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Records3.xml" ContentType="application/vnd.openxmlformats-officedocument.spreadsheetml.pivotCacheRecords+xml"/>
  <Override PartName="/xl/pivotCache/pivotCacheDefinition4.xml" ContentType="application/vnd.openxmlformats-officedocument.spreadsheetml.pivotCacheDefinition+xml"/>
  <Override PartName="/xl/pivotCache/pivotCacheRecords4.xml" ContentType="application/vnd.openxmlformats-officedocument.spreadsheetml.pivotCacheRecords+xml"/>
  <Override PartName="/xl/pivotCache/pivotCacheDefinition5.xml" ContentType="application/vnd.openxmlformats-officedocument.spreadsheetml.pivotCacheDefinition+xml"/>
  <Override PartName="/xl/pivotCache/pivotCacheRecords5.xml" ContentType="application/vnd.openxmlformats-officedocument.spreadsheetml.pivotCacheRecords+xml"/>
  <Override PartName="/xl/pivotCache/pivotCacheDefinition6.xml" ContentType="application/vnd.openxmlformats-officedocument.spreadsheetml.pivotCacheDefinition+xml"/>
  <Override PartName="/xl/pivotCache/pivotCacheRecords6.xml" ContentType="application/vnd.openxmlformats-officedocument.spreadsheetml.pivotCacheRecords+xml"/>
  <Override PartName="/xl/pivotCache/pivotCacheDefinition7.xml" ContentType="application/vnd.openxmlformats-officedocument.spreadsheetml.pivotCacheDefinition+xml"/>
  <Override PartName="/xl/pivotCache/pivotCacheRecords7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pivotTables/pivotTable7.xml" ContentType="application/vnd.openxmlformats-officedocument.spreadsheetml.pivotTable+xml"/>
  <Override PartName="/xl/pivotTables/pivotTable8.xml" ContentType="application/vnd.openxmlformats-officedocument.spreadsheetml.pivotTable+xml"/>
  <Override PartName="/xl/pivotTables/pivotTable9.xml" ContentType="application/vnd.openxmlformats-officedocument.spreadsheetml.pivotTable+xml"/>
  <Override PartName="/xl/pivotTables/pivotTable10.xml" ContentType="application/vnd.openxmlformats-officedocument.spreadsheetml.pivotTable+xml"/>
  <Override PartName="/xl/pivotTables/pivotTable11.xml" ContentType="application/vnd.openxmlformats-officedocument.spreadsheetml.pivotTable+xml"/>
  <Override PartName="/xl/pivotTables/pivotTable12.xml" ContentType="application/vnd.openxmlformats-officedocument.spreadsheetml.pivotTable+xml"/>
  <Override PartName="/xl/pivotTables/pivotTable13.xml" ContentType="application/vnd.openxmlformats-officedocument.spreadsheetml.pivotTable+xml"/>
  <Override PartName="/xl/pivotTables/pivotTable14.xml" ContentType="application/vnd.openxmlformats-officedocument.spreadsheetml.pivotTable+xml"/>
  <Override PartName="/xl/pivotTables/pivotTable15.xml" ContentType="application/vnd.openxmlformats-officedocument.spreadsheetml.pivotTable+xml"/>
  <Override PartName="/xl/pivotTables/pivotTable16.xml" ContentType="application/vnd.openxmlformats-officedocument.spreadsheetml.pivot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\\WSWVBWSRFPS01\home$\wbsalt.com\adri.roets\Desktop\Adri Privaat\NSAA Weigh Master Files\GUS\GUS 2022\"/>
    </mc:Choice>
  </mc:AlternateContent>
  <xr:revisionPtr revIDLastSave="0" documentId="13_ncr:1_{B1170E97-2295-4B5A-B1CB-8FF01FB36D11}" xr6:coauthVersionLast="47" xr6:coauthVersionMax="47" xr10:uidLastSave="{00000000-0000-0000-0000-000000000000}"/>
  <bookViews>
    <workbookView xWindow="-110" yWindow="-110" windowWidth="19420" windowHeight="10300" tabRatio="647" firstSheet="3" activeTab="16" xr2:uid="{00000000-000D-0000-FFFF-FFFF00000000}"/>
  </bookViews>
  <sheets>
    <sheet name="Lists" sheetId="2" r:id="rId1"/>
    <sheet name="MASTERLIST" sheetId="4" r:id="rId2"/>
    <sheet name="DATA ENTRY" sheetId="5" r:id="rId3"/>
    <sheet name="Individuals" sheetId="6" r:id="rId4"/>
    <sheet name="Individuals Season" sheetId="31" state="hidden" r:id="rId5"/>
    <sheet name="Jr Men U16" sheetId="17" state="hidden" r:id="rId6"/>
    <sheet name="Jr Men U21" sheetId="27" state="hidden" r:id="rId7"/>
    <sheet name="Teams" sheetId="53" r:id="rId8"/>
    <sheet name="Pres A" sheetId="48" r:id="rId9"/>
    <sheet name="Pres B" sheetId="49" r:id="rId10"/>
    <sheet name="Gus-2022-D1" sheetId="58" state="hidden" r:id="rId11"/>
    <sheet name="Gus-2022-D2" sheetId="57" state="hidden" r:id="rId12"/>
    <sheet name="Gus-2022-D3" sheetId="56" state="hidden" r:id="rId13"/>
    <sheet name="Competition" sheetId="55" state="hidden" r:id="rId14"/>
    <sheet name="Pres Vet" sheetId="50" r:id="rId15"/>
    <sheet name="Pres Dev" sheetId="52" r:id="rId16"/>
    <sheet name="Pres Master" sheetId="51" r:id="rId17"/>
    <sheet name="Pres Ladies" sheetId="54" r:id="rId18"/>
    <sheet name="Edibles" sheetId="13" r:id="rId19"/>
    <sheet name="Sheet1" sheetId="44" state="hidden" r:id="rId20"/>
    <sheet name="Inedible" sheetId="16" r:id="rId21"/>
    <sheet name="SpeciesSTATS" sheetId="24" r:id="rId22"/>
  </sheets>
  <externalReferences>
    <externalReference r:id="rId23"/>
  </externalReferences>
  <definedNames>
    <definedName name="_xlnm._FilterDatabase" localSheetId="2" hidden="1">'DATA ENTRY'!$A$1:$M$787</definedName>
    <definedName name="_xlnm._FilterDatabase" localSheetId="1" hidden="1">MASTERLIST!$A$4:$J$929</definedName>
    <definedName name="_xlnm._FilterDatabase" localSheetId="7" hidden="1">Teams!$A$4:$J$4</definedName>
    <definedName name="clubl5" localSheetId="8">#REF!</definedName>
    <definedName name="clubl5" localSheetId="9">#REF!</definedName>
    <definedName name="clubl5" localSheetId="15">#REF!</definedName>
    <definedName name="clubl5" localSheetId="17">#REF!</definedName>
    <definedName name="clubl5" localSheetId="16">#REF!</definedName>
    <definedName name="clubl5" localSheetId="14">#REF!</definedName>
    <definedName name="clubl5">#REF!</definedName>
    <definedName name="Clubs" localSheetId="4">[1]Lists!$A$2:$A$18</definedName>
    <definedName name="Clubs">Lists!$A$2:$A$18</definedName>
    <definedName name="Edibles" localSheetId="4">[1]Lists!$D$2:$D$21</definedName>
    <definedName name="Edibles">Lists!$F$2:$F$21</definedName>
    <definedName name="FIRSTL" localSheetId="4">[1]Yearlist!$A$2:$J$266</definedName>
    <definedName name="FORTHL" localSheetId="4">[1]Yearlist!$AH$2:$AQ$289</definedName>
    <definedName name="Individuals" localSheetId="4">[1]Individuals!$A$7:$K$447</definedName>
    <definedName name="Individuals" localSheetId="8">'Pres A'!$A$7:$I$447</definedName>
    <definedName name="Individuals" localSheetId="9">'Pres B'!$A$7:$I$448</definedName>
    <definedName name="Individuals" localSheetId="15">'Pres Dev'!$A$7:$I$445</definedName>
    <definedName name="Individuals" localSheetId="17">'Pres Ladies'!$A$7:$I$448</definedName>
    <definedName name="Individuals" localSheetId="16">'Pres Master'!$A$7:$I$447</definedName>
    <definedName name="Individuals" localSheetId="14">'Pres Vet'!$A$7:$I$448</definedName>
    <definedName name="Individuals">Individuals!$A$7:$I$447</definedName>
    <definedName name="Inedibles" localSheetId="4">[1]Lists!$E$2:$E$26</definedName>
    <definedName name="Inedibles">Lists!$I$3:$I$29</definedName>
    <definedName name="kgList" localSheetId="4">[1]Lists!$F$2:$Z$261</definedName>
    <definedName name="kgList">Lists!$J$2:$AE$261</definedName>
    <definedName name="Master" localSheetId="4">[1]MASTERLIST!$A$5:$E$800</definedName>
    <definedName name="Master">MASTERLIST!$A$5:$E$929</definedName>
    <definedName name="_xlnm.Print_Area" localSheetId="1">MASTERLIST!$A$2:$I$390</definedName>
    <definedName name="_xlnm.Print_Titles" localSheetId="3">Individuals!$6:$6</definedName>
    <definedName name="_xlnm.Print_Titles" localSheetId="5">'Jr Men U16'!$6:$6</definedName>
    <definedName name="_xlnm.Print_Titles" localSheetId="6">'Jr Men U21'!$6:$6</definedName>
    <definedName name="_xlnm.Print_Titles" localSheetId="8">'Pres A'!$6:$6</definedName>
    <definedName name="_xlnm.Print_Titles" localSheetId="9">'Pres B'!$6:$6</definedName>
    <definedName name="_xlnm.Print_Titles" localSheetId="15">'Pres Dev'!$6:$6</definedName>
    <definedName name="_xlnm.Print_Titles" localSheetId="17">'Pres Ladies'!$6:$6</definedName>
    <definedName name="_xlnm.Print_Titles" localSheetId="16">'Pres Master'!$6:$6</definedName>
    <definedName name="_xlnm.Print_Titles" localSheetId="14">'Pres Vet'!$6:$6</definedName>
    <definedName name="SECONDL" localSheetId="4">[1]Yearlist!$L$2:$U$255</definedName>
    <definedName name="Status" localSheetId="4">[1]Lists!$C$2:$C$9</definedName>
    <definedName name="Status">Lists!$C$2:$C$9</definedName>
    <definedName name="THIRDL" localSheetId="4">[1]Yearlist!$W$2:$AF$289</definedName>
  </definedNames>
  <calcPr calcId="191029"/>
  <pivotCaches>
    <pivotCache cacheId="133" r:id="rId24"/>
    <pivotCache cacheId="134" r:id="rId25"/>
    <pivotCache cacheId="135" r:id="rId26"/>
    <pivotCache cacheId="136" r:id="rId27"/>
    <pivotCache cacheId="137" r:id="rId28"/>
    <pivotCache cacheId="138" r:id="rId29"/>
    <pivotCache cacheId="139" r:id="rId30"/>
  </pivotCaches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2" i="54" l="1"/>
  <c r="A381" i="5"/>
  <c r="B381" i="5"/>
  <c r="C381" i="5"/>
  <c r="A382" i="5"/>
  <c r="B382" i="5"/>
  <c r="C382" i="5"/>
  <c r="A383" i="5"/>
  <c r="B383" i="5"/>
  <c r="C383" i="5"/>
  <c r="A384" i="5"/>
  <c r="B384" i="5"/>
  <c r="C384" i="5"/>
  <c r="A385" i="5"/>
  <c r="B385" i="5"/>
  <c r="C385" i="5"/>
  <c r="A386" i="5"/>
  <c r="B386" i="5"/>
  <c r="C386" i="5"/>
  <c r="A387" i="5"/>
  <c r="B387" i="5"/>
  <c r="C387" i="5"/>
  <c r="A388" i="5"/>
  <c r="B388" i="5"/>
  <c r="C388" i="5"/>
  <c r="A389" i="5"/>
  <c r="B389" i="5"/>
  <c r="C389" i="5"/>
  <c r="A390" i="5"/>
  <c r="B390" i="5"/>
  <c r="C390" i="5"/>
  <c r="A391" i="5"/>
  <c r="B391" i="5"/>
  <c r="C391" i="5"/>
  <c r="A392" i="5"/>
  <c r="B392" i="5"/>
  <c r="C392" i="5"/>
  <c r="A393" i="5"/>
  <c r="B393" i="5"/>
  <c r="C393" i="5"/>
  <c r="A394" i="5"/>
  <c r="B394" i="5"/>
  <c r="C394" i="5"/>
  <c r="A395" i="5"/>
  <c r="B395" i="5"/>
  <c r="C395" i="5"/>
  <c r="A396" i="5"/>
  <c r="B396" i="5"/>
  <c r="C396" i="5"/>
  <c r="A397" i="5"/>
  <c r="B397" i="5"/>
  <c r="C397" i="5"/>
  <c r="A398" i="5"/>
  <c r="B398" i="5"/>
  <c r="C398" i="5"/>
  <c r="A399" i="5"/>
  <c r="B399" i="5"/>
  <c r="C399" i="5"/>
  <c r="A400" i="5"/>
  <c r="B400" i="5"/>
  <c r="C400" i="5"/>
  <c r="A401" i="5"/>
  <c r="B401" i="5"/>
  <c r="C401" i="5"/>
  <c r="A402" i="5"/>
  <c r="B402" i="5"/>
  <c r="C402" i="5"/>
  <c r="A403" i="5"/>
  <c r="B403" i="5"/>
  <c r="C403" i="5"/>
  <c r="A404" i="5"/>
  <c r="B404" i="5"/>
  <c r="C404" i="5"/>
  <c r="A405" i="5"/>
  <c r="B405" i="5"/>
  <c r="C405" i="5"/>
  <c r="A406" i="5"/>
  <c r="B406" i="5"/>
  <c r="C406" i="5"/>
  <c r="A407" i="5"/>
  <c r="B407" i="5"/>
  <c r="C407" i="5"/>
  <c r="A408" i="5"/>
  <c r="B408" i="5"/>
  <c r="C408" i="5"/>
  <c r="A409" i="5"/>
  <c r="B409" i="5"/>
  <c r="C409" i="5"/>
  <c r="A410" i="5"/>
  <c r="B410" i="5"/>
  <c r="C410" i="5"/>
  <c r="A411" i="5"/>
  <c r="B411" i="5"/>
  <c r="C411" i="5"/>
  <c r="A412" i="5"/>
  <c r="B412" i="5"/>
  <c r="C412" i="5"/>
  <c r="A413" i="5"/>
  <c r="B413" i="5"/>
  <c r="C413" i="5"/>
  <c r="A414" i="5"/>
  <c r="B414" i="5"/>
  <c r="C414" i="5"/>
  <c r="A415" i="5"/>
  <c r="B415" i="5"/>
  <c r="C415" i="5"/>
  <c r="A416" i="5"/>
  <c r="B416" i="5"/>
  <c r="C416" i="5"/>
  <c r="A417" i="5"/>
  <c r="B417" i="5"/>
  <c r="C417" i="5"/>
  <c r="A418" i="5"/>
  <c r="B418" i="5"/>
  <c r="C418" i="5"/>
  <c r="A419" i="5"/>
  <c r="B419" i="5"/>
  <c r="C419" i="5"/>
  <c r="A420" i="5"/>
  <c r="B420" i="5"/>
  <c r="C420" i="5"/>
  <c r="A421" i="5"/>
  <c r="B421" i="5"/>
  <c r="C421" i="5"/>
  <c r="A422" i="5"/>
  <c r="B422" i="5"/>
  <c r="C422" i="5"/>
  <c r="A423" i="5"/>
  <c r="B423" i="5"/>
  <c r="C423" i="5"/>
  <c r="A424" i="5"/>
  <c r="B424" i="5"/>
  <c r="C424" i="5"/>
  <c r="A425" i="5"/>
  <c r="B425" i="5"/>
  <c r="C425" i="5"/>
  <c r="A426" i="5"/>
  <c r="B426" i="5"/>
  <c r="C426" i="5"/>
  <c r="A427" i="5"/>
  <c r="B427" i="5"/>
  <c r="C427" i="5"/>
  <c r="A428" i="5"/>
  <c r="B428" i="5"/>
  <c r="C428" i="5"/>
  <c r="A429" i="5"/>
  <c r="B429" i="5"/>
  <c r="C429" i="5"/>
  <c r="A430" i="5"/>
  <c r="B430" i="5"/>
  <c r="C430" i="5"/>
  <c r="A431" i="5"/>
  <c r="B431" i="5"/>
  <c r="C431" i="5"/>
  <c r="A432" i="5"/>
  <c r="B432" i="5"/>
  <c r="C432" i="5"/>
  <c r="A433" i="5"/>
  <c r="B433" i="5"/>
  <c r="C433" i="5"/>
  <c r="A434" i="5"/>
  <c r="B434" i="5"/>
  <c r="C434" i="5"/>
  <c r="A435" i="5"/>
  <c r="B435" i="5"/>
  <c r="C435" i="5"/>
  <c r="A436" i="5"/>
  <c r="B436" i="5"/>
  <c r="C436" i="5"/>
  <c r="A437" i="5"/>
  <c r="B437" i="5"/>
  <c r="C437" i="5"/>
  <c r="A438" i="5"/>
  <c r="B438" i="5"/>
  <c r="C438" i="5"/>
  <c r="A439" i="5"/>
  <c r="B439" i="5"/>
  <c r="C439" i="5"/>
  <c r="A440" i="5"/>
  <c r="B440" i="5"/>
  <c r="C440" i="5"/>
  <c r="A441" i="5"/>
  <c r="B441" i="5"/>
  <c r="C441" i="5"/>
  <c r="A442" i="5"/>
  <c r="B442" i="5"/>
  <c r="C442" i="5"/>
  <c r="A443" i="5"/>
  <c r="B443" i="5"/>
  <c r="C443" i="5"/>
  <c r="A444" i="5"/>
  <c r="B444" i="5"/>
  <c r="C444" i="5"/>
  <c r="A445" i="5"/>
  <c r="B445" i="5"/>
  <c r="C445" i="5"/>
  <c r="A446" i="5"/>
  <c r="B446" i="5"/>
  <c r="C446" i="5"/>
  <c r="A447" i="5"/>
  <c r="B447" i="5"/>
  <c r="C447" i="5"/>
  <c r="A448" i="5"/>
  <c r="B448" i="5"/>
  <c r="C448" i="5"/>
  <c r="A449" i="5"/>
  <c r="B449" i="5"/>
  <c r="C449" i="5"/>
  <c r="A450" i="5"/>
  <c r="B450" i="5"/>
  <c r="C450" i="5"/>
  <c r="A451" i="5"/>
  <c r="B451" i="5"/>
  <c r="C451" i="5"/>
  <c r="A452" i="5"/>
  <c r="B452" i="5"/>
  <c r="C452" i="5"/>
  <c r="A453" i="5"/>
  <c r="B453" i="5"/>
  <c r="C453" i="5"/>
  <c r="A454" i="5"/>
  <c r="B454" i="5"/>
  <c r="C454" i="5"/>
  <c r="A455" i="5"/>
  <c r="B455" i="5"/>
  <c r="C455" i="5"/>
  <c r="A456" i="5"/>
  <c r="B456" i="5"/>
  <c r="C456" i="5"/>
  <c r="A457" i="5"/>
  <c r="B457" i="5"/>
  <c r="C457" i="5"/>
  <c r="A458" i="5"/>
  <c r="B458" i="5"/>
  <c r="C458" i="5"/>
  <c r="A459" i="5"/>
  <c r="B459" i="5"/>
  <c r="C459" i="5"/>
  <c r="A460" i="5"/>
  <c r="B460" i="5"/>
  <c r="C460" i="5"/>
  <c r="A461" i="5"/>
  <c r="B461" i="5"/>
  <c r="C461" i="5"/>
  <c r="A462" i="5"/>
  <c r="B462" i="5"/>
  <c r="C462" i="5"/>
  <c r="A463" i="5"/>
  <c r="B463" i="5"/>
  <c r="C463" i="5"/>
  <c r="A464" i="5"/>
  <c r="B464" i="5"/>
  <c r="C464" i="5"/>
  <c r="A465" i="5"/>
  <c r="B465" i="5"/>
  <c r="C465" i="5"/>
  <c r="A466" i="5"/>
  <c r="B466" i="5"/>
  <c r="C466" i="5"/>
  <c r="A467" i="5"/>
  <c r="B467" i="5"/>
  <c r="C467" i="5"/>
  <c r="A468" i="5"/>
  <c r="B468" i="5"/>
  <c r="C468" i="5"/>
  <c r="A469" i="5"/>
  <c r="B469" i="5"/>
  <c r="C469" i="5"/>
  <c r="A470" i="5"/>
  <c r="B470" i="5"/>
  <c r="C470" i="5"/>
  <c r="A471" i="5"/>
  <c r="B471" i="5"/>
  <c r="C471" i="5"/>
  <c r="A472" i="5"/>
  <c r="B472" i="5"/>
  <c r="C472" i="5"/>
  <c r="A473" i="5"/>
  <c r="B473" i="5"/>
  <c r="C473" i="5"/>
  <c r="A474" i="5"/>
  <c r="B474" i="5"/>
  <c r="C474" i="5"/>
  <c r="A475" i="5"/>
  <c r="B475" i="5"/>
  <c r="C475" i="5"/>
  <c r="A476" i="5"/>
  <c r="B476" i="5"/>
  <c r="C476" i="5"/>
  <c r="A477" i="5"/>
  <c r="B477" i="5"/>
  <c r="C477" i="5"/>
  <c r="A478" i="5"/>
  <c r="B478" i="5"/>
  <c r="C478" i="5"/>
  <c r="A479" i="5"/>
  <c r="B479" i="5"/>
  <c r="C479" i="5"/>
  <c r="A480" i="5"/>
  <c r="B480" i="5"/>
  <c r="C480" i="5"/>
  <c r="A481" i="5"/>
  <c r="B481" i="5"/>
  <c r="C481" i="5"/>
  <c r="A482" i="5"/>
  <c r="B482" i="5"/>
  <c r="C482" i="5"/>
  <c r="A483" i="5"/>
  <c r="B483" i="5"/>
  <c r="C483" i="5"/>
  <c r="A484" i="5"/>
  <c r="B484" i="5"/>
  <c r="C484" i="5"/>
  <c r="A485" i="5"/>
  <c r="B485" i="5"/>
  <c r="C485" i="5"/>
  <c r="A486" i="5"/>
  <c r="B486" i="5"/>
  <c r="C486" i="5"/>
  <c r="A487" i="5"/>
  <c r="B487" i="5"/>
  <c r="C487" i="5"/>
  <c r="A488" i="5"/>
  <c r="B488" i="5"/>
  <c r="C488" i="5"/>
  <c r="A489" i="5"/>
  <c r="B489" i="5"/>
  <c r="C489" i="5"/>
  <c r="A490" i="5"/>
  <c r="B490" i="5"/>
  <c r="C490" i="5"/>
  <c r="A491" i="5"/>
  <c r="B491" i="5"/>
  <c r="C491" i="5"/>
  <c r="A492" i="5"/>
  <c r="B492" i="5"/>
  <c r="C492" i="5"/>
  <c r="A493" i="5"/>
  <c r="B493" i="5"/>
  <c r="C493" i="5"/>
  <c r="A494" i="5"/>
  <c r="B494" i="5"/>
  <c r="C494" i="5"/>
  <c r="A495" i="5"/>
  <c r="B495" i="5"/>
  <c r="C495" i="5"/>
  <c r="A496" i="5"/>
  <c r="B496" i="5"/>
  <c r="C496" i="5"/>
  <c r="A497" i="5"/>
  <c r="B497" i="5"/>
  <c r="C497" i="5"/>
  <c r="A498" i="5"/>
  <c r="B498" i="5"/>
  <c r="C498" i="5"/>
  <c r="A499" i="5"/>
  <c r="B499" i="5"/>
  <c r="C499" i="5"/>
  <c r="A500" i="5"/>
  <c r="B500" i="5"/>
  <c r="C500" i="5"/>
  <c r="A501" i="5"/>
  <c r="B501" i="5"/>
  <c r="C501" i="5"/>
  <c r="A502" i="5"/>
  <c r="B502" i="5"/>
  <c r="C502" i="5"/>
  <c r="A503" i="5"/>
  <c r="B503" i="5"/>
  <c r="C503" i="5"/>
  <c r="A504" i="5"/>
  <c r="B504" i="5"/>
  <c r="C504" i="5"/>
  <c r="A505" i="5"/>
  <c r="B505" i="5"/>
  <c r="C505" i="5"/>
  <c r="A506" i="5"/>
  <c r="B506" i="5"/>
  <c r="C506" i="5"/>
  <c r="A507" i="5"/>
  <c r="B507" i="5"/>
  <c r="C507" i="5"/>
  <c r="A508" i="5"/>
  <c r="B508" i="5"/>
  <c r="C508" i="5"/>
  <c r="A509" i="5"/>
  <c r="B509" i="5"/>
  <c r="C509" i="5"/>
  <c r="A510" i="5"/>
  <c r="B510" i="5"/>
  <c r="C510" i="5"/>
  <c r="A511" i="5"/>
  <c r="B511" i="5"/>
  <c r="C511" i="5"/>
  <c r="A512" i="5"/>
  <c r="B512" i="5"/>
  <c r="C512" i="5"/>
  <c r="A513" i="5"/>
  <c r="B513" i="5"/>
  <c r="C513" i="5"/>
  <c r="A514" i="5"/>
  <c r="B514" i="5"/>
  <c r="C514" i="5"/>
  <c r="A515" i="5"/>
  <c r="B515" i="5"/>
  <c r="C515" i="5"/>
  <c r="A516" i="5"/>
  <c r="B516" i="5"/>
  <c r="C516" i="5"/>
  <c r="A517" i="5"/>
  <c r="B517" i="5"/>
  <c r="C517" i="5"/>
  <c r="A518" i="5"/>
  <c r="B518" i="5"/>
  <c r="C518" i="5"/>
  <c r="A519" i="5"/>
  <c r="B519" i="5"/>
  <c r="C519" i="5"/>
  <c r="A520" i="5"/>
  <c r="B520" i="5"/>
  <c r="C520" i="5"/>
  <c r="A521" i="5"/>
  <c r="B521" i="5"/>
  <c r="C521" i="5"/>
  <c r="A522" i="5"/>
  <c r="B522" i="5"/>
  <c r="C522" i="5"/>
  <c r="A523" i="5"/>
  <c r="B523" i="5"/>
  <c r="C523" i="5"/>
  <c r="A524" i="5"/>
  <c r="B524" i="5"/>
  <c r="C524" i="5"/>
  <c r="A525" i="5"/>
  <c r="B525" i="5"/>
  <c r="C525" i="5"/>
  <c r="A526" i="5"/>
  <c r="B526" i="5"/>
  <c r="C526" i="5"/>
  <c r="A527" i="5"/>
  <c r="B527" i="5"/>
  <c r="C527" i="5"/>
  <c r="A528" i="5"/>
  <c r="B528" i="5"/>
  <c r="C528" i="5"/>
  <c r="A529" i="5"/>
  <c r="B529" i="5"/>
  <c r="C529" i="5"/>
  <c r="A530" i="5"/>
  <c r="B530" i="5"/>
  <c r="C530" i="5"/>
  <c r="A531" i="5"/>
  <c r="B531" i="5"/>
  <c r="C531" i="5"/>
  <c r="A532" i="5"/>
  <c r="B532" i="5"/>
  <c r="C532" i="5"/>
  <c r="A533" i="5"/>
  <c r="B533" i="5"/>
  <c r="C533" i="5"/>
  <c r="A534" i="5"/>
  <c r="B534" i="5"/>
  <c r="C534" i="5"/>
  <c r="A535" i="5"/>
  <c r="B535" i="5"/>
  <c r="C535" i="5"/>
  <c r="A536" i="5"/>
  <c r="B536" i="5"/>
  <c r="C536" i="5"/>
  <c r="A537" i="5"/>
  <c r="B537" i="5"/>
  <c r="C537" i="5"/>
  <c r="A538" i="5"/>
  <c r="B538" i="5"/>
  <c r="C538" i="5"/>
  <c r="A539" i="5"/>
  <c r="B539" i="5"/>
  <c r="C539" i="5"/>
  <c r="A540" i="5"/>
  <c r="B540" i="5"/>
  <c r="C540" i="5"/>
  <c r="A541" i="5"/>
  <c r="B541" i="5"/>
  <c r="C541" i="5"/>
  <c r="A542" i="5"/>
  <c r="B542" i="5"/>
  <c r="C542" i="5"/>
  <c r="A543" i="5"/>
  <c r="B543" i="5"/>
  <c r="C543" i="5"/>
  <c r="A544" i="5"/>
  <c r="B544" i="5"/>
  <c r="C544" i="5"/>
  <c r="A545" i="5"/>
  <c r="B545" i="5"/>
  <c r="C545" i="5"/>
  <c r="A546" i="5"/>
  <c r="B546" i="5"/>
  <c r="C546" i="5"/>
  <c r="A547" i="5"/>
  <c r="B547" i="5"/>
  <c r="C547" i="5"/>
  <c r="A548" i="5"/>
  <c r="B548" i="5"/>
  <c r="C548" i="5"/>
  <c r="A549" i="5"/>
  <c r="B549" i="5"/>
  <c r="C549" i="5"/>
  <c r="A550" i="5"/>
  <c r="B550" i="5"/>
  <c r="C550" i="5"/>
  <c r="A551" i="5"/>
  <c r="B551" i="5"/>
  <c r="C551" i="5"/>
  <c r="A552" i="5"/>
  <c r="B552" i="5"/>
  <c r="C552" i="5"/>
  <c r="A553" i="5"/>
  <c r="B553" i="5"/>
  <c r="C553" i="5"/>
  <c r="A554" i="5"/>
  <c r="B554" i="5"/>
  <c r="C554" i="5"/>
  <c r="A555" i="5"/>
  <c r="B555" i="5"/>
  <c r="C555" i="5"/>
  <c r="A556" i="5"/>
  <c r="B556" i="5"/>
  <c r="C556" i="5"/>
  <c r="A557" i="5"/>
  <c r="B557" i="5"/>
  <c r="C557" i="5"/>
  <c r="A558" i="5"/>
  <c r="B558" i="5"/>
  <c r="C558" i="5"/>
  <c r="A559" i="5"/>
  <c r="B559" i="5"/>
  <c r="C559" i="5"/>
  <c r="A560" i="5"/>
  <c r="B560" i="5"/>
  <c r="C560" i="5"/>
  <c r="A561" i="5"/>
  <c r="B561" i="5"/>
  <c r="C561" i="5"/>
  <c r="A562" i="5"/>
  <c r="B562" i="5"/>
  <c r="C562" i="5"/>
  <c r="A563" i="5"/>
  <c r="B563" i="5"/>
  <c r="C563" i="5"/>
  <c r="A564" i="5"/>
  <c r="B564" i="5"/>
  <c r="C564" i="5"/>
  <c r="A565" i="5"/>
  <c r="B565" i="5"/>
  <c r="C565" i="5"/>
  <c r="A566" i="5"/>
  <c r="B566" i="5"/>
  <c r="C566" i="5"/>
  <c r="A567" i="5"/>
  <c r="B567" i="5"/>
  <c r="C567" i="5"/>
  <c r="A568" i="5"/>
  <c r="B568" i="5"/>
  <c r="C568" i="5"/>
  <c r="A569" i="5"/>
  <c r="B569" i="5"/>
  <c r="C569" i="5"/>
  <c r="A570" i="5"/>
  <c r="B570" i="5"/>
  <c r="C570" i="5"/>
  <c r="A571" i="5"/>
  <c r="B571" i="5"/>
  <c r="C571" i="5"/>
  <c r="A572" i="5"/>
  <c r="B572" i="5"/>
  <c r="C572" i="5"/>
  <c r="A573" i="5"/>
  <c r="B573" i="5"/>
  <c r="C573" i="5"/>
  <c r="A574" i="5"/>
  <c r="B574" i="5"/>
  <c r="C574" i="5"/>
  <c r="A575" i="5"/>
  <c r="B575" i="5"/>
  <c r="C575" i="5"/>
  <c r="A576" i="5"/>
  <c r="B576" i="5"/>
  <c r="C576" i="5"/>
  <c r="A577" i="5"/>
  <c r="B577" i="5"/>
  <c r="C577" i="5"/>
  <c r="A578" i="5"/>
  <c r="B578" i="5"/>
  <c r="C578" i="5"/>
  <c r="A579" i="5"/>
  <c r="B579" i="5"/>
  <c r="C579" i="5"/>
  <c r="A580" i="5"/>
  <c r="B580" i="5"/>
  <c r="C580" i="5"/>
  <c r="A581" i="5"/>
  <c r="B581" i="5"/>
  <c r="C581" i="5"/>
  <c r="A582" i="5"/>
  <c r="B582" i="5"/>
  <c r="C582" i="5"/>
  <c r="A583" i="5"/>
  <c r="B583" i="5"/>
  <c r="C583" i="5"/>
  <c r="A584" i="5"/>
  <c r="B584" i="5"/>
  <c r="C584" i="5"/>
  <c r="A585" i="5"/>
  <c r="B585" i="5"/>
  <c r="C585" i="5"/>
  <c r="A586" i="5"/>
  <c r="B586" i="5"/>
  <c r="C586" i="5"/>
  <c r="A587" i="5"/>
  <c r="B587" i="5"/>
  <c r="C587" i="5"/>
  <c r="A588" i="5"/>
  <c r="B588" i="5"/>
  <c r="C588" i="5"/>
  <c r="A589" i="5"/>
  <c r="B589" i="5"/>
  <c r="C589" i="5"/>
  <c r="A590" i="5"/>
  <c r="B590" i="5"/>
  <c r="C590" i="5"/>
  <c r="A591" i="5"/>
  <c r="B591" i="5"/>
  <c r="C591" i="5"/>
  <c r="A592" i="5"/>
  <c r="B592" i="5"/>
  <c r="C592" i="5"/>
  <c r="A593" i="5"/>
  <c r="B593" i="5"/>
  <c r="C593" i="5"/>
  <c r="A594" i="5"/>
  <c r="B594" i="5"/>
  <c r="C594" i="5"/>
  <c r="A595" i="5"/>
  <c r="B595" i="5"/>
  <c r="C595" i="5"/>
  <c r="A596" i="5"/>
  <c r="B596" i="5"/>
  <c r="C596" i="5"/>
  <c r="A597" i="5"/>
  <c r="B597" i="5"/>
  <c r="C597" i="5"/>
  <c r="A598" i="5"/>
  <c r="B598" i="5"/>
  <c r="C598" i="5"/>
  <c r="A599" i="5"/>
  <c r="B599" i="5"/>
  <c r="C599" i="5"/>
  <c r="A600" i="5"/>
  <c r="B600" i="5"/>
  <c r="C600" i="5"/>
  <c r="A601" i="5"/>
  <c r="B601" i="5"/>
  <c r="C601" i="5"/>
  <c r="A602" i="5"/>
  <c r="B602" i="5"/>
  <c r="C602" i="5"/>
  <c r="A603" i="5"/>
  <c r="B603" i="5"/>
  <c r="C603" i="5"/>
  <c r="A604" i="5"/>
  <c r="B604" i="5"/>
  <c r="C604" i="5"/>
  <c r="A605" i="5"/>
  <c r="B605" i="5"/>
  <c r="C605" i="5"/>
  <c r="A606" i="5"/>
  <c r="B606" i="5"/>
  <c r="C606" i="5"/>
  <c r="A607" i="5"/>
  <c r="B607" i="5"/>
  <c r="C607" i="5"/>
  <c r="A608" i="5"/>
  <c r="B608" i="5"/>
  <c r="C608" i="5"/>
  <c r="A609" i="5"/>
  <c r="B609" i="5"/>
  <c r="C609" i="5"/>
  <c r="A610" i="5"/>
  <c r="B610" i="5"/>
  <c r="C610" i="5"/>
  <c r="A611" i="5"/>
  <c r="B611" i="5"/>
  <c r="C611" i="5"/>
  <c r="A612" i="5"/>
  <c r="B612" i="5"/>
  <c r="C612" i="5"/>
  <c r="A613" i="5"/>
  <c r="B613" i="5"/>
  <c r="C613" i="5"/>
  <c r="A614" i="5"/>
  <c r="B614" i="5"/>
  <c r="C614" i="5"/>
  <c r="A615" i="5"/>
  <c r="B615" i="5"/>
  <c r="C615" i="5"/>
  <c r="A616" i="5"/>
  <c r="B616" i="5"/>
  <c r="C616" i="5"/>
  <c r="A617" i="5"/>
  <c r="B617" i="5"/>
  <c r="C617" i="5"/>
  <c r="A618" i="5"/>
  <c r="B618" i="5"/>
  <c r="C618" i="5"/>
  <c r="A619" i="5"/>
  <c r="B619" i="5"/>
  <c r="C619" i="5"/>
  <c r="A620" i="5"/>
  <c r="B620" i="5"/>
  <c r="C620" i="5"/>
  <c r="A621" i="5"/>
  <c r="B621" i="5"/>
  <c r="C621" i="5"/>
  <c r="A622" i="5"/>
  <c r="B622" i="5"/>
  <c r="C622" i="5"/>
  <c r="A623" i="5"/>
  <c r="B623" i="5"/>
  <c r="C623" i="5"/>
  <c r="A624" i="5"/>
  <c r="B624" i="5"/>
  <c r="C624" i="5"/>
  <c r="A625" i="5"/>
  <c r="B625" i="5"/>
  <c r="C625" i="5"/>
  <c r="A626" i="5"/>
  <c r="B626" i="5"/>
  <c r="C626" i="5"/>
  <c r="A627" i="5"/>
  <c r="B627" i="5"/>
  <c r="C627" i="5"/>
  <c r="A628" i="5"/>
  <c r="B628" i="5"/>
  <c r="C628" i="5"/>
  <c r="A629" i="5"/>
  <c r="B629" i="5"/>
  <c r="C629" i="5"/>
  <c r="A630" i="5"/>
  <c r="B630" i="5"/>
  <c r="C630" i="5"/>
  <c r="A631" i="5"/>
  <c r="B631" i="5"/>
  <c r="C631" i="5"/>
  <c r="A632" i="5"/>
  <c r="B632" i="5"/>
  <c r="C632" i="5"/>
  <c r="A633" i="5"/>
  <c r="B633" i="5"/>
  <c r="C633" i="5"/>
  <c r="A634" i="5"/>
  <c r="B634" i="5"/>
  <c r="C634" i="5"/>
  <c r="A635" i="5"/>
  <c r="B635" i="5"/>
  <c r="C635" i="5"/>
  <c r="A636" i="5"/>
  <c r="B636" i="5"/>
  <c r="C636" i="5"/>
  <c r="A637" i="5"/>
  <c r="B637" i="5"/>
  <c r="C637" i="5"/>
  <c r="A638" i="5"/>
  <c r="B638" i="5"/>
  <c r="C638" i="5"/>
  <c r="A639" i="5"/>
  <c r="B639" i="5"/>
  <c r="C639" i="5"/>
  <c r="A640" i="5"/>
  <c r="B640" i="5"/>
  <c r="C640" i="5"/>
  <c r="A641" i="5"/>
  <c r="B641" i="5"/>
  <c r="C641" i="5"/>
  <c r="A642" i="5"/>
  <c r="B642" i="5"/>
  <c r="C642" i="5"/>
  <c r="A643" i="5"/>
  <c r="B643" i="5"/>
  <c r="C643" i="5"/>
  <c r="A644" i="5"/>
  <c r="B644" i="5"/>
  <c r="C644" i="5"/>
  <c r="A645" i="5"/>
  <c r="B645" i="5"/>
  <c r="C645" i="5"/>
  <c r="A646" i="5"/>
  <c r="B646" i="5"/>
  <c r="C646" i="5"/>
  <c r="A647" i="5"/>
  <c r="B647" i="5"/>
  <c r="C647" i="5"/>
  <c r="A648" i="5"/>
  <c r="B648" i="5"/>
  <c r="C648" i="5"/>
  <c r="A649" i="5"/>
  <c r="B649" i="5"/>
  <c r="C649" i="5"/>
  <c r="A650" i="5"/>
  <c r="B650" i="5"/>
  <c r="C650" i="5"/>
  <c r="A651" i="5"/>
  <c r="B651" i="5"/>
  <c r="C651" i="5"/>
  <c r="A652" i="5"/>
  <c r="B652" i="5"/>
  <c r="C652" i="5"/>
  <c r="A653" i="5"/>
  <c r="B653" i="5"/>
  <c r="C653" i="5"/>
  <c r="A654" i="5"/>
  <c r="B654" i="5"/>
  <c r="C654" i="5"/>
  <c r="A655" i="5"/>
  <c r="B655" i="5"/>
  <c r="C655" i="5"/>
  <c r="A656" i="5"/>
  <c r="B656" i="5"/>
  <c r="C656" i="5"/>
  <c r="A657" i="5"/>
  <c r="B657" i="5"/>
  <c r="C657" i="5"/>
  <c r="A658" i="5"/>
  <c r="B658" i="5"/>
  <c r="C658" i="5"/>
  <c r="A659" i="5"/>
  <c r="B659" i="5"/>
  <c r="C659" i="5"/>
  <c r="A660" i="5"/>
  <c r="B660" i="5"/>
  <c r="C660" i="5"/>
  <c r="A661" i="5"/>
  <c r="B661" i="5"/>
  <c r="C661" i="5"/>
  <c r="A662" i="5"/>
  <c r="B662" i="5"/>
  <c r="C662" i="5"/>
  <c r="A663" i="5"/>
  <c r="B663" i="5"/>
  <c r="C663" i="5"/>
  <c r="A664" i="5"/>
  <c r="B664" i="5"/>
  <c r="C664" i="5"/>
  <c r="A665" i="5"/>
  <c r="B665" i="5"/>
  <c r="C665" i="5"/>
  <c r="A666" i="5"/>
  <c r="B666" i="5"/>
  <c r="C666" i="5"/>
  <c r="A667" i="5"/>
  <c r="B667" i="5"/>
  <c r="C667" i="5"/>
  <c r="A668" i="5"/>
  <c r="B668" i="5"/>
  <c r="C668" i="5"/>
  <c r="A669" i="5"/>
  <c r="B669" i="5"/>
  <c r="C669" i="5"/>
  <c r="A670" i="5"/>
  <c r="B670" i="5"/>
  <c r="C670" i="5"/>
  <c r="A671" i="5"/>
  <c r="B671" i="5"/>
  <c r="C671" i="5"/>
  <c r="A672" i="5"/>
  <c r="B672" i="5"/>
  <c r="C672" i="5"/>
  <c r="A673" i="5"/>
  <c r="B673" i="5"/>
  <c r="C673" i="5"/>
  <c r="A674" i="5"/>
  <c r="B674" i="5"/>
  <c r="C674" i="5"/>
  <c r="A675" i="5"/>
  <c r="B675" i="5"/>
  <c r="C675" i="5"/>
  <c r="A676" i="5"/>
  <c r="B676" i="5"/>
  <c r="C676" i="5"/>
  <c r="A677" i="5"/>
  <c r="B677" i="5"/>
  <c r="C677" i="5"/>
  <c r="A678" i="5"/>
  <c r="B678" i="5"/>
  <c r="C678" i="5"/>
  <c r="A679" i="5"/>
  <c r="B679" i="5"/>
  <c r="C679" i="5"/>
  <c r="A680" i="5"/>
  <c r="B680" i="5"/>
  <c r="C680" i="5"/>
  <c r="A681" i="5"/>
  <c r="B681" i="5"/>
  <c r="C681" i="5"/>
  <c r="A682" i="5"/>
  <c r="B682" i="5"/>
  <c r="C682" i="5"/>
  <c r="A683" i="5"/>
  <c r="B683" i="5"/>
  <c r="C683" i="5"/>
  <c r="A684" i="5"/>
  <c r="B684" i="5"/>
  <c r="C684" i="5"/>
  <c r="A685" i="5"/>
  <c r="B685" i="5"/>
  <c r="C685" i="5"/>
  <c r="A686" i="5"/>
  <c r="B686" i="5"/>
  <c r="C686" i="5"/>
  <c r="A687" i="5"/>
  <c r="B687" i="5"/>
  <c r="C687" i="5"/>
  <c r="A688" i="5"/>
  <c r="B688" i="5"/>
  <c r="C688" i="5"/>
  <c r="A689" i="5"/>
  <c r="B689" i="5"/>
  <c r="C689" i="5"/>
  <c r="A690" i="5"/>
  <c r="B690" i="5"/>
  <c r="C690" i="5"/>
  <c r="A691" i="5"/>
  <c r="B691" i="5"/>
  <c r="C691" i="5"/>
  <c r="A692" i="5"/>
  <c r="B692" i="5"/>
  <c r="C692" i="5"/>
  <c r="A693" i="5"/>
  <c r="B693" i="5"/>
  <c r="C693" i="5"/>
  <c r="A694" i="5"/>
  <c r="B694" i="5"/>
  <c r="C694" i="5"/>
  <c r="A695" i="5"/>
  <c r="B695" i="5"/>
  <c r="C695" i="5"/>
  <c r="A696" i="5"/>
  <c r="B696" i="5"/>
  <c r="C696" i="5"/>
  <c r="A697" i="5"/>
  <c r="B697" i="5"/>
  <c r="C697" i="5"/>
  <c r="A698" i="5"/>
  <c r="B698" i="5"/>
  <c r="C698" i="5"/>
  <c r="A699" i="5"/>
  <c r="B699" i="5"/>
  <c r="C699" i="5"/>
  <c r="A700" i="5"/>
  <c r="B700" i="5"/>
  <c r="C700" i="5"/>
  <c r="A701" i="5"/>
  <c r="B701" i="5"/>
  <c r="C701" i="5"/>
  <c r="A702" i="5"/>
  <c r="B702" i="5"/>
  <c r="C702" i="5"/>
  <c r="A703" i="5"/>
  <c r="B703" i="5"/>
  <c r="C703" i="5"/>
  <c r="A704" i="5"/>
  <c r="B704" i="5"/>
  <c r="C704" i="5"/>
  <c r="A705" i="5"/>
  <c r="B705" i="5"/>
  <c r="C705" i="5"/>
  <c r="A706" i="5"/>
  <c r="B706" i="5"/>
  <c r="C706" i="5"/>
  <c r="A707" i="5"/>
  <c r="B707" i="5"/>
  <c r="C707" i="5"/>
  <c r="A708" i="5"/>
  <c r="B708" i="5"/>
  <c r="C708" i="5"/>
  <c r="A709" i="5"/>
  <c r="B709" i="5"/>
  <c r="C709" i="5"/>
  <c r="A710" i="5"/>
  <c r="B710" i="5"/>
  <c r="C710" i="5"/>
  <c r="A711" i="5"/>
  <c r="B711" i="5"/>
  <c r="C711" i="5"/>
  <c r="A712" i="5"/>
  <c r="B712" i="5"/>
  <c r="C712" i="5"/>
  <c r="A713" i="5"/>
  <c r="B713" i="5"/>
  <c r="C713" i="5"/>
  <c r="A714" i="5"/>
  <c r="B714" i="5"/>
  <c r="C714" i="5"/>
  <c r="A715" i="5"/>
  <c r="B715" i="5"/>
  <c r="C715" i="5"/>
  <c r="A716" i="5"/>
  <c r="B716" i="5"/>
  <c r="C716" i="5"/>
  <c r="A717" i="5"/>
  <c r="B717" i="5"/>
  <c r="C717" i="5"/>
  <c r="A718" i="5"/>
  <c r="B718" i="5"/>
  <c r="C718" i="5"/>
  <c r="A719" i="5"/>
  <c r="B719" i="5"/>
  <c r="C719" i="5"/>
  <c r="A720" i="5"/>
  <c r="B720" i="5"/>
  <c r="C720" i="5"/>
  <c r="A721" i="5"/>
  <c r="B721" i="5"/>
  <c r="C721" i="5"/>
  <c r="A722" i="5"/>
  <c r="B722" i="5"/>
  <c r="C722" i="5"/>
  <c r="A723" i="5"/>
  <c r="B723" i="5"/>
  <c r="C723" i="5"/>
  <c r="A724" i="5"/>
  <c r="B724" i="5"/>
  <c r="C724" i="5"/>
  <c r="A725" i="5"/>
  <c r="B725" i="5"/>
  <c r="C725" i="5"/>
  <c r="A726" i="5"/>
  <c r="B726" i="5"/>
  <c r="C726" i="5"/>
  <c r="A727" i="5"/>
  <c r="B727" i="5"/>
  <c r="C727" i="5"/>
  <c r="A728" i="5"/>
  <c r="B728" i="5"/>
  <c r="C728" i="5"/>
  <c r="A729" i="5"/>
  <c r="B729" i="5"/>
  <c r="C729" i="5"/>
  <c r="A730" i="5"/>
  <c r="B730" i="5"/>
  <c r="C730" i="5"/>
  <c r="A731" i="5"/>
  <c r="B731" i="5"/>
  <c r="C731" i="5"/>
  <c r="A732" i="5"/>
  <c r="B732" i="5"/>
  <c r="C732" i="5"/>
  <c r="A733" i="5"/>
  <c r="B733" i="5"/>
  <c r="C733" i="5"/>
  <c r="A734" i="5"/>
  <c r="B734" i="5"/>
  <c r="C734" i="5"/>
  <c r="A735" i="5"/>
  <c r="B735" i="5"/>
  <c r="C735" i="5"/>
  <c r="A736" i="5"/>
  <c r="B736" i="5"/>
  <c r="C736" i="5"/>
  <c r="A737" i="5"/>
  <c r="B737" i="5"/>
  <c r="C737" i="5"/>
  <c r="A738" i="5"/>
  <c r="B738" i="5"/>
  <c r="C738" i="5"/>
  <c r="A739" i="5"/>
  <c r="B739" i="5"/>
  <c r="C739" i="5"/>
  <c r="A740" i="5"/>
  <c r="B740" i="5"/>
  <c r="C740" i="5"/>
  <c r="A741" i="5"/>
  <c r="B741" i="5"/>
  <c r="C741" i="5"/>
  <c r="A742" i="5"/>
  <c r="B742" i="5"/>
  <c r="C742" i="5"/>
  <c r="A743" i="5"/>
  <c r="B743" i="5"/>
  <c r="C743" i="5"/>
  <c r="A744" i="5"/>
  <c r="B744" i="5"/>
  <c r="C744" i="5"/>
  <c r="A745" i="5"/>
  <c r="B745" i="5"/>
  <c r="C745" i="5"/>
  <c r="A746" i="5"/>
  <c r="B746" i="5"/>
  <c r="C746" i="5"/>
  <c r="A747" i="5"/>
  <c r="B747" i="5"/>
  <c r="C747" i="5"/>
  <c r="A748" i="5"/>
  <c r="B748" i="5"/>
  <c r="C748" i="5"/>
  <c r="A749" i="5"/>
  <c r="B749" i="5"/>
  <c r="C749" i="5"/>
  <c r="A750" i="5"/>
  <c r="B750" i="5"/>
  <c r="C750" i="5"/>
  <c r="A751" i="5"/>
  <c r="B751" i="5"/>
  <c r="C751" i="5"/>
  <c r="A752" i="5"/>
  <c r="B752" i="5"/>
  <c r="C752" i="5"/>
  <c r="A753" i="5"/>
  <c r="B753" i="5"/>
  <c r="C753" i="5"/>
  <c r="A754" i="5"/>
  <c r="B754" i="5"/>
  <c r="C754" i="5"/>
  <c r="A755" i="5"/>
  <c r="B755" i="5"/>
  <c r="C755" i="5"/>
  <c r="A756" i="5"/>
  <c r="B756" i="5"/>
  <c r="C756" i="5"/>
  <c r="A757" i="5"/>
  <c r="B757" i="5"/>
  <c r="C757" i="5"/>
  <c r="A758" i="5"/>
  <c r="B758" i="5"/>
  <c r="C758" i="5"/>
  <c r="A759" i="5"/>
  <c r="B759" i="5"/>
  <c r="C759" i="5"/>
  <c r="A760" i="5"/>
  <c r="B760" i="5"/>
  <c r="C760" i="5"/>
  <c r="A761" i="5"/>
  <c r="B761" i="5"/>
  <c r="C761" i="5"/>
  <c r="A762" i="5"/>
  <c r="B762" i="5"/>
  <c r="C762" i="5"/>
  <c r="A763" i="5"/>
  <c r="B763" i="5"/>
  <c r="C763" i="5"/>
  <c r="A764" i="5"/>
  <c r="B764" i="5"/>
  <c r="C764" i="5"/>
  <c r="A765" i="5"/>
  <c r="B765" i="5"/>
  <c r="C765" i="5"/>
  <c r="A766" i="5"/>
  <c r="B766" i="5"/>
  <c r="C766" i="5"/>
  <c r="A767" i="5"/>
  <c r="B767" i="5"/>
  <c r="C767" i="5"/>
  <c r="A768" i="5"/>
  <c r="B768" i="5"/>
  <c r="C768" i="5"/>
  <c r="A769" i="5"/>
  <c r="B769" i="5"/>
  <c r="C769" i="5"/>
  <c r="A770" i="5"/>
  <c r="B770" i="5"/>
  <c r="C770" i="5"/>
  <c r="A771" i="5"/>
  <c r="B771" i="5"/>
  <c r="C771" i="5"/>
  <c r="A772" i="5"/>
  <c r="B772" i="5"/>
  <c r="C772" i="5"/>
  <c r="A773" i="5"/>
  <c r="B773" i="5"/>
  <c r="C773" i="5"/>
  <c r="A774" i="5"/>
  <c r="B774" i="5"/>
  <c r="C774" i="5"/>
  <c r="A775" i="5"/>
  <c r="B775" i="5"/>
  <c r="C775" i="5"/>
  <c r="A776" i="5"/>
  <c r="B776" i="5"/>
  <c r="C776" i="5"/>
  <c r="A777" i="5"/>
  <c r="B777" i="5"/>
  <c r="C777" i="5"/>
  <c r="A778" i="5"/>
  <c r="B778" i="5"/>
  <c r="C778" i="5"/>
  <c r="A779" i="5"/>
  <c r="B779" i="5"/>
  <c r="C779" i="5"/>
  <c r="A780" i="5"/>
  <c r="B780" i="5"/>
  <c r="C780" i="5"/>
  <c r="A781" i="5"/>
  <c r="B781" i="5"/>
  <c r="C781" i="5"/>
  <c r="A782" i="5"/>
  <c r="B782" i="5"/>
  <c r="C782" i="5"/>
  <c r="A783" i="5"/>
  <c r="B783" i="5"/>
  <c r="C783" i="5"/>
  <c r="A784" i="5"/>
  <c r="B784" i="5"/>
  <c r="C784" i="5"/>
  <c r="A785" i="5"/>
  <c r="B785" i="5"/>
  <c r="C785" i="5"/>
  <c r="A786" i="5"/>
  <c r="B786" i="5"/>
  <c r="C786" i="5"/>
  <c r="A787" i="5"/>
  <c r="B787" i="5"/>
  <c r="C787" i="5"/>
  <c r="G887" i="4"/>
  <c r="H887" i="4" s="1"/>
  <c r="I887" i="4" s="1"/>
  <c r="E887" i="4" s="1"/>
  <c r="G886" i="4"/>
  <c r="H886" i="4" s="1"/>
  <c r="I886" i="4" s="1"/>
  <c r="E886" i="4" s="1"/>
  <c r="G885" i="4"/>
  <c r="H885" i="4" s="1"/>
  <c r="I885" i="4" s="1"/>
  <c r="E885" i="4" s="1"/>
  <c r="G884" i="4"/>
  <c r="H884" i="4" s="1"/>
  <c r="I884" i="4" s="1"/>
  <c r="E884" i="4" s="1"/>
  <c r="G883" i="4"/>
  <c r="H883" i="4" s="1"/>
  <c r="I883" i="4" s="1"/>
  <c r="E883" i="4" s="1"/>
  <c r="G882" i="4"/>
  <c r="H882" i="4" s="1"/>
  <c r="I882" i="4" s="1"/>
  <c r="E882" i="4" s="1"/>
  <c r="G881" i="4"/>
  <c r="H881" i="4" s="1"/>
  <c r="I881" i="4" s="1"/>
  <c r="E881" i="4" s="1"/>
  <c r="G880" i="4"/>
  <c r="H880" i="4" s="1"/>
  <c r="I880" i="4" s="1"/>
  <c r="E880" i="4" s="1"/>
  <c r="G879" i="4"/>
  <c r="H879" i="4" s="1"/>
  <c r="I879" i="4" s="1"/>
  <c r="E879" i="4" s="1"/>
  <c r="G878" i="4"/>
  <c r="H878" i="4" s="1"/>
  <c r="I878" i="4" s="1"/>
  <c r="E878" i="4" s="1"/>
  <c r="G877" i="4"/>
  <c r="H877" i="4" s="1"/>
  <c r="I877" i="4" s="1"/>
  <c r="E877" i="4" s="1"/>
  <c r="G876" i="4"/>
  <c r="H876" i="4" s="1"/>
  <c r="I876" i="4" s="1"/>
  <c r="E876" i="4" s="1"/>
  <c r="G875" i="4"/>
  <c r="H875" i="4" s="1"/>
  <c r="I875" i="4" s="1"/>
  <c r="E875" i="4" s="1"/>
  <c r="G874" i="4"/>
  <c r="H874" i="4" s="1"/>
  <c r="I874" i="4" s="1"/>
  <c r="E874" i="4" s="1"/>
  <c r="G873" i="4"/>
  <c r="H873" i="4" s="1"/>
  <c r="I873" i="4" s="1"/>
  <c r="E873" i="4" s="1"/>
  <c r="G872" i="4"/>
  <c r="H872" i="4" s="1"/>
  <c r="I872" i="4" s="1"/>
  <c r="E872" i="4" s="1"/>
  <c r="G871" i="4"/>
  <c r="H871" i="4" s="1"/>
  <c r="I871" i="4" s="1"/>
  <c r="E871" i="4" s="1"/>
  <c r="G870" i="4"/>
  <c r="H870" i="4" s="1"/>
  <c r="I870" i="4" s="1"/>
  <c r="E870" i="4" s="1"/>
  <c r="G869" i="4"/>
  <c r="H869" i="4" s="1"/>
  <c r="I869" i="4" s="1"/>
  <c r="E869" i="4" s="1"/>
  <c r="G868" i="4"/>
  <c r="H868" i="4" s="1"/>
  <c r="I868" i="4" s="1"/>
  <c r="E868" i="4" s="1"/>
  <c r="G867" i="4"/>
  <c r="H867" i="4" s="1"/>
  <c r="I867" i="4" s="1"/>
  <c r="E867" i="4" s="1"/>
  <c r="G866" i="4"/>
  <c r="H866" i="4" s="1"/>
  <c r="I866" i="4" s="1"/>
  <c r="E866" i="4" s="1"/>
  <c r="G865" i="4"/>
  <c r="H865" i="4" s="1"/>
  <c r="I865" i="4" s="1"/>
  <c r="E865" i="4" s="1"/>
  <c r="G864" i="4"/>
  <c r="H864" i="4" s="1"/>
  <c r="I864" i="4" s="1"/>
  <c r="E864" i="4" s="1"/>
  <c r="G863" i="4"/>
  <c r="H863" i="4" s="1"/>
  <c r="I863" i="4" s="1"/>
  <c r="E863" i="4" s="1"/>
  <c r="G862" i="4"/>
  <c r="H862" i="4" s="1"/>
  <c r="I862" i="4" s="1"/>
  <c r="E862" i="4" s="1"/>
  <c r="G861" i="4"/>
  <c r="H861" i="4" s="1"/>
  <c r="I861" i="4" s="1"/>
  <c r="E861" i="4" s="1"/>
  <c r="G860" i="4"/>
  <c r="H860" i="4" s="1"/>
  <c r="I860" i="4" s="1"/>
  <c r="E860" i="4" s="1"/>
  <c r="G859" i="4"/>
  <c r="H859" i="4" s="1"/>
  <c r="I859" i="4" s="1"/>
  <c r="E859" i="4" s="1"/>
  <c r="G858" i="4"/>
  <c r="H858" i="4" s="1"/>
  <c r="I858" i="4" s="1"/>
  <c r="E858" i="4" s="1"/>
  <c r="G857" i="4"/>
  <c r="H857" i="4" s="1"/>
  <c r="I857" i="4" s="1"/>
  <c r="E857" i="4" s="1"/>
  <c r="G856" i="4"/>
  <c r="H856" i="4" s="1"/>
  <c r="I856" i="4" s="1"/>
  <c r="E856" i="4" s="1"/>
  <c r="G855" i="4"/>
  <c r="H855" i="4" s="1"/>
  <c r="I855" i="4" s="1"/>
  <c r="E855" i="4" s="1"/>
  <c r="G854" i="4"/>
  <c r="H854" i="4" s="1"/>
  <c r="I854" i="4" s="1"/>
  <c r="E854" i="4" s="1"/>
  <c r="G853" i="4"/>
  <c r="H853" i="4" s="1"/>
  <c r="I853" i="4" s="1"/>
  <c r="E853" i="4" s="1"/>
  <c r="G852" i="4"/>
  <c r="H852" i="4" s="1"/>
  <c r="I852" i="4" s="1"/>
  <c r="E852" i="4" s="1"/>
  <c r="G851" i="4"/>
  <c r="H851" i="4" s="1"/>
  <c r="I851" i="4" s="1"/>
  <c r="E851" i="4" s="1"/>
  <c r="G850" i="4"/>
  <c r="H850" i="4" s="1"/>
  <c r="I850" i="4" s="1"/>
  <c r="E850" i="4" s="1"/>
  <c r="G849" i="4"/>
  <c r="H849" i="4" s="1"/>
  <c r="I849" i="4" s="1"/>
  <c r="E849" i="4" s="1"/>
  <c r="G848" i="4"/>
  <c r="H848" i="4" s="1"/>
  <c r="I848" i="4" s="1"/>
  <c r="E848" i="4" s="1"/>
  <c r="G847" i="4"/>
  <c r="H847" i="4" s="1"/>
  <c r="I847" i="4" s="1"/>
  <c r="E847" i="4" s="1"/>
  <c r="G846" i="4"/>
  <c r="H846" i="4" s="1"/>
  <c r="I846" i="4" s="1"/>
  <c r="E846" i="4" s="1"/>
  <c r="G845" i="4"/>
  <c r="H845" i="4" s="1"/>
  <c r="I845" i="4" s="1"/>
  <c r="E845" i="4" s="1"/>
  <c r="G844" i="4"/>
  <c r="H844" i="4" s="1"/>
  <c r="I844" i="4" s="1"/>
  <c r="E844" i="4" s="1"/>
  <c r="G843" i="4"/>
  <c r="H843" i="4" s="1"/>
  <c r="I843" i="4" s="1"/>
  <c r="E843" i="4" s="1"/>
  <c r="G842" i="4"/>
  <c r="H842" i="4" s="1"/>
  <c r="I842" i="4" s="1"/>
  <c r="E842" i="4" s="1"/>
  <c r="G841" i="4"/>
  <c r="H841" i="4" s="1"/>
  <c r="I841" i="4" s="1"/>
  <c r="E841" i="4" s="1"/>
  <c r="G840" i="4"/>
  <c r="H840" i="4" s="1"/>
  <c r="I840" i="4" s="1"/>
  <c r="E840" i="4" s="1"/>
  <c r="G839" i="4"/>
  <c r="H839" i="4" s="1"/>
  <c r="I839" i="4" s="1"/>
  <c r="E839" i="4" s="1"/>
  <c r="G838" i="4"/>
  <c r="H838" i="4" s="1"/>
  <c r="I838" i="4" s="1"/>
  <c r="E838" i="4" s="1"/>
  <c r="G837" i="4"/>
  <c r="H837" i="4" s="1"/>
  <c r="I837" i="4" s="1"/>
  <c r="E837" i="4" s="1"/>
  <c r="G836" i="4"/>
  <c r="H836" i="4" s="1"/>
  <c r="I836" i="4" s="1"/>
  <c r="E836" i="4" s="1"/>
  <c r="G835" i="4"/>
  <c r="H835" i="4" s="1"/>
  <c r="I835" i="4" s="1"/>
  <c r="E835" i="4" s="1"/>
  <c r="G834" i="4"/>
  <c r="H834" i="4" s="1"/>
  <c r="I834" i="4" s="1"/>
  <c r="E834" i="4" s="1"/>
  <c r="G833" i="4"/>
  <c r="H833" i="4" s="1"/>
  <c r="I833" i="4" s="1"/>
  <c r="E833" i="4" s="1"/>
  <c r="G832" i="4"/>
  <c r="H832" i="4" s="1"/>
  <c r="I832" i="4" s="1"/>
  <c r="E832" i="4" s="1"/>
  <c r="G831" i="4"/>
  <c r="H831" i="4" s="1"/>
  <c r="I831" i="4" s="1"/>
  <c r="E831" i="4" s="1"/>
  <c r="G830" i="4"/>
  <c r="H830" i="4" s="1"/>
  <c r="E830" i="4"/>
  <c r="G829" i="4"/>
  <c r="H829" i="4" s="1"/>
  <c r="I829" i="4" s="1"/>
  <c r="E829" i="4" s="1"/>
  <c r="G828" i="4"/>
  <c r="H828" i="4" s="1"/>
  <c r="I828" i="4" s="1"/>
  <c r="E828" i="4" s="1"/>
  <c r="G827" i="4"/>
  <c r="H827" i="4" s="1"/>
  <c r="I827" i="4" s="1"/>
  <c r="E827" i="4" s="1"/>
  <c r="G826" i="4"/>
  <c r="H826" i="4" s="1"/>
  <c r="I826" i="4" s="1"/>
  <c r="E826" i="4" s="1"/>
  <c r="G825" i="4"/>
  <c r="H825" i="4" s="1"/>
  <c r="I825" i="4" s="1"/>
  <c r="E825" i="4" s="1"/>
  <c r="G824" i="4"/>
  <c r="H824" i="4" s="1"/>
  <c r="I824" i="4" s="1"/>
  <c r="E824" i="4" s="1"/>
  <c r="G823" i="4"/>
  <c r="H823" i="4" s="1"/>
  <c r="I823" i="4" s="1"/>
  <c r="E823" i="4" s="1"/>
  <c r="G822" i="4"/>
  <c r="H822" i="4" s="1"/>
  <c r="I822" i="4" s="1"/>
  <c r="E822" i="4" s="1"/>
  <c r="G821" i="4"/>
  <c r="H821" i="4" s="1"/>
  <c r="I821" i="4" s="1"/>
  <c r="E821" i="4" s="1"/>
  <c r="G820" i="4"/>
  <c r="H820" i="4" s="1"/>
  <c r="I820" i="4" s="1"/>
  <c r="E820" i="4" s="1"/>
  <c r="G819" i="4"/>
  <c r="H819" i="4" s="1"/>
  <c r="I819" i="4" s="1"/>
  <c r="E819" i="4" s="1"/>
  <c r="G818" i="4"/>
  <c r="H818" i="4" s="1"/>
  <c r="I818" i="4" s="1"/>
  <c r="E818" i="4" s="1"/>
  <c r="G817" i="4"/>
  <c r="H817" i="4" s="1"/>
  <c r="I817" i="4" s="1"/>
  <c r="E817" i="4" s="1"/>
  <c r="G816" i="4"/>
  <c r="H816" i="4" s="1"/>
  <c r="I816" i="4" s="1"/>
  <c r="E816" i="4" s="1"/>
  <c r="G815" i="4"/>
  <c r="H815" i="4" s="1"/>
  <c r="I815" i="4" s="1"/>
  <c r="E815" i="4" s="1"/>
  <c r="G814" i="4"/>
  <c r="H814" i="4" s="1"/>
  <c r="I814" i="4" s="1"/>
  <c r="E814" i="4" s="1"/>
  <c r="G813" i="4"/>
  <c r="H813" i="4" s="1"/>
  <c r="I813" i="4" s="1"/>
  <c r="E813" i="4" s="1"/>
  <c r="G812" i="4"/>
  <c r="H812" i="4" s="1"/>
  <c r="I812" i="4" s="1"/>
  <c r="E812" i="4" s="1"/>
  <c r="G811" i="4"/>
  <c r="H811" i="4" s="1"/>
  <c r="I811" i="4" s="1"/>
  <c r="E811" i="4" s="1"/>
  <c r="G810" i="4"/>
  <c r="H810" i="4" s="1"/>
  <c r="I810" i="4" s="1"/>
  <c r="E810" i="4" s="1"/>
  <c r="G809" i="4"/>
  <c r="H809" i="4" s="1"/>
  <c r="I809" i="4" s="1"/>
  <c r="E809" i="4" s="1"/>
  <c r="G808" i="4"/>
  <c r="H808" i="4" s="1"/>
  <c r="I808" i="4" s="1"/>
  <c r="E808" i="4" s="1"/>
  <c r="G807" i="4"/>
  <c r="H807" i="4" s="1"/>
  <c r="I807" i="4" s="1"/>
  <c r="E807" i="4" s="1"/>
  <c r="G806" i="4"/>
  <c r="H806" i="4" s="1"/>
  <c r="I806" i="4" s="1"/>
  <c r="E806" i="4" s="1"/>
  <c r="G805" i="4"/>
  <c r="H805" i="4" s="1"/>
  <c r="I805" i="4" s="1"/>
  <c r="E805" i="4" s="1"/>
  <c r="G804" i="4"/>
  <c r="H804" i="4" s="1"/>
  <c r="I804" i="4" s="1"/>
  <c r="E804" i="4" s="1"/>
  <c r="G803" i="4"/>
  <c r="H803" i="4" s="1"/>
  <c r="I803" i="4" s="1"/>
  <c r="E803" i="4" s="1"/>
  <c r="G802" i="4"/>
  <c r="H802" i="4" s="1"/>
  <c r="I802" i="4" s="1"/>
  <c r="E802" i="4" s="1"/>
  <c r="G801" i="4"/>
  <c r="H801" i="4" s="1"/>
  <c r="I801" i="4" s="1"/>
  <c r="E801" i="4" s="1"/>
  <c r="G800" i="4"/>
  <c r="H800" i="4" s="1"/>
  <c r="I800" i="4" s="1"/>
  <c r="E800" i="4" s="1"/>
  <c r="G799" i="4"/>
  <c r="H799" i="4" s="1"/>
  <c r="I799" i="4" s="1"/>
  <c r="E799" i="4" s="1"/>
  <c r="G798" i="4"/>
  <c r="H798" i="4" s="1"/>
  <c r="I798" i="4" s="1"/>
  <c r="E798" i="4" s="1"/>
  <c r="G797" i="4"/>
  <c r="H797" i="4" s="1"/>
  <c r="I797" i="4" s="1"/>
  <c r="E797" i="4" s="1"/>
  <c r="G796" i="4"/>
  <c r="H796" i="4" s="1"/>
  <c r="I796" i="4" s="1"/>
  <c r="E796" i="4" s="1"/>
  <c r="G795" i="4"/>
  <c r="H795" i="4" s="1"/>
  <c r="I795" i="4" s="1"/>
  <c r="E795" i="4" s="1"/>
  <c r="G794" i="4"/>
  <c r="H794" i="4" s="1"/>
  <c r="I794" i="4" s="1"/>
  <c r="E794" i="4" s="1"/>
  <c r="G793" i="4"/>
  <c r="H793" i="4" s="1"/>
  <c r="I793" i="4" s="1"/>
  <c r="E793" i="4" s="1"/>
  <c r="G792" i="4"/>
  <c r="H792" i="4" s="1"/>
  <c r="I792" i="4" s="1"/>
  <c r="E792" i="4" s="1"/>
  <c r="G791" i="4"/>
  <c r="H791" i="4" s="1"/>
  <c r="I791" i="4" s="1"/>
  <c r="E791" i="4" s="1"/>
  <c r="G790" i="4"/>
  <c r="H790" i="4" s="1"/>
  <c r="I790" i="4" s="1"/>
  <c r="E790" i="4" s="1"/>
  <c r="G789" i="4"/>
  <c r="H789" i="4" s="1"/>
  <c r="I789" i="4" s="1"/>
  <c r="E789" i="4" s="1"/>
  <c r="G788" i="4"/>
  <c r="H788" i="4" s="1"/>
  <c r="I788" i="4" s="1"/>
  <c r="E788" i="4" s="1"/>
  <c r="G787" i="4"/>
  <c r="H787" i="4" s="1"/>
  <c r="I787" i="4" s="1"/>
  <c r="E787" i="4" s="1"/>
  <c r="G786" i="4"/>
  <c r="H786" i="4" s="1"/>
  <c r="I786" i="4" s="1"/>
  <c r="E786" i="4" s="1"/>
  <c r="G785" i="4"/>
  <c r="H785" i="4" s="1"/>
  <c r="I785" i="4" s="1"/>
  <c r="E785" i="4" s="1"/>
  <c r="G784" i="4"/>
  <c r="H784" i="4" s="1"/>
  <c r="I784" i="4" s="1"/>
  <c r="E784" i="4" s="1"/>
  <c r="G783" i="4"/>
  <c r="H783" i="4" s="1"/>
  <c r="I783" i="4" s="1"/>
  <c r="E783" i="4" s="1"/>
  <c r="G782" i="4"/>
  <c r="H782" i="4" s="1"/>
  <c r="I782" i="4" s="1"/>
  <c r="E782" i="4" s="1"/>
  <c r="G781" i="4"/>
  <c r="H781" i="4" s="1"/>
  <c r="I781" i="4" s="1"/>
  <c r="E781" i="4" s="1"/>
  <c r="G780" i="4"/>
  <c r="H780" i="4" s="1"/>
  <c r="I780" i="4" s="1"/>
  <c r="E780" i="4" s="1"/>
  <c r="G779" i="4"/>
  <c r="H779" i="4" s="1"/>
  <c r="I779" i="4" s="1"/>
  <c r="E779" i="4" s="1"/>
  <c r="G778" i="4"/>
  <c r="H778" i="4" s="1"/>
  <c r="I778" i="4" s="1"/>
  <c r="E778" i="4" s="1"/>
  <c r="G777" i="4"/>
  <c r="H777" i="4" s="1"/>
  <c r="I777" i="4" s="1"/>
  <c r="E777" i="4" s="1"/>
  <c r="G776" i="4"/>
  <c r="H776" i="4" s="1"/>
  <c r="I776" i="4" s="1"/>
  <c r="E776" i="4" s="1"/>
  <c r="G775" i="4"/>
  <c r="H775" i="4" s="1"/>
  <c r="I775" i="4" s="1"/>
  <c r="E775" i="4" s="1"/>
  <c r="G774" i="4"/>
  <c r="H774" i="4" s="1"/>
  <c r="I774" i="4" s="1"/>
  <c r="E774" i="4" s="1"/>
  <c r="G773" i="4"/>
  <c r="H773" i="4" s="1"/>
  <c r="I773" i="4" s="1"/>
  <c r="E773" i="4" s="1"/>
  <c r="G772" i="4"/>
  <c r="H772" i="4" s="1"/>
  <c r="I772" i="4" s="1"/>
  <c r="E772" i="4" s="1"/>
  <c r="G771" i="4"/>
  <c r="H771" i="4" s="1"/>
  <c r="I771" i="4" s="1"/>
  <c r="E771" i="4" s="1"/>
  <c r="G770" i="4"/>
  <c r="H770" i="4" s="1"/>
  <c r="I770" i="4" s="1"/>
  <c r="E770" i="4" s="1"/>
  <c r="G769" i="4"/>
  <c r="H769" i="4" s="1"/>
  <c r="I769" i="4" s="1"/>
  <c r="E769" i="4" s="1"/>
  <c r="G768" i="4"/>
  <c r="H768" i="4" s="1"/>
  <c r="I768" i="4" s="1"/>
  <c r="E768" i="4" s="1"/>
  <c r="G767" i="4"/>
  <c r="H767" i="4" s="1"/>
  <c r="I767" i="4" s="1"/>
  <c r="E767" i="4" s="1"/>
  <c r="G766" i="4"/>
  <c r="H766" i="4" s="1"/>
  <c r="I766" i="4" s="1"/>
  <c r="E766" i="4" s="1"/>
  <c r="G765" i="4"/>
  <c r="H765" i="4" s="1"/>
  <c r="I765" i="4" s="1"/>
  <c r="E765" i="4" s="1"/>
  <c r="G764" i="4"/>
  <c r="H764" i="4" s="1"/>
  <c r="I764" i="4" s="1"/>
  <c r="E764" i="4" s="1"/>
  <c r="G763" i="4"/>
  <c r="H763" i="4" s="1"/>
  <c r="I763" i="4" s="1"/>
  <c r="E763" i="4" s="1"/>
  <c r="G762" i="4"/>
  <c r="H762" i="4" s="1"/>
  <c r="I762" i="4" s="1"/>
  <c r="E762" i="4" s="1"/>
  <c r="G761" i="4"/>
  <c r="H761" i="4" s="1"/>
  <c r="I761" i="4" s="1"/>
  <c r="E761" i="4" s="1"/>
  <c r="G760" i="4"/>
  <c r="H760" i="4" s="1"/>
  <c r="I760" i="4" s="1"/>
  <c r="E760" i="4" s="1"/>
  <c r="G759" i="4"/>
  <c r="H759" i="4" s="1"/>
  <c r="I759" i="4" s="1"/>
  <c r="E759" i="4" s="1"/>
  <c r="G758" i="4"/>
  <c r="H758" i="4" s="1"/>
  <c r="I758" i="4" s="1"/>
  <c r="E758" i="4" s="1"/>
  <c r="G757" i="4"/>
  <c r="H757" i="4" s="1"/>
  <c r="I757" i="4" s="1"/>
  <c r="E757" i="4" s="1"/>
  <c r="G756" i="4"/>
  <c r="H756" i="4" s="1"/>
  <c r="I756" i="4" s="1"/>
  <c r="E756" i="4" s="1"/>
  <c r="G755" i="4"/>
  <c r="H755" i="4" s="1"/>
  <c r="I755" i="4" s="1"/>
  <c r="E755" i="4" s="1"/>
  <c r="H754" i="4"/>
  <c r="I754" i="4" s="1"/>
  <c r="E754" i="4" s="1"/>
  <c r="G754" i="4"/>
  <c r="G753" i="4"/>
  <c r="H753" i="4" s="1"/>
  <c r="I753" i="4" s="1"/>
  <c r="E753" i="4" s="1"/>
  <c r="G752" i="4"/>
  <c r="H752" i="4" s="1"/>
  <c r="I752" i="4" s="1"/>
  <c r="E752" i="4" s="1"/>
  <c r="G751" i="4"/>
  <c r="H751" i="4" s="1"/>
  <c r="I751" i="4" s="1"/>
  <c r="E751" i="4" s="1"/>
  <c r="G750" i="4"/>
  <c r="H750" i="4" s="1"/>
  <c r="I750" i="4" s="1"/>
  <c r="E750" i="4" s="1"/>
  <c r="G749" i="4"/>
  <c r="H749" i="4" s="1"/>
  <c r="I749" i="4" s="1"/>
  <c r="E749" i="4" s="1"/>
  <c r="G748" i="4"/>
  <c r="H748" i="4" s="1"/>
  <c r="I748" i="4" s="1"/>
  <c r="E748" i="4" s="1"/>
  <c r="G747" i="4"/>
  <c r="H747" i="4" s="1"/>
  <c r="I747" i="4" s="1"/>
  <c r="E747" i="4" s="1"/>
  <c r="G746" i="4"/>
  <c r="H746" i="4" s="1"/>
  <c r="I746" i="4" s="1"/>
  <c r="E746" i="4" s="1"/>
  <c r="G745" i="4"/>
  <c r="H745" i="4" s="1"/>
  <c r="I745" i="4" s="1"/>
  <c r="E745" i="4" s="1"/>
  <c r="G744" i="4"/>
  <c r="H744" i="4" s="1"/>
  <c r="I744" i="4" s="1"/>
  <c r="E744" i="4" s="1"/>
  <c r="G743" i="4"/>
  <c r="H743" i="4" s="1"/>
  <c r="I743" i="4" s="1"/>
  <c r="E743" i="4" s="1"/>
  <c r="G742" i="4"/>
  <c r="H742" i="4" s="1"/>
  <c r="I742" i="4" s="1"/>
  <c r="E742" i="4" s="1"/>
  <c r="G741" i="4"/>
  <c r="H741" i="4" s="1"/>
  <c r="I741" i="4" s="1"/>
  <c r="E741" i="4" s="1"/>
  <c r="G740" i="4"/>
  <c r="H740" i="4" s="1"/>
  <c r="I740" i="4" s="1"/>
  <c r="E740" i="4" s="1"/>
  <c r="G739" i="4"/>
  <c r="H739" i="4" s="1"/>
  <c r="I739" i="4" s="1"/>
  <c r="E739" i="4" s="1"/>
  <c r="G738" i="4"/>
  <c r="H738" i="4" s="1"/>
  <c r="I738" i="4" s="1"/>
  <c r="E738" i="4" s="1"/>
  <c r="G737" i="4"/>
  <c r="H737" i="4" s="1"/>
  <c r="I737" i="4" s="1"/>
  <c r="E737" i="4" s="1"/>
  <c r="G736" i="4"/>
  <c r="H736" i="4" s="1"/>
  <c r="I736" i="4" s="1"/>
  <c r="E736" i="4" s="1"/>
  <c r="G735" i="4"/>
  <c r="H735" i="4" s="1"/>
  <c r="I735" i="4" s="1"/>
  <c r="E735" i="4" s="1"/>
  <c r="G734" i="4"/>
  <c r="H734" i="4" s="1"/>
  <c r="I734" i="4" s="1"/>
  <c r="E734" i="4" s="1"/>
  <c r="G733" i="4"/>
  <c r="H733" i="4" s="1"/>
  <c r="I733" i="4" s="1"/>
  <c r="E733" i="4" s="1"/>
  <c r="G732" i="4"/>
  <c r="H732" i="4" s="1"/>
  <c r="I732" i="4" s="1"/>
  <c r="E732" i="4" s="1"/>
  <c r="G731" i="4"/>
  <c r="H731" i="4" s="1"/>
  <c r="I731" i="4" s="1"/>
  <c r="E731" i="4" s="1"/>
  <c r="G730" i="4"/>
  <c r="H730" i="4" s="1"/>
  <c r="I730" i="4" s="1"/>
  <c r="E730" i="4" s="1"/>
  <c r="G729" i="4"/>
  <c r="H729" i="4" s="1"/>
  <c r="I729" i="4" s="1"/>
  <c r="E729" i="4" s="1"/>
  <c r="G728" i="4"/>
  <c r="H728" i="4" s="1"/>
  <c r="I728" i="4" s="1"/>
  <c r="E728" i="4" s="1"/>
  <c r="G727" i="4"/>
  <c r="H727" i="4" s="1"/>
  <c r="I727" i="4" s="1"/>
  <c r="E727" i="4" s="1"/>
  <c r="G726" i="4"/>
  <c r="H726" i="4" s="1"/>
  <c r="I726" i="4" s="1"/>
  <c r="E726" i="4" s="1"/>
  <c r="G725" i="4"/>
  <c r="H725" i="4" s="1"/>
  <c r="I725" i="4" s="1"/>
  <c r="E725" i="4" s="1"/>
  <c r="G724" i="4"/>
  <c r="H724" i="4" s="1"/>
  <c r="I724" i="4" s="1"/>
  <c r="E724" i="4" s="1"/>
  <c r="G723" i="4"/>
  <c r="H723" i="4" s="1"/>
  <c r="I723" i="4" s="1"/>
  <c r="E723" i="4" s="1"/>
  <c r="G722" i="4"/>
  <c r="H722" i="4" s="1"/>
  <c r="I722" i="4" s="1"/>
  <c r="E722" i="4" s="1"/>
  <c r="G721" i="4"/>
  <c r="H721" i="4" s="1"/>
  <c r="I721" i="4" s="1"/>
  <c r="E721" i="4" s="1"/>
  <c r="G720" i="4"/>
  <c r="H720" i="4" s="1"/>
  <c r="I720" i="4" s="1"/>
  <c r="E720" i="4" s="1"/>
  <c r="G719" i="4"/>
  <c r="H719" i="4" s="1"/>
  <c r="I719" i="4" s="1"/>
  <c r="E719" i="4" s="1"/>
  <c r="G718" i="4"/>
  <c r="H718" i="4" s="1"/>
  <c r="I718" i="4" s="1"/>
  <c r="E718" i="4" s="1"/>
  <c r="G717" i="4"/>
  <c r="H717" i="4" s="1"/>
  <c r="I717" i="4" s="1"/>
  <c r="E717" i="4" s="1"/>
  <c r="G716" i="4"/>
  <c r="H716" i="4" s="1"/>
  <c r="I716" i="4" s="1"/>
  <c r="E716" i="4" s="1"/>
  <c r="G715" i="4"/>
  <c r="H715" i="4" s="1"/>
  <c r="I715" i="4" s="1"/>
  <c r="E715" i="4" s="1"/>
  <c r="G714" i="4"/>
  <c r="H714" i="4" s="1"/>
  <c r="I714" i="4" s="1"/>
  <c r="E714" i="4" s="1"/>
  <c r="G713" i="4"/>
  <c r="H713" i="4" s="1"/>
  <c r="I713" i="4" s="1"/>
  <c r="E713" i="4" s="1"/>
  <c r="G712" i="4"/>
  <c r="H712" i="4" s="1"/>
  <c r="I712" i="4" s="1"/>
  <c r="E712" i="4" s="1"/>
  <c r="G711" i="4"/>
  <c r="H711" i="4" s="1"/>
  <c r="I711" i="4" s="1"/>
  <c r="E711" i="4" s="1"/>
  <c r="G710" i="4"/>
  <c r="H710" i="4" s="1"/>
  <c r="I710" i="4" s="1"/>
  <c r="E710" i="4" s="1"/>
  <c r="G709" i="4"/>
  <c r="H709" i="4" s="1"/>
  <c r="I709" i="4" s="1"/>
  <c r="E709" i="4" s="1"/>
  <c r="G708" i="4"/>
  <c r="H708" i="4" s="1"/>
  <c r="I708" i="4" s="1"/>
  <c r="E708" i="4" s="1"/>
  <c r="G707" i="4"/>
  <c r="H707" i="4" s="1"/>
  <c r="I707" i="4" s="1"/>
  <c r="E707" i="4" s="1"/>
  <c r="G706" i="4"/>
  <c r="H706" i="4" s="1"/>
  <c r="I706" i="4" s="1"/>
  <c r="E706" i="4" s="1"/>
  <c r="G705" i="4"/>
  <c r="H705" i="4" s="1"/>
  <c r="I705" i="4" s="1"/>
  <c r="E705" i="4" s="1"/>
  <c r="G704" i="4"/>
  <c r="H704" i="4" s="1"/>
  <c r="I704" i="4" s="1"/>
  <c r="E704" i="4" s="1"/>
  <c r="G703" i="4"/>
  <c r="H703" i="4" s="1"/>
  <c r="I703" i="4" s="1"/>
  <c r="E703" i="4" s="1"/>
  <c r="G702" i="4"/>
  <c r="H702" i="4" s="1"/>
  <c r="I702" i="4" s="1"/>
  <c r="E702" i="4" s="1"/>
  <c r="G701" i="4"/>
  <c r="H701" i="4" s="1"/>
  <c r="I701" i="4" s="1"/>
  <c r="E701" i="4" s="1"/>
  <c r="G700" i="4"/>
  <c r="H700" i="4" s="1"/>
  <c r="I700" i="4" s="1"/>
  <c r="E700" i="4" s="1"/>
  <c r="G699" i="4"/>
  <c r="H699" i="4" s="1"/>
  <c r="I699" i="4" s="1"/>
  <c r="E699" i="4" s="1"/>
  <c r="G698" i="4"/>
  <c r="H698" i="4" s="1"/>
  <c r="I698" i="4" s="1"/>
  <c r="E698" i="4" s="1"/>
  <c r="G697" i="4"/>
  <c r="H697" i="4" s="1"/>
  <c r="I697" i="4" s="1"/>
  <c r="E697" i="4" s="1"/>
  <c r="G696" i="4"/>
  <c r="H696" i="4" s="1"/>
  <c r="I696" i="4" s="1"/>
  <c r="E696" i="4" s="1"/>
  <c r="G695" i="4"/>
  <c r="H695" i="4" s="1"/>
  <c r="I695" i="4" s="1"/>
  <c r="E695" i="4" s="1"/>
  <c r="G694" i="4"/>
  <c r="H694" i="4" s="1"/>
  <c r="I694" i="4" s="1"/>
  <c r="E694" i="4" s="1"/>
  <c r="G693" i="4"/>
  <c r="H693" i="4" s="1"/>
  <c r="I693" i="4" s="1"/>
  <c r="E693" i="4" s="1"/>
  <c r="G692" i="4"/>
  <c r="H692" i="4" s="1"/>
  <c r="I692" i="4" s="1"/>
  <c r="E692" i="4" s="1"/>
  <c r="G691" i="4"/>
  <c r="H691" i="4" s="1"/>
  <c r="I691" i="4" s="1"/>
  <c r="E691" i="4" s="1"/>
  <c r="G690" i="4"/>
  <c r="H690" i="4" s="1"/>
  <c r="I690" i="4" s="1"/>
  <c r="E690" i="4" s="1"/>
  <c r="G689" i="4"/>
  <c r="H689" i="4" s="1"/>
  <c r="I689" i="4" s="1"/>
  <c r="E689" i="4" s="1"/>
  <c r="G688" i="4"/>
  <c r="H688" i="4" s="1"/>
  <c r="I688" i="4" s="1"/>
  <c r="E688" i="4" s="1"/>
  <c r="G687" i="4"/>
  <c r="H687" i="4" s="1"/>
  <c r="I687" i="4" s="1"/>
  <c r="E687" i="4" s="1"/>
  <c r="G686" i="4"/>
  <c r="H686" i="4" s="1"/>
  <c r="I686" i="4" s="1"/>
  <c r="E686" i="4" s="1"/>
  <c r="G685" i="4"/>
  <c r="H685" i="4" s="1"/>
  <c r="I685" i="4" s="1"/>
  <c r="E685" i="4" s="1"/>
  <c r="G684" i="4"/>
  <c r="H684" i="4" s="1"/>
  <c r="I684" i="4" s="1"/>
  <c r="E684" i="4" s="1"/>
  <c r="G683" i="4"/>
  <c r="H683" i="4" s="1"/>
  <c r="I683" i="4" s="1"/>
  <c r="E683" i="4" s="1"/>
  <c r="G682" i="4"/>
  <c r="H682" i="4" s="1"/>
  <c r="I682" i="4" s="1"/>
  <c r="E682" i="4" s="1"/>
  <c r="G681" i="4"/>
  <c r="H681" i="4" s="1"/>
  <c r="I681" i="4" s="1"/>
  <c r="E681" i="4" s="1"/>
  <c r="G680" i="4"/>
  <c r="H680" i="4" s="1"/>
  <c r="I680" i="4" s="1"/>
  <c r="E680" i="4" s="1"/>
  <c r="G679" i="4"/>
  <c r="H679" i="4" s="1"/>
  <c r="I679" i="4" s="1"/>
  <c r="E679" i="4" s="1"/>
  <c r="G678" i="4"/>
  <c r="H678" i="4" s="1"/>
  <c r="I678" i="4" s="1"/>
  <c r="E678" i="4" s="1"/>
  <c r="G677" i="4"/>
  <c r="H677" i="4" s="1"/>
  <c r="I677" i="4" s="1"/>
  <c r="E677" i="4" s="1"/>
  <c r="G676" i="4"/>
  <c r="H676" i="4" s="1"/>
  <c r="I676" i="4" s="1"/>
  <c r="E676" i="4" s="1"/>
  <c r="G675" i="4"/>
  <c r="H675" i="4" s="1"/>
  <c r="I675" i="4" s="1"/>
  <c r="E675" i="4" s="1"/>
  <c r="G674" i="4"/>
  <c r="H674" i="4" s="1"/>
  <c r="I674" i="4" s="1"/>
  <c r="E674" i="4" s="1"/>
  <c r="G673" i="4"/>
  <c r="H673" i="4" s="1"/>
  <c r="I673" i="4" s="1"/>
  <c r="E673" i="4" s="1"/>
  <c r="G672" i="4"/>
  <c r="H672" i="4" s="1"/>
  <c r="I672" i="4" s="1"/>
  <c r="E672" i="4" s="1"/>
  <c r="G671" i="4"/>
  <c r="H671" i="4" s="1"/>
  <c r="I671" i="4" s="1"/>
  <c r="E671" i="4" s="1"/>
  <c r="G670" i="4"/>
  <c r="H670" i="4" s="1"/>
  <c r="I670" i="4" s="1"/>
  <c r="E670" i="4" s="1"/>
  <c r="G669" i="4"/>
  <c r="H669" i="4" s="1"/>
  <c r="I669" i="4" s="1"/>
  <c r="E669" i="4" s="1"/>
  <c r="G668" i="4"/>
  <c r="H668" i="4" s="1"/>
  <c r="I668" i="4" s="1"/>
  <c r="E668" i="4" s="1"/>
  <c r="G667" i="4"/>
  <c r="H667" i="4" s="1"/>
  <c r="I667" i="4" s="1"/>
  <c r="E667" i="4" s="1"/>
  <c r="G666" i="4"/>
  <c r="H666" i="4" s="1"/>
  <c r="I666" i="4" s="1"/>
  <c r="E666" i="4" s="1"/>
  <c r="G665" i="4"/>
  <c r="H665" i="4" s="1"/>
  <c r="I665" i="4" s="1"/>
  <c r="E665" i="4" s="1"/>
  <c r="G664" i="4"/>
  <c r="H664" i="4" s="1"/>
  <c r="I664" i="4" s="1"/>
  <c r="E664" i="4" s="1"/>
  <c r="G663" i="4"/>
  <c r="H663" i="4" s="1"/>
  <c r="I663" i="4" s="1"/>
  <c r="E663" i="4" s="1"/>
  <c r="G662" i="4"/>
  <c r="H662" i="4" s="1"/>
  <c r="I662" i="4" s="1"/>
  <c r="E662" i="4" s="1"/>
  <c r="G661" i="4"/>
  <c r="H661" i="4" s="1"/>
  <c r="I661" i="4" s="1"/>
  <c r="E661" i="4" s="1"/>
  <c r="G660" i="4"/>
  <c r="H660" i="4" s="1"/>
  <c r="I660" i="4" s="1"/>
  <c r="E660" i="4" s="1"/>
  <c r="G659" i="4"/>
  <c r="H659" i="4" s="1"/>
  <c r="I659" i="4" s="1"/>
  <c r="E659" i="4" s="1"/>
  <c r="G658" i="4"/>
  <c r="H658" i="4" s="1"/>
  <c r="I658" i="4" s="1"/>
  <c r="E658" i="4" s="1"/>
  <c r="G657" i="4"/>
  <c r="H657" i="4" s="1"/>
  <c r="I657" i="4" s="1"/>
  <c r="E657" i="4" s="1"/>
  <c r="G656" i="4"/>
  <c r="H656" i="4" s="1"/>
  <c r="I656" i="4" s="1"/>
  <c r="E656" i="4" s="1"/>
  <c r="G655" i="4"/>
  <c r="H655" i="4" s="1"/>
  <c r="I655" i="4" s="1"/>
  <c r="E655" i="4" s="1"/>
  <c r="G654" i="4"/>
  <c r="H654" i="4" s="1"/>
  <c r="I654" i="4" s="1"/>
  <c r="E654" i="4" s="1"/>
  <c r="G653" i="4"/>
  <c r="H653" i="4" s="1"/>
  <c r="I653" i="4" s="1"/>
  <c r="E653" i="4" s="1"/>
  <c r="G652" i="4"/>
  <c r="H652" i="4" s="1"/>
  <c r="E652" i="4"/>
  <c r="G651" i="4"/>
  <c r="H651" i="4" s="1"/>
  <c r="I651" i="4" s="1"/>
  <c r="E651" i="4" s="1"/>
  <c r="G650" i="4"/>
  <c r="H650" i="4" s="1"/>
  <c r="I650" i="4" s="1"/>
  <c r="E650" i="4" s="1"/>
  <c r="G649" i="4"/>
  <c r="H649" i="4" s="1"/>
  <c r="I649" i="4" s="1"/>
  <c r="E649" i="4" s="1"/>
  <c r="G648" i="4"/>
  <c r="H648" i="4" s="1"/>
  <c r="I648" i="4" s="1"/>
  <c r="E648" i="4" s="1"/>
  <c r="G647" i="4"/>
  <c r="H647" i="4" s="1"/>
  <c r="I647" i="4" s="1"/>
  <c r="E647" i="4" s="1"/>
  <c r="G646" i="4"/>
  <c r="H646" i="4" s="1"/>
  <c r="I646" i="4" s="1"/>
  <c r="E646" i="4" s="1"/>
  <c r="G645" i="4"/>
  <c r="H645" i="4" s="1"/>
  <c r="I645" i="4" s="1"/>
  <c r="E645" i="4" s="1"/>
  <c r="G644" i="4"/>
  <c r="H644" i="4" s="1"/>
  <c r="I644" i="4" s="1"/>
  <c r="E644" i="4" s="1"/>
  <c r="G643" i="4"/>
  <c r="H643" i="4" s="1"/>
  <c r="I643" i="4" s="1"/>
  <c r="E643" i="4" s="1"/>
  <c r="G642" i="4"/>
  <c r="H642" i="4" s="1"/>
  <c r="I642" i="4" s="1"/>
  <c r="E642" i="4" s="1"/>
  <c r="G641" i="4"/>
  <c r="H641" i="4" s="1"/>
  <c r="I641" i="4" s="1"/>
  <c r="E641" i="4" s="1"/>
  <c r="G640" i="4"/>
  <c r="H640" i="4" s="1"/>
  <c r="I640" i="4" s="1"/>
  <c r="E640" i="4" s="1"/>
  <c r="G639" i="4"/>
  <c r="H639" i="4" s="1"/>
  <c r="I639" i="4" s="1"/>
  <c r="E639" i="4" s="1"/>
  <c r="G638" i="4"/>
  <c r="H638" i="4" s="1"/>
  <c r="I638" i="4" s="1"/>
  <c r="E638" i="4" s="1"/>
  <c r="G637" i="4"/>
  <c r="H637" i="4" s="1"/>
  <c r="I637" i="4" s="1"/>
  <c r="E637" i="4" s="1"/>
  <c r="G636" i="4"/>
  <c r="H636" i="4" s="1"/>
  <c r="I636" i="4" s="1"/>
  <c r="E636" i="4" s="1"/>
  <c r="G635" i="4"/>
  <c r="H635" i="4" s="1"/>
  <c r="I635" i="4" s="1"/>
  <c r="E635" i="4" s="1"/>
  <c r="G634" i="4"/>
  <c r="H634" i="4" s="1"/>
  <c r="I634" i="4" s="1"/>
  <c r="E634" i="4" s="1"/>
  <c r="G633" i="4"/>
  <c r="H633" i="4" s="1"/>
  <c r="I633" i="4" s="1"/>
  <c r="E633" i="4" s="1"/>
  <c r="G632" i="4"/>
  <c r="H632" i="4" s="1"/>
  <c r="I632" i="4" s="1"/>
  <c r="E632" i="4" s="1"/>
  <c r="G631" i="4"/>
  <c r="H631" i="4" s="1"/>
  <c r="I631" i="4" s="1"/>
  <c r="E631" i="4" s="1"/>
  <c r="G630" i="4"/>
  <c r="H630" i="4" s="1"/>
  <c r="I630" i="4" s="1"/>
  <c r="E630" i="4" s="1"/>
  <c r="G629" i="4"/>
  <c r="H629" i="4" s="1"/>
  <c r="I629" i="4" s="1"/>
  <c r="E629" i="4" s="1"/>
  <c r="G628" i="4"/>
  <c r="H628" i="4" s="1"/>
  <c r="I628" i="4" s="1"/>
  <c r="E628" i="4" s="1"/>
  <c r="G627" i="4"/>
  <c r="H627" i="4" s="1"/>
  <c r="I627" i="4" s="1"/>
  <c r="E627" i="4" s="1"/>
  <c r="G626" i="4"/>
  <c r="H626" i="4" s="1"/>
  <c r="I626" i="4" s="1"/>
  <c r="E626" i="4" s="1"/>
  <c r="G625" i="4"/>
  <c r="H625" i="4" s="1"/>
  <c r="I625" i="4" s="1"/>
  <c r="E625" i="4" s="1"/>
  <c r="G624" i="4"/>
  <c r="H624" i="4" s="1"/>
  <c r="I624" i="4" s="1"/>
  <c r="E624" i="4" s="1"/>
  <c r="G623" i="4"/>
  <c r="H623" i="4" s="1"/>
  <c r="I623" i="4" s="1"/>
  <c r="E623" i="4" s="1"/>
  <c r="G622" i="4"/>
  <c r="H622" i="4" s="1"/>
  <c r="I622" i="4" s="1"/>
  <c r="E622" i="4" s="1"/>
  <c r="G621" i="4"/>
  <c r="H621" i="4" s="1"/>
  <c r="I621" i="4" s="1"/>
  <c r="E621" i="4" s="1"/>
  <c r="G620" i="4"/>
  <c r="H620" i="4" s="1"/>
  <c r="I620" i="4" s="1"/>
  <c r="E620" i="4" s="1"/>
  <c r="G619" i="4"/>
  <c r="H619" i="4" s="1"/>
  <c r="I619" i="4" s="1"/>
  <c r="E619" i="4" s="1"/>
  <c r="G618" i="4"/>
  <c r="H618" i="4" s="1"/>
  <c r="I618" i="4" s="1"/>
  <c r="E618" i="4" s="1"/>
  <c r="G617" i="4"/>
  <c r="H617" i="4" s="1"/>
  <c r="I617" i="4" s="1"/>
  <c r="E617" i="4" s="1"/>
  <c r="G616" i="4"/>
  <c r="H616" i="4" s="1"/>
  <c r="I616" i="4" s="1"/>
  <c r="E616" i="4" s="1"/>
  <c r="G615" i="4"/>
  <c r="H615" i="4" s="1"/>
  <c r="I615" i="4" s="1"/>
  <c r="E615" i="4" s="1"/>
  <c r="G614" i="4"/>
  <c r="H614" i="4" s="1"/>
  <c r="I614" i="4" s="1"/>
  <c r="E614" i="4" s="1"/>
  <c r="G613" i="4"/>
  <c r="H613" i="4" s="1"/>
  <c r="I613" i="4" s="1"/>
  <c r="E613" i="4" s="1"/>
  <c r="G612" i="4"/>
  <c r="H612" i="4" s="1"/>
  <c r="I612" i="4" s="1"/>
  <c r="E612" i="4" s="1"/>
  <c r="G611" i="4"/>
  <c r="H611" i="4" s="1"/>
  <c r="I611" i="4" s="1"/>
  <c r="E611" i="4" s="1"/>
  <c r="G610" i="4"/>
  <c r="H610" i="4" s="1"/>
  <c r="I610" i="4" s="1"/>
  <c r="E610" i="4" s="1"/>
  <c r="G609" i="4"/>
  <c r="H609" i="4" s="1"/>
  <c r="I609" i="4" s="1"/>
  <c r="E609" i="4" s="1"/>
  <c r="G608" i="4"/>
  <c r="H608" i="4" s="1"/>
  <c r="I608" i="4" s="1"/>
  <c r="E608" i="4" s="1"/>
  <c r="G607" i="4"/>
  <c r="H607" i="4" s="1"/>
  <c r="I607" i="4" s="1"/>
  <c r="E607" i="4" s="1"/>
  <c r="G606" i="4"/>
  <c r="H606" i="4" s="1"/>
  <c r="I606" i="4" s="1"/>
  <c r="E606" i="4" s="1"/>
  <c r="G605" i="4"/>
  <c r="H605" i="4" s="1"/>
  <c r="I605" i="4" s="1"/>
  <c r="E605" i="4" s="1"/>
  <c r="G604" i="4"/>
  <c r="H604" i="4" s="1"/>
  <c r="I604" i="4" s="1"/>
  <c r="E604" i="4" s="1"/>
  <c r="G603" i="4"/>
  <c r="H603" i="4" s="1"/>
  <c r="I603" i="4" s="1"/>
  <c r="E603" i="4" s="1"/>
  <c r="G602" i="4"/>
  <c r="H602" i="4" s="1"/>
  <c r="I602" i="4" s="1"/>
  <c r="E602" i="4" s="1"/>
  <c r="G601" i="4"/>
  <c r="H601" i="4" s="1"/>
  <c r="I601" i="4" s="1"/>
  <c r="E601" i="4" s="1"/>
  <c r="G600" i="4"/>
  <c r="H600" i="4" s="1"/>
  <c r="I600" i="4" s="1"/>
  <c r="E600" i="4" s="1"/>
  <c r="G599" i="4"/>
  <c r="H599" i="4" s="1"/>
  <c r="I599" i="4" s="1"/>
  <c r="E599" i="4" s="1"/>
  <c r="G598" i="4"/>
  <c r="H598" i="4" s="1"/>
  <c r="I598" i="4" s="1"/>
  <c r="E598" i="4" s="1"/>
  <c r="G597" i="4"/>
  <c r="H597" i="4" s="1"/>
  <c r="I597" i="4" s="1"/>
  <c r="E597" i="4" s="1"/>
  <c r="G596" i="4"/>
  <c r="H596" i="4" s="1"/>
  <c r="I596" i="4" s="1"/>
  <c r="E596" i="4" s="1"/>
  <c r="G595" i="4"/>
  <c r="H595" i="4" s="1"/>
  <c r="I595" i="4" s="1"/>
  <c r="E595" i="4" s="1"/>
  <c r="G594" i="4"/>
  <c r="H594" i="4" s="1"/>
  <c r="I594" i="4" s="1"/>
  <c r="E594" i="4" s="1"/>
  <c r="G593" i="4"/>
  <c r="H593" i="4" s="1"/>
  <c r="I593" i="4" s="1"/>
  <c r="E593" i="4" s="1"/>
  <c r="G592" i="4"/>
  <c r="H592" i="4" s="1"/>
  <c r="I592" i="4" s="1"/>
  <c r="E592" i="4" s="1"/>
  <c r="G591" i="4"/>
  <c r="H591" i="4" s="1"/>
  <c r="I591" i="4" s="1"/>
  <c r="E591" i="4" s="1"/>
  <c r="G590" i="4"/>
  <c r="H590" i="4" s="1"/>
  <c r="I590" i="4" s="1"/>
  <c r="E590" i="4" s="1"/>
  <c r="G589" i="4"/>
  <c r="H589" i="4" s="1"/>
  <c r="I589" i="4" s="1"/>
  <c r="E589" i="4" s="1"/>
  <c r="G588" i="4"/>
  <c r="H588" i="4" s="1"/>
  <c r="I588" i="4" s="1"/>
  <c r="E588" i="4" s="1"/>
  <c r="G587" i="4"/>
  <c r="H587" i="4" s="1"/>
  <c r="I587" i="4" s="1"/>
  <c r="E587" i="4" s="1"/>
  <c r="G586" i="4"/>
  <c r="H586" i="4" s="1"/>
  <c r="I586" i="4" s="1"/>
  <c r="E586" i="4" s="1"/>
  <c r="G585" i="4"/>
  <c r="H585" i="4" s="1"/>
  <c r="I585" i="4" s="1"/>
  <c r="E585" i="4" s="1"/>
  <c r="G584" i="4"/>
  <c r="H584" i="4" s="1"/>
  <c r="I584" i="4" s="1"/>
  <c r="E584" i="4" s="1"/>
  <c r="G583" i="4"/>
  <c r="H583" i="4" s="1"/>
  <c r="I583" i="4" s="1"/>
  <c r="E583" i="4" s="1"/>
  <c r="G582" i="4"/>
  <c r="H582" i="4" s="1"/>
  <c r="I582" i="4" s="1"/>
  <c r="E582" i="4" s="1"/>
  <c r="G581" i="4"/>
  <c r="H581" i="4" s="1"/>
  <c r="I581" i="4" s="1"/>
  <c r="E581" i="4" s="1"/>
  <c r="G580" i="4"/>
  <c r="H580" i="4" s="1"/>
  <c r="I580" i="4" s="1"/>
  <c r="E580" i="4" s="1"/>
  <c r="G579" i="4"/>
  <c r="H579" i="4" s="1"/>
  <c r="I579" i="4" s="1"/>
  <c r="E579" i="4" s="1"/>
  <c r="G578" i="4"/>
  <c r="H578" i="4" s="1"/>
  <c r="I578" i="4" s="1"/>
  <c r="E578" i="4" s="1"/>
  <c r="G577" i="4"/>
  <c r="H577" i="4" s="1"/>
  <c r="I577" i="4" s="1"/>
  <c r="E577" i="4" s="1"/>
  <c r="G576" i="4"/>
  <c r="H576" i="4" s="1"/>
  <c r="I576" i="4" s="1"/>
  <c r="E576" i="4" s="1"/>
  <c r="G575" i="4"/>
  <c r="H575" i="4" s="1"/>
  <c r="I575" i="4" s="1"/>
  <c r="E575" i="4" s="1"/>
  <c r="G574" i="4"/>
  <c r="H574" i="4" s="1"/>
  <c r="I574" i="4" s="1"/>
  <c r="E574" i="4" s="1"/>
  <c r="G573" i="4"/>
  <c r="H573" i="4" s="1"/>
  <c r="I573" i="4" s="1"/>
  <c r="E573" i="4" s="1"/>
  <c r="G572" i="4"/>
  <c r="H572" i="4" s="1"/>
  <c r="I572" i="4" s="1"/>
  <c r="E572" i="4" s="1"/>
  <c r="G571" i="4"/>
  <c r="H571" i="4" s="1"/>
  <c r="I571" i="4" s="1"/>
  <c r="E571" i="4" s="1"/>
  <c r="G570" i="4"/>
  <c r="H570" i="4" s="1"/>
  <c r="I570" i="4" s="1"/>
  <c r="E570" i="4" s="1"/>
  <c r="G569" i="4"/>
  <c r="H569" i="4" s="1"/>
  <c r="I569" i="4" s="1"/>
  <c r="E569" i="4" s="1"/>
  <c r="G568" i="4"/>
  <c r="H568" i="4" s="1"/>
  <c r="I568" i="4" s="1"/>
  <c r="E568" i="4" s="1"/>
  <c r="G567" i="4"/>
  <c r="H567" i="4" s="1"/>
  <c r="I567" i="4" s="1"/>
  <c r="E567" i="4" s="1"/>
  <c r="G566" i="4"/>
  <c r="H566" i="4" s="1"/>
  <c r="I566" i="4" s="1"/>
  <c r="E566" i="4" s="1"/>
  <c r="G565" i="4"/>
  <c r="H565" i="4" s="1"/>
  <c r="I565" i="4" s="1"/>
  <c r="E565" i="4" s="1"/>
  <c r="G564" i="4"/>
  <c r="H564" i="4" s="1"/>
  <c r="I564" i="4" s="1"/>
  <c r="E564" i="4" s="1"/>
  <c r="G563" i="4"/>
  <c r="H563" i="4" s="1"/>
  <c r="I563" i="4" s="1"/>
  <c r="E563" i="4" s="1"/>
  <c r="G562" i="4"/>
  <c r="H562" i="4" s="1"/>
  <c r="I562" i="4" s="1"/>
  <c r="E562" i="4" s="1"/>
  <c r="G561" i="4"/>
  <c r="H561" i="4" s="1"/>
  <c r="I561" i="4" s="1"/>
  <c r="E561" i="4" s="1"/>
  <c r="G560" i="4"/>
  <c r="H560" i="4" s="1"/>
  <c r="I560" i="4" s="1"/>
  <c r="E560" i="4" s="1"/>
  <c r="G559" i="4"/>
  <c r="H559" i="4" s="1"/>
  <c r="I559" i="4" s="1"/>
  <c r="E559" i="4" s="1"/>
  <c r="G558" i="4"/>
  <c r="H558" i="4" s="1"/>
  <c r="I558" i="4" s="1"/>
  <c r="E558" i="4" s="1"/>
  <c r="G557" i="4"/>
  <c r="H557" i="4" s="1"/>
  <c r="I557" i="4" s="1"/>
  <c r="E557" i="4" s="1"/>
  <c r="G556" i="4"/>
  <c r="H556" i="4" s="1"/>
  <c r="I556" i="4" s="1"/>
  <c r="E556" i="4" s="1"/>
  <c r="G555" i="4"/>
  <c r="H555" i="4" s="1"/>
  <c r="I555" i="4" s="1"/>
  <c r="E555" i="4" s="1"/>
  <c r="G554" i="4"/>
  <c r="H554" i="4" s="1"/>
  <c r="I554" i="4" s="1"/>
  <c r="E554" i="4" s="1"/>
  <c r="G553" i="4"/>
  <c r="H553" i="4" s="1"/>
  <c r="I553" i="4" s="1"/>
  <c r="E553" i="4" s="1"/>
  <c r="G552" i="4"/>
  <c r="H552" i="4" s="1"/>
  <c r="I552" i="4" s="1"/>
  <c r="E552" i="4" s="1"/>
  <c r="G551" i="4"/>
  <c r="H551" i="4" s="1"/>
  <c r="I551" i="4" s="1"/>
  <c r="E551" i="4" s="1"/>
  <c r="G550" i="4"/>
  <c r="H550" i="4" s="1"/>
  <c r="I550" i="4" s="1"/>
  <c r="E550" i="4" s="1"/>
  <c r="G549" i="4"/>
  <c r="H549" i="4" s="1"/>
  <c r="I549" i="4" s="1"/>
  <c r="E549" i="4" s="1"/>
  <c r="G548" i="4"/>
  <c r="H548" i="4" s="1"/>
  <c r="I548" i="4" s="1"/>
  <c r="E548" i="4" s="1"/>
  <c r="G547" i="4"/>
  <c r="H547" i="4" s="1"/>
  <c r="I547" i="4" s="1"/>
  <c r="E547" i="4" s="1"/>
  <c r="G546" i="4"/>
  <c r="H546" i="4" s="1"/>
  <c r="I546" i="4" s="1"/>
  <c r="E546" i="4" s="1"/>
  <c r="G545" i="4"/>
  <c r="H545" i="4" s="1"/>
  <c r="I545" i="4" s="1"/>
  <c r="E545" i="4" s="1"/>
  <c r="G544" i="4"/>
  <c r="H544" i="4" s="1"/>
  <c r="I544" i="4" s="1"/>
  <c r="E544" i="4" s="1"/>
  <c r="G543" i="4"/>
  <c r="H543" i="4" s="1"/>
  <c r="I543" i="4" s="1"/>
  <c r="E543" i="4" s="1"/>
  <c r="G542" i="4"/>
  <c r="H542" i="4" s="1"/>
  <c r="I542" i="4" s="1"/>
  <c r="E542" i="4" s="1"/>
  <c r="G541" i="4"/>
  <c r="H541" i="4" s="1"/>
  <c r="I541" i="4" s="1"/>
  <c r="E541" i="4" s="1"/>
  <c r="G540" i="4"/>
  <c r="H540" i="4" s="1"/>
  <c r="I540" i="4" s="1"/>
  <c r="E540" i="4" s="1"/>
  <c r="G539" i="4"/>
  <c r="H539" i="4" s="1"/>
  <c r="I539" i="4" s="1"/>
  <c r="E539" i="4" s="1"/>
  <c r="G538" i="4"/>
  <c r="H538" i="4" s="1"/>
  <c r="I538" i="4" s="1"/>
  <c r="E538" i="4" s="1"/>
  <c r="G537" i="4"/>
  <c r="H537" i="4" s="1"/>
  <c r="I537" i="4" s="1"/>
  <c r="E537" i="4" s="1"/>
  <c r="G536" i="4"/>
  <c r="H536" i="4" s="1"/>
  <c r="I536" i="4" s="1"/>
  <c r="E536" i="4" s="1"/>
  <c r="G535" i="4"/>
  <c r="H535" i="4" s="1"/>
  <c r="I535" i="4" s="1"/>
  <c r="E535" i="4" s="1"/>
  <c r="G534" i="4"/>
  <c r="H534" i="4" s="1"/>
  <c r="I534" i="4" s="1"/>
  <c r="E534" i="4" s="1"/>
  <c r="G533" i="4"/>
  <c r="H533" i="4" s="1"/>
  <c r="I533" i="4" s="1"/>
  <c r="E533" i="4" s="1"/>
  <c r="G532" i="4"/>
  <c r="H532" i="4" s="1"/>
  <c r="I532" i="4" s="1"/>
  <c r="E532" i="4" s="1"/>
  <c r="G531" i="4"/>
  <c r="H531" i="4" s="1"/>
  <c r="I531" i="4" s="1"/>
  <c r="E531" i="4" s="1"/>
  <c r="G530" i="4"/>
  <c r="H530" i="4" s="1"/>
  <c r="I530" i="4" s="1"/>
  <c r="E530" i="4" s="1"/>
  <c r="G529" i="4"/>
  <c r="H529" i="4" s="1"/>
  <c r="I529" i="4" s="1"/>
  <c r="E529" i="4" s="1"/>
  <c r="G528" i="4"/>
  <c r="H528" i="4" s="1"/>
  <c r="I528" i="4" s="1"/>
  <c r="E528" i="4" s="1"/>
  <c r="G527" i="4"/>
  <c r="H527" i="4" s="1"/>
  <c r="I527" i="4" s="1"/>
  <c r="E527" i="4" s="1"/>
  <c r="G526" i="4"/>
  <c r="H526" i="4" s="1"/>
  <c r="I526" i="4" s="1"/>
  <c r="E526" i="4" s="1"/>
  <c r="G525" i="4"/>
  <c r="H525" i="4" s="1"/>
  <c r="I525" i="4" s="1"/>
  <c r="E525" i="4" s="1"/>
  <c r="G524" i="4"/>
  <c r="H524" i="4" s="1"/>
  <c r="I524" i="4" s="1"/>
  <c r="E524" i="4" s="1"/>
  <c r="G523" i="4"/>
  <c r="H523" i="4" s="1"/>
  <c r="I523" i="4" s="1"/>
  <c r="E523" i="4" s="1"/>
  <c r="G522" i="4"/>
  <c r="H522" i="4" s="1"/>
  <c r="I522" i="4" s="1"/>
  <c r="E522" i="4" s="1"/>
  <c r="G521" i="4"/>
  <c r="H521" i="4" s="1"/>
  <c r="I521" i="4" s="1"/>
  <c r="E521" i="4" s="1"/>
  <c r="G520" i="4"/>
  <c r="H520" i="4" s="1"/>
  <c r="I520" i="4" s="1"/>
  <c r="E520" i="4" s="1"/>
  <c r="G519" i="4"/>
  <c r="H519" i="4" s="1"/>
  <c r="I519" i="4" s="1"/>
  <c r="E519" i="4" s="1"/>
  <c r="G518" i="4"/>
  <c r="H518" i="4" s="1"/>
  <c r="I518" i="4" s="1"/>
  <c r="E518" i="4" s="1"/>
  <c r="G517" i="4"/>
  <c r="H517" i="4" s="1"/>
  <c r="I517" i="4" s="1"/>
  <c r="E517" i="4" s="1"/>
  <c r="G516" i="4"/>
  <c r="H516" i="4" s="1"/>
  <c r="I516" i="4" s="1"/>
  <c r="E516" i="4" s="1"/>
  <c r="G515" i="4"/>
  <c r="H515" i="4" s="1"/>
  <c r="I515" i="4" s="1"/>
  <c r="E515" i="4" s="1"/>
  <c r="G514" i="4"/>
  <c r="H514" i="4" s="1"/>
  <c r="I514" i="4" s="1"/>
  <c r="E514" i="4" s="1"/>
  <c r="G513" i="4"/>
  <c r="H513" i="4" s="1"/>
  <c r="I513" i="4" s="1"/>
  <c r="E513" i="4" s="1"/>
  <c r="G512" i="4"/>
  <c r="H512" i="4" s="1"/>
  <c r="I512" i="4" s="1"/>
  <c r="E512" i="4" s="1"/>
  <c r="G511" i="4"/>
  <c r="H511" i="4" s="1"/>
  <c r="I511" i="4" s="1"/>
  <c r="E511" i="4" s="1"/>
  <c r="G510" i="4"/>
  <c r="H510" i="4" s="1"/>
  <c r="I510" i="4" s="1"/>
  <c r="E510" i="4" s="1"/>
  <c r="G509" i="4"/>
  <c r="H509" i="4" s="1"/>
  <c r="I509" i="4" s="1"/>
  <c r="E509" i="4" s="1"/>
  <c r="G508" i="4"/>
  <c r="H508" i="4" s="1"/>
  <c r="I508" i="4" s="1"/>
  <c r="E508" i="4" s="1"/>
  <c r="G507" i="4"/>
  <c r="H507" i="4" s="1"/>
  <c r="I507" i="4" s="1"/>
  <c r="E507" i="4" s="1"/>
  <c r="G506" i="4"/>
  <c r="H506" i="4" s="1"/>
  <c r="I506" i="4" s="1"/>
  <c r="E506" i="4" s="1"/>
  <c r="G505" i="4"/>
  <c r="H505" i="4" s="1"/>
  <c r="I505" i="4" s="1"/>
  <c r="E505" i="4" s="1"/>
  <c r="G504" i="4"/>
  <c r="H504" i="4" s="1"/>
  <c r="I504" i="4" s="1"/>
  <c r="E504" i="4" s="1"/>
  <c r="G503" i="4"/>
  <c r="H503" i="4" s="1"/>
  <c r="I503" i="4" s="1"/>
  <c r="E503" i="4" s="1"/>
  <c r="G502" i="4"/>
  <c r="H502" i="4" s="1"/>
  <c r="I502" i="4" s="1"/>
  <c r="E502" i="4" s="1"/>
  <c r="G501" i="4"/>
  <c r="H501" i="4" s="1"/>
  <c r="I501" i="4" s="1"/>
  <c r="E501" i="4" s="1"/>
  <c r="G500" i="4"/>
  <c r="H500" i="4" s="1"/>
  <c r="I500" i="4" s="1"/>
  <c r="E500" i="4" s="1"/>
  <c r="G499" i="4"/>
  <c r="H499" i="4" s="1"/>
  <c r="I499" i="4" s="1"/>
  <c r="E499" i="4" s="1"/>
  <c r="G498" i="4"/>
  <c r="H498" i="4" s="1"/>
  <c r="I498" i="4" s="1"/>
  <c r="E498" i="4" s="1"/>
  <c r="G497" i="4"/>
  <c r="H497" i="4" s="1"/>
  <c r="I497" i="4" s="1"/>
  <c r="E497" i="4" s="1"/>
  <c r="G496" i="4"/>
  <c r="H496" i="4" s="1"/>
  <c r="I496" i="4" s="1"/>
  <c r="E496" i="4" s="1"/>
  <c r="G495" i="4"/>
  <c r="H495" i="4" s="1"/>
  <c r="I495" i="4" s="1"/>
  <c r="E495" i="4" s="1"/>
  <c r="G494" i="4"/>
  <c r="H494" i="4" s="1"/>
  <c r="I494" i="4" s="1"/>
  <c r="E494" i="4" s="1"/>
  <c r="G493" i="4"/>
  <c r="H493" i="4" s="1"/>
  <c r="I493" i="4" s="1"/>
  <c r="E493" i="4" s="1"/>
  <c r="G492" i="4"/>
  <c r="H492" i="4" s="1"/>
  <c r="I492" i="4" s="1"/>
  <c r="E492" i="4" s="1"/>
  <c r="G491" i="4"/>
  <c r="H491" i="4" s="1"/>
  <c r="I491" i="4" s="1"/>
  <c r="E491" i="4" s="1"/>
  <c r="G490" i="4"/>
  <c r="H490" i="4" s="1"/>
  <c r="I490" i="4" s="1"/>
  <c r="E490" i="4" s="1"/>
  <c r="G489" i="4"/>
  <c r="H489" i="4" s="1"/>
  <c r="I489" i="4" s="1"/>
  <c r="E489" i="4" s="1"/>
  <c r="G488" i="4"/>
  <c r="H488" i="4" s="1"/>
  <c r="I488" i="4" s="1"/>
  <c r="E488" i="4" s="1"/>
  <c r="G487" i="4"/>
  <c r="H487" i="4" s="1"/>
  <c r="I487" i="4" s="1"/>
  <c r="E487" i="4" s="1"/>
  <c r="G486" i="4"/>
  <c r="H486" i="4" s="1"/>
  <c r="I486" i="4" s="1"/>
  <c r="E486" i="4" s="1"/>
  <c r="G485" i="4"/>
  <c r="H485" i="4" s="1"/>
  <c r="I485" i="4" s="1"/>
  <c r="E485" i="4" s="1"/>
  <c r="G484" i="4"/>
  <c r="H484" i="4" s="1"/>
  <c r="I484" i="4" s="1"/>
  <c r="E484" i="4" s="1"/>
  <c r="G483" i="4"/>
  <c r="H483" i="4" s="1"/>
  <c r="I483" i="4" s="1"/>
  <c r="E483" i="4" s="1"/>
  <c r="G482" i="4"/>
  <c r="H482" i="4" s="1"/>
  <c r="I482" i="4" s="1"/>
  <c r="E482" i="4" s="1"/>
  <c r="G481" i="4"/>
  <c r="H481" i="4" s="1"/>
  <c r="I481" i="4" s="1"/>
  <c r="E481" i="4" s="1"/>
  <c r="G480" i="4"/>
  <c r="H480" i="4" s="1"/>
  <c r="I480" i="4" s="1"/>
  <c r="E480" i="4" s="1"/>
  <c r="G479" i="4"/>
  <c r="H479" i="4" s="1"/>
  <c r="I479" i="4" s="1"/>
  <c r="E479" i="4" s="1"/>
  <c r="G478" i="4"/>
  <c r="H478" i="4" s="1"/>
  <c r="I478" i="4" s="1"/>
  <c r="E478" i="4" s="1"/>
  <c r="G477" i="4"/>
  <c r="H477" i="4" s="1"/>
  <c r="I477" i="4" s="1"/>
  <c r="E477" i="4" s="1"/>
  <c r="G476" i="4"/>
  <c r="H476" i="4" s="1"/>
  <c r="I476" i="4" s="1"/>
  <c r="E476" i="4" s="1"/>
  <c r="G475" i="4"/>
  <c r="H475" i="4" s="1"/>
  <c r="I475" i="4" s="1"/>
  <c r="E475" i="4" s="1"/>
  <c r="G474" i="4"/>
  <c r="H474" i="4" s="1"/>
  <c r="I474" i="4" s="1"/>
  <c r="E474" i="4" s="1"/>
  <c r="G473" i="4"/>
  <c r="H473" i="4" s="1"/>
  <c r="I473" i="4" s="1"/>
  <c r="E473" i="4" s="1"/>
  <c r="G472" i="4"/>
  <c r="H472" i="4" s="1"/>
  <c r="I472" i="4" s="1"/>
  <c r="E472" i="4" s="1"/>
  <c r="G471" i="4"/>
  <c r="H471" i="4" s="1"/>
  <c r="I471" i="4" s="1"/>
  <c r="E471" i="4" s="1"/>
  <c r="G470" i="4"/>
  <c r="H470" i="4" s="1"/>
  <c r="I470" i="4" s="1"/>
  <c r="E470" i="4" s="1"/>
  <c r="G469" i="4"/>
  <c r="H469" i="4" s="1"/>
  <c r="I469" i="4" s="1"/>
  <c r="E469" i="4" s="1"/>
  <c r="G468" i="4"/>
  <c r="H468" i="4" s="1"/>
  <c r="I468" i="4" s="1"/>
  <c r="E468" i="4" s="1"/>
  <c r="G467" i="4"/>
  <c r="H467" i="4" s="1"/>
  <c r="I467" i="4" s="1"/>
  <c r="E467" i="4" s="1"/>
  <c r="G466" i="4"/>
  <c r="H466" i="4" s="1"/>
  <c r="I466" i="4" s="1"/>
  <c r="E466" i="4" s="1"/>
  <c r="G465" i="4"/>
  <c r="H465" i="4" s="1"/>
  <c r="I465" i="4" s="1"/>
  <c r="E465" i="4" s="1"/>
  <c r="G464" i="4"/>
  <c r="H464" i="4" s="1"/>
  <c r="I464" i="4" s="1"/>
  <c r="E464" i="4" s="1"/>
  <c r="G463" i="4"/>
  <c r="H463" i="4" s="1"/>
  <c r="I463" i="4" s="1"/>
  <c r="E463" i="4" s="1"/>
  <c r="G462" i="4"/>
  <c r="H462" i="4" s="1"/>
  <c r="I462" i="4" s="1"/>
  <c r="E462" i="4" s="1"/>
  <c r="G461" i="4"/>
  <c r="H461" i="4" s="1"/>
  <c r="I461" i="4" s="1"/>
  <c r="E461" i="4" s="1"/>
  <c r="G460" i="4"/>
  <c r="H460" i="4" s="1"/>
  <c r="I460" i="4" s="1"/>
  <c r="E460" i="4" s="1"/>
  <c r="G459" i="4"/>
  <c r="H459" i="4" s="1"/>
  <c r="I459" i="4" s="1"/>
  <c r="E459" i="4" s="1"/>
  <c r="G458" i="4"/>
  <c r="H458" i="4" s="1"/>
  <c r="I458" i="4" s="1"/>
  <c r="E458" i="4" s="1"/>
  <c r="G457" i="4"/>
  <c r="H457" i="4" s="1"/>
  <c r="I457" i="4" s="1"/>
  <c r="E457" i="4" s="1"/>
  <c r="G456" i="4"/>
  <c r="H456" i="4" s="1"/>
  <c r="I456" i="4" s="1"/>
  <c r="E456" i="4" s="1"/>
  <c r="G455" i="4"/>
  <c r="H455" i="4" s="1"/>
  <c r="I455" i="4" s="1"/>
  <c r="E455" i="4" s="1"/>
  <c r="G454" i="4"/>
  <c r="H454" i="4" s="1"/>
  <c r="I454" i="4" s="1"/>
  <c r="E454" i="4" s="1"/>
  <c r="G453" i="4"/>
  <c r="H453" i="4" s="1"/>
  <c r="I453" i="4" s="1"/>
  <c r="E453" i="4" s="1"/>
  <c r="G452" i="4"/>
  <c r="H452" i="4" s="1"/>
  <c r="I452" i="4" s="1"/>
  <c r="E452" i="4" s="1"/>
  <c r="G451" i="4"/>
  <c r="H451" i="4" s="1"/>
  <c r="I451" i="4" s="1"/>
  <c r="E451" i="4" s="1"/>
  <c r="G450" i="4"/>
  <c r="H450" i="4" s="1"/>
  <c r="I450" i="4" s="1"/>
  <c r="E450" i="4" s="1"/>
  <c r="G449" i="4"/>
  <c r="H449" i="4" s="1"/>
  <c r="I449" i="4" s="1"/>
  <c r="E449" i="4" s="1"/>
  <c r="G448" i="4"/>
  <c r="H448" i="4" s="1"/>
  <c r="I448" i="4" s="1"/>
  <c r="E448" i="4" s="1"/>
  <c r="G447" i="4"/>
  <c r="H447" i="4" s="1"/>
  <c r="I447" i="4" s="1"/>
  <c r="E447" i="4" s="1"/>
  <c r="G446" i="4"/>
  <c r="H446" i="4" s="1"/>
  <c r="I446" i="4" s="1"/>
  <c r="E446" i="4" s="1"/>
  <c r="G445" i="4"/>
  <c r="H445" i="4" s="1"/>
  <c r="I445" i="4" s="1"/>
  <c r="E445" i="4" s="1"/>
  <c r="G444" i="4"/>
  <c r="H444" i="4" s="1"/>
  <c r="I444" i="4" s="1"/>
  <c r="E444" i="4" s="1"/>
  <c r="G443" i="4"/>
  <c r="H443" i="4" s="1"/>
  <c r="I443" i="4" s="1"/>
  <c r="E443" i="4" s="1"/>
  <c r="G442" i="4"/>
  <c r="H442" i="4" s="1"/>
  <c r="I442" i="4" s="1"/>
  <c r="E442" i="4" s="1"/>
  <c r="G441" i="4"/>
  <c r="H441" i="4" s="1"/>
  <c r="I441" i="4" s="1"/>
  <c r="E441" i="4" s="1"/>
  <c r="G440" i="4"/>
  <c r="H440" i="4" s="1"/>
  <c r="I440" i="4" s="1"/>
  <c r="E440" i="4" s="1"/>
  <c r="G439" i="4"/>
  <c r="H439" i="4" s="1"/>
  <c r="I439" i="4" s="1"/>
  <c r="E439" i="4" s="1"/>
  <c r="G438" i="4"/>
  <c r="H438" i="4" s="1"/>
  <c r="I438" i="4" s="1"/>
  <c r="E438" i="4" s="1"/>
  <c r="G437" i="4"/>
  <c r="H437" i="4" s="1"/>
  <c r="I437" i="4" s="1"/>
  <c r="E437" i="4" s="1"/>
  <c r="G436" i="4"/>
  <c r="H436" i="4" s="1"/>
  <c r="I436" i="4" s="1"/>
  <c r="E436" i="4" s="1"/>
  <c r="G435" i="4"/>
  <c r="H435" i="4" s="1"/>
  <c r="I435" i="4" s="1"/>
  <c r="E435" i="4" s="1"/>
  <c r="G434" i="4"/>
  <c r="H434" i="4" s="1"/>
  <c r="I434" i="4" s="1"/>
  <c r="E434" i="4" s="1"/>
  <c r="G433" i="4"/>
  <c r="H433" i="4" s="1"/>
  <c r="I433" i="4" s="1"/>
  <c r="E433" i="4" s="1"/>
  <c r="G432" i="4"/>
  <c r="H432" i="4" s="1"/>
  <c r="I432" i="4" s="1"/>
  <c r="E432" i="4" s="1"/>
  <c r="G431" i="4"/>
  <c r="H431" i="4" s="1"/>
  <c r="I431" i="4" s="1"/>
  <c r="E431" i="4" s="1"/>
  <c r="G430" i="4"/>
  <c r="H430" i="4" s="1"/>
  <c r="I430" i="4" s="1"/>
  <c r="E430" i="4" s="1"/>
  <c r="G429" i="4"/>
  <c r="H429" i="4" s="1"/>
  <c r="I429" i="4" s="1"/>
  <c r="E429" i="4" s="1"/>
  <c r="G428" i="4"/>
  <c r="H428" i="4" s="1"/>
  <c r="I428" i="4" s="1"/>
  <c r="E428" i="4" s="1"/>
  <c r="G427" i="4"/>
  <c r="H427" i="4" s="1"/>
  <c r="I427" i="4" s="1"/>
  <c r="E427" i="4" s="1"/>
  <c r="G426" i="4"/>
  <c r="H426" i="4" s="1"/>
  <c r="I426" i="4" s="1"/>
  <c r="E426" i="4" s="1"/>
  <c r="G425" i="4"/>
  <c r="H425" i="4" s="1"/>
  <c r="I425" i="4" s="1"/>
  <c r="E425" i="4" s="1"/>
  <c r="G424" i="4"/>
  <c r="H424" i="4" s="1"/>
  <c r="I424" i="4" s="1"/>
  <c r="E424" i="4" s="1"/>
  <c r="G423" i="4"/>
  <c r="H423" i="4" s="1"/>
  <c r="I423" i="4" s="1"/>
  <c r="E423" i="4" s="1"/>
  <c r="G422" i="4"/>
  <c r="H422" i="4" s="1"/>
  <c r="I422" i="4" s="1"/>
  <c r="E422" i="4" s="1"/>
  <c r="G421" i="4"/>
  <c r="H421" i="4" s="1"/>
  <c r="I421" i="4" s="1"/>
  <c r="E421" i="4" s="1"/>
  <c r="G420" i="4"/>
  <c r="H420" i="4" s="1"/>
  <c r="I420" i="4" s="1"/>
  <c r="E420" i="4" s="1"/>
  <c r="G419" i="4"/>
  <c r="H419" i="4" s="1"/>
  <c r="I419" i="4" s="1"/>
  <c r="E419" i="4" s="1"/>
  <c r="G418" i="4"/>
  <c r="H418" i="4" s="1"/>
  <c r="I418" i="4" s="1"/>
  <c r="E418" i="4" s="1"/>
  <c r="G417" i="4"/>
  <c r="H417" i="4" s="1"/>
  <c r="I417" i="4" s="1"/>
  <c r="E417" i="4" s="1"/>
  <c r="G416" i="4"/>
  <c r="H416" i="4" s="1"/>
  <c r="I416" i="4" s="1"/>
  <c r="E416" i="4" s="1"/>
  <c r="G415" i="4"/>
  <c r="H415" i="4" s="1"/>
  <c r="I415" i="4" s="1"/>
  <c r="E415" i="4" s="1"/>
  <c r="G414" i="4"/>
  <c r="H414" i="4" s="1"/>
  <c r="I414" i="4" s="1"/>
  <c r="E414" i="4" s="1"/>
  <c r="G413" i="4"/>
  <c r="H413" i="4" s="1"/>
  <c r="I413" i="4" s="1"/>
  <c r="E413" i="4" s="1"/>
  <c r="G412" i="4"/>
  <c r="H412" i="4" s="1"/>
  <c r="I412" i="4" s="1"/>
  <c r="E412" i="4" s="1"/>
  <c r="G411" i="4"/>
  <c r="H411" i="4" s="1"/>
  <c r="I411" i="4" s="1"/>
  <c r="E411" i="4" s="1"/>
  <c r="G410" i="4"/>
  <c r="H410" i="4" s="1"/>
  <c r="I410" i="4" s="1"/>
  <c r="E410" i="4" s="1"/>
  <c r="G409" i="4"/>
  <c r="H409" i="4" s="1"/>
  <c r="I409" i="4" s="1"/>
  <c r="E409" i="4" s="1"/>
  <c r="G408" i="4"/>
  <c r="H408" i="4" s="1"/>
  <c r="I408" i="4" s="1"/>
  <c r="E408" i="4" s="1"/>
  <c r="G407" i="4"/>
  <c r="H407" i="4" s="1"/>
  <c r="I407" i="4" s="1"/>
  <c r="E407" i="4" s="1"/>
  <c r="G406" i="4"/>
  <c r="H406" i="4" s="1"/>
  <c r="I406" i="4" s="1"/>
  <c r="E406" i="4" s="1"/>
  <c r="G405" i="4"/>
  <c r="H405" i="4" s="1"/>
  <c r="I405" i="4" s="1"/>
  <c r="E405" i="4" s="1"/>
  <c r="G404" i="4"/>
  <c r="H404" i="4" s="1"/>
  <c r="I404" i="4" s="1"/>
  <c r="E404" i="4" s="1"/>
  <c r="G403" i="4"/>
  <c r="H403" i="4" s="1"/>
  <c r="I403" i="4" s="1"/>
  <c r="E403" i="4" s="1"/>
  <c r="G402" i="4"/>
  <c r="H402" i="4" s="1"/>
  <c r="I402" i="4" s="1"/>
  <c r="E402" i="4" s="1"/>
  <c r="G401" i="4"/>
  <c r="H401" i="4" s="1"/>
  <c r="I401" i="4" s="1"/>
  <c r="E401" i="4" s="1"/>
  <c r="G400" i="4"/>
  <c r="H400" i="4" s="1"/>
  <c r="I400" i="4" s="1"/>
  <c r="E400" i="4" s="1"/>
  <c r="G399" i="4"/>
  <c r="H399" i="4" s="1"/>
  <c r="I399" i="4" s="1"/>
  <c r="E399" i="4" s="1"/>
  <c r="G398" i="4"/>
  <c r="H398" i="4" s="1"/>
  <c r="I398" i="4" s="1"/>
  <c r="E398" i="4" s="1"/>
  <c r="G397" i="4"/>
  <c r="H397" i="4" s="1"/>
  <c r="I397" i="4" s="1"/>
  <c r="E397" i="4" s="1"/>
  <c r="G396" i="4"/>
  <c r="H396" i="4" s="1"/>
  <c r="I396" i="4" s="1"/>
  <c r="E396" i="4" s="1"/>
  <c r="G395" i="4"/>
  <c r="H395" i="4" s="1"/>
  <c r="I395" i="4" s="1"/>
  <c r="E395" i="4" s="1"/>
  <c r="G394" i="4"/>
  <c r="H394" i="4" s="1"/>
  <c r="I394" i="4" s="1"/>
  <c r="E394" i="4" s="1"/>
  <c r="G393" i="4"/>
  <c r="H393" i="4" s="1"/>
  <c r="I393" i="4" s="1"/>
  <c r="E393" i="4" s="1"/>
  <c r="G392" i="4"/>
  <c r="H392" i="4" s="1"/>
  <c r="I392" i="4" s="1"/>
  <c r="E392" i="4" s="1"/>
  <c r="G391" i="4"/>
  <c r="H391" i="4" s="1"/>
  <c r="I391" i="4" s="1"/>
  <c r="E391" i="4" s="1"/>
  <c r="G390" i="4"/>
  <c r="H390" i="4" s="1"/>
  <c r="I390" i="4" s="1"/>
  <c r="E390" i="4" s="1"/>
  <c r="G389" i="4"/>
  <c r="H389" i="4" s="1"/>
  <c r="I389" i="4" s="1"/>
  <c r="E389" i="4" s="1"/>
  <c r="G388" i="4"/>
  <c r="H388" i="4" s="1"/>
  <c r="I388" i="4" s="1"/>
  <c r="E388" i="4" s="1"/>
  <c r="G387" i="4"/>
  <c r="H387" i="4" s="1"/>
  <c r="I387" i="4" s="1"/>
  <c r="E387" i="4" s="1"/>
  <c r="G386" i="4"/>
  <c r="H386" i="4" s="1"/>
  <c r="I386" i="4" s="1"/>
  <c r="E386" i="4" s="1"/>
  <c r="G385" i="4"/>
  <c r="H385" i="4" s="1"/>
  <c r="I385" i="4" s="1"/>
  <c r="E385" i="4" s="1"/>
  <c r="G384" i="4"/>
  <c r="H384" i="4" s="1"/>
  <c r="I384" i="4" s="1"/>
  <c r="E384" i="4" s="1"/>
  <c r="G383" i="4"/>
  <c r="H383" i="4" s="1"/>
  <c r="I383" i="4" s="1"/>
  <c r="E383" i="4" s="1"/>
  <c r="G382" i="4"/>
  <c r="H382" i="4" s="1"/>
  <c r="I382" i="4" s="1"/>
  <c r="E382" i="4" s="1"/>
  <c r="G381" i="4"/>
  <c r="H381" i="4" s="1"/>
  <c r="I381" i="4" s="1"/>
  <c r="E381" i="4" s="1"/>
  <c r="G380" i="4"/>
  <c r="H380" i="4" s="1"/>
  <c r="I380" i="4" s="1"/>
  <c r="E380" i="4" s="1"/>
  <c r="G379" i="4"/>
  <c r="H379" i="4" s="1"/>
  <c r="I379" i="4" s="1"/>
  <c r="E379" i="4" s="1"/>
  <c r="G378" i="4"/>
  <c r="H378" i="4" s="1"/>
  <c r="I378" i="4" s="1"/>
  <c r="E378" i="4" s="1"/>
  <c r="G377" i="4"/>
  <c r="H377" i="4" s="1"/>
  <c r="I377" i="4" s="1"/>
  <c r="E377" i="4" s="1"/>
  <c r="G376" i="4"/>
  <c r="H376" i="4" s="1"/>
  <c r="I376" i="4" s="1"/>
  <c r="E376" i="4" s="1"/>
  <c r="G375" i="4"/>
  <c r="H375" i="4" s="1"/>
  <c r="I375" i="4" s="1"/>
  <c r="E375" i="4" s="1"/>
  <c r="G374" i="4"/>
  <c r="H374" i="4" s="1"/>
  <c r="I374" i="4" s="1"/>
  <c r="E374" i="4" s="1"/>
  <c r="G373" i="4"/>
  <c r="H373" i="4" s="1"/>
  <c r="I373" i="4" s="1"/>
  <c r="E373" i="4" s="1"/>
  <c r="G372" i="4"/>
  <c r="H372" i="4" s="1"/>
  <c r="I372" i="4" s="1"/>
  <c r="E372" i="4" s="1"/>
  <c r="G371" i="4"/>
  <c r="H371" i="4" s="1"/>
  <c r="I371" i="4" s="1"/>
  <c r="E371" i="4" s="1"/>
  <c r="G370" i="4"/>
  <c r="H370" i="4" s="1"/>
  <c r="I370" i="4" s="1"/>
  <c r="E370" i="4" s="1"/>
  <c r="G369" i="4"/>
  <c r="H369" i="4" s="1"/>
  <c r="I369" i="4" s="1"/>
  <c r="E369" i="4" s="1"/>
  <c r="G368" i="4"/>
  <c r="H368" i="4" s="1"/>
  <c r="I368" i="4" s="1"/>
  <c r="E368" i="4" s="1"/>
  <c r="G367" i="4"/>
  <c r="H367" i="4" s="1"/>
  <c r="I367" i="4" s="1"/>
  <c r="E367" i="4" s="1"/>
  <c r="G366" i="4"/>
  <c r="H366" i="4" s="1"/>
  <c r="I366" i="4" s="1"/>
  <c r="E366" i="4" s="1"/>
  <c r="G365" i="4"/>
  <c r="H365" i="4" s="1"/>
  <c r="I365" i="4" s="1"/>
  <c r="E365" i="4" s="1"/>
  <c r="G364" i="4"/>
  <c r="H364" i="4" s="1"/>
  <c r="I364" i="4" s="1"/>
  <c r="E364" i="4" s="1"/>
  <c r="G363" i="4"/>
  <c r="H363" i="4" s="1"/>
  <c r="I363" i="4" s="1"/>
  <c r="E363" i="4" s="1"/>
  <c r="G362" i="4"/>
  <c r="H362" i="4" s="1"/>
  <c r="I362" i="4" s="1"/>
  <c r="E362" i="4" s="1"/>
  <c r="G361" i="4"/>
  <c r="H361" i="4" s="1"/>
  <c r="I361" i="4" s="1"/>
  <c r="E361" i="4" s="1"/>
  <c r="G360" i="4"/>
  <c r="H360" i="4" s="1"/>
  <c r="I360" i="4" s="1"/>
  <c r="E360" i="4" s="1"/>
  <c r="G359" i="4"/>
  <c r="H359" i="4" s="1"/>
  <c r="I359" i="4" s="1"/>
  <c r="E359" i="4" s="1"/>
  <c r="G358" i="4"/>
  <c r="H358" i="4" s="1"/>
  <c r="I358" i="4" s="1"/>
  <c r="E358" i="4" s="1"/>
  <c r="G357" i="4"/>
  <c r="H357" i="4" s="1"/>
  <c r="I357" i="4" s="1"/>
  <c r="E357" i="4" s="1"/>
  <c r="G355" i="4"/>
  <c r="H355" i="4" s="1"/>
  <c r="I355" i="4" s="1"/>
  <c r="E355" i="4" s="1"/>
  <c r="G354" i="4"/>
  <c r="H354" i="4" s="1"/>
  <c r="I354" i="4" s="1"/>
  <c r="E354" i="4" s="1"/>
  <c r="G353" i="4"/>
  <c r="H353" i="4" s="1"/>
  <c r="I353" i="4" s="1"/>
  <c r="E353" i="4" s="1"/>
  <c r="G352" i="4"/>
  <c r="H352" i="4" s="1"/>
  <c r="I352" i="4" s="1"/>
  <c r="E352" i="4" s="1"/>
  <c r="G351" i="4"/>
  <c r="H351" i="4" s="1"/>
  <c r="I351" i="4" s="1"/>
  <c r="E351" i="4" s="1"/>
  <c r="G350" i="4"/>
  <c r="H350" i="4" s="1"/>
  <c r="I350" i="4" s="1"/>
  <c r="E350" i="4" s="1"/>
  <c r="G349" i="4"/>
  <c r="H349" i="4" s="1"/>
  <c r="I349" i="4" s="1"/>
  <c r="E349" i="4" s="1"/>
  <c r="G348" i="4"/>
  <c r="H348" i="4" s="1"/>
  <c r="I348" i="4" s="1"/>
  <c r="E348" i="4" s="1"/>
  <c r="G347" i="4"/>
  <c r="H347" i="4" s="1"/>
  <c r="I347" i="4" s="1"/>
  <c r="E347" i="4" s="1"/>
  <c r="G346" i="4"/>
  <c r="H346" i="4" s="1"/>
  <c r="I346" i="4" s="1"/>
  <c r="E346" i="4" s="1"/>
  <c r="G345" i="4"/>
  <c r="H345" i="4" s="1"/>
  <c r="I345" i="4" s="1"/>
  <c r="E345" i="4" s="1"/>
  <c r="G344" i="4"/>
  <c r="H344" i="4" s="1"/>
  <c r="I344" i="4" s="1"/>
  <c r="E344" i="4" s="1"/>
  <c r="G343" i="4"/>
  <c r="H343" i="4" s="1"/>
  <c r="I343" i="4" s="1"/>
  <c r="E343" i="4" s="1"/>
  <c r="G342" i="4"/>
  <c r="H342" i="4" s="1"/>
  <c r="I342" i="4" s="1"/>
  <c r="E342" i="4" s="1"/>
  <c r="G341" i="4"/>
  <c r="H341" i="4" s="1"/>
  <c r="I341" i="4" s="1"/>
  <c r="E341" i="4" s="1"/>
  <c r="G340" i="4"/>
  <c r="H340" i="4" s="1"/>
  <c r="I340" i="4" s="1"/>
  <c r="E340" i="4" s="1"/>
  <c r="G339" i="4"/>
  <c r="H339" i="4" s="1"/>
  <c r="I339" i="4" s="1"/>
  <c r="E339" i="4" s="1"/>
  <c r="G338" i="4"/>
  <c r="H338" i="4" s="1"/>
  <c r="I338" i="4" s="1"/>
  <c r="E338" i="4" s="1"/>
  <c r="G337" i="4"/>
  <c r="H337" i="4" s="1"/>
  <c r="I337" i="4" s="1"/>
  <c r="E337" i="4" s="1"/>
  <c r="G336" i="4"/>
  <c r="H336" i="4" s="1"/>
  <c r="I336" i="4" s="1"/>
  <c r="E336" i="4" s="1"/>
  <c r="G335" i="4"/>
  <c r="H335" i="4" s="1"/>
  <c r="I335" i="4" s="1"/>
  <c r="E335" i="4" s="1"/>
  <c r="G334" i="4"/>
  <c r="H334" i="4" s="1"/>
  <c r="I334" i="4" s="1"/>
  <c r="E334" i="4" s="1"/>
  <c r="G333" i="4"/>
  <c r="H333" i="4" s="1"/>
  <c r="I333" i="4" s="1"/>
  <c r="E333" i="4" s="1"/>
  <c r="G332" i="4"/>
  <c r="H332" i="4" s="1"/>
  <c r="I332" i="4" s="1"/>
  <c r="E332" i="4" s="1"/>
  <c r="G331" i="4"/>
  <c r="H331" i="4" s="1"/>
  <c r="I331" i="4" s="1"/>
  <c r="E331" i="4" s="1"/>
  <c r="G330" i="4"/>
  <c r="H330" i="4" s="1"/>
  <c r="I330" i="4" s="1"/>
  <c r="E330" i="4" s="1"/>
  <c r="G329" i="4"/>
  <c r="H329" i="4" s="1"/>
  <c r="I329" i="4" s="1"/>
  <c r="E329" i="4" s="1"/>
  <c r="G328" i="4"/>
  <c r="H328" i="4" s="1"/>
  <c r="I328" i="4" s="1"/>
  <c r="E328" i="4" s="1"/>
  <c r="G327" i="4"/>
  <c r="H327" i="4" s="1"/>
  <c r="I327" i="4" s="1"/>
  <c r="E327" i="4" s="1"/>
  <c r="G326" i="4"/>
  <c r="H326" i="4" s="1"/>
  <c r="I326" i="4" s="1"/>
  <c r="E326" i="4" s="1"/>
  <c r="G325" i="4"/>
  <c r="H325" i="4" s="1"/>
  <c r="I325" i="4" s="1"/>
  <c r="E325" i="4" s="1"/>
  <c r="G324" i="4"/>
  <c r="H324" i="4" s="1"/>
  <c r="I324" i="4" s="1"/>
  <c r="E324" i="4" s="1"/>
  <c r="G323" i="4"/>
  <c r="H323" i="4" s="1"/>
  <c r="I323" i="4" s="1"/>
  <c r="E323" i="4" s="1"/>
  <c r="G322" i="4"/>
  <c r="H322" i="4" s="1"/>
  <c r="I322" i="4" s="1"/>
  <c r="E322" i="4" s="1"/>
  <c r="G321" i="4"/>
  <c r="H321" i="4" s="1"/>
  <c r="I321" i="4" s="1"/>
  <c r="E321" i="4" s="1"/>
  <c r="G320" i="4"/>
  <c r="H320" i="4" s="1"/>
  <c r="I320" i="4" s="1"/>
  <c r="E320" i="4" s="1"/>
  <c r="G319" i="4"/>
  <c r="H319" i="4" s="1"/>
  <c r="I319" i="4" s="1"/>
  <c r="E319" i="4" s="1"/>
  <c r="G318" i="4"/>
  <c r="H318" i="4" s="1"/>
  <c r="I318" i="4" s="1"/>
  <c r="E318" i="4" s="1"/>
  <c r="G317" i="4"/>
  <c r="H317" i="4" s="1"/>
  <c r="I317" i="4" s="1"/>
  <c r="E317" i="4" s="1"/>
  <c r="G316" i="4"/>
  <c r="H316" i="4" s="1"/>
  <c r="I316" i="4" s="1"/>
  <c r="E316" i="4" s="1"/>
  <c r="G315" i="4"/>
  <c r="H315" i="4" s="1"/>
  <c r="I315" i="4" s="1"/>
  <c r="E315" i="4" s="1"/>
  <c r="G314" i="4"/>
  <c r="H314" i="4" s="1"/>
  <c r="I314" i="4" s="1"/>
  <c r="E314" i="4" s="1"/>
  <c r="G313" i="4"/>
  <c r="H313" i="4" s="1"/>
  <c r="I313" i="4" s="1"/>
  <c r="E313" i="4" s="1"/>
  <c r="G312" i="4"/>
  <c r="H312" i="4" s="1"/>
  <c r="I312" i="4" s="1"/>
  <c r="E312" i="4" s="1"/>
  <c r="G311" i="4"/>
  <c r="H311" i="4" s="1"/>
  <c r="I311" i="4" s="1"/>
  <c r="E311" i="4" s="1"/>
  <c r="G310" i="4"/>
  <c r="H310" i="4" s="1"/>
  <c r="I310" i="4" s="1"/>
  <c r="E310" i="4" s="1"/>
  <c r="G309" i="4"/>
  <c r="H309" i="4" s="1"/>
  <c r="I309" i="4" s="1"/>
  <c r="E309" i="4" s="1"/>
  <c r="G308" i="4"/>
  <c r="H308" i="4" s="1"/>
  <c r="I308" i="4" s="1"/>
  <c r="E308" i="4" s="1"/>
  <c r="G307" i="4"/>
  <c r="H307" i="4" s="1"/>
  <c r="I307" i="4" s="1"/>
  <c r="E307" i="4" s="1"/>
  <c r="G305" i="4"/>
  <c r="H305" i="4" s="1"/>
  <c r="I305" i="4" s="1"/>
  <c r="E305" i="4" s="1"/>
  <c r="G304" i="4"/>
  <c r="H304" i="4" s="1"/>
  <c r="I304" i="4" s="1"/>
  <c r="E304" i="4" s="1"/>
  <c r="G303" i="4"/>
  <c r="H303" i="4" s="1"/>
  <c r="I303" i="4" s="1"/>
  <c r="E303" i="4" s="1"/>
  <c r="G302" i="4"/>
  <c r="H302" i="4" s="1"/>
  <c r="I302" i="4" s="1"/>
  <c r="E302" i="4" s="1"/>
  <c r="G301" i="4"/>
  <c r="H301" i="4" s="1"/>
  <c r="I301" i="4" s="1"/>
  <c r="E301" i="4" s="1"/>
  <c r="G300" i="4"/>
  <c r="H300" i="4" s="1"/>
  <c r="I300" i="4" s="1"/>
  <c r="E300" i="4" s="1"/>
  <c r="G299" i="4"/>
  <c r="H299" i="4" s="1"/>
  <c r="I299" i="4" s="1"/>
  <c r="E299" i="4" s="1"/>
  <c r="G298" i="4"/>
  <c r="H298" i="4" s="1"/>
  <c r="I298" i="4" s="1"/>
  <c r="E298" i="4" s="1"/>
  <c r="G297" i="4"/>
  <c r="H297" i="4" s="1"/>
  <c r="I297" i="4" s="1"/>
  <c r="E297" i="4" s="1"/>
  <c r="G296" i="4"/>
  <c r="H296" i="4" s="1"/>
  <c r="I296" i="4" s="1"/>
  <c r="E296" i="4" s="1"/>
  <c r="G295" i="4"/>
  <c r="H295" i="4" s="1"/>
  <c r="I295" i="4" s="1"/>
  <c r="E295" i="4" s="1"/>
  <c r="G294" i="4"/>
  <c r="H294" i="4" s="1"/>
  <c r="I294" i="4" s="1"/>
  <c r="E294" i="4" s="1"/>
  <c r="G293" i="4"/>
  <c r="H293" i="4" s="1"/>
  <c r="I293" i="4" s="1"/>
  <c r="E293" i="4" s="1"/>
  <c r="G292" i="4"/>
  <c r="H292" i="4" s="1"/>
  <c r="I292" i="4" s="1"/>
  <c r="E292" i="4" s="1"/>
  <c r="G291" i="4"/>
  <c r="H291" i="4" s="1"/>
  <c r="I291" i="4" s="1"/>
  <c r="E291" i="4" s="1"/>
  <c r="G290" i="4"/>
  <c r="H290" i="4" s="1"/>
  <c r="I290" i="4" s="1"/>
  <c r="E290" i="4" s="1"/>
  <c r="G289" i="4"/>
  <c r="H289" i="4" s="1"/>
  <c r="I289" i="4" s="1"/>
  <c r="E289" i="4" s="1"/>
  <c r="G288" i="4"/>
  <c r="H288" i="4" s="1"/>
  <c r="I288" i="4" s="1"/>
  <c r="E288" i="4" s="1"/>
  <c r="G287" i="4"/>
  <c r="H287" i="4" s="1"/>
  <c r="I287" i="4" s="1"/>
  <c r="E287" i="4" s="1"/>
  <c r="G286" i="4"/>
  <c r="H286" i="4" s="1"/>
  <c r="I286" i="4" s="1"/>
  <c r="E286" i="4" s="1"/>
  <c r="G285" i="4"/>
  <c r="H285" i="4" s="1"/>
  <c r="I285" i="4" s="1"/>
  <c r="E285" i="4" s="1"/>
  <c r="G284" i="4"/>
  <c r="H284" i="4" s="1"/>
  <c r="I284" i="4" s="1"/>
  <c r="E284" i="4" s="1"/>
  <c r="G283" i="4"/>
  <c r="H283" i="4" s="1"/>
  <c r="I283" i="4" s="1"/>
  <c r="E283" i="4" s="1"/>
  <c r="G282" i="4"/>
  <c r="H282" i="4" s="1"/>
  <c r="I282" i="4" s="1"/>
  <c r="E282" i="4" s="1"/>
  <c r="G281" i="4"/>
  <c r="H281" i="4" s="1"/>
  <c r="I281" i="4" s="1"/>
  <c r="E281" i="4" s="1"/>
  <c r="G280" i="4"/>
  <c r="H280" i="4" s="1"/>
  <c r="I280" i="4" s="1"/>
  <c r="E280" i="4" s="1"/>
  <c r="G279" i="4"/>
  <c r="H279" i="4" s="1"/>
  <c r="I279" i="4" s="1"/>
  <c r="E279" i="4" s="1"/>
  <c r="G278" i="4"/>
  <c r="H278" i="4" s="1"/>
  <c r="I278" i="4" s="1"/>
  <c r="E278" i="4" s="1"/>
  <c r="G277" i="4"/>
  <c r="H277" i="4" s="1"/>
  <c r="I277" i="4" s="1"/>
  <c r="E277" i="4" s="1"/>
  <c r="G276" i="4"/>
  <c r="H276" i="4" s="1"/>
  <c r="I276" i="4" s="1"/>
  <c r="E276" i="4" s="1"/>
  <c r="G275" i="4"/>
  <c r="H275" i="4" s="1"/>
  <c r="I275" i="4" s="1"/>
  <c r="E275" i="4" s="1"/>
  <c r="G274" i="4"/>
  <c r="H274" i="4" s="1"/>
  <c r="I274" i="4" s="1"/>
  <c r="E274" i="4" s="1"/>
  <c r="G273" i="4"/>
  <c r="H273" i="4" s="1"/>
  <c r="I273" i="4" s="1"/>
  <c r="E273" i="4" s="1"/>
  <c r="G272" i="4"/>
  <c r="H272" i="4" s="1"/>
  <c r="I272" i="4" s="1"/>
  <c r="E272" i="4" s="1"/>
  <c r="G271" i="4"/>
  <c r="H271" i="4" s="1"/>
  <c r="I271" i="4" s="1"/>
  <c r="E271" i="4" s="1"/>
  <c r="G270" i="4"/>
  <c r="H270" i="4" s="1"/>
  <c r="I270" i="4" s="1"/>
  <c r="E270" i="4" s="1"/>
  <c r="G269" i="4"/>
  <c r="H269" i="4" s="1"/>
  <c r="I269" i="4" s="1"/>
  <c r="E269" i="4" s="1"/>
  <c r="G268" i="4"/>
  <c r="H268" i="4" s="1"/>
  <c r="I268" i="4" s="1"/>
  <c r="E268" i="4" s="1"/>
  <c r="G267" i="4"/>
  <c r="H267" i="4" s="1"/>
  <c r="I267" i="4" s="1"/>
  <c r="E267" i="4" s="1"/>
  <c r="G266" i="4"/>
  <c r="H266" i="4" s="1"/>
  <c r="I266" i="4" s="1"/>
  <c r="E266" i="4" s="1"/>
  <c r="G265" i="4"/>
  <c r="H265" i="4" s="1"/>
  <c r="I265" i="4" s="1"/>
  <c r="E265" i="4" s="1"/>
  <c r="G264" i="4"/>
  <c r="H264" i="4" s="1"/>
  <c r="I264" i="4" s="1"/>
  <c r="E264" i="4" s="1"/>
  <c r="G263" i="4"/>
  <c r="H263" i="4" s="1"/>
  <c r="I263" i="4" s="1"/>
  <c r="E263" i="4" s="1"/>
  <c r="G262" i="4"/>
  <c r="H262" i="4" s="1"/>
  <c r="I262" i="4" s="1"/>
  <c r="E262" i="4" s="1"/>
  <c r="G261" i="4"/>
  <c r="H261" i="4" s="1"/>
  <c r="I261" i="4" s="1"/>
  <c r="E261" i="4" s="1"/>
  <c r="G260" i="4"/>
  <c r="H260" i="4" s="1"/>
  <c r="I260" i="4" s="1"/>
  <c r="E260" i="4" s="1"/>
  <c r="G259" i="4"/>
  <c r="H259" i="4" s="1"/>
  <c r="I259" i="4" s="1"/>
  <c r="E259" i="4" s="1"/>
  <c r="G258" i="4"/>
  <c r="H258" i="4" s="1"/>
  <c r="I258" i="4" s="1"/>
  <c r="E258" i="4" s="1"/>
  <c r="G257" i="4"/>
  <c r="H257" i="4" s="1"/>
  <c r="I257" i="4" s="1"/>
  <c r="E257" i="4" s="1"/>
  <c r="G256" i="4"/>
  <c r="H256" i="4" s="1"/>
  <c r="I256" i="4" s="1"/>
  <c r="E256" i="4" s="1"/>
  <c r="G255" i="4"/>
  <c r="H255" i="4" s="1"/>
  <c r="I255" i="4" s="1"/>
  <c r="E255" i="4" s="1"/>
  <c r="G254" i="4"/>
  <c r="H254" i="4" s="1"/>
  <c r="I254" i="4" s="1"/>
  <c r="E254" i="4" s="1"/>
  <c r="G253" i="4"/>
  <c r="H253" i="4" s="1"/>
  <c r="I253" i="4" s="1"/>
  <c r="E253" i="4" s="1"/>
  <c r="G252" i="4"/>
  <c r="H252" i="4" s="1"/>
  <c r="I252" i="4" s="1"/>
  <c r="E252" i="4" s="1"/>
  <c r="G251" i="4"/>
  <c r="H251" i="4" s="1"/>
  <c r="I251" i="4" s="1"/>
  <c r="E251" i="4" s="1"/>
  <c r="G250" i="4"/>
  <c r="H250" i="4" s="1"/>
  <c r="I250" i="4" s="1"/>
  <c r="E250" i="4" s="1"/>
  <c r="G249" i="4"/>
  <c r="H249" i="4" s="1"/>
  <c r="I249" i="4" s="1"/>
  <c r="E249" i="4" s="1"/>
  <c r="G248" i="4"/>
  <c r="H248" i="4" s="1"/>
  <c r="I248" i="4" s="1"/>
  <c r="E248" i="4" s="1"/>
  <c r="G247" i="4"/>
  <c r="H247" i="4" s="1"/>
  <c r="I247" i="4" s="1"/>
  <c r="E247" i="4" s="1"/>
  <c r="G246" i="4"/>
  <c r="H246" i="4" s="1"/>
  <c r="I246" i="4" s="1"/>
  <c r="E246" i="4" s="1"/>
  <c r="G245" i="4"/>
  <c r="H245" i="4" s="1"/>
  <c r="I245" i="4" s="1"/>
  <c r="E245" i="4" s="1"/>
  <c r="G244" i="4"/>
  <c r="H244" i="4" s="1"/>
  <c r="I244" i="4" s="1"/>
  <c r="E244" i="4" s="1"/>
  <c r="G243" i="4"/>
  <c r="H243" i="4" s="1"/>
  <c r="I243" i="4" s="1"/>
  <c r="E243" i="4" s="1"/>
  <c r="G242" i="4"/>
  <c r="H242" i="4" s="1"/>
  <c r="I242" i="4" s="1"/>
  <c r="E242" i="4" s="1"/>
  <c r="G241" i="4"/>
  <c r="H241" i="4" s="1"/>
  <c r="I241" i="4" s="1"/>
  <c r="E241" i="4" s="1"/>
  <c r="G240" i="4"/>
  <c r="H240" i="4" s="1"/>
  <c r="I240" i="4" s="1"/>
  <c r="E240" i="4" s="1"/>
  <c r="G239" i="4"/>
  <c r="H239" i="4" s="1"/>
  <c r="I239" i="4" s="1"/>
  <c r="E239" i="4" s="1"/>
  <c r="G238" i="4"/>
  <c r="H238" i="4" s="1"/>
  <c r="I238" i="4" s="1"/>
  <c r="E238" i="4" s="1"/>
  <c r="G237" i="4"/>
  <c r="H237" i="4" s="1"/>
  <c r="I237" i="4" s="1"/>
  <c r="E237" i="4" s="1"/>
  <c r="G236" i="4"/>
  <c r="H236" i="4" s="1"/>
  <c r="I236" i="4" s="1"/>
  <c r="E236" i="4" s="1"/>
  <c r="G235" i="4"/>
  <c r="H235" i="4" s="1"/>
  <c r="I235" i="4" s="1"/>
  <c r="E235" i="4" s="1"/>
  <c r="G234" i="4"/>
  <c r="H234" i="4" s="1"/>
  <c r="I234" i="4" s="1"/>
  <c r="E234" i="4" s="1"/>
  <c r="G233" i="4"/>
  <c r="H233" i="4" s="1"/>
  <c r="I233" i="4" s="1"/>
  <c r="E233" i="4" s="1"/>
  <c r="G232" i="4"/>
  <c r="H232" i="4" s="1"/>
  <c r="I232" i="4" s="1"/>
  <c r="E232" i="4" s="1"/>
  <c r="G231" i="4"/>
  <c r="H231" i="4" s="1"/>
  <c r="I231" i="4" s="1"/>
  <c r="E231" i="4" s="1"/>
  <c r="G230" i="4"/>
  <c r="H230" i="4" s="1"/>
  <c r="I230" i="4" s="1"/>
  <c r="E230" i="4" s="1"/>
  <c r="G229" i="4"/>
  <c r="H229" i="4" s="1"/>
  <c r="I229" i="4" s="1"/>
  <c r="E229" i="4" s="1"/>
  <c r="G228" i="4"/>
  <c r="H228" i="4" s="1"/>
  <c r="I228" i="4" s="1"/>
  <c r="E228" i="4" s="1"/>
  <c r="G227" i="4"/>
  <c r="H227" i="4" s="1"/>
  <c r="I227" i="4" s="1"/>
  <c r="E227" i="4" s="1"/>
  <c r="G226" i="4"/>
  <c r="H226" i="4" s="1"/>
  <c r="I226" i="4" s="1"/>
  <c r="E226" i="4" s="1"/>
  <c r="G225" i="4"/>
  <c r="H225" i="4" s="1"/>
  <c r="I225" i="4" s="1"/>
  <c r="E225" i="4" s="1"/>
  <c r="G224" i="4"/>
  <c r="H224" i="4" s="1"/>
  <c r="I224" i="4" s="1"/>
  <c r="E224" i="4" s="1"/>
  <c r="G223" i="4"/>
  <c r="H223" i="4" s="1"/>
  <c r="I223" i="4" s="1"/>
  <c r="E223" i="4" s="1"/>
  <c r="G222" i="4"/>
  <c r="H222" i="4" s="1"/>
  <c r="I222" i="4" s="1"/>
  <c r="E222" i="4" s="1"/>
  <c r="G221" i="4"/>
  <c r="H221" i="4" s="1"/>
  <c r="I221" i="4" s="1"/>
  <c r="E221" i="4" s="1"/>
  <c r="G220" i="4"/>
  <c r="H220" i="4" s="1"/>
  <c r="I220" i="4" s="1"/>
  <c r="E220" i="4" s="1"/>
  <c r="G219" i="4"/>
  <c r="H219" i="4" s="1"/>
  <c r="I219" i="4" s="1"/>
  <c r="E219" i="4" s="1"/>
  <c r="G218" i="4"/>
  <c r="H218" i="4" s="1"/>
  <c r="I218" i="4" s="1"/>
  <c r="E218" i="4" s="1"/>
  <c r="G217" i="4"/>
  <c r="H217" i="4" s="1"/>
  <c r="I217" i="4" s="1"/>
  <c r="E217" i="4" s="1"/>
  <c r="G216" i="4"/>
  <c r="H216" i="4" s="1"/>
  <c r="I216" i="4" s="1"/>
  <c r="E216" i="4" s="1"/>
  <c r="G215" i="4"/>
  <c r="H215" i="4" s="1"/>
  <c r="I215" i="4" s="1"/>
  <c r="E215" i="4" s="1"/>
  <c r="G214" i="4"/>
  <c r="H214" i="4" s="1"/>
  <c r="I214" i="4" s="1"/>
  <c r="E214" i="4" s="1"/>
  <c r="G213" i="4"/>
  <c r="H213" i="4" s="1"/>
  <c r="I213" i="4" s="1"/>
  <c r="E213" i="4" s="1"/>
  <c r="G212" i="4"/>
  <c r="H212" i="4" s="1"/>
  <c r="I212" i="4" s="1"/>
  <c r="E212" i="4" s="1"/>
  <c r="G211" i="4"/>
  <c r="H211" i="4" s="1"/>
  <c r="I211" i="4" s="1"/>
  <c r="E211" i="4" s="1"/>
  <c r="G210" i="4"/>
  <c r="H210" i="4" s="1"/>
  <c r="I210" i="4" s="1"/>
  <c r="E210" i="4" s="1"/>
  <c r="G209" i="4"/>
  <c r="H209" i="4" s="1"/>
  <c r="I209" i="4" s="1"/>
  <c r="E209" i="4" s="1"/>
  <c r="G208" i="4"/>
  <c r="H208" i="4" s="1"/>
  <c r="I208" i="4" s="1"/>
  <c r="E208" i="4" s="1"/>
  <c r="G207" i="4"/>
  <c r="H207" i="4" s="1"/>
  <c r="I207" i="4" s="1"/>
  <c r="E207" i="4" s="1"/>
  <c r="G206" i="4"/>
  <c r="H206" i="4" s="1"/>
  <c r="I206" i="4" s="1"/>
  <c r="E206" i="4" s="1"/>
  <c r="G205" i="4"/>
  <c r="H205" i="4" s="1"/>
  <c r="I205" i="4" s="1"/>
  <c r="E205" i="4" s="1"/>
  <c r="G204" i="4"/>
  <c r="H204" i="4" s="1"/>
  <c r="I204" i="4" s="1"/>
  <c r="E204" i="4" s="1"/>
  <c r="G203" i="4"/>
  <c r="H203" i="4" s="1"/>
  <c r="I203" i="4" s="1"/>
  <c r="E203" i="4" s="1"/>
  <c r="G202" i="4"/>
  <c r="H202" i="4" s="1"/>
  <c r="I202" i="4" s="1"/>
  <c r="E202" i="4" s="1"/>
  <c r="G201" i="4"/>
  <c r="H201" i="4" s="1"/>
  <c r="I201" i="4" s="1"/>
  <c r="E201" i="4" s="1"/>
  <c r="G200" i="4"/>
  <c r="H200" i="4" s="1"/>
  <c r="I200" i="4" s="1"/>
  <c r="E200" i="4" s="1"/>
  <c r="G199" i="4"/>
  <c r="H199" i="4" s="1"/>
  <c r="I199" i="4" s="1"/>
  <c r="E199" i="4" s="1"/>
  <c r="G198" i="4"/>
  <c r="H198" i="4" s="1"/>
  <c r="I198" i="4" s="1"/>
  <c r="E198" i="4" s="1"/>
  <c r="G197" i="4"/>
  <c r="H197" i="4" s="1"/>
  <c r="I197" i="4" s="1"/>
  <c r="E197" i="4" s="1"/>
  <c r="G196" i="4"/>
  <c r="H196" i="4" s="1"/>
  <c r="I196" i="4" s="1"/>
  <c r="E196" i="4" s="1"/>
  <c r="G195" i="4"/>
  <c r="H195" i="4" s="1"/>
  <c r="I195" i="4" s="1"/>
  <c r="E195" i="4" s="1"/>
  <c r="G194" i="4"/>
  <c r="H194" i="4" s="1"/>
  <c r="I194" i="4" s="1"/>
  <c r="E194" i="4" s="1"/>
  <c r="G193" i="4"/>
  <c r="H193" i="4" s="1"/>
  <c r="I193" i="4" s="1"/>
  <c r="E193" i="4" s="1"/>
  <c r="G192" i="4"/>
  <c r="H192" i="4" s="1"/>
  <c r="I192" i="4" s="1"/>
  <c r="E192" i="4" s="1"/>
  <c r="G191" i="4"/>
  <c r="H191" i="4" s="1"/>
  <c r="I191" i="4" s="1"/>
  <c r="E191" i="4" s="1"/>
  <c r="G190" i="4"/>
  <c r="H190" i="4" s="1"/>
  <c r="I190" i="4" s="1"/>
  <c r="E190" i="4" s="1"/>
  <c r="G189" i="4"/>
  <c r="H189" i="4" s="1"/>
  <c r="I189" i="4" s="1"/>
  <c r="E189" i="4" s="1"/>
  <c r="G188" i="4"/>
  <c r="H188" i="4" s="1"/>
  <c r="I188" i="4" s="1"/>
  <c r="E188" i="4" s="1"/>
  <c r="G187" i="4"/>
  <c r="H187" i="4" s="1"/>
  <c r="I187" i="4" s="1"/>
  <c r="E187" i="4" s="1"/>
  <c r="G186" i="4"/>
  <c r="H186" i="4" s="1"/>
  <c r="I186" i="4" s="1"/>
  <c r="E186" i="4" s="1"/>
  <c r="G185" i="4"/>
  <c r="H185" i="4" s="1"/>
  <c r="I185" i="4" s="1"/>
  <c r="E185" i="4" s="1"/>
  <c r="G184" i="4"/>
  <c r="H184" i="4" s="1"/>
  <c r="I184" i="4" s="1"/>
  <c r="E184" i="4" s="1"/>
  <c r="G183" i="4"/>
  <c r="H183" i="4" s="1"/>
  <c r="I183" i="4" s="1"/>
  <c r="E183" i="4" s="1"/>
  <c r="G182" i="4"/>
  <c r="H182" i="4" s="1"/>
  <c r="I182" i="4" s="1"/>
  <c r="E182" i="4" s="1"/>
  <c r="G181" i="4"/>
  <c r="H181" i="4" s="1"/>
  <c r="I181" i="4" s="1"/>
  <c r="E181" i="4" s="1"/>
  <c r="G180" i="4"/>
  <c r="H180" i="4" s="1"/>
  <c r="I180" i="4" s="1"/>
  <c r="E180" i="4" s="1"/>
  <c r="G179" i="4"/>
  <c r="H179" i="4" s="1"/>
  <c r="I179" i="4" s="1"/>
  <c r="E179" i="4" s="1"/>
  <c r="G178" i="4"/>
  <c r="H178" i="4" s="1"/>
  <c r="I178" i="4" s="1"/>
  <c r="E178" i="4" s="1"/>
  <c r="G177" i="4"/>
  <c r="H177" i="4" s="1"/>
  <c r="I177" i="4" s="1"/>
  <c r="E177" i="4" s="1"/>
  <c r="G176" i="4"/>
  <c r="H176" i="4" s="1"/>
  <c r="I176" i="4" s="1"/>
  <c r="E176" i="4" s="1"/>
  <c r="G175" i="4"/>
  <c r="H175" i="4" s="1"/>
  <c r="I175" i="4" s="1"/>
  <c r="E175" i="4" s="1"/>
  <c r="G174" i="4"/>
  <c r="H174" i="4" s="1"/>
  <c r="I174" i="4" s="1"/>
  <c r="E174" i="4" s="1"/>
  <c r="G173" i="4"/>
  <c r="H173" i="4" s="1"/>
  <c r="I173" i="4" s="1"/>
  <c r="E173" i="4" s="1"/>
  <c r="G172" i="4"/>
  <c r="H172" i="4" s="1"/>
  <c r="I172" i="4" s="1"/>
  <c r="E172" i="4" s="1"/>
  <c r="G171" i="4"/>
  <c r="H171" i="4" s="1"/>
  <c r="I171" i="4" s="1"/>
  <c r="E171" i="4" s="1"/>
  <c r="G170" i="4"/>
  <c r="H170" i="4" s="1"/>
  <c r="I170" i="4" s="1"/>
  <c r="E170" i="4" s="1"/>
  <c r="G169" i="4"/>
  <c r="H169" i="4" s="1"/>
  <c r="I169" i="4" s="1"/>
  <c r="E169" i="4" s="1"/>
  <c r="G168" i="4"/>
  <c r="H168" i="4" s="1"/>
  <c r="I168" i="4" s="1"/>
  <c r="E168" i="4" s="1"/>
  <c r="G167" i="4"/>
  <c r="H167" i="4" s="1"/>
  <c r="I167" i="4" s="1"/>
  <c r="E167" i="4" s="1"/>
  <c r="G166" i="4"/>
  <c r="H166" i="4" s="1"/>
  <c r="I166" i="4" s="1"/>
  <c r="E166" i="4" s="1"/>
  <c r="G165" i="4"/>
  <c r="H165" i="4" s="1"/>
  <c r="I165" i="4" s="1"/>
  <c r="E165" i="4" s="1"/>
  <c r="G164" i="4"/>
  <c r="H164" i="4" s="1"/>
  <c r="I164" i="4" s="1"/>
  <c r="E164" i="4" s="1"/>
  <c r="G163" i="4"/>
  <c r="H163" i="4" s="1"/>
  <c r="I163" i="4" s="1"/>
  <c r="E163" i="4" s="1"/>
  <c r="G162" i="4"/>
  <c r="H162" i="4" s="1"/>
  <c r="I162" i="4" s="1"/>
  <c r="E162" i="4" s="1"/>
  <c r="G161" i="4"/>
  <c r="H161" i="4" s="1"/>
  <c r="I161" i="4" s="1"/>
  <c r="E161" i="4" s="1"/>
  <c r="G160" i="4"/>
  <c r="H160" i="4" s="1"/>
  <c r="I160" i="4" s="1"/>
  <c r="E160" i="4" s="1"/>
  <c r="G159" i="4"/>
  <c r="H159" i="4" s="1"/>
  <c r="I159" i="4" s="1"/>
  <c r="E159" i="4" s="1"/>
  <c r="G158" i="4"/>
  <c r="H158" i="4" s="1"/>
  <c r="I158" i="4" s="1"/>
  <c r="E158" i="4" s="1"/>
  <c r="G157" i="4"/>
  <c r="H157" i="4" s="1"/>
  <c r="I157" i="4" s="1"/>
  <c r="E157" i="4" s="1"/>
  <c r="G156" i="4"/>
  <c r="H156" i="4" s="1"/>
  <c r="I156" i="4" s="1"/>
  <c r="E156" i="4" s="1"/>
  <c r="G155" i="4"/>
  <c r="H155" i="4" s="1"/>
  <c r="I155" i="4" s="1"/>
  <c r="E155" i="4" s="1"/>
  <c r="G154" i="4"/>
  <c r="H154" i="4" s="1"/>
  <c r="I154" i="4" s="1"/>
  <c r="E154" i="4" s="1"/>
  <c r="G153" i="4"/>
  <c r="H153" i="4" s="1"/>
  <c r="I153" i="4" s="1"/>
  <c r="E153" i="4" s="1"/>
  <c r="G152" i="4"/>
  <c r="H152" i="4" s="1"/>
  <c r="I152" i="4" s="1"/>
  <c r="E152" i="4" s="1"/>
  <c r="G151" i="4"/>
  <c r="H151" i="4" s="1"/>
  <c r="I151" i="4" s="1"/>
  <c r="E151" i="4" s="1"/>
  <c r="G150" i="4"/>
  <c r="H150" i="4" s="1"/>
  <c r="I150" i="4" s="1"/>
  <c r="E150" i="4" s="1"/>
  <c r="G149" i="4"/>
  <c r="H149" i="4" s="1"/>
  <c r="I149" i="4" s="1"/>
  <c r="E149" i="4" s="1"/>
  <c r="G148" i="4"/>
  <c r="H148" i="4" s="1"/>
  <c r="I148" i="4" s="1"/>
  <c r="E148" i="4" s="1"/>
  <c r="G147" i="4"/>
  <c r="H147" i="4" s="1"/>
  <c r="I147" i="4" s="1"/>
  <c r="E147" i="4" s="1"/>
  <c r="G146" i="4"/>
  <c r="H146" i="4" s="1"/>
  <c r="I146" i="4" s="1"/>
  <c r="E146" i="4" s="1"/>
  <c r="G145" i="4"/>
  <c r="H145" i="4" s="1"/>
  <c r="I145" i="4" s="1"/>
  <c r="E145" i="4" s="1"/>
  <c r="G144" i="4"/>
  <c r="H144" i="4" s="1"/>
  <c r="I144" i="4" s="1"/>
  <c r="E144" i="4" s="1"/>
  <c r="G143" i="4"/>
  <c r="H143" i="4" s="1"/>
  <c r="I143" i="4" s="1"/>
  <c r="E143" i="4" s="1"/>
  <c r="G142" i="4"/>
  <c r="H142" i="4" s="1"/>
  <c r="I142" i="4" s="1"/>
  <c r="E142" i="4" s="1"/>
  <c r="G141" i="4"/>
  <c r="H141" i="4" s="1"/>
  <c r="I141" i="4" s="1"/>
  <c r="E141" i="4" s="1"/>
  <c r="G140" i="4"/>
  <c r="H140" i="4" s="1"/>
  <c r="I140" i="4" s="1"/>
  <c r="E140" i="4" s="1"/>
  <c r="G139" i="4"/>
  <c r="H139" i="4" s="1"/>
  <c r="I139" i="4" s="1"/>
  <c r="E139" i="4" s="1"/>
  <c r="G138" i="4"/>
  <c r="H138" i="4" s="1"/>
  <c r="I138" i="4" s="1"/>
  <c r="E138" i="4" s="1"/>
  <c r="G137" i="4"/>
  <c r="H137" i="4" s="1"/>
  <c r="I137" i="4" s="1"/>
  <c r="E137" i="4" s="1"/>
  <c r="G136" i="4"/>
  <c r="H136" i="4" s="1"/>
  <c r="I136" i="4" s="1"/>
  <c r="E136" i="4" s="1"/>
  <c r="G135" i="4"/>
  <c r="H135" i="4" s="1"/>
  <c r="I135" i="4" s="1"/>
  <c r="E135" i="4" s="1"/>
  <c r="G134" i="4"/>
  <c r="H134" i="4" s="1"/>
  <c r="I134" i="4" s="1"/>
  <c r="E134" i="4" s="1"/>
  <c r="G133" i="4"/>
  <c r="H133" i="4" s="1"/>
  <c r="I133" i="4" s="1"/>
  <c r="E133" i="4" s="1"/>
  <c r="G132" i="4"/>
  <c r="H132" i="4" s="1"/>
  <c r="I132" i="4" s="1"/>
  <c r="E132" i="4" s="1"/>
  <c r="G131" i="4"/>
  <c r="H131" i="4" s="1"/>
  <c r="I131" i="4" s="1"/>
  <c r="E131" i="4" s="1"/>
  <c r="G130" i="4"/>
  <c r="H130" i="4" s="1"/>
  <c r="I130" i="4" s="1"/>
  <c r="E130" i="4" s="1"/>
  <c r="G129" i="4"/>
  <c r="H129" i="4" s="1"/>
  <c r="I129" i="4" s="1"/>
  <c r="E129" i="4" s="1"/>
  <c r="G128" i="4"/>
  <c r="H128" i="4" s="1"/>
  <c r="I128" i="4" s="1"/>
  <c r="E128" i="4" s="1"/>
  <c r="G127" i="4"/>
  <c r="H127" i="4" s="1"/>
  <c r="I127" i="4" s="1"/>
  <c r="E127" i="4" s="1"/>
  <c r="G126" i="4"/>
  <c r="H126" i="4" s="1"/>
  <c r="I126" i="4" s="1"/>
  <c r="E126" i="4" s="1"/>
  <c r="G125" i="4"/>
  <c r="H125" i="4" s="1"/>
  <c r="I125" i="4" s="1"/>
  <c r="E125" i="4" s="1"/>
  <c r="G124" i="4"/>
  <c r="H124" i="4" s="1"/>
  <c r="I124" i="4" s="1"/>
  <c r="E124" i="4" s="1"/>
  <c r="G123" i="4"/>
  <c r="H123" i="4" s="1"/>
  <c r="I123" i="4" s="1"/>
  <c r="E123" i="4" s="1"/>
  <c r="G122" i="4"/>
  <c r="H122" i="4" s="1"/>
  <c r="I122" i="4" s="1"/>
  <c r="E122" i="4" s="1"/>
  <c r="G121" i="4"/>
  <c r="H121" i="4" s="1"/>
  <c r="I121" i="4" s="1"/>
  <c r="E121" i="4" s="1"/>
  <c r="G120" i="4"/>
  <c r="H120" i="4" s="1"/>
  <c r="I120" i="4" s="1"/>
  <c r="E120" i="4" s="1"/>
  <c r="G119" i="4"/>
  <c r="H119" i="4" s="1"/>
  <c r="I119" i="4" s="1"/>
  <c r="E119" i="4" s="1"/>
  <c r="G118" i="4"/>
  <c r="H118" i="4" s="1"/>
  <c r="I118" i="4" s="1"/>
  <c r="E118" i="4" s="1"/>
  <c r="G117" i="4"/>
  <c r="H117" i="4" s="1"/>
  <c r="I117" i="4" s="1"/>
  <c r="E117" i="4" s="1"/>
  <c r="G116" i="4"/>
  <c r="H116" i="4" s="1"/>
  <c r="I116" i="4" s="1"/>
  <c r="E116" i="4" s="1"/>
  <c r="G115" i="4"/>
  <c r="H115" i="4" s="1"/>
  <c r="I115" i="4" s="1"/>
  <c r="E115" i="4" s="1"/>
  <c r="G114" i="4"/>
  <c r="H114" i="4" s="1"/>
  <c r="I114" i="4" s="1"/>
  <c r="E114" i="4" s="1"/>
  <c r="G113" i="4"/>
  <c r="H113" i="4" s="1"/>
  <c r="I113" i="4" s="1"/>
  <c r="E113" i="4" s="1"/>
  <c r="G112" i="4"/>
  <c r="H112" i="4" s="1"/>
  <c r="I112" i="4" s="1"/>
  <c r="E112" i="4" s="1"/>
  <c r="G111" i="4"/>
  <c r="H111" i="4" s="1"/>
  <c r="I111" i="4" s="1"/>
  <c r="E111" i="4" s="1"/>
  <c r="G110" i="4"/>
  <c r="H110" i="4" s="1"/>
  <c r="I110" i="4" s="1"/>
  <c r="E110" i="4" s="1"/>
  <c r="G109" i="4"/>
  <c r="H109" i="4" s="1"/>
  <c r="I109" i="4" s="1"/>
  <c r="E109" i="4" s="1"/>
  <c r="G108" i="4"/>
  <c r="H108" i="4" s="1"/>
  <c r="I108" i="4" s="1"/>
  <c r="E108" i="4" s="1"/>
  <c r="G107" i="4"/>
  <c r="H107" i="4" s="1"/>
  <c r="I107" i="4" s="1"/>
  <c r="E107" i="4" s="1"/>
  <c r="G106" i="4"/>
  <c r="H106" i="4" s="1"/>
  <c r="I106" i="4" s="1"/>
  <c r="E106" i="4" s="1"/>
  <c r="G105" i="4"/>
  <c r="H105" i="4" s="1"/>
  <c r="I105" i="4" s="1"/>
  <c r="E105" i="4" s="1"/>
  <c r="G104" i="4"/>
  <c r="H104" i="4" s="1"/>
  <c r="I104" i="4" s="1"/>
  <c r="E104" i="4" s="1"/>
  <c r="G103" i="4"/>
  <c r="H103" i="4" s="1"/>
  <c r="I103" i="4" s="1"/>
  <c r="E103" i="4" s="1"/>
  <c r="G102" i="4"/>
  <c r="H102" i="4" s="1"/>
  <c r="I102" i="4" s="1"/>
  <c r="E102" i="4" s="1"/>
  <c r="G101" i="4"/>
  <c r="H101" i="4" s="1"/>
  <c r="I101" i="4" s="1"/>
  <c r="E101" i="4" s="1"/>
  <c r="G100" i="4"/>
  <c r="H100" i="4" s="1"/>
  <c r="I100" i="4" s="1"/>
  <c r="E100" i="4" s="1"/>
  <c r="G99" i="4"/>
  <c r="H99" i="4" s="1"/>
  <c r="I99" i="4" s="1"/>
  <c r="E99" i="4" s="1"/>
  <c r="G98" i="4"/>
  <c r="H98" i="4" s="1"/>
  <c r="I98" i="4" s="1"/>
  <c r="E98" i="4" s="1"/>
  <c r="G97" i="4"/>
  <c r="H97" i="4" s="1"/>
  <c r="I97" i="4" s="1"/>
  <c r="E97" i="4" s="1"/>
  <c r="G96" i="4"/>
  <c r="H96" i="4" s="1"/>
  <c r="I96" i="4" s="1"/>
  <c r="E96" i="4" s="1"/>
  <c r="G95" i="4"/>
  <c r="H95" i="4" s="1"/>
  <c r="I95" i="4" s="1"/>
  <c r="E95" i="4" s="1"/>
  <c r="G94" i="4"/>
  <c r="H94" i="4" s="1"/>
  <c r="I94" i="4" s="1"/>
  <c r="E94" i="4" s="1"/>
  <c r="G93" i="4"/>
  <c r="H93" i="4" s="1"/>
  <c r="I93" i="4" s="1"/>
  <c r="E93" i="4" s="1"/>
  <c r="G92" i="4"/>
  <c r="H92" i="4" s="1"/>
  <c r="I92" i="4" s="1"/>
  <c r="E92" i="4" s="1"/>
  <c r="G91" i="4"/>
  <c r="H91" i="4" s="1"/>
  <c r="I91" i="4" s="1"/>
  <c r="E91" i="4" s="1"/>
  <c r="G90" i="4"/>
  <c r="H90" i="4" s="1"/>
  <c r="I90" i="4" s="1"/>
  <c r="E90" i="4" s="1"/>
  <c r="G89" i="4"/>
  <c r="H89" i="4" s="1"/>
  <c r="I89" i="4" s="1"/>
  <c r="E89" i="4" s="1"/>
  <c r="G88" i="4"/>
  <c r="H88" i="4" s="1"/>
  <c r="I88" i="4" s="1"/>
  <c r="E88" i="4" s="1"/>
  <c r="G87" i="4"/>
  <c r="H87" i="4" s="1"/>
  <c r="I87" i="4" s="1"/>
  <c r="E87" i="4" s="1"/>
  <c r="G86" i="4"/>
  <c r="H86" i="4" s="1"/>
  <c r="I86" i="4" s="1"/>
  <c r="E86" i="4" s="1"/>
  <c r="G85" i="4"/>
  <c r="H85" i="4" s="1"/>
  <c r="I85" i="4" s="1"/>
  <c r="E85" i="4" s="1"/>
  <c r="G84" i="4"/>
  <c r="H84" i="4" s="1"/>
  <c r="I84" i="4" s="1"/>
  <c r="E84" i="4" s="1"/>
  <c r="G83" i="4"/>
  <c r="H83" i="4" s="1"/>
  <c r="I83" i="4" s="1"/>
  <c r="E83" i="4" s="1"/>
  <c r="G82" i="4"/>
  <c r="H82" i="4" s="1"/>
  <c r="I82" i="4" s="1"/>
  <c r="E82" i="4" s="1"/>
  <c r="G81" i="4"/>
  <c r="H81" i="4" s="1"/>
  <c r="I81" i="4" s="1"/>
  <c r="E81" i="4" s="1"/>
  <c r="G80" i="4"/>
  <c r="H80" i="4" s="1"/>
  <c r="I80" i="4" s="1"/>
  <c r="E80" i="4" s="1"/>
  <c r="G79" i="4"/>
  <c r="H79" i="4" s="1"/>
  <c r="I79" i="4" s="1"/>
  <c r="E79" i="4" s="1"/>
  <c r="G78" i="4"/>
  <c r="H78" i="4" s="1"/>
  <c r="I78" i="4" s="1"/>
  <c r="E78" i="4" s="1"/>
  <c r="G77" i="4"/>
  <c r="H77" i="4" s="1"/>
  <c r="I77" i="4" s="1"/>
  <c r="E77" i="4" s="1"/>
  <c r="G76" i="4"/>
  <c r="H76" i="4" s="1"/>
  <c r="I76" i="4" s="1"/>
  <c r="E76" i="4" s="1"/>
  <c r="G75" i="4"/>
  <c r="H75" i="4" s="1"/>
  <c r="I75" i="4" s="1"/>
  <c r="E75" i="4" s="1"/>
  <c r="G74" i="4"/>
  <c r="H74" i="4" s="1"/>
  <c r="I74" i="4" s="1"/>
  <c r="E74" i="4" s="1"/>
  <c r="G73" i="4"/>
  <c r="H73" i="4" s="1"/>
  <c r="I73" i="4" s="1"/>
  <c r="E73" i="4" s="1"/>
  <c r="G72" i="4"/>
  <c r="H72" i="4" s="1"/>
  <c r="I72" i="4" s="1"/>
  <c r="E72" i="4" s="1"/>
  <c r="G71" i="4"/>
  <c r="H71" i="4" s="1"/>
  <c r="I71" i="4" s="1"/>
  <c r="E71" i="4" s="1"/>
  <c r="G70" i="4"/>
  <c r="H70" i="4" s="1"/>
  <c r="I70" i="4" s="1"/>
  <c r="E70" i="4" s="1"/>
  <c r="G69" i="4"/>
  <c r="H69" i="4" s="1"/>
  <c r="I69" i="4" s="1"/>
  <c r="E69" i="4" s="1"/>
  <c r="G68" i="4"/>
  <c r="H68" i="4" s="1"/>
  <c r="I68" i="4" s="1"/>
  <c r="E68" i="4" s="1"/>
  <c r="G67" i="4"/>
  <c r="H67" i="4" s="1"/>
  <c r="I67" i="4" s="1"/>
  <c r="E67" i="4" s="1"/>
  <c r="G66" i="4"/>
  <c r="H66" i="4" s="1"/>
  <c r="I66" i="4" s="1"/>
  <c r="E66" i="4" s="1"/>
  <c r="G65" i="4"/>
  <c r="H65" i="4" s="1"/>
  <c r="I65" i="4" s="1"/>
  <c r="E65" i="4" s="1"/>
  <c r="G64" i="4"/>
  <c r="H64" i="4" s="1"/>
  <c r="I64" i="4" s="1"/>
  <c r="E64" i="4" s="1"/>
  <c r="G63" i="4"/>
  <c r="H63" i="4" s="1"/>
  <c r="I63" i="4" s="1"/>
  <c r="E63" i="4" s="1"/>
  <c r="G62" i="4"/>
  <c r="H62" i="4" s="1"/>
  <c r="I62" i="4" s="1"/>
  <c r="E62" i="4" s="1"/>
  <c r="G61" i="4"/>
  <c r="H61" i="4" s="1"/>
  <c r="I61" i="4" s="1"/>
  <c r="E61" i="4" s="1"/>
  <c r="G60" i="4"/>
  <c r="H60" i="4" s="1"/>
  <c r="I60" i="4" s="1"/>
  <c r="E60" i="4" s="1"/>
  <c r="G59" i="4"/>
  <c r="H59" i="4" s="1"/>
  <c r="I59" i="4" s="1"/>
  <c r="E59" i="4" s="1"/>
  <c r="G58" i="4"/>
  <c r="H58" i="4" s="1"/>
  <c r="I58" i="4" s="1"/>
  <c r="E58" i="4" s="1"/>
  <c r="G57" i="4"/>
  <c r="H57" i="4" s="1"/>
  <c r="I57" i="4" s="1"/>
  <c r="E57" i="4" s="1"/>
  <c r="G56" i="4"/>
  <c r="H56" i="4" s="1"/>
  <c r="I56" i="4" s="1"/>
  <c r="E56" i="4" s="1"/>
  <c r="G55" i="4"/>
  <c r="H55" i="4" s="1"/>
  <c r="I55" i="4" s="1"/>
  <c r="E55" i="4" s="1"/>
  <c r="G54" i="4"/>
  <c r="H54" i="4" s="1"/>
  <c r="I54" i="4" s="1"/>
  <c r="E54" i="4" s="1"/>
  <c r="G53" i="4"/>
  <c r="H53" i="4" s="1"/>
  <c r="I53" i="4" s="1"/>
  <c r="E53" i="4" s="1"/>
  <c r="G52" i="4"/>
  <c r="H52" i="4" s="1"/>
  <c r="I52" i="4" s="1"/>
  <c r="E52" i="4" s="1"/>
  <c r="G51" i="4"/>
  <c r="H51" i="4" s="1"/>
  <c r="I51" i="4" s="1"/>
  <c r="E51" i="4" s="1"/>
  <c r="G50" i="4"/>
  <c r="H50" i="4" s="1"/>
  <c r="I50" i="4" s="1"/>
  <c r="E50" i="4" s="1"/>
  <c r="G49" i="4"/>
  <c r="H49" i="4" s="1"/>
  <c r="I49" i="4" s="1"/>
  <c r="E49" i="4" s="1"/>
  <c r="G48" i="4"/>
  <c r="H48" i="4" s="1"/>
  <c r="I48" i="4" s="1"/>
  <c r="E48" i="4" s="1"/>
  <c r="G47" i="4"/>
  <c r="H47" i="4" s="1"/>
  <c r="I47" i="4" s="1"/>
  <c r="E47" i="4" s="1"/>
  <c r="G46" i="4"/>
  <c r="H46" i="4" s="1"/>
  <c r="I46" i="4" s="1"/>
  <c r="E46" i="4" s="1"/>
  <c r="G45" i="4"/>
  <c r="H45" i="4" s="1"/>
  <c r="I45" i="4" s="1"/>
  <c r="E45" i="4" s="1"/>
  <c r="G44" i="4"/>
  <c r="H44" i="4" s="1"/>
  <c r="I44" i="4" s="1"/>
  <c r="E44" i="4" s="1"/>
  <c r="G43" i="4"/>
  <c r="H43" i="4" s="1"/>
  <c r="I43" i="4" s="1"/>
  <c r="E43" i="4" s="1"/>
  <c r="G42" i="4"/>
  <c r="H42" i="4" s="1"/>
  <c r="I42" i="4" s="1"/>
  <c r="E42" i="4" s="1"/>
  <c r="G41" i="4"/>
  <c r="H41" i="4" s="1"/>
  <c r="I41" i="4" s="1"/>
  <c r="E41" i="4" s="1"/>
  <c r="G40" i="4"/>
  <c r="H40" i="4" s="1"/>
  <c r="I40" i="4" s="1"/>
  <c r="E40" i="4" s="1"/>
  <c r="G39" i="4"/>
  <c r="H39" i="4" s="1"/>
  <c r="I39" i="4" s="1"/>
  <c r="E39" i="4" s="1"/>
  <c r="G38" i="4"/>
  <c r="H38" i="4" s="1"/>
  <c r="I38" i="4" s="1"/>
  <c r="E38" i="4" s="1"/>
  <c r="G37" i="4"/>
  <c r="H37" i="4" s="1"/>
  <c r="I37" i="4" s="1"/>
  <c r="E37" i="4" s="1"/>
  <c r="G36" i="4"/>
  <c r="H36" i="4" s="1"/>
  <c r="I36" i="4" s="1"/>
  <c r="E36" i="4" s="1"/>
  <c r="G35" i="4"/>
  <c r="H35" i="4" s="1"/>
  <c r="I35" i="4" s="1"/>
  <c r="E35" i="4" s="1"/>
  <c r="G34" i="4"/>
  <c r="H34" i="4" s="1"/>
  <c r="I34" i="4" s="1"/>
  <c r="E34" i="4" s="1"/>
  <c r="G33" i="4"/>
  <c r="H33" i="4" s="1"/>
  <c r="I33" i="4" s="1"/>
  <c r="E33" i="4" s="1"/>
  <c r="G32" i="4"/>
  <c r="H32" i="4" s="1"/>
  <c r="I32" i="4" s="1"/>
  <c r="E32" i="4" s="1"/>
  <c r="G31" i="4"/>
  <c r="H31" i="4" s="1"/>
  <c r="I31" i="4" s="1"/>
  <c r="E31" i="4" s="1"/>
  <c r="G30" i="4"/>
  <c r="H30" i="4" s="1"/>
  <c r="I30" i="4" s="1"/>
  <c r="E30" i="4" s="1"/>
  <c r="G29" i="4"/>
  <c r="H29" i="4" s="1"/>
  <c r="I29" i="4" s="1"/>
  <c r="E29" i="4" s="1"/>
  <c r="G28" i="4"/>
  <c r="H28" i="4" s="1"/>
  <c r="I28" i="4" s="1"/>
  <c r="E28" i="4" s="1"/>
  <c r="G27" i="4"/>
  <c r="H27" i="4" s="1"/>
  <c r="I27" i="4" s="1"/>
  <c r="E27" i="4" s="1"/>
  <c r="G26" i="4"/>
  <c r="H26" i="4" s="1"/>
  <c r="I26" i="4" s="1"/>
  <c r="E26" i="4" s="1"/>
  <c r="G25" i="4"/>
  <c r="H25" i="4" s="1"/>
  <c r="I25" i="4" s="1"/>
  <c r="E25" i="4" s="1"/>
  <c r="G24" i="4"/>
  <c r="H24" i="4" s="1"/>
  <c r="I24" i="4" s="1"/>
  <c r="E24" i="4" s="1"/>
  <c r="G23" i="4"/>
  <c r="H23" i="4" s="1"/>
  <c r="I23" i="4" s="1"/>
  <c r="E23" i="4" s="1"/>
  <c r="G22" i="4"/>
  <c r="H22" i="4" s="1"/>
  <c r="I22" i="4" s="1"/>
  <c r="E22" i="4" s="1"/>
  <c r="G21" i="4"/>
  <c r="H21" i="4" s="1"/>
  <c r="I21" i="4" s="1"/>
  <c r="E21" i="4" s="1"/>
  <c r="G20" i="4"/>
  <c r="H20" i="4" s="1"/>
  <c r="I20" i="4" s="1"/>
  <c r="E20" i="4" s="1"/>
  <c r="G19" i="4"/>
  <c r="H19" i="4" s="1"/>
  <c r="I19" i="4" s="1"/>
  <c r="E19" i="4" s="1"/>
  <c r="G18" i="4"/>
  <c r="H18" i="4" s="1"/>
  <c r="I18" i="4" s="1"/>
  <c r="E18" i="4" s="1"/>
  <c r="G17" i="4"/>
  <c r="H17" i="4" s="1"/>
  <c r="I17" i="4" s="1"/>
  <c r="E17" i="4" s="1"/>
  <c r="G16" i="4"/>
  <c r="H16" i="4" s="1"/>
  <c r="I16" i="4" s="1"/>
  <c r="E16" i="4" s="1"/>
  <c r="G15" i="4"/>
  <c r="H15" i="4" s="1"/>
  <c r="I15" i="4" s="1"/>
  <c r="E15" i="4" s="1"/>
  <c r="G14" i="4"/>
  <c r="H14" i="4" s="1"/>
  <c r="I14" i="4" s="1"/>
  <c r="E14" i="4" s="1"/>
  <c r="G13" i="4"/>
  <c r="H13" i="4" s="1"/>
  <c r="I13" i="4" s="1"/>
  <c r="E13" i="4" s="1"/>
  <c r="G12" i="4"/>
  <c r="H12" i="4" s="1"/>
  <c r="I12" i="4" s="1"/>
  <c r="E12" i="4" s="1"/>
  <c r="G11" i="4"/>
  <c r="H11" i="4" s="1"/>
  <c r="I11" i="4" s="1"/>
  <c r="E11" i="4" s="1"/>
  <c r="G10" i="4"/>
  <c r="H10" i="4" s="1"/>
  <c r="I10" i="4" s="1"/>
  <c r="E10" i="4" s="1"/>
  <c r="G9" i="4"/>
  <c r="H9" i="4" s="1"/>
  <c r="I9" i="4" s="1"/>
  <c r="E9" i="4" s="1"/>
  <c r="G8" i="4"/>
  <c r="H8" i="4" s="1"/>
  <c r="I8" i="4" s="1"/>
  <c r="E8" i="4" s="1"/>
  <c r="G7" i="4"/>
  <c r="H7" i="4" s="1"/>
  <c r="I7" i="4" s="1"/>
  <c r="E7" i="4" s="1"/>
  <c r="G6" i="4"/>
  <c r="H6" i="4" s="1"/>
  <c r="I6" i="4" s="1"/>
  <c r="E6" i="4" s="1"/>
  <c r="H5" i="4"/>
  <c r="I5" i="4" s="1"/>
  <c r="E5" i="4" s="1"/>
  <c r="E356" i="5" l="1"/>
  <c r="F356" i="5"/>
  <c r="G356" i="5"/>
  <c r="H356" i="5"/>
  <c r="E348" i="5"/>
  <c r="F348" i="5"/>
  <c r="G348" i="5"/>
  <c r="H348" i="5"/>
  <c r="E237" i="5"/>
  <c r="F237" i="5"/>
  <c r="G237" i="5"/>
  <c r="H237" i="5"/>
  <c r="E355" i="5"/>
  <c r="F355" i="5"/>
  <c r="G355" i="5"/>
  <c r="H355" i="5"/>
  <c r="E2" i="5"/>
  <c r="F2" i="5"/>
  <c r="G2" i="5"/>
  <c r="H2" i="5"/>
  <c r="E3" i="5"/>
  <c r="F3" i="5"/>
  <c r="G3" i="5"/>
  <c r="H3" i="5"/>
  <c r="E362" i="5"/>
  <c r="F362" i="5"/>
  <c r="G362" i="5"/>
  <c r="H362" i="5"/>
  <c r="E257" i="5"/>
  <c r="F257" i="5"/>
  <c r="G257" i="5"/>
  <c r="H257" i="5"/>
  <c r="E259" i="5"/>
  <c r="F259" i="5"/>
  <c r="G259" i="5"/>
  <c r="H259" i="5"/>
  <c r="E376" i="5"/>
  <c r="F376" i="5"/>
  <c r="G376" i="5"/>
  <c r="H376" i="5"/>
  <c r="E379" i="5"/>
  <c r="F379" i="5"/>
  <c r="G379" i="5"/>
  <c r="H379" i="5"/>
  <c r="E380" i="5"/>
  <c r="F380" i="5"/>
  <c r="G380" i="5"/>
  <c r="H380" i="5"/>
  <c r="E16" i="5"/>
  <c r="F16" i="5"/>
  <c r="G16" i="5"/>
  <c r="H16" i="5"/>
  <c r="E378" i="5"/>
  <c r="F378" i="5"/>
  <c r="G378" i="5"/>
  <c r="H378" i="5"/>
  <c r="E377" i="5"/>
  <c r="F377" i="5"/>
  <c r="G377" i="5"/>
  <c r="H377" i="5"/>
  <c r="E11" i="5"/>
  <c r="F11" i="5"/>
  <c r="G11" i="5"/>
  <c r="H11" i="5"/>
  <c r="E12" i="5"/>
  <c r="F12" i="5"/>
  <c r="G12" i="5"/>
  <c r="H12" i="5"/>
  <c r="E21" i="5"/>
  <c r="F21" i="5"/>
  <c r="G21" i="5"/>
  <c r="H21" i="5"/>
  <c r="E191" i="5"/>
  <c r="F191" i="5"/>
  <c r="G191" i="5"/>
  <c r="H191" i="5"/>
  <c r="E189" i="5"/>
  <c r="F189" i="5"/>
  <c r="G189" i="5"/>
  <c r="H189" i="5"/>
  <c r="E192" i="5"/>
  <c r="F192" i="5"/>
  <c r="G192" i="5"/>
  <c r="H192" i="5"/>
  <c r="E201" i="5"/>
  <c r="F201" i="5"/>
  <c r="G201" i="5"/>
  <c r="H201" i="5"/>
  <c r="E72" i="5"/>
  <c r="F72" i="5"/>
  <c r="G72" i="5"/>
  <c r="H72" i="5"/>
  <c r="E76" i="5"/>
  <c r="F76" i="5"/>
  <c r="G76" i="5"/>
  <c r="H76" i="5"/>
  <c r="E197" i="5"/>
  <c r="F197" i="5"/>
  <c r="G197" i="5"/>
  <c r="H197" i="5"/>
  <c r="E73" i="5"/>
  <c r="F73" i="5"/>
  <c r="G73" i="5"/>
  <c r="H73" i="5"/>
  <c r="E319" i="5"/>
  <c r="F319" i="5"/>
  <c r="G319" i="5"/>
  <c r="H319" i="5"/>
  <c r="E63" i="5"/>
  <c r="F63" i="5"/>
  <c r="G63" i="5"/>
  <c r="H63" i="5"/>
  <c r="E205" i="5"/>
  <c r="F205" i="5"/>
  <c r="G205" i="5"/>
  <c r="H205" i="5"/>
  <c r="E320" i="5"/>
  <c r="F320" i="5"/>
  <c r="G320" i="5"/>
  <c r="H320" i="5"/>
  <c r="E71" i="5"/>
  <c r="F71" i="5"/>
  <c r="G71" i="5"/>
  <c r="H71" i="5"/>
  <c r="E22" i="5"/>
  <c r="F22" i="5"/>
  <c r="G22" i="5"/>
  <c r="H22" i="5"/>
  <c r="E220" i="5"/>
  <c r="F220" i="5"/>
  <c r="G220" i="5"/>
  <c r="H220" i="5"/>
  <c r="E342" i="5"/>
  <c r="F342" i="5"/>
  <c r="G342" i="5"/>
  <c r="H342" i="5"/>
  <c r="E223" i="5"/>
  <c r="F223" i="5"/>
  <c r="G223" i="5"/>
  <c r="H223" i="5"/>
  <c r="E335" i="5"/>
  <c r="F335" i="5"/>
  <c r="G335" i="5"/>
  <c r="H335" i="5"/>
  <c r="E344" i="5"/>
  <c r="F344" i="5"/>
  <c r="G344" i="5"/>
  <c r="H344" i="5"/>
  <c r="E332" i="5"/>
  <c r="F332" i="5"/>
  <c r="G332" i="5"/>
  <c r="H332" i="5"/>
  <c r="E42" i="5"/>
  <c r="F42" i="5"/>
  <c r="G42" i="5"/>
  <c r="H42" i="5"/>
  <c r="E43" i="5"/>
  <c r="F43" i="5"/>
  <c r="G43" i="5"/>
  <c r="H43" i="5"/>
  <c r="E44" i="5"/>
  <c r="F44" i="5"/>
  <c r="G44" i="5"/>
  <c r="H44" i="5"/>
  <c r="E45" i="5"/>
  <c r="F45" i="5"/>
  <c r="G45" i="5"/>
  <c r="H45" i="5"/>
  <c r="E109" i="5"/>
  <c r="F109" i="5"/>
  <c r="G109" i="5"/>
  <c r="H109" i="5"/>
  <c r="E148" i="5"/>
  <c r="F148" i="5"/>
  <c r="G148" i="5"/>
  <c r="H148" i="5"/>
  <c r="E107" i="5"/>
  <c r="F107" i="5"/>
  <c r="G107" i="5"/>
  <c r="H107" i="5"/>
  <c r="E110" i="5"/>
  <c r="F110" i="5"/>
  <c r="G110" i="5"/>
  <c r="H110" i="5"/>
  <c r="E55" i="5"/>
  <c r="F55" i="5"/>
  <c r="G55" i="5"/>
  <c r="H55" i="5"/>
  <c r="E102" i="5"/>
  <c r="F102" i="5"/>
  <c r="G102" i="5"/>
  <c r="H102" i="5"/>
  <c r="E139" i="5"/>
  <c r="F139" i="5"/>
  <c r="G139" i="5"/>
  <c r="H139" i="5"/>
  <c r="E114" i="5"/>
  <c r="F114" i="5"/>
  <c r="G114" i="5"/>
  <c r="H114" i="5"/>
  <c r="E289" i="5"/>
  <c r="F289" i="5"/>
  <c r="G289" i="5"/>
  <c r="H289" i="5"/>
  <c r="E305" i="5"/>
  <c r="F305" i="5"/>
  <c r="G305" i="5"/>
  <c r="H305" i="5"/>
  <c r="E56" i="5"/>
  <c r="F56" i="5"/>
  <c r="G56" i="5"/>
  <c r="H56" i="5"/>
  <c r="E177" i="5"/>
  <c r="F177" i="5"/>
  <c r="G177" i="5"/>
  <c r="H177" i="5"/>
  <c r="E58" i="5"/>
  <c r="F58" i="5"/>
  <c r="G58" i="5"/>
  <c r="H58" i="5"/>
  <c r="E170" i="5"/>
  <c r="F170" i="5"/>
  <c r="G170" i="5"/>
  <c r="H170" i="5"/>
  <c r="E178" i="5"/>
  <c r="F178" i="5"/>
  <c r="G178" i="5"/>
  <c r="H178" i="5"/>
  <c r="E179" i="5"/>
  <c r="F179" i="5"/>
  <c r="G179" i="5"/>
  <c r="H179" i="5"/>
  <c r="E180" i="5"/>
  <c r="F180" i="5"/>
  <c r="G180" i="5"/>
  <c r="H180" i="5"/>
  <c r="E328" i="5"/>
  <c r="F328" i="5"/>
  <c r="G328" i="5"/>
  <c r="H328" i="5"/>
  <c r="E315" i="5"/>
  <c r="F315" i="5"/>
  <c r="G315" i="5"/>
  <c r="H315" i="5"/>
  <c r="E203" i="5"/>
  <c r="F203" i="5"/>
  <c r="G203" i="5"/>
  <c r="H203" i="5"/>
  <c r="E202" i="5"/>
  <c r="F202" i="5"/>
  <c r="G202" i="5"/>
  <c r="H202" i="5"/>
  <c r="E321" i="5"/>
  <c r="F321" i="5"/>
  <c r="G321" i="5"/>
  <c r="H321" i="5"/>
  <c r="E185" i="5"/>
  <c r="F185" i="5"/>
  <c r="G185" i="5"/>
  <c r="H185" i="5"/>
  <c r="E325" i="5"/>
  <c r="F325" i="5"/>
  <c r="G325" i="5"/>
  <c r="H325" i="5"/>
  <c r="E195" i="5"/>
  <c r="F195" i="5"/>
  <c r="G195" i="5"/>
  <c r="H195" i="5"/>
  <c r="E312" i="5"/>
  <c r="F312" i="5"/>
  <c r="G312" i="5"/>
  <c r="H312" i="5"/>
  <c r="E314" i="5"/>
  <c r="F314" i="5"/>
  <c r="G314" i="5"/>
  <c r="H314" i="5"/>
  <c r="E316" i="5"/>
  <c r="F316" i="5"/>
  <c r="G316" i="5"/>
  <c r="H316" i="5"/>
  <c r="E317" i="5"/>
  <c r="F317" i="5"/>
  <c r="G317" i="5"/>
  <c r="H317" i="5"/>
  <c r="E35" i="5"/>
  <c r="F35" i="5"/>
  <c r="G35" i="5"/>
  <c r="H35" i="5"/>
  <c r="E199" i="5"/>
  <c r="F199" i="5"/>
  <c r="G199" i="5"/>
  <c r="H199" i="5"/>
  <c r="E337" i="5"/>
  <c r="F337" i="5"/>
  <c r="G337" i="5"/>
  <c r="H337" i="5"/>
  <c r="E216" i="5"/>
  <c r="F216" i="5"/>
  <c r="G216" i="5"/>
  <c r="H216" i="5"/>
  <c r="E333" i="5"/>
  <c r="F333" i="5"/>
  <c r="G333" i="5"/>
  <c r="H333" i="5"/>
  <c r="E336" i="5"/>
  <c r="F336" i="5"/>
  <c r="G336" i="5"/>
  <c r="H336" i="5"/>
  <c r="E225" i="5"/>
  <c r="F225" i="5"/>
  <c r="G225" i="5"/>
  <c r="H225" i="5"/>
  <c r="E338" i="5"/>
  <c r="F338" i="5"/>
  <c r="G338" i="5"/>
  <c r="H338" i="5"/>
  <c r="E84" i="5"/>
  <c r="F84" i="5"/>
  <c r="G84" i="5"/>
  <c r="H84" i="5"/>
  <c r="E85" i="5"/>
  <c r="F85" i="5"/>
  <c r="G85" i="5"/>
  <c r="H85" i="5"/>
  <c r="E210" i="5"/>
  <c r="F210" i="5"/>
  <c r="G210" i="5"/>
  <c r="H210" i="5"/>
  <c r="E77" i="5"/>
  <c r="F77" i="5"/>
  <c r="G77" i="5"/>
  <c r="H77" i="5"/>
  <c r="E235" i="5"/>
  <c r="F235" i="5"/>
  <c r="G235" i="5"/>
  <c r="H235" i="5"/>
  <c r="E359" i="5"/>
  <c r="F359" i="5"/>
  <c r="G359" i="5"/>
  <c r="H359" i="5"/>
  <c r="E243" i="5"/>
  <c r="F243" i="5"/>
  <c r="G243" i="5"/>
  <c r="H243" i="5"/>
  <c r="E242" i="5"/>
  <c r="F242" i="5"/>
  <c r="G242" i="5"/>
  <c r="H242" i="5"/>
  <c r="E354" i="5"/>
  <c r="F354" i="5"/>
  <c r="G354" i="5"/>
  <c r="H354" i="5"/>
  <c r="E352" i="5"/>
  <c r="F352" i="5"/>
  <c r="G352" i="5"/>
  <c r="H352" i="5"/>
  <c r="E347" i="5"/>
  <c r="F347" i="5"/>
  <c r="G347" i="5"/>
  <c r="H347" i="5"/>
  <c r="E351" i="5"/>
  <c r="F351" i="5"/>
  <c r="G351" i="5"/>
  <c r="H351" i="5"/>
  <c r="E363" i="5"/>
  <c r="F363" i="5"/>
  <c r="G363" i="5"/>
  <c r="H363" i="5"/>
  <c r="E360" i="5"/>
  <c r="F360" i="5"/>
  <c r="G360" i="5"/>
  <c r="H360" i="5"/>
  <c r="E361" i="5"/>
  <c r="F361" i="5"/>
  <c r="G361" i="5"/>
  <c r="H361" i="5"/>
  <c r="E4" i="5"/>
  <c r="F4" i="5"/>
  <c r="G4" i="5"/>
  <c r="H4" i="5"/>
  <c r="E5" i="5"/>
  <c r="F5" i="5"/>
  <c r="G5" i="5"/>
  <c r="H5" i="5"/>
  <c r="E6" i="5"/>
  <c r="F6" i="5"/>
  <c r="G6" i="5"/>
  <c r="H6" i="5"/>
  <c r="E161" i="5"/>
  <c r="F161" i="5"/>
  <c r="G161" i="5"/>
  <c r="H161" i="5"/>
  <c r="E53" i="5"/>
  <c r="F53" i="5"/>
  <c r="G53" i="5"/>
  <c r="H53" i="5"/>
  <c r="E101" i="5"/>
  <c r="F101" i="5"/>
  <c r="G101" i="5"/>
  <c r="H101" i="5"/>
  <c r="E166" i="5"/>
  <c r="F166" i="5"/>
  <c r="G166" i="5"/>
  <c r="H166" i="5"/>
  <c r="E54" i="5"/>
  <c r="F54" i="5"/>
  <c r="G54" i="5"/>
  <c r="H54" i="5"/>
  <c r="E147" i="5"/>
  <c r="F147" i="5"/>
  <c r="G147" i="5"/>
  <c r="H147" i="5"/>
  <c r="E261" i="5"/>
  <c r="F261" i="5"/>
  <c r="G261" i="5"/>
  <c r="H261" i="5"/>
  <c r="E306" i="5"/>
  <c r="F306" i="5"/>
  <c r="G306" i="5"/>
  <c r="H306" i="5"/>
  <c r="E149" i="5"/>
  <c r="F149" i="5"/>
  <c r="G149" i="5"/>
  <c r="H149" i="5"/>
  <c r="E145" i="5"/>
  <c r="F145" i="5"/>
  <c r="G145" i="5"/>
  <c r="H145" i="5"/>
  <c r="E138" i="5"/>
  <c r="F138" i="5"/>
  <c r="G138" i="5"/>
  <c r="H138" i="5"/>
  <c r="E106" i="5"/>
  <c r="F106" i="5"/>
  <c r="G106" i="5"/>
  <c r="H106" i="5"/>
  <c r="E46" i="5"/>
  <c r="F46" i="5"/>
  <c r="G46" i="5"/>
  <c r="H46" i="5"/>
  <c r="E47" i="5"/>
  <c r="F47" i="5"/>
  <c r="G47" i="5"/>
  <c r="H47" i="5"/>
  <c r="E244" i="5"/>
  <c r="F244" i="5"/>
  <c r="G244" i="5"/>
  <c r="H244" i="5"/>
  <c r="E369" i="5"/>
  <c r="F369" i="5"/>
  <c r="G369" i="5"/>
  <c r="H369" i="5"/>
  <c r="E368" i="5"/>
  <c r="F368" i="5"/>
  <c r="G368" i="5"/>
  <c r="H368" i="5"/>
  <c r="E375" i="5"/>
  <c r="F375" i="5"/>
  <c r="G375" i="5"/>
  <c r="H375" i="5"/>
  <c r="E373" i="5"/>
  <c r="F373" i="5"/>
  <c r="G373" i="5"/>
  <c r="H373" i="5"/>
  <c r="E367" i="5"/>
  <c r="F367" i="5"/>
  <c r="G367" i="5"/>
  <c r="H367" i="5"/>
  <c r="E254" i="5"/>
  <c r="F254" i="5"/>
  <c r="G254" i="5"/>
  <c r="H254" i="5"/>
  <c r="E122" i="5"/>
  <c r="F122" i="5"/>
  <c r="G122" i="5"/>
  <c r="H122" i="5"/>
  <c r="E255" i="5"/>
  <c r="F255" i="5"/>
  <c r="G255" i="5"/>
  <c r="H255" i="5"/>
  <c r="E370" i="5"/>
  <c r="F370" i="5"/>
  <c r="G370" i="5"/>
  <c r="H370" i="5"/>
  <c r="E371" i="5"/>
  <c r="F371" i="5"/>
  <c r="G371" i="5"/>
  <c r="H371" i="5"/>
  <c r="E13" i="5"/>
  <c r="F13" i="5"/>
  <c r="G13" i="5"/>
  <c r="H13" i="5"/>
  <c r="E14" i="5"/>
  <c r="F14" i="5"/>
  <c r="G14" i="5"/>
  <c r="H14" i="5"/>
  <c r="E171" i="5"/>
  <c r="F171" i="5"/>
  <c r="G171" i="5"/>
  <c r="H171" i="5"/>
  <c r="E129" i="5"/>
  <c r="F129" i="5"/>
  <c r="G129" i="5"/>
  <c r="H129" i="5"/>
  <c r="E172" i="5"/>
  <c r="F172" i="5"/>
  <c r="G172" i="5"/>
  <c r="H172" i="5"/>
  <c r="E132" i="5"/>
  <c r="F132" i="5"/>
  <c r="G132" i="5"/>
  <c r="H132" i="5"/>
  <c r="E136" i="5"/>
  <c r="F136" i="5"/>
  <c r="G136" i="5"/>
  <c r="H136" i="5"/>
  <c r="E173" i="5"/>
  <c r="F173" i="5"/>
  <c r="G173" i="5"/>
  <c r="H173" i="5"/>
  <c r="E181" i="5"/>
  <c r="F181" i="5"/>
  <c r="G181" i="5"/>
  <c r="H181" i="5"/>
  <c r="E182" i="5"/>
  <c r="F182" i="5"/>
  <c r="G182" i="5"/>
  <c r="H182" i="5"/>
  <c r="E183" i="5"/>
  <c r="F183" i="5"/>
  <c r="G183" i="5"/>
  <c r="H183" i="5"/>
  <c r="E140" i="5"/>
  <c r="F140" i="5"/>
  <c r="G140" i="5"/>
  <c r="H140" i="5"/>
  <c r="E294" i="5"/>
  <c r="F294" i="5"/>
  <c r="G294" i="5"/>
  <c r="H294" i="5"/>
  <c r="E269" i="5"/>
  <c r="F269" i="5"/>
  <c r="G269" i="5"/>
  <c r="H269" i="5"/>
  <c r="E291" i="5"/>
  <c r="F291" i="5"/>
  <c r="G291" i="5"/>
  <c r="H291" i="5"/>
  <c r="E104" i="5"/>
  <c r="F104" i="5"/>
  <c r="G104" i="5"/>
  <c r="H104" i="5"/>
  <c r="E155" i="5"/>
  <c r="F155" i="5"/>
  <c r="G155" i="5"/>
  <c r="H155" i="5"/>
  <c r="E265" i="5"/>
  <c r="F265" i="5"/>
  <c r="G265" i="5"/>
  <c r="H265" i="5"/>
  <c r="E168" i="5"/>
  <c r="F168" i="5"/>
  <c r="G168" i="5"/>
  <c r="H168" i="5"/>
  <c r="E270" i="5"/>
  <c r="F270" i="5"/>
  <c r="G270" i="5"/>
  <c r="H270" i="5"/>
  <c r="E272" i="5"/>
  <c r="F272" i="5"/>
  <c r="G272" i="5"/>
  <c r="H272" i="5"/>
  <c r="E152" i="5"/>
  <c r="F152" i="5"/>
  <c r="G152" i="5"/>
  <c r="H152" i="5"/>
  <c r="E292" i="5"/>
  <c r="F292" i="5"/>
  <c r="G292" i="5"/>
  <c r="H292" i="5"/>
  <c r="E266" i="5"/>
  <c r="F266" i="5"/>
  <c r="G266" i="5"/>
  <c r="H266" i="5"/>
  <c r="E105" i="5"/>
  <c r="F105" i="5"/>
  <c r="G105" i="5"/>
  <c r="H105" i="5"/>
  <c r="E48" i="5"/>
  <c r="F48" i="5"/>
  <c r="G48" i="5"/>
  <c r="H48" i="5"/>
  <c r="E49" i="5"/>
  <c r="F49" i="5"/>
  <c r="G49" i="5"/>
  <c r="H49" i="5"/>
  <c r="E264" i="5"/>
  <c r="F264" i="5"/>
  <c r="G264" i="5"/>
  <c r="H264" i="5"/>
  <c r="E52" i="5"/>
  <c r="F52" i="5"/>
  <c r="G52" i="5"/>
  <c r="H52" i="5"/>
  <c r="E154" i="5"/>
  <c r="F154" i="5"/>
  <c r="G154" i="5"/>
  <c r="H154" i="5"/>
  <c r="E295" i="5"/>
  <c r="F295" i="5"/>
  <c r="G295" i="5"/>
  <c r="H295" i="5"/>
  <c r="E169" i="5"/>
  <c r="F169" i="5"/>
  <c r="G169" i="5"/>
  <c r="H169" i="5"/>
  <c r="E142" i="5"/>
  <c r="F142" i="5"/>
  <c r="G142" i="5"/>
  <c r="H142" i="5"/>
  <c r="E143" i="5"/>
  <c r="F143" i="5"/>
  <c r="G143" i="5"/>
  <c r="H143" i="5"/>
  <c r="E112" i="5"/>
  <c r="F112" i="5"/>
  <c r="G112" i="5"/>
  <c r="H112" i="5"/>
  <c r="E157" i="5"/>
  <c r="F157" i="5"/>
  <c r="G157" i="5"/>
  <c r="H157" i="5"/>
  <c r="E304" i="5"/>
  <c r="F304" i="5"/>
  <c r="G304" i="5"/>
  <c r="H304" i="5"/>
  <c r="E151" i="5"/>
  <c r="F151" i="5"/>
  <c r="G151" i="5"/>
  <c r="H151" i="5"/>
  <c r="E307" i="5"/>
  <c r="F307" i="5"/>
  <c r="G307" i="5"/>
  <c r="H307" i="5"/>
  <c r="E267" i="5"/>
  <c r="F267" i="5"/>
  <c r="G267" i="5"/>
  <c r="H267" i="5"/>
  <c r="E302" i="5"/>
  <c r="F302" i="5"/>
  <c r="G302" i="5"/>
  <c r="H302" i="5"/>
  <c r="E141" i="5"/>
  <c r="F141" i="5"/>
  <c r="G141" i="5"/>
  <c r="H141" i="5"/>
  <c r="E163" i="5"/>
  <c r="F163" i="5"/>
  <c r="G163" i="5"/>
  <c r="H163" i="5"/>
  <c r="E303" i="5"/>
  <c r="F303" i="5"/>
  <c r="G303" i="5"/>
  <c r="H303" i="5"/>
  <c r="E59" i="5"/>
  <c r="F59" i="5"/>
  <c r="G59" i="5"/>
  <c r="H59" i="5"/>
  <c r="E184" i="5"/>
  <c r="F184" i="5"/>
  <c r="G184" i="5"/>
  <c r="H184" i="5"/>
  <c r="E273" i="5"/>
  <c r="F273" i="5"/>
  <c r="G273" i="5"/>
  <c r="H273" i="5"/>
  <c r="E274" i="5"/>
  <c r="F274" i="5"/>
  <c r="G274" i="5"/>
  <c r="H274" i="5"/>
  <c r="E275" i="5"/>
  <c r="F275" i="5"/>
  <c r="G275" i="5"/>
  <c r="H275" i="5"/>
  <c r="E276" i="5"/>
  <c r="F276" i="5"/>
  <c r="G276" i="5"/>
  <c r="H276" i="5"/>
  <c r="E277" i="5"/>
  <c r="F277" i="5"/>
  <c r="G277" i="5"/>
  <c r="H277" i="5"/>
  <c r="E60" i="5"/>
  <c r="F60" i="5"/>
  <c r="G60" i="5"/>
  <c r="H60" i="5"/>
  <c r="E61" i="5"/>
  <c r="F61" i="5"/>
  <c r="G61" i="5"/>
  <c r="H61" i="5"/>
  <c r="E174" i="5"/>
  <c r="F174" i="5"/>
  <c r="G174" i="5"/>
  <c r="H174" i="5"/>
  <c r="E278" i="5"/>
  <c r="F278" i="5"/>
  <c r="G278" i="5"/>
  <c r="H278" i="5"/>
  <c r="E279" i="5"/>
  <c r="F279" i="5"/>
  <c r="G279" i="5"/>
  <c r="H279" i="5"/>
  <c r="E280" i="5"/>
  <c r="F280" i="5"/>
  <c r="G280" i="5"/>
  <c r="H280" i="5"/>
  <c r="E281" i="5"/>
  <c r="F281" i="5"/>
  <c r="G281" i="5"/>
  <c r="H281" i="5"/>
  <c r="E282" i="5"/>
  <c r="F282" i="5"/>
  <c r="G282" i="5"/>
  <c r="H282" i="5"/>
  <c r="E190" i="5"/>
  <c r="F190" i="5"/>
  <c r="G190" i="5"/>
  <c r="H190" i="5"/>
  <c r="E208" i="5"/>
  <c r="F208" i="5"/>
  <c r="G208" i="5"/>
  <c r="H208" i="5"/>
  <c r="E207" i="5"/>
  <c r="F207" i="5"/>
  <c r="G207" i="5"/>
  <c r="H207" i="5"/>
  <c r="E323" i="5"/>
  <c r="F323" i="5"/>
  <c r="G323" i="5"/>
  <c r="H323" i="5"/>
  <c r="E74" i="5"/>
  <c r="F74" i="5"/>
  <c r="G74" i="5"/>
  <c r="H74" i="5"/>
  <c r="E206" i="5"/>
  <c r="F206" i="5"/>
  <c r="G206" i="5"/>
  <c r="H206" i="5"/>
  <c r="E196" i="5"/>
  <c r="F196" i="5"/>
  <c r="G196" i="5"/>
  <c r="H196" i="5"/>
  <c r="E309" i="5"/>
  <c r="F309" i="5"/>
  <c r="G309" i="5"/>
  <c r="H309" i="5"/>
  <c r="E23" i="5"/>
  <c r="F23" i="5"/>
  <c r="G23" i="5"/>
  <c r="H23" i="5"/>
  <c r="E24" i="5"/>
  <c r="F24" i="5"/>
  <c r="G24" i="5"/>
  <c r="H24" i="5"/>
  <c r="E25" i="5"/>
  <c r="F25" i="5"/>
  <c r="G25" i="5"/>
  <c r="H25" i="5"/>
  <c r="E326" i="5"/>
  <c r="F326" i="5"/>
  <c r="G326" i="5"/>
  <c r="H326" i="5"/>
  <c r="E64" i="5"/>
  <c r="F64" i="5"/>
  <c r="G64" i="5"/>
  <c r="H64" i="5"/>
  <c r="E69" i="5"/>
  <c r="F69" i="5"/>
  <c r="G69" i="5"/>
  <c r="H69" i="5"/>
  <c r="E65" i="5"/>
  <c r="F65" i="5"/>
  <c r="G65" i="5"/>
  <c r="H65" i="5"/>
  <c r="E311" i="5"/>
  <c r="F311" i="5"/>
  <c r="G311" i="5"/>
  <c r="H311" i="5"/>
  <c r="E194" i="5"/>
  <c r="F194" i="5"/>
  <c r="G194" i="5"/>
  <c r="H194" i="5"/>
  <c r="E327" i="5"/>
  <c r="F327" i="5"/>
  <c r="G327" i="5"/>
  <c r="H327" i="5"/>
  <c r="E193" i="5"/>
  <c r="F193" i="5"/>
  <c r="G193" i="5"/>
  <c r="H193" i="5"/>
  <c r="E204" i="5"/>
  <c r="F204" i="5"/>
  <c r="G204" i="5"/>
  <c r="H204" i="5"/>
  <c r="E310" i="5"/>
  <c r="F310" i="5"/>
  <c r="G310" i="5"/>
  <c r="H310" i="5"/>
  <c r="E70" i="5"/>
  <c r="F70" i="5"/>
  <c r="G70" i="5"/>
  <c r="H70" i="5"/>
  <c r="E26" i="5"/>
  <c r="F26" i="5"/>
  <c r="G26" i="5"/>
  <c r="H26" i="5"/>
  <c r="E27" i="5"/>
  <c r="F27" i="5"/>
  <c r="G27" i="5"/>
  <c r="H27" i="5"/>
  <c r="E214" i="5"/>
  <c r="F214" i="5"/>
  <c r="G214" i="5"/>
  <c r="H214" i="5"/>
  <c r="E340" i="5"/>
  <c r="F340" i="5"/>
  <c r="G340" i="5"/>
  <c r="H340" i="5"/>
  <c r="E343" i="5"/>
  <c r="F343" i="5"/>
  <c r="G343" i="5"/>
  <c r="H343" i="5"/>
  <c r="E37" i="5"/>
  <c r="F37" i="5"/>
  <c r="G37" i="5"/>
  <c r="H37" i="5"/>
  <c r="E213" i="5"/>
  <c r="F213" i="5"/>
  <c r="G213" i="5"/>
  <c r="H213" i="5"/>
  <c r="E217" i="5"/>
  <c r="F217" i="5"/>
  <c r="G217" i="5"/>
  <c r="H217" i="5"/>
  <c r="E41" i="5"/>
  <c r="F41" i="5"/>
  <c r="G41" i="5"/>
  <c r="H41" i="5"/>
  <c r="E78" i="5"/>
  <c r="F78" i="5"/>
  <c r="G78" i="5"/>
  <c r="H78" i="5"/>
  <c r="E219" i="5"/>
  <c r="F219" i="5"/>
  <c r="G219" i="5"/>
  <c r="H219" i="5"/>
  <c r="E334" i="5"/>
  <c r="F334" i="5"/>
  <c r="G334" i="5"/>
  <c r="H334" i="5"/>
  <c r="E224" i="5"/>
  <c r="F224" i="5"/>
  <c r="G224" i="5"/>
  <c r="H224" i="5"/>
  <c r="E218" i="5"/>
  <c r="F218" i="5"/>
  <c r="G218" i="5"/>
  <c r="H218" i="5"/>
  <c r="E86" i="5"/>
  <c r="F86" i="5"/>
  <c r="G86" i="5"/>
  <c r="H86" i="5"/>
  <c r="E40" i="5"/>
  <c r="F40" i="5"/>
  <c r="G40" i="5"/>
  <c r="H40" i="5"/>
  <c r="E79" i="5"/>
  <c r="F79" i="5"/>
  <c r="G79" i="5"/>
  <c r="H79" i="5"/>
  <c r="E80" i="5"/>
  <c r="F80" i="5"/>
  <c r="G80" i="5"/>
  <c r="H80" i="5"/>
  <c r="E81" i="5"/>
  <c r="F81" i="5"/>
  <c r="G81" i="5"/>
  <c r="H81" i="5"/>
  <c r="E229" i="5"/>
  <c r="F229" i="5"/>
  <c r="G229" i="5"/>
  <c r="H229" i="5"/>
  <c r="E232" i="5"/>
  <c r="F232" i="5"/>
  <c r="G232" i="5"/>
  <c r="H232" i="5"/>
  <c r="E239" i="5"/>
  <c r="F239" i="5"/>
  <c r="G239" i="5"/>
  <c r="H239" i="5"/>
  <c r="E240" i="5"/>
  <c r="F240" i="5"/>
  <c r="G240" i="5"/>
  <c r="H240" i="5"/>
  <c r="E230" i="5"/>
  <c r="F230" i="5"/>
  <c r="G230" i="5"/>
  <c r="H230" i="5"/>
  <c r="E7" i="5"/>
  <c r="F7" i="5"/>
  <c r="G7" i="5"/>
  <c r="H7" i="5"/>
  <c r="E10" i="5"/>
  <c r="F10" i="5"/>
  <c r="G10" i="5"/>
  <c r="H10" i="5"/>
  <c r="E87" i="5"/>
  <c r="F87" i="5"/>
  <c r="G87" i="5"/>
  <c r="H87" i="5"/>
  <c r="E88" i="5"/>
  <c r="F88" i="5"/>
  <c r="G88" i="5"/>
  <c r="H88" i="5"/>
  <c r="E350" i="5"/>
  <c r="F350" i="5"/>
  <c r="G350" i="5"/>
  <c r="H350" i="5"/>
  <c r="E233" i="5"/>
  <c r="F233" i="5"/>
  <c r="G233" i="5"/>
  <c r="H233" i="5"/>
  <c r="E358" i="5"/>
  <c r="F358" i="5"/>
  <c r="G358" i="5"/>
  <c r="H358" i="5"/>
  <c r="E346" i="5"/>
  <c r="F346" i="5"/>
  <c r="G346" i="5"/>
  <c r="H346" i="5"/>
  <c r="E100" i="5"/>
  <c r="F100" i="5"/>
  <c r="G100" i="5"/>
  <c r="H100" i="5"/>
  <c r="E349" i="5"/>
  <c r="F349" i="5"/>
  <c r="G349" i="5"/>
  <c r="H349" i="5"/>
  <c r="E98" i="5"/>
  <c r="F98" i="5"/>
  <c r="G98" i="5"/>
  <c r="H98" i="5"/>
  <c r="E89" i="5"/>
  <c r="F89" i="5"/>
  <c r="G89" i="5"/>
  <c r="H89" i="5"/>
  <c r="E90" i="5"/>
  <c r="F90" i="5"/>
  <c r="G90" i="5"/>
  <c r="H90" i="5"/>
  <c r="E372" i="5"/>
  <c r="F372" i="5"/>
  <c r="G372" i="5"/>
  <c r="H372" i="5"/>
  <c r="E258" i="5"/>
  <c r="F258" i="5"/>
  <c r="G258" i="5"/>
  <c r="H258" i="5"/>
  <c r="E246" i="5"/>
  <c r="F246" i="5"/>
  <c r="G246" i="5"/>
  <c r="H246" i="5"/>
  <c r="E15" i="5"/>
  <c r="F15" i="5"/>
  <c r="G15" i="5"/>
  <c r="H15" i="5"/>
  <c r="E17" i="5"/>
  <c r="F17" i="5"/>
  <c r="G17" i="5"/>
  <c r="H17" i="5"/>
  <c r="E18" i="5"/>
  <c r="F18" i="5"/>
  <c r="G18" i="5"/>
  <c r="H18" i="5"/>
  <c r="E19" i="5"/>
  <c r="F19" i="5"/>
  <c r="G19" i="5"/>
  <c r="H19" i="5"/>
  <c r="E256" i="5"/>
  <c r="F256" i="5"/>
  <c r="G256" i="5"/>
  <c r="H256" i="5"/>
  <c r="E127" i="5"/>
  <c r="F127" i="5"/>
  <c r="G127" i="5"/>
  <c r="H127" i="5"/>
  <c r="E364" i="5"/>
  <c r="F364" i="5"/>
  <c r="G364" i="5"/>
  <c r="H364" i="5"/>
  <c r="E253" i="5"/>
  <c r="F253" i="5"/>
  <c r="G253" i="5"/>
  <c r="H253" i="5"/>
  <c r="E252" i="5"/>
  <c r="F252" i="5"/>
  <c r="G252" i="5"/>
  <c r="H252" i="5"/>
  <c r="E20" i="5"/>
  <c r="F20" i="5"/>
  <c r="G20" i="5"/>
  <c r="H20" i="5"/>
  <c r="E115" i="5"/>
  <c r="F115" i="5"/>
  <c r="G115" i="5"/>
  <c r="H115" i="5"/>
  <c r="E116" i="5"/>
  <c r="F116" i="5"/>
  <c r="G116" i="5"/>
  <c r="H116" i="5"/>
  <c r="E117" i="5"/>
  <c r="F117" i="5"/>
  <c r="G117" i="5"/>
  <c r="H117" i="5"/>
  <c r="E268" i="5"/>
  <c r="F268" i="5"/>
  <c r="G268" i="5"/>
  <c r="H268" i="5"/>
  <c r="E156" i="5"/>
  <c r="F156" i="5"/>
  <c r="G156" i="5"/>
  <c r="H156" i="5"/>
  <c r="E296" i="5"/>
  <c r="F296" i="5"/>
  <c r="G296" i="5"/>
  <c r="H296" i="5"/>
  <c r="E144" i="5"/>
  <c r="F144" i="5"/>
  <c r="G144" i="5"/>
  <c r="H144" i="5"/>
  <c r="E260" i="5"/>
  <c r="F260" i="5"/>
  <c r="G260" i="5"/>
  <c r="H260" i="5"/>
  <c r="E298" i="5"/>
  <c r="F298" i="5"/>
  <c r="G298" i="5"/>
  <c r="H298" i="5"/>
  <c r="E158" i="5"/>
  <c r="F158" i="5"/>
  <c r="G158" i="5"/>
  <c r="H158" i="5"/>
  <c r="E293" i="5"/>
  <c r="F293" i="5"/>
  <c r="G293" i="5"/>
  <c r="H293" i="5"/>
  <c r="E301" i="5"/>
  <c r="F301" i="5"/>
  <c r="G301" i="5"/>
  <c r="H301" i="5"/>
  <c r="E159" i="5"/>
  <c r="F159" i="5"/>
  <c r="G159" i="5"/>
  <c r="H159" i="5"/>
  <c r="E164" i="5"/>
  <c r="F164" i="5"/>
  <c r="G164" i="5"/>
  <c r="H164" i="5"/>
  <c r="E113" i="5"/>
  <c r="F113" i="5"/>
  <c r="G113" i="5"/>
  <c r="H113" i="5"/>
  <c r="E50" i="5"/>
  <c r="F50" i="5"/>
  <c r="G50" i="5"/>
  <c r="H50" i="5"/>
  <c r="E62" i="5"/>
  <c r="F62" i="5"/>
  <c r="G62" i="5"/>
  <c r="H62" i="5"/>
  <c r="E130" i="5"/>
  <c r="F130" i="5"/>
  <c r="G130" i="5"/>
  <c r="H130" i="5"/>
  <c r="E135" i="5"/>
  <c r="F135" i="5"/>
  <c r="G135" i="5"/>
  <c r="H135" i="5"/>
  <c r="E128" i="5"/>
  <c r="F128" i="5"/>
  <c r="G128" i="5"/>
  <c r="H128" i="5"/>
  <c r="E131" i="5"/>
  <c r="F131" i="5"/>
  <c r="G131" i="5"/>
  <c r="H131" i="5"/>
  <c r="E283" i="5"/>
  <c r="F283" i="5"/>
  <c r="G283" i="5"/>
  <c r="H283" i="5"/>
  <c r="E284" i="5"/>
  <c r="F284" i="5"/>
  <c r="G284" i="5"/>
  <c r="H284" i="5"/>
  <c r="E134" i="5"/>
  <c r="F134" i="5"/>
  <c r="G134" i="5"/>
  <c r="H134" i="5"/>
  <c r="E133" i="5"/>
  <c r="F133" i="5"/>
  <c r="G133" i="5"/>
  <c r="H133" i="5"/>
  <c r="E57" i="5"/>
  <c r="F57" i="5"/>
  <c r="G57" i="5"/>
  <c r="H57" i="5"/>
  <c r="E176" i="5"/>
  <c r="F176" i="5"/>
  <c r="G176" i="5"/>
  <c r="H176" i="5"/>
  <c r="E175" i="5"/>
  <c r="F175" i="5"/>
  <c r="G175" i="5"/>
  <c r="H175" i="5"/>
  <c r="E285" i="5"/>
  <c r="F285" i="5"/>
  <c r="G285" i="5"/>
  <c r="H285" i="5"/>
  <c r="E286" i="5"/>
  <c r="F286" i="5"/>
  <c r="G286" i="5"/>
  <c r="H286" i="5"/>
  <c r="E287" i="5"/>
  <c r="F287" i="5"/>
  <c r="G287" i="5"/>
  <c r="H287" i="5"/>
  <c r="E299" i="5"/>
  <c r="F299" i="5"/>
  <c r="G299" i="5"/>
  <c r="H299" i="5"/>
  <c r="E153" i="5"/>
  <c r="F153" i="5"/>
  <c r="G153" i="5"/>
  <c r="H153" i="5"/>
  <c r="E167" i="5"/>
  <c r="F167" i="5"/>
  <c r="G167" i="5"/>
  <c r="H167" i="5"/>
  <c r="E108" i="5"/>
  <c r="F108" i="5"/>
  <c r="G108" i="5"/>
  <c r="H108" i="5"/>
  <c r="E300" i="5"/>
  <c r="F300" i="5"/>
  <c r="G300" i="5"/>
  <c r="H300" i="5"/>
  <c r="E271" i="5"/>
  <c r="F271" i="5"/>
  <c r="G271" i="5"/>
  <c r="H271" i="5"/>
  <c r="E111" i="5"/>
  <c r="F111" i="5"/>
  <c r="G111" i="5"/>
  <c r="H111" i="5"/>
  <c r="E137" i="5"/>
  <c r="F137" i="5"/>
  <c r="G137" i="5"/>
  <c r="H137" i="5"/>
  <c r="E160" i="5"/>
  <c r="F160" i="5"/>
  <c r="G160" i="5"/>
  <c r="H160" i="5"/>
  <c r="E290" i="5"/>
  <c r="F290" i="5"/>
  <c r="G290" i="5"/>
  <c r="H290" i="5"/>
  <c r="E288" i="5"/>
  <c r="F288" i="5"/>
  <c r="G288" i="5"/>
  <c r="H288" i="5"/>
  <c r="E146" i="5"/>
  <c r="F146" i="5"/>
  <c r="G146" i="5"/>
  <c r="H146" i="5"/>
  <c r="E262" i="5"/>
  <c r="F262" i="5"/>
  <c r="G262" i="5"/>
  <c r="H262" i="5"/>
  <c r="E297" i="5"/>
  <c r="F297" i="5"/>
  <c r="G297" i="5"/>
  <c r="H297" i="5"/>
  <c r="E165" i="5"/>
  <c r="F165" i="5"/>
  <c r="G165" i="5"/>
  <c r="H165" i="5"/>
  <c r="E162" i="5"/>
  <c r="F162" i="5"/>
  <c r="G162" i="5"/>
  <c r="H162" i="5"/>
  <c r="E150" i="5"/>
  <c r="F150" i="5"/>
  <c r="G150" i="5"/>
  <c r="H150" i="5"/>
  <c r="E103" i="5"/>
  <c r="F103" i="5"/>
  <c r="G103" i="5"/>
  <c r="H103" i="5"/>
  <c r="E263" i="5"/>
  <c r="F263" i="5"/>
  <c r="G263" i="5"/>
  <c r="H263" i="5"/>
  <c r="E51" i="5"/>
  <c r="F51" i="5"/>
  <c r="G51" i="5"/>
  <c r="H51" i="5"/>
  <c r="E187" i="5"/>
  <c r="F187" i="5"/>
  <c r="G187" i="5"/>
  <c r="H187" i="5"/>
  <c r="E200" i="5"/>
  <c r="F200" i="5"/>
  <c r="G200" i="5"/>
  <c r="H200" i="5"/>
  <c r="E68" i="5"/>
  <c r="F68" i="5"/>
  <c r="G68" i="5"/>
  <c r="H68" i="5"/>
  <c r="E186" i="5"/>
  <c r="F186" i="5"/>
  <c r="G186" i="5"/>
  <c r="H186" i="5"/>
  <c r="E198" i="5"/>
  <c r="F198" i="5"/>
  <c r="G198" i="5"/>
  <c r="H198" i="5"/>
  <c r="E66" i="5"/>
  <c r="F66" i="5"/>
  <c r="G66" i="5"/>
  <c r="H66" i="5"/>
  <c r="E308" i="5"/>
  <c r="F308" i="5"/>
  <c r="G308" i="5"/>
  <c r="H308" i="5"/>
  <c r="E188" i="5"/>
  <c r="F188" i="5"/>
  <c r="G188" i="5"/>
  <c r="H188" i="5"/>
  <c r="E322" i="5"/>
  <c r="F322" i="5"/>
  <c r="G322" i="5"/>
  <c r="H322" i="5"/>
  <c r="E313" i="5"/>
  <c r="F313" i="5"/>
  <c r="G313" i="5"/>
  <c r="H313" i="5"/>
  <c r="E318" i="5"/>
  <c r="F318" i="5"/>
  <c r="G318" i="5"/>
  <c r="H318" i="5"/>
  <c r="E34" i="5"/>
  <c r="F34" i="5"/>
  <c r="G34" i="5"/>
  <c r="H34" i="5"/>
  <c r="E28" i="5"/>
  <c r="F28" i="5"/>
  <c r="G28" i="5"/>
  <c r="H28" i="5"/>
  <c r="E67" i="5"/>
  <c r="F67" i="5"/>
  <c r="G67" i="5"/>
  <c r="H67" i="5"/>
  <c r="E75" i="5"/>
  <c r="F75" i="5"/>
  <c r="G75" i="5"/>
  <c r="H75" i="5"/>
  <c r="E33" i="5"/>
  <c r="F33" i="5"/>
  <c r="G33" i="5"/>
  <c r="H33" i="5"/>
  <c r="E324" i="5"/>
  <c r="F324" i="5"/>
  <c r="G324" i="5"/>
  <c r="H324" i="5"/>
  <c r="E29" i="5"/>
  <c r="F29" i="5"/>
  <c r="G29" i="5"/>
  <c r="H29" i="5"/>
  <c r="E30" i="5"/>
  <c r="F30" i="5"/>
  <c r="G30" i="5"/>
  <c r="H30" i="5"/>
  <c r="E31" i="5"/>
  <c r="F31" i="5"/>
  <c r="G31" i="5"/>
  <c r="H31" i="5"/>
  <c r="E32" i="5"/>
  <c r="F32" i="5"/>
  <c r="G32" i="5"/>
  <c r="H32" i="5"/>
  <c r="E221" i="5"/>
  <c r="F221" i="5"/>
  <c r="G221" i="5"/>
  <c r="H221" i="5"/>
  <c r="E36" i="5"/>
  <c r="F36" i="5"/>
  <c r="G36" i="5"/>
  <c r="H36" i="5"/>
  <c r="E39" i="5"/>
  <c r="F39" i="5"/>
  <c r="G39" i="5"/>
  <c r="H39" i="5"/>
  <c r="E82" i="5"/>
  <c r="F82" i="5"/>
  <c r="G82" i="5"/>
  <c r="H82" i="5"/>
  <c r="E83" i="5"/>
  <c r="F83" i="5"/>
  <c r="G83" i="5"/>
  <c r="H83" i="5"/>
  <c r="E212" i="5"/>
  <c r="F212" i="5"/>
  <c r="G212" i="5"/>
  <c r="H212" i="5"/>
  <c r="E215" i="5"/>
  <c r="F215" i="5"/>
  <c r="G215" i="5"/>
  <c r="H215" i="5"/>
  <c r="E222" i="5"/>
  <c r="F222" i="5"/>
  <c r="G222" i="5"/>
  <c r="H222" i="5"/>
  <c r="E209" i="5"/>
  <c r="F209" i="5"/>
  <c r="G209" i="5"/>
  <c r="H209" i="5"/>
  <c r="E211" i="5"/>
  <c r="F211" i="5"/>
  <c r="G211" i="5"/>
  <c r="H211" i="5"/>
  <c r="E329" i="5"/>
  <c r="F329" i="5"/>
  <c r="G329" i="5"/>
  <c r="H329" i="5"/>
  <c r="E339" i="5"/>
  <c r="F339" i="5"/>
  <c r="G339" i="5"/>
  <c r="H339" i="5"/>
  <c r="E38" i="5"/>
  <c r="F38" i="5"/>
  <c r="G38" i="5"/>
  <c r="H38" i="5"/>
  <c r="E330" i="5"/>
  <c r="F330" i="5"/>
  <c r="G330" i="5"/>
  <c r="H330" i="5"/>
  <c r="E331" i="5"/>
  <c r="F331" i="5"/>
  <c r="G331" i="5"/>
  <c r="H331" i="5"/>
  <c r="E341" i="5"/>
  <c r="F341" i="5"/>
  <c r="G341" i="5"/>
  <c r="H341" i="5"/>
  <c r="E345" i="5"/>
  <c r="F345" i="5"/>
  <c r="G345" i="5"/>
  <c r="H345" i="5"/>
  <c r="E231" i="5"/>
  <c r="F231" i="5"/>
  <c r="G231" i="5"/>
  <c r="H231" i="5"/>
  <c r="E238" i="5"/>
  <c r="F238" i="5"/>
  <c r="G238" i="5"/>
  <c r="H238" i="5"/>
  <c r="E234" i="5"/>
  <c r="F234" i="5"/>
  <c r="G234" i="5"/>
  <c r="H234" i="5"/>
  <c r="E91" i="5"/>
  <c r="F91" i="5"/>
  <c r="G91" i="5"/>
  <c r="H91" i="5"/>
  <c r="E92" i="5"/>
  <c r="F92" i="5"/>
  <c r="G92" i="5"/>
  <c r="H92" i="5"/>
  <c r="E93" i="5"/>
  <c r="F93" i="5"/>
  <c r="G93" i="5"/>
  <c r="H93" i="5"/>
  <c r="E94" i="5"/>
  <c r="F94" i="5"/>
  <c r="G94" i="5"/>
  <c r="H94" i="5"/>
  <c r="E353" i="5"/>
  <c r="F353" i="5"/>
  <c r="G353" i="5"/>
  <c r="H353" i="5"/>
  <c r="E228" i="5"/>
  <c r="F228" i="5"/>
  <c r="G228" i="5"/>
  <c r="H228" i="5"/>
  <c r="E241" i="5"/>
  <c r="F241" i="5"/>
  <c r="G241" i="5"/>
  <c r="H241" i="5"/>
  <c r="E99" i="5"/>
  <c r="F99" i="5"/>
  <c r="G99" i="5"/>
  <c r="H99" i="5"/>
  <c r="E8" i="5"/>
  <c r="F8" i="5"/>
  <c r="G8" i="5"/>
  <c r="H8" i="5"/>
  <c r="E9" i="5"/>
  <c r="F9" i="5"/>
  <c r="G9" i="5"/>
  <c r="H9" i="5"/>
  <c r="E95" i="5"/>
  <c r="F95" i="5"/>
  <c r="G95" i="5"/>
  <c r="H95" i="5"/>
  <c r="E96" i="5"/>
  <c r="F96" i="5"/>
  <c r="G96" i="5"/>
  <c r="H96" i="5"/>
  <c r="E97" i="5"/>
  <c r="F97" i="5"/>
  <c r="G97" i="5"/>
  <c r="H97" i="5"/>
  <c r="E226" i="5"/>
  <c r="F226" i="5"/>
  <c r="G226" i="5"/>
  <c r="H226" i="5"/>
  <c r="E227" i="5"/>
  <c r="F227" i="5"/>
  <c r="G227" i="5"/>
  <c r="H227" i="5"/>
  <c r="E374" i="5"/>
  <c r="F374" i="5"/>
  <c r="G374" i="5"/>
  <c r="H374" i="5"/>
  <c r="E365" i="5"/>
  <c r="F365" i="5"/>
  <c r="G365" i="5"/>
  <c r="H365" i="5"/>
  <c r="E366" i="5"/>
  <c r="F366" i="5"/>
  <c r="G366" i="5"/>
  <c r="H366" i="5"/>
  <c r="E118" i="5"/>
  <c r="F118" i="5"/>
  <c r="G118" i="5"/>
  <c r="H118" i="5"/>
  <c r="E119" i="5"/>
  <c r="F119" i="5"/>
  <c r="G119" i="5"/>
  <c r="H119" i="5"/>
  <c r="E120" i="5"/>
  <c r="F120" i="5"/>
  <c r="G120" i="5"/>
  <c r="H120" i="5"/>
  <c r="E121" i="5"/>
  <c r="F121" i="5"/>
  <c r="G121" i="5"/>
  <c r="H121" i="5"/>
  <c r="E248" i="5"/>
  <c r="F248" i="5"/>
  <c r="G248" i="5"/>
  <c r="H248" i="5"/>
  <c r="E247" i="5"/>
  <c r="F247" i="5"/>
  <c r="G247" i="5"/>
  <c r="H247" i="5"/>
  <c r="E245" i="5"/>
  <c r="F245" i="5"/>
  <c r="G245" i="5"/>
  <c r="H245" i="5"/>
  <c r="E250" i="5"/>
  <c r="F250" i="5"/>
  <c r="G250" i="5"/>
  <c r="H250" i="5"/>
  <c r="E251" i="5"/>
  <c r="F251" i="5"/>
  <c r="G251" i="5"/>
  <c r="H251" i="5"/>
  <c r="E249" i="5"/>
  <c r="F249" i="5"/>
  <c r="G249" i="5"/>
  <c r="H249" i="5"/>
  <c r="E123" i="5"/>
  <c r="F123" i="5"/>
  <c r="G123" i="5"/>
  <c r="H123" i="5"/>
  <c r="E124" i="5"/>
  <c r="F124" i="5"/>
  <c r="G124" i="5"/>
  <c r="H124" i="5"/>
  <c r="E125" i="5"/>
  <c r="F125" i="5"/>
  <c r="G125" i="5"/>
  <c r="H125" i="5"/>
  <c r="E126" i="5"/>
  <c r="F126" i="5"/>
  <c r="G126" i="5"/>
  <c r="H126" i="5"/>
  <c r="E381" i="5"/>
  <c r="F381" i="5"/>
  <c r="G381" i="5"/>
  <c r="H381" i="5"/>
  <c r="E382" i="5"/>
  <c r="F382" i="5"/>
  <c r="G382" i="5"/>
  <c r="H382" i="5"/>
  <c r="E383" i="5"/>
  <c r="F383" i="5"/>
  <c r="G383" i="5"/>
  <c r="H383" i="5"/>
  <c r="E384" i="5"/>
  <c r="F384" i="5"/>
  <c r="G384" i="5"/>
  <c r="H384" i="5"/>
  <c r="E385" i="5"/>
  <c r="F385" i="5"/>
  <c r="G385" i="5"/>
  <c r="H385" i="5"/>
  <c r="E386" i="5"/>
  <c r="F386" i="5"/>
  <c r="G386" i="5"/>
  <c r="H386" i="5"/>
  <c r="E387" i="5"/>
  <c r="F387" i="5"/>
  <c r="G387" i="5"/>
  <c r="H387" i="5"/>
  <c r="E388" i="5"/>
  <c r="F388" i="5"/>
  <c r="G388" i="5"/>
  <c r="H388" i="5"/>
  <c r="E389" i="5"/>
  <c r="F389" i="5"/>
  <c r="G389" i="5"/>
  <c r="H389" i="5"/>
  <c r="E390" i="5"/>
  <c r="F390" i="5"/>
  <c r="G390" i="5"/>
  <c r="H390" i="5"/>
  <c r="E391" i="5"/>
  <c r="F391" i="5"/>
  <c r="G391" i="5"/>
  <c r="H391" i="5"/>
  <c r="E392" i="5"/>
  <c r="F392" i="5"/>
  <c r="G392" i="5"/>
  <c r="H392" i="5"/>
  <c r="E393" i="5"/>
  <c r="F393" i="5"/>
  <c r="G393" i="5"/>
  <c r="H393" i="5"/>
  <c r="E394" i="5"/>
  <c r="F394" i="5"/>
  <c r="G394" i="5"/>
  <c r="H394" i="5"/>
  <c r="E395" i="5"/>
  <c r="F395" i="5"/>
  <c r="G395" i="5"/>
  <c r="H395" i="5"/>
  <c r="E396" i="5"/>
  <c r="F396" i="5"/>
  <c r="G396" i="5"/>
  <c r="H396" i="5"/>
  <c r="E397" i="5"/>
  <c r="F397" i="5"/>
  <c r="G397" i="5"/>
  <c r="H397" i="5"/>
  <c r="E398" i="5"/>
  <c r="F398" i="5"/>
  <c r="G398" i="5"/>
  <c r="H398" i="5"/>
  <c r="E399" i="5"/>
  <c r="F399" i="5"/>
  <c r="G399" i="5"/>
  <c r="H399" i="5"/>
  <c r="E400" i="5"/>
  <c r="F400" i="5"/>
  <c r="G400" i="5"/>
  <c r="H400" i="5"/>
  <c r="E401" i="5"/>
  <c r="F401" i="5"/>
  <c r="G401" i="5"/>
  <c r="H401" i="5"/>
  <c r="E402" i="5"/>
  <c r="F402" i="5"/>
  <c r="G402" i="5"/>
  <c r="H402" i="5"/>
  <c r="E403" i="5"/>
  <c r="F403" i="5"/>
  <c r="G403" i="5"/>
  <c r="H403" i="5"/>
  <c r="E404" i="5"/>
  <c r="F404" i="5"/>
  <c r="G404" i="5"/>
  <c r="H404" i="5"/>
  <c r="E405" i="5"/>
  <c r="F405" i="5"/>
  <c r="G405" i="5"/>
  <c r="H405" i="5"/>
  <c r="E406" i="5"/>
  <c r="F406" i="5"/>
  <c r="G406" i="5"/>
  <c r="H406" i="5"/>
  <c r="E407" i="5"/>
  <c r="F407" i="5"/>
  <c r="G407" i="5"/>
  <c r="H407" i="5"/>
  <c r="E408" i="5"/>
  <c r="F408" i="5"/>
  <c r="G408" i="5"/>
  <c r="H408" i="5"/>
  <c r="E409" i="5"/>
  <c r="F409" i="5"/>
  <c r="G409" i="5"/>
  <c r="H409" i="5"/>
  <c r="E410" i="5"/>
  <c r="F410" i="5"/>
  <c r="G410" i="5"/>
  <c r="H410" i="5"/>
  <c r="E411" i="5"/>
  <c r="F411" i="5"/>
  <c r="G411" i="5"/>
  <c r="H411" i="5"/>
  <c r="E412" i="5"/>
  <c r="F412" i="5"/>
  <c r="G412" i="5"/>
  <c r="H412" i="5"/>
  <c r="E413" i="5"/>
  <c r="F413" i="5"/>
  <c r="G413" i="5"/>
  <c r="H413" i="5"/>
  <c r="E414" i="5"/>
  <c r="F414" i="5"/>
  <c r="G414" i="5"/>
  <c r="H414" i="5"/>
  <c r="E415" i="5"/>
  <c r="F415" i="5"/>
  <c r="G415" i="5"/>
  <c r="H415" i="5"/>
  <c r="E416" i="5"/>
  <c r="F416" i="5"/>
  <c r="G416" i="5"/>
  <c r="H416" i="5"/>
  <c r="E417" i="5"/>
  <c r="F417" i="5"/>
  <c r="G417" i="5"/>
  <c r="H417" i="5"/>
  <c r="E418" i="5"/>
  <c r="F418" i="5"/>
  <c r="G418" i="5"/>
  <c r="H418" i="5"/>
  <c r="E419" i="5"/>
  <c r="F419" i="5"/>
  <c r="G419" i="5"/>
  <c r="H419" i="5"/>
  <c r="E420" i="5"/>
  <c r="F420" i="5"/>
  <c r="G420" i="5"/>
  <c r="H420" i="5"/>
  <c r="E421" i="5"/>
  <c r="F421" i="5"/>
  <c r="G421" i="5"/>
  <c r="H421" i="5"/>
  <c r="E422" i="5"/>
  <c r="F422" i="5"/>
  <c r="G422" i="5"/>
  <c r="H422" i="5"/>
  <c r="E423" i="5"/>
  <c r="F423" i="5"/>
  <c r="G423" i="5"/>
  <c r="H423" i="5"/>
  <c r="E424" i="5"/>
  <c r="F424" i="5"/>
  <c r="G424" i="5"/>
  <c r="H424" i="5"/>
  <c r="E425" i="5"/>
  <c r="F425" i="5"/>
  <c r="G425" i="5"/>
  <c r="H425" i="5"/>
  <c r="E426" i="5"/>
  <c r="F426" i="5"/>
  <c r="G426" i="5"/>
  <c r="H426" i="5"/>
  <c r="E427" i="5"/>
  <c r="F427" i="5"/>
  <c r="G427" i="5"/>
  <c r="H427" i="5"/>
  <c r="E428" i="5"/>
  <c r="F428" i="5"/>
  <c r="G428" i="5"/>
  <c r="H428" i="5"/>
  <c r="E429" i="5"/>
  <c r="F429" i="5"/>
  <c r="G429" i="5"/>
  <c r="H429" i="5"/>
  <c r="E430" i="5"/>
  <c r="F430" i="5"/>
  <c r="G430" i="5"/>
  <c r="H430" i="5"/>
  <c r="E431" i="5"/>
  <c r="F431" i="5"/>
  <c r="G431" i="5"/>
  <c r="H431" i="5"/>
  <c r="E432" i="5"/>
  <c r="F432" i="5"/>
  <c r="G432" i="5"/>
  <c r="H432" i="5"/>
  <c r="E433" i="5"/>
  <c r="F433" i="5"/>
  <c r="G433" i="5"/>
  <c r="H433" i="5"/>
  <c r="E434" i="5"/>
  <c r="F434" i="5"/>
  <c r="G434" i="5"/>
  <c r="H434" i="5"/>
  <c r="E435" i="5"/>
  <c r="F435" i="5"/>
  <c r="G435" i="5"/>
  <c r="H435" i="5"/>
  <c r="E436" i="5"/>
  <c r="F436" i="5"/>
  <c r="G436" i="5"/>
  <c r="H436" i="5"/>
  <c r="E437" i="5"/>
  <c r="F437" i="5"/>
  <c r="G437" i="5"/>
  <c r="H437" i="5"/>
  <c r="E438" i="5"/>
  <c r="F438" i="5"/>
  <c r="G438" i="5"/>
  <c r="H438" i="5"/>
  <c r="E439" i="5"/>
  <c r="F439" i="5"/>
  <c r="G439" i="5"/>
  <c r="H439" i="5"/>
  <c r="E440" i="5"/>
  <c r="F440" i="5"/>
  <c r="G440" i="5"/>
  <c r="H440" i="5"/>
  <c r="E441" i="5"/>
  <c r="F441" i="5"/>
  <c r="G441" i="5"/>
  <c r="H441" i="5"/>
  <c r="E442" i="5"/>
  <c r="F442" i="5"/>
  <c r="G442" i="5"/>
  <c r="H442" i="5"/>
  <c r="E443" i="5"/>
  <c r="F443" i="5"/>
  <c r="G443" i="5"/>
  <c r="H443" i="5"/>
  <c r="E444" i="5"/>
  <c r="F444" i="5"/>
  <c r="G444" i="5"/>
  <c r="H444" i="5"/>
  <c r="E445" i="5"/>
  <c r="F445" i="5"/>
  <c r="G445" i="5"/>
  <c r="H445" i="5"/>
  <c r="E446" i="5"/>
  <c r="F446" i="5"/>
  <c r="G446" i="5"/>
  <c r="H446" i="5"/>
  <c r="E447" i="5"/>
  <c r="F447" i="5"/>
  <c r="G447" i="5"/>
  <c r="H447" i="5"/>
  <c r="E448" i="5"/>
  <c r="F448" i="5"/>
  <c r="G448" i="5"/>
  <c r="H448" i="5"/>
  <c r="E449" i="5"/>
  <c r="F449" i="5"/>
  <c r="G449" i="5"/>
  <c r="H449" i="5"/>
  <c r="E450" i="5"/>
  <c r="F450" i="5"/>
  <c r="G450" i="5"/>
  <c r="H450" i="5"/>
  <c r="E451" i="5"/>
  <c r="F451" i="5"/>
  <c r="G451" i="5"/>
  <c r="H451" i="5"/>
  <c r="E452" i="5"/>
  <c r="F452" i="5"/>
  <c r="G452" i="5"/>
  <c r="H452" i="5"/>
  <c r="E453" i="5"/>
  <c r="F453" i="5"/>
  <c r="G453" i="5"/>
  <c r="H453" i="5"/>
  <c r="E454" i="5"/>
  <c r="F454" i="5"/>
  <c r="G454" i="5"/>
  <c r="H454" i="5"/>
  <c r="E455" i="5"/>
  <c r="F455" i="5"/>
  <c r="G455" i="5"/>
  <c r="H455" i="5"/>
  <c r="E456" i="5"/>
  <c r="F456" i="5"/>
  <c r="G456" i="5"/>
  <c r="H456" i="5"/>
  <c r="E457" i="5"/>
  <c r="F457" i="5"/>
  <c r="G457" i="5"/>
  <c r="H457" i="5"/>
  <c r="E458" i="5"/>
  <c r="F458" i="5"/>
  <c r="G458" i="5"/>
  <c r="H458" i="5"/>
  <c r="E459" i="5"/>
  <c r="F459" i="5"/>
  <c r="G459" i="5"/>
  <c r="H459" i="5"/>
  <c r="E460" i="5"/>
  <c r="F460" i="5"/>
  <c r="G460" i="5"/>
  <c r="H460" i="5"/>
  <c r="E461" i="5"/>
  <c r="F461" i="5"/>
  <c r="G461" i="5"/>
  <c r="H461" i="5"/>
  <c r="E462" i="5"/>
  <c r="F462" i="5"/>
  <c r="G462" i="5"/>
  <c r="H462" i="5"/>
  <c r="E463" i="5"/>
  <c r="F463" i="5"/>
  <c r="G463" i="5"/>
  <c r="H463" i="5"/>
  <c r="E464" i="5"/>
  <c r="F464" i="5"/>
  <c r="G464" i="5"/>
  <c r="H464" i="5"/>
  <c r="E465" i="5"/>
  <c r="F465" i="5"/>
  <c r="G465" i="5"/>
  <c r="H465" i="5"/>
  <c r="E466" i="5"/>
  <c r="F466" i="5"/>
  <c r="G466" i="5"/>
  <c r="H466" i="5"/>
  <c r="E467" i="5"/>
  <c r="F467" i="5"/>
  <c r="G467" i="5"/>
  <c r="H467" i="5"/>
  <c r="E468" i="5"/>
  <c r="F468" i="5"/>
  <c r="G468" i="5"/>
  <c r="H468" i="5"/>
  <c r="E469" i="5"/>
  <c r="F469" i="5"/>
  <c r="G469" i="5"/>
  <c r="H469" i="5"/>
  <c r="E470" i="5"/>
  <c r="F470" i="5"/>
  <c r="G470" i="5"/>
  <c r="H470" i="5"/>
  <c r="E471" i="5"/>
  <c r="F471" i="5"/>
  <c r="G471" i="5"/>
  <c r="H471" i="5"/>
  <c r="E472" i="5"/>
  <c r="F472" i="5"/>
  <c r="G472" i="5"/>
  <c r="H472" i="5"/>
  <c r="E473" i="5"/>
  <c r="F473" i="5"/>
  <c r="G473" i="5"/>
  <c r="H473" i="5"/>
  <c r="E474" i="5"/>
  <c r="F474" i="5"/>
  <c r="G474" i="5"/>
  <c r="H474" i="5"/>
  <c r="E475" i="5"/>
  <c r="F475" i="5"/>
  <c r="G475" i="5"/>
  <c r="H475" i="5"/>
  <c r="E476" i="5"/>
  <c r="F476" i="5"/>
  <c r="G476" i="5"/>
  <c r="H476" i="5"/>
  <c r="E477" i="5"/>
  <c r="F477" i="5"/>
  <c r="G477" i="5"/>
  <c r="H477" i="5"/>
  <c r="E478" i="5"/>
  <c r="F478" i="5"/>
  <c r="G478" i="5"/>
  <c r="H478" i="5"/>
  <c r="E479" i="5"/>
  <c r="F479" i="5"/>
  <c r="G479" i="5"/>
  <c r="H479" i="5"/>
  <c r="E480" i="5"/>
  <c r="F480" i="5"/>
  <c r="G480" i="5"/>
  <c r="H480" i="5"/>
  <c r="E481" i="5"/>
  <c r="F481" i="5"/>
  <c r="G481" i="5"/>
  <c r="H481" i="5"/>
  <c r="E482" i="5"/>
  <c r="F482" i="5"/>
  <c r="G482" i="5"/>
  <c r="H482" i="5"/>
  <c r="E483" i="5"/>
  <c r="F483" i="5"/>
  <c r="G483" i="5"/>
  <c r="H483" i="5"/>
  <c r="E484" i="5"/>
  <c r="F484" i="5"/>
  <c r="G484" i="5"/>
  <c r="H484" i="5"/>
  <c r="E485" i="5"/>
  <c r="F485" i="5"/>
  <c r="G485" i="5"/>
  <c r="H485" i="5"/>
  <c r="E486" i="5"/>
  <c r="F486" i="5"/>
  <c r="G486" i="5"/>
  <c r="H486" i="5"/>
  <c r="E487" i="5"/>
  <c r="F487" i="5"/>
  <c r="G487" i="5"/>
  <c r="H487" i="5"/>
  <c r="E488" i="5"/>
  <c r="F488" i="5"/>
  <c r="G488" i="5"/>
  <c r="H488" i="5"/>
  <c r="E489" i="5"/>
  <c r="F489" i="5"/>
  <c r="G489" i="5"/>
  <c r="H489" i="5"/>
  <c r="E490" i="5"/>
  <c r="F490" i="5"/>
  <c r="G490" i="5"/>
  <c r="H490" i="5"/>
  <c r="E491" i="5"/>
  <c r="F491" i="5"/>
  <c r="G491" i="5"/>
  <c r="H491" i="5"/>
  <c r="E492" i="5"/>
  <c r="F492" i="5"/>
  <c r="G492" i="5"/>
  <c r="H492" i="5"/>
  <c r="E493" i="5"/>
  <c r="F493" i="5"/>
  <c r="G493" i="5"/>
  <c r="H493" i="5"/>
  <c r="E494" i="5"/>
  <c r="F494" i="5"/>
  <c r="G494" i="5"/>
  <c r="H494" i="5"/>
  <c r="E495" i="5"/>
  <c r="F495" i="5"/>
  <c r="G495" i="5"/>
  <c r="H495" i="5"/>
  <c r="E496" i="5"/>
  <c r="F496" i="5"/>
  <c r="G496" i="5"/>
  <c r="H496" i="5"/>
  <c r="E497" i="5"/>
  <c r="F497" i="5"/>
  <c r="G497" i="5"/>
  <c r="H497" i="5"/>
  <c r="E498" i="5"/>
  <c r="F498" i="5"/>
  <c r="G498" i="5"/>
  <c r="H498" i="5"/>
  <c r="E499" i="5"/>
  <c r="F499" i="5"/>
  <c r="G499" i="5"/>
  <c r="H499" i="5"/>
  <c r="E500" i="5"/>
  <c r="F500" i="5"/>
  <c r="G500" i="5"/>
  <c r="H500" i="5"/>
  <c r="E501" i="5"/>
  <c r="F501" i="5"/>
  <c r="G501" i="5"/>
  <c r="H501" i="5"/>
  <c r="E502" i="5"/>
  <c r="F502" i="5"/>
  <c r="G502" i="5"/>
  <c r="H502" i="5"/>
  <c r="E503" i="5"/>
  <c r="F503" i="5"/>
  <c r="G503" i="5"/>
  <c r="H503" i="5"/>
  <c r="E504" i="5"/>
  <c r="F504" i="5"/>
  <c r="G504" i="5"/>
  <c r="H504" i="5"/>
  <c r="E505" i="5"/>
  <c r="F505" i="5"/>
  <c r="G505" i="5"/>
  <c r="H505" i="5"/>
  <c r="E506" i="5"/>
  <c r="F506" i="5"/>
  <c r="G506" i="5"/>
  <c r="H506" i="5"/>
  <c r="E507" i="5"/>
  <c r="F507" i="5"/>
  <c r="G507" i="5"/>
  <c r="H507" i="5"/>
  <c r="E508" i="5"/>
  <c r="F508" i="5"/>
  <c r="G508" i="5"/>
  <c r="H508" i="5"/>
  <c r="E509" i="5"/>
  <c r="F509" i="5"/>
  <c r="G509" i="5"/>
  <c r="H509" i="5"/>
  <c r="E510" i="5"/>
  <c r="F510" i="5"/>
  <c r="G510" i="5"/>
  <c r="H510" i="5"/>
  <c r="E511" i="5"/>
  <c r="F511" i="5"/>
  <c r="G511" i="5"/>
  <c r="H511" i="5"/>
  <c r="E512" i="5"/>
  <c r="F512" i="5"/>
  <c r="G512" i="5"/>
  <c r="H512" i="5"/>
  <c r="E513" i="5"/>
  <c r="F513" i="5"/>
  <c r="G513" i="5"/>
  <c r="H513" i="5"/>
  <c r="E514" i="5"/>
  <c r="F514" i="5"/>
  <c r="G514" i="5"/>
  <c r="H514" i="5"/>
  <c r="E515" i="5"/>
  <c r="F515" i="5"/>
  <c r="G515" i="5"/>
  <c r="H515" i="5"/>
  <c r="E516" i="5"/>
  <c r="F516" i="5"/>
  <c r="G516" i="5"/>
  <c r="H516" i="5"/>
  <c r="E517" i="5"/>
  <c r="F517" i="5"/>
  <c r="G517" i="5"/>
  <c r="H517" i="5"/>
  <c r="E518" i="5"/>
  <c r="F518" i="5"/>
  <c r="G518" i="5"/>
  <c r="H518" i="5"/>
  <c r="E519" i="5"/>
  <c r="F519" i="5"/>
  <c r="G519" i="5"/>
  <c r="H519" i="5"/>
  <c r="E520" i="5"/>
  <c r="F520" i="5"/>
  <c r="G520" i="5"/>
  <c r="H520" i="5"/>
  <c r="E521" i="5"/>
  <c r="F521" i="5"/>
  <c r="G521" i="5"/>
  <c r="H521" i="5"/>
  <c r="E522" i="5"/>
  <c r="F522" i="5"/>
  <c r="G522" i="5"/>
  <c r="H522" i="5"/>
  <c r="E523" i="5"/>
  <c r="F523" i="5"/>
  <c r="G523" i="5"/>
  <c r="H523" i="5"/>
  <c r="E524" i="5"/>
  <c r="F524" i="5"/>
  <c r="G524" i="5"/>
  <c r="H524" i="5"/>
  <c r="E525" i="5"/>
  <c r="F525" i="5"/>
  <c r="G525" i="5"/>
  <c r="H525" i="5"/>
  <c r="E526" i="5"/>
  <c r="F526" i="5"/>
  <c r="G526" i="5"/>
  <c r="H526" i="5"/>
  <c r="E527" i="5"/>
  <c r="F527" i="5"/>
  <c r="G527" i="5"/>
  <c r="H527" i="5"/>
  <c r="E528" i="5"/>
  <c r="F528" i="5"/>
  <c r="G528" i="5"/>
  <c r="H528" i="5"/>
  <c r="E529" i="5"/>
  <c r="F529" i="5"/>
  <c r="G529" i="5"/>
  <c r="H529" i="5"/>
  <c r="E530" i="5"/>
  <c r="F530" i="5"/>
  <c r="G530" i="5"/>
  <c r="H530" i="5"/>
  <c r="E531" i="5"/>
  <c r="F531" i="5"/>
  <c r="G531" i="5"/>
  <c r="H531" i="5"/>
  <c r="E532" i="5"/>
  <c r="F532" i="5"/>
  <c r="G532" i="5"/>
  <c r="H532" i="5"/>
  <c r="E533" i="5"/>
  <c r="F533" i="5"/>
  <c r="G533" i="5"/>
  <c r="H533" i="5"/>
  <c r="E534" i="5"/>
  <c r="F534" i="5"/>
  <c r="G534" i="5"/>
  <c r="H534" i="5"/>
  <c r="E535" i="5"/>
  <c r="F535" i="5"/>
  <c r="G535" i="5"/>
  <c r="H535" i="5"/>
  <c r="E536" i="5"/>
  <c r="F536" i="5"/>
  <c r="G536" i="5"/>
  <c r="H536" i="5"/>
  <c r="E537" i="5"/>
  <c r="F537" i="5"/>
  <c r="G537" i="5"/>
  <c r="H537" i="5"/>
  <c r="E538" i="5"/>
  <c r="F538" i="5"/>
  <c r="G538" i="5"/>
  <c r="H538" i="5"/>
  <c r="E539" i="5"/>
  <c r="F539" i="5"/>
  <c r="G539" i="5"/>
  <c r="H539" i="5"/>
  <c r="E540" i="5"/>
  <c r="F540" i="5"/>
  <c r="G540" i="5"/>
  <c r="H540" i="5"/>
  <c r="E541" i="5"/>
  <c r="F541" i="5"/>
  <c r="G541" i="5"/>
  <c r="H541" i="5"/>
  <c r="E542" i="5"/>
  <c r="F542" i="5"/>
  <c r="G542" i="5"/>
  <c r="H542" i="5"/>
  <c r="E543" i="5"/>
  <c r="F543" i="5"/>
  <c r="G543" i="5"/>
  <c r="H543" i="5"/>
  <c r="E544" i="5"/>
  <c r="F544" i="5"/>
  <c r="G544" i="5"/>
  <c r="H544" i="5"/>
  <c r="E545" i="5"/>
  <c r="F545" i="5"/>
  <c r="G545" i="5"/>
  <c r="H545" i="5"/>
  <c r="E546" i="5"/>
  <c r="F546" i="5"/>
  <c r="G546" i="5"/>
  <c r="H546" i="5"/>
  <c r="E547" i="5"/>
  <c r="F547" i="5"/>
  <c r="G547" i="5"/>
  <c r="H547" i="5"/>
  <c r="E548" i="5"/>
  <c r="F548" i="5"/>
  <c r="G548" i="5"/>
  <c r="H548" i="5"/>
  <c r="E549" i="5"/>
  <c r="F549" i="5"/>
  <c r="G549" i="5"/>
  <c r="H549" i="5"/>
  <c r="E550" i="5"/>
  <c r="F550" i="5"/>
  <c r="G550" i="5"/>
  <c r="H550" i="5"/>
  <c r="E551" i="5"/>
  <c r="F551" i="5"/>
  <c r="G551" i="5"/>
  <c r="H551" i="5"/>
  <c r="E552" i="5"/>
  <c r="F552" i="5"/>
  <c r="G552" i="5"/>
  <c r="H552" i="5"/>
  <c r="E553" i="5"/>
  <c r="F553" i="5"/>
  <c r="G553" i="5"/>
  <c r="H553" i="5"/>
  <c r="E554" i="5"/>
  <c r="F554" i="5"/>
  <c r="G554" i="5"/>
  <c r="H554" i="5"/>
  <c r="E555" i="5"/>
  <c r="F555" i="5"/>
  <c r="G555" i="5"/>
  <c r="H555" i="5"/>
  <c r="E556" i="5"/>
  <c r="F556" i="5"/>
  <c r="G556" i="5"/>
  <c r="H556" i="5"/>
  <c r="E557" i="5"/>
  <c r="F557" i="5"/>
  <c r="G557" i="5"/>
  <c r="H557" i="5"/>
  <c r="E558" i="5"/>
  <c r="F558" i="5"/>
  <c r="G558" i="5"/>
  <c r="H558" i="5"/>
  <c r="E559" i="5"/>
  <c r="F559" i="5"/>
  <c r="G559" i="5"/>
  <c r="H559" i="5"/>
  <c r="E560" i="5"/>
  <c r="F560" i="5"/>
  <c r="G560" i="5"/>
  <c r="H560" i="5"/>
  <c r="E561" i="5"/>
  <c r="F561" i="5"/>
  <c r="G561" i="5"/>
  <c r="H561" i="5"/>
  <c r="E562" i="5"/>
  <c r="F562" i="5"/>
  <c r="G562" i="5"/>
  <c r="H562" i="5"/>
  <c r="E563" i="5"/>
  <c r="F563" i="5"/>
  <c r="G563" i="5"/>
  <c r="H563" i="5"/>
  <c r="E564" i="5"/>
  <c r="F564" i="5"/>
  <c r="G564" i="5"/>
  <c r="H564" i="5"/>
  <c r="E565" i="5"/>
  <c r="F565" i="5"/>
  <c r="G565" i="5"/>
  <c r="H565" i="5"/>
  <c r="E566" i="5"/>
  <c r="F566" i="5"/>
  <c r="G566" i="5"/>
  <c r="H566" i="5"/>
  <c r="E567" i="5"/>
  <c r="F567" i="5"/>
  <c r="G567" i="5"/>
  <c r="H567" i="5"/>
  <c r="E568" i="5"/>
  <c r="F568" i="5"/>
  <c r="G568" i="5"/>
  <c r="H568" i="5"/>
  <c r="E569" i="5"/>
  <c r="F569" i="5"/>
  <c r="G569" i="5"/>
  <c r="H569" i="5"/>
  <c r="E570" i="5"/>
  <c r="F570" i="5"/>
  <c r="G570" i="5"/>
  <c r="H570" i="5"/>
  <c r="E571" i="5"/>
  <c r="F571" i="5"/>
  <c r="G571" i="5"/>
  <c r="H571" i="5"/>
  <c r="E572" i="5"/>
  <c r="F572" i="5"/>
  <c r="G572" i="5"/>
  <c r="H572" i="5"/>
  <c r="E573" i="5"/>
  <c r="F573" i="5"/>
  <c r="G573" i="5"/>
  <c r="H573" i="5"/>
  <c r="E574" i="5"/>
  <c r="F574" i="5"/>
  <c r="G574" i="5"/>
  <c r="H574" i="5"/>
  <c r="E575" i="5"/>
  <c r="F575" i="5"/>
  <c r="G575" i="5"/>
  <c r="H575" i="5"/>
  <c r="E576" i="5"/>
  <c r="F576" i="5"/>
  <c r="G576" i="5"/>
  <c r="H576" i="5"/>
  <c r="E577" i="5"/>
  <c r="F577" i="5"/>
  <c r="G577" i="5"/>
  <c r="H577" i="5"/>
  <c r="E578" i="5"/>
  <c r="F578" i="5"/>
  <c r="G578" i="5"/>
  <c r="H578" i="5"/>
  <c r="E579" i="5"/>
  <c r="F579" i="5"/>
  <c r="G579" i="5"/>
  <c r="H579" i="5"/>
  <c r="E580" i="5"/>
  <c r="F580" i="5"/>
  <c r="G580" i="5"/>
  <c r="H580" i="5"/>
  <c r="E581" i="5"/>
  <c r="F581" i="5"/>
  <c r="G581" i="5"/>
  <c r="H581" i="5"/>
  <c r="E582" i="5"/>
  <c r="F582" i="5"/>
  <c r="G582" i="5"/>
  <c r="H582" i="5"/>
  <c r="E583" i="5"/>
  <c r="F583" i="5"/>
  <c r="G583" i="5"/>
  <c r="H583" i="5"/>
  <c r="E584" i="5"/>
  <c r="F584" i="5"/>
  <c r="G584" i="5"/>
  <c r="H584" i="5"/>
  <c r="E585" i="5"/>
  <c r="F585" i="5"/>
  <c r="G585" i="5"/>
  <c r="H585" i="5"/>
  <c r="E586" i="5"/>
  <c r="F586" i="5"/>
  <c r="G586" i="5"/>
  <c r="H586" i="5"/>
  <c r="E587" i="5"/>
  <c r="F587" i="5"/>
  <c r="G587" i="5"/>
  <c r="H587" i="5"/>
  <c r="E588" i="5"/>
  <c r="F588" i="5"/>
  <c r="G588" i="5"/>
  <c r="H588" i="5"/>
  <c r="E589" i="5"/>
  <c r="F589" i="5"/>
  <c r="G589" i="5"/>
  <c r="H589" i="5"/>
  <c r="E590" i="5"/>
  <c r="F590" i="5"/>
  <c r="G590" i="5"/>
  <c r="H590" i="5"/>
  <c r="E591" i="5"/>
  <c r="F591" i="5"/>
  <c r="G591" i="5"/>
  <c r="H591" i="5"/>
  <c r="E592" i="5"/>
  <c r="F592" i="5"/>
  <c r="G592" i="5"/>
  <c r="H592" i="5"/>
  <c r="E593" i="5"/>
  <c r="F593" i="5"/>
  <c r="G593" i="5"/>
  <c r="H593" i="5"/>
  <c r="E594" i="5"/>
  <c r="F594" i="5"/>
  <c r="G594" i="5"/>
  <c r="H594" i="5"/>
  <c r="E595" i="5"/>
  <c r="F595" i="5"/>
  <c r="G595" i="5"/>
  <c r="H595" i="5"/>
  <c r="E596" i="5"/>
  <c r="F596" i="5"/>
  <c r="G596" i="5"/>
  <c r="H596" i="5"/>
  <c r="E597" i="5"/>
  <c r="F597" i="5"/>
  <c r="G597" i="5"/>
  <c r="H597" i="5"/>
  <c r="E598" i="5"/>
  <c r="F598" i="5"/>
  <c r="G598" i="5"/>
  <c r="H598" i="5"/>
  <c r="E599" i="5"/>
  <c r="F599" i="5"/>
  <c r="G599" i="5"/>
  <c r="H599" i="5"/>
  <c r="E600" i="5"/>
  <c r="F600" i="5"/>
  <c r="G600" i="5"/>
  <c r="H600" i="5"/>
  <c r="E601" i="5"/>
  <c r="F601" i="5"/>
  <c r="G601" i="5"/>
  <c r="H601" i="5"/>
  <c r="E602" i="5"/>
  <c r="F602" i="5"/>
  <c r="G602" i="5"/>
  <c r="H602" i="5"/>
  <c r="E603" i="5"/>
  <c r="F603" i="5"/>
  <c r="G603" i="5"/>
  <c r="H603" i="5"/>
  <c r="E604" i="5"/>
  <c r="F604" i="5"/>
  <c r="G604" i="5"/>
  <c r="H604" i="5"/>
  <c r="E605" i="5"/>
  <c r="F605" i="5"/>
  <c r="G605" i="5"/>
  <c r="H605" i="5"/>
  <c r="E606" i="5"/>
  <c r="F606" i="5"/>
  <c r="G606" i="5"/>
  <c r="H606" i="5"/>
  <c r="E607" i="5"/>
  <c r="F607" i="5"/>
  <c r="G607" i="5"/>
  <c r="H607" i="5"/>
  <c r="E608" i="5"/>
  <c r="F608" i="5"/>
  <c r="G608" i="5"/>
  <c r="H608" i="5"/>
  <c r="E609" i="5"/>
  <c r="F609" i="5"/>
  <c r="G609" i="5"/>
  <c r="H609" i="5"/>
  <c r="E610" i="5"/>
  <c r="F610" i="5"/>
  <c r="G610" i="5"/>
  <c r="H610" i="5"/>
  <c r="E611" i="5"/>
  <c r="F611" i="5"/>
  <c r="G611" i="5"/>
  <c r="H611" i="5"/>
  <c r="E612" i="5"/>
  <c r="F612" i="5"/>
  <c r="G612" i="5"/>
  <c r="H612" i="5"/>
  <c r="E613" i="5"/>
  <c r="F613" i="5"/>
  <c r="G613" i="5"/>
  <c r="H613" i="5"/>
  <c r="E614" i="5"/>
  <c r="F614" i="5"/>
  <c r="G614" i="5"/>
  <c r="H614" i="5"/>
  <c r="E615" i="5"/>
  <c r="F615" i="5"/>
  <c r="G615" i="5"/>
  <c r="H615" i="5"/>
  <c r="E616" i="5"/>
  <c r="F616" i="5"/>
  <c r="G616" i="5"/>
  <c r="H616" i="5"/>
  <c r="E617" i="5"/>
  <c r="F617" i="5"/>
  <c r="G617" i="5"/>
  <c r="H617" i="5"/>
  <c r="E618" i="5"/>
  <c r="F618" i="5"/>
  <c r="G618" i="5"/>
  <c r="H618" i="5"/>
  <c r="E619" i="5"/>
  <c r="F619" i="5"/>
  <c r="G619" i="5"/>
  <c r="H619" i="5"/>
  <c r="E620" i="5"/>
  <c r="F620" i="5"/>
  <c r="G620" i="5"/>
  <c r="H620" i="5"/>
  <c r="E621" i="5"/>
  <c r="F621" i="5"/>
  <c r="G621" i="5"/>
  <c r="H621" i="5"/>
  <c r="E622" i="5"/>
  <c r="F622" i="5"/>
  <c r="G622" i="5"/>
  <c r="H622" i="5"/>
  <c r="E623" i="5"/>
  <c r="F623" i="5"/>
  <c r="G623" i="5"/>
  <c r="H623" i="5"/>
  <c r="E624" i="5"/>
  <c r="F624" i="5"/>
  <c r="G624" i="5"/>
  <c r="H624" i="5"/>
  <c r="E625" i="5"/>
  <c r="F625" i="5"/>
  <c r="G625" i="5"/>
  <c r="H625" i="5"/>
  <c r="E626" i="5"/>
  <c r="F626" i="5"/>
  <c r="G626" i="5"/>
  <c r="H626" i="5"/>
  <c r="E627" i="5"/>
  <c r="F627" i="5"/>
  <c r="G627" i="5"/>
  <c r="H627" i="5"/>
  <c r="E628" i="5"/>
  <c r="F628" i="5"/>
  <c r="G628" i="5"/>
  <c r="H628" i="5"/>
  <c r="E629" i="5"/>
  <c r="F629" i="5"/>
  <c r="G629" i="5"/>
  <c r="H629" i="5"/>
  <c r="E630" i="5"/>
  <c r="F630" i="5"/>
  <c r="G630" i="5"/>
  <c r="H630" i="5"/>
  <c r="E631" i="5"/>
  <c r="F631" i="5"/>
  <c r="G631" i="5"/>
  <c r="H631" i="5"/>
  <c r="E632" i="5"/>
  <c r="F632" i="5"/>
  <c r="G632" i="5"/>
  <c r="H632" i="5"/>
  <c r="E633" i="5"/>
  <c r="F633" i="5"/>
  <c r="G633" i="5"/>
  <c r="H633" i="5"/>
  <c r="E634" i="5"/>
  <c r="F634" i="5"/>
  <c r="G634" i="5"/>
  <c r="H634" i="5"/>
  <c r="E635" i="5"/>
  <c r="F635" i="5"/>
  <c r="G635" i="5"/>
  <c r="H635" i="5"/>
  <c r="E636" i="5"/>
  <c r="F636" i="5"/>
  <c r="G636" i="5"/>
  <c r="H636" i="5"/>
  <c r="E637" i="5"/>
  <c r="F637" i="5"/>
  <c r="G637" i="5"/>
  <c r="H637" i="5"/>
  <c r="E638" i="5"/>
  <c r="F638" i="5"/>
  <c r="G638" i="5"/>
  <c r="H638" i="5"/>
  <c r="E639" i="5"/>
  <c r="F639" i="5"/>
  <c r="G639" i="5"/>
  <c r="H639" i="5"/>
  <c r="E640" i="5"/>
  <c r="F640" i="5"/>
  <c r="G640" i="5"/>
  <c r="H640" i="5"/>
  <c r="E641" i="5"/>
  <c r="F641" i="5"/>
  <c r="G641" i="5"/>
  <c r="H641" i="5"/>
  <c r="E642" i="5"/>
  <c r="F642" i="5"/>
  <c r="G642" i="5"/>
  <c r="H642" i="5"/>
  <c r="E643" i="5"/>
  <c r="F643" i="5"/>
  <c r="G643" i="5"/>
  <c r="H643" i="5"/>
  <c r="E644" i="5"/>
  <c r="F644" i="5"/>
  <c r="G644" i="5"/>
  <c r="H644" i="5"/>
  <c r="E645" i="5"/>
  <c r="F645" i="5"/>
  <c r="G645" i="5"/>
  <c r="H645" i="5"/>
  <c r="E646" i="5"/>
  <c r="F646" i="5"/>
  <c r="G646" i="5"/>
  <c r="H646" i="5"/>
  <c r="E647" i="5"/>
  <c r="F647" i="5"/>
  <c r="G647" i="5"/>
  <c r="H647" i="5"/>
  <c r="E648" i="5"/>
  <c r="F648" i="5"/>
  <c r="G648" i="5"/>
  <c r="H648" i="5"/>
  <c r="E649" i="5"/>
  <c r="F649" i="5"/>
  <c r="G649" i="5"/>
  <c r="H649" i="5"/>
  <c r="E650" i="5"/>
  <c r="F650" i="5"/>
  <c r="G650" i="5"/>
  <c r="H650" i="5"/>
  <c r="E651" i="5"/>
  <c r="F651" i="5"/>
  <c r="G651" i="5"/>
  <c r="H651" i="5"/>
  <c r="E652" i="5"/>
  <c r="F652" i="5"/>
  <c r="G652" i="5"/>
  <c r="H652" i="5"/>
  <c r="E653" i="5"/>
  <c r="F653" i="5"/>
  <c r="G653" i="5"/>
  <c r="H653" i="5"/>
  <c r="E654" i="5"/>
  <c r="F654" i="5"/>
  <c r="G654" i="5"/>
  <c r="H654" i="5"/>
  <c r="E655" i="5"/>
  <c r="F655" i="5"/>
  <c r="G655" i="5"/>
  <c r="H655" i="5"/>
  <c r="E656" i="5"/>
  <c r="F656" i="5"/>
  <c r="G656" i="5"/>
  <c r="H656" i="5"/>
  <c r="E657" i="5"/>
  <c r="F657" i="5"/>
  <c r="G657" i="5"/>
  <c r="H657" i="5"/>
  <c r="E658" i="5"/>
  <c r="F658" i="5"/>
  <c r="G658" i="5"/>
  <c r="H658" i="5"/>
  <c r="E659" i="5"/>
  <c r="F659" i="5"/>
  <c r="G659" i="5"/>
  <c r="H659" i="5"/>
  <c r="E660" i="5"/>
  <c r="F660" i="5"/>
  <c r="G660" i="5"/>
  <c r="H660" i="5"/>
  <c r="E661" i="5"/>
  <c r="F661" i="5"/>
  <c r="G661" i="5"/>
  <c r="H661" i="5"/>
  <c r="E662" i="5"/>
  <c r="F662" i="5"/>
  <c r="G662" i="5"/>
  <c r="H662" i="5"/>
  <c r="E663" i="5"/>
  <c r="F663" i="5"/>
  <c r="G663" i="5"/>
  <c r="H663" i="5"/>
  <c r="E664" i="5"/>
  <c r="F664" i="5"/>
  <c r="G664" i="5"/>
  <c r="H664" i="5"/>
  <c r="E665" i="5"/>
  <c r="F665" i="5"/>
  <c r="G665" i="5"/>
  <c r="H665" i="5"/>
  <c r="E666" i="5"/>
  <c r="F666" i="5"/>
  <c r="G666" i="5"/>
  <c r="H666" i="5"/>
  <c r="E667" i="5"/>
  <c r="F667" i="5"/>
  <c r="G667" i="5"/>
  <c r="H667" i="5"/>
  <c r="E668" i="5"/>
  <c r="F668" i="5"/>
  <c r="G668" i="5"/>
  <c r="H668" i="5"/>
  <c r="E669" i="5"/>
  <c r="F669" i="5"/>
  <c r="G669" i="5"/>
  <c r="H669" i="5"/>
  <c r="E670" i="5"/>
  <c r="F670" i="5"/>
  <c r="G670" i="5"/>
  <c r="H670" i="5"/>
  <c r="E671" i="5"/>
  <c r="F671" i="5"/>
  <c r="G671" i="5"/>
  <c r="H671" i="5"/>
  <c r="E672" i="5"/>
  <c r="F672" i="5"/>
  <c r="G672" i="5"/>
  <c r="H672" i="5"/>
  <c r="E673" i="5"/>
  <c r="F673" i="5"/>
  <c r="G673" i="5"/>
  <c r="H673" i="5"/>
  <c r="E674" i="5"/>
  <c r="F674" i="5"/>
  <c r="G674" i="5"/>
  <c r="H674" i="5"/>
  <c r="E675" i="5"/>
  <c r="F675" i="5"/>
  <c r="G675" i="5"/>
  <c r="H675" i="5"/>
  <c r="E676" i="5"/>
  <c r="F676" i="5"/>
  <c r="G676" i="5"/>
  <c r="H676" i="5"/>
  <c r="E677" i="5"/>
  <c r="F677" i="5"/>
  <c r="G677" i="5"/>
  <c r="H677" i="5"/>
  <c r="E678" i="5"/>
  <c r="F678" i="5"/>
  <c r="G678" i="5"/>
  <c r="H678" i="5"/>
  <c r="E679" i="5"/>
  <c r="F679" i="5"/>
  <c r="G679" i="5"/>
  <c r="H679" i="5"/>
  <c r="E680" i="5"/>
  <c r="F680" i="5"/>
  <c r="G680" i="5"/>
  <c r="H680" i="5"/>
  <c r="E681" i="5"/>
  <c r="F681" i="5"/>
  <c r="G681" i="5"/>
  <c r="H681" i="5"/>
  <c r="E682" i="5"/>
  <c r="F682" i="5"/>
  <c r="G682" i="5"/>
  <c r="H682" i="5"/>
  <c r="E683" i="5"/>
  <c r="F683" i="5"/>
  <c r="G683" i="5"/>
  <c r="H683" i="5"/>
  <c r="E684" i="5"/>
  <c r="F684" i="5"/>
  <c r="G684" i="5"/>
  <c r="H684" i="5"/>
  <c r="E685" i="5"/>
  <c r="F685" i="5"/>
  <c r="G685" i="5"/>
  <c r="H685" i="5"/>
  <c r="E686" i="5"/>
  <c r="F686" i="5"/>
  <c r="G686" i="5"/>
  <c r="H686" i="5"/>
  <c r="E687" i="5"/>
  <c r="F687" i="5"/>
  <c r="G687" i="5"/>
  <c r="H687" i="5"/>
  <c r="E688" i="5"/>
  <c r="F688" i="5"/>
  <c r="G688" i="5"/>
  <c r="H688" i="5"/>
  <c r="E689" i="5"/>
  <c r="F689" i="5"/>
  <c r="G689" i="5"/>
  <c r="H689" i="5"/>
  <c r="E690" i="5"/>
  <c r="F690" i="5"/>
  <c r="G690" i="5"/>
  <c r="H690" i="5"/>
  <c r="E691" i="5"/>
  <c r="F691" i="5"/>
  <c r="G691" i="5"/>
  <c r="H691" i="5"/>
  <c r="E692" i="5"/>
  <c r="F692" i="5"/>
  <c r="G692" i="5"/>
  <c r="H692" i="5"/>
  <c r="E693" i="5"/>
  <c r="F693" i="5"/>
  <c r="G693" i="5"/>
  <c r="H693" i="5"/>
  <c r="E694" i="5"/>
  <c r="F694" i="5"/>
  <c r="G694" i="5"/>
  <c r="H694" i="5"/>
  <c r="E695" i="5"/>
  <c r="F695" i="5"/>
  <c r="G695" i="5"/>
  <c r="H695" i="5"/>
  <c r="E696" i="5"/>
  <c r="F696" i="5"/>
  <c r="G696" i="5"/>
  <c r="H696" i="5"/>
  <c r="E697" i="5"/>
  <c r="F697" i="5"/>
  <c r="G697" i="5"/>
  <c r="H697" i="5"/>
  <c r="E698" i="5"/>
  <c r="F698" i="5"/>
  <c r="G698" i="5"/>
  <c r="H698" i="5"/>
  <c r="E699" i="5"/>
  <c r="F699" i="5"/>
  <c r="G699" i="5"/>
  <c r="H699" i="5"/>
  <c r="E700" i="5"/>
  <c r="F700" i="5"/>
  <c r="G700" i="5"/>
  <c r="H700" i="5"/>
  <c r="E701" i="5"/>
  <c r="F701" i="5"/>
  <c r="G701" i="5"/>
  <c r="H701" i="5"/>
  <c r="E702" i="5"/>
  <c r="F702" i="5"/>
  <c r="G702" i="5"/>
  <c r="H702" i="5"/>
  <c r="E703" i="5"/>
  <c r="F703" i="5"/>
  <c r="G703" i="5"/>
  <c r="H703" i="5"/>
  <c r="E704" i="5"/>
  <c r="F704" i="5"/>
  <c r="G704" i="5"/>
  <c r="H704" i="5"/>
  <c r="E705" i="5"/>
  <c r="F705" i="5"/>
  <c r="G705" i="5"/>
  <c r="H705" i="5"/>
  <c r="E706" i="5"/>
  <c r="F706" i="5"/>
  <c r="G706" i="5"/>
  <c r="H706" i="5"/>
  <c r="E707" i="5"/>
  <c r="F707" i="5"/>
  <c r="G707" i="5"/>
  <c r="H707" i="5"/>
  <c r="E708" i="5"/>
  <c r="F708" i="5"/>
  <c r="G708" i="5"/>
  <c r="H708" i="5"/>
  <c r="E709" i="5"/>
  <c r="F709" i="5"/>
  <c r="G709" i="5"/>
  <c r="H709" i="5"/>
  <c r="E710" i="5"/>
  <c r="F710" i="5"/>
  <c r="G710" i="5"/>
  <c r="H710" i="5"/>
  <c r="E711" i="5"/>
  <c r="F711" i="5"/>
  <c r="G711" i="5"/>
  <c r="H711" i="5"/>
  <c r="E712" i="5"/>
  <c r="F712" i="5"/>
  <c r="G712" i="5"/>
  <c r="H712" i="5"/>
  <c r="E713" i="5"/>
  <c r="F713" i="5"/>
  <c r="G713" i="5"/>
  <c r="H713" i="5"/>
  <c r="E714" i="5"/>
  <c r="F714" i="5"/>
  <c r="G714" i="5"/>
  <c r="H714" i="5"/>
  <c r="E715" i="5"/>
  <c r="F715" i="5"/>
  <c r="G715" i="5"/>
  <c r="H715" i="5"/>
  <c r="E716" i="5"/>
  <c r="F716" i="5"/>
  <c r="G716" i="5"/>
  <c r="H716" i="5"/>
  <c r="E717" i="5"/>
  <c r="F717" i="5"/>
  <c r="G717" i="5"/>
  <c r="H717" i="5"/>
  <c r="E718" i="5"/>
  <c r="F718" i="5"/>
  <c r="G718" i="5"/>
  <c r="H718" i="5"/>
  <c r="E719" i="5"/>
  <c r="F719" i="5"/>
  <c r="G719" i="5"/>
  <c r="H719" i="5"/>
  <c r="E720" i="5"/>
  <c r="F720" i="5"/>
  <c r="G720" i="5"/>
  <c r="H720" i="5"/>
  <c r="E721" i="5"/>
  <c r="F721" i="5"/>
  <c r="G721" i="5"/>
  <c r="H721" i="5"/>
  <c r="E722" i="5"/>
  <c r="F722" i="5"/>
  <c r="G722" i="5"/>
  <c r="H722" i="5"/>
  <c r="E723" i="5"/>
  <c r="F723" i="5"/>
  <c r="G723" i="5"/>
  <c r="H723" i="5"/>
  <c r="E724" i="5"/>
  <c r="F724" i="5"/>
  <c r="G724" i="5"/>
  <c r="H724" i="5"/>
  <c r="E725" i="5"/>
  <c r="F725" i="5"/>
  <c r="G725" i="5"/>
  <c r="H725" i="5"/>
  <c r="E726" i="5"/>
  <c r="F726" i="5"/>
  <c r="G726" i="5"/>
  <c r="H726" i="5"/>
  <c r="E727" i="5"/>
  <c r="F727" i="5"/>
  <c r="G727" i="5"/>
  <c r="H727" i="5"/>
  <c r="E728" i="5"/>
  <c r="F728" i="5"/>
  <c r="G728" i="5"/>
  <c r="H728" i="5"/>
  <c r="E729" i="5"/>
  <c r="F729" i="5"/>
  <c r="G729" i="5"/>
  <c r="H729" i="5"/>
  <c r="E730" i="5"/>
  <c r="F730" i="5"/>
  <c r="G730" i="5"/>
  <c r="H730" i="5"/>
  <c r="E731" i="5"/>
  <c r="F731" i="5"/>
  <c r="G731" i="5"/>
  <c r="H731" i="5"/>
  <c r="E732" i="5"/>
  <c r="F732" i="5"/>
  <c r="G732" i="5"/>
  <c r="H732" i="5"/>
  <c r="E733" i="5"/>
  <c r="F733" i="5"/>
  <c r="G733" i="5"/>
  <c r="H733" i="5"/>
  <c r="E734" i="5"/>
  <c r="F734" i="5"/>
  <c r="G734" i="5"/>
  <c r="H734" i="5"/>
  <c r="E735" i="5"/>
  <c r="F735" i="5"/>
  <c r="G735" i="5"/>
  <c r="H735" i="5"/>
  <c r="E736" i="5"/>
  <c r="F736" i="5"/>
  <c r="G736" i="5"/>
  <c r="H736" i="5"/>
  <c r="E737" i="5"/>
  <c r="F737" i="5"/>
  <c r="G737" i="5"/>
  <c r="H737" i="5"/>
  <c r="E738" i="5"/>
  <c r="F738" i="5"/>
  <c r="G738" i="5"/>
  <c r="H738" i="5"/>
  <c r="E739" i="5"/>
  <c r="F739" i="5"/>
  <c r="G739" i="5"/>
  <c r="H739" i="5"/>
  <c r="E740" i="5"/>
  <c r="F740" i="5"/>
  <c r="G740" i="5"/>
  <c r="H740" i="5"/>
  <c r="E741" i="5"/>
  <c r="F741" i="5"/>
  <c r="G741" i="5"/>
  <c r="H741" i="5"/>
  <c r="E742" i="5"/>
  <c r="F742" i="5"/>
  <c r="G742" i="5"/>
  <c r="H742" i="5"/>
  <c r="E743" i="5"/>
  <c r="F743" i="5"/>
  <c r="G743" i="5"/>
  <c r="H743" i="5"/>
  <c r="E744" i="5"/>
  <c r="F744" i="5"/>
  <c r="G744" i="5"/>
  <c r="H744" i="5"/>
  <c r="E745" i="5"/>
  <c r="F745" i="5"/>
  <c r="G745" i="5"/>
  <c r="H745" i="5"/>
  <c r="E746" i="5"/>
  <c r="F746" i="5"/>
  <c r="G746" i="5"/>
  <c r="H746" i="5"/>
  <c r="E747" i="5"/>
  <c r="F747" i="5"/>
  <c r="G747" i="5"/>
  <c r="H747" i="5"/>
  <c r="E748" i="5"/>
  <c r="F748" i="5"/>
  <c r="G748" i="5"/>
  <c r="H748" i="5"/>
  <c r="E749" i="5"/>
  <c r="F749" i="5"/>
  <c r="G749" i="5"/>
  <c r="H749" i="5"/>
  <c r="E750" i="5"/>
  <c r="F750" i="5"/>
  <c r="G750" i="5"/>
  <c r="H750" i="5"/>
  <c r="E751" i="5"/>
  <c r="F751" i="5"/>
  <c r="G751" i="5"/>
  <c r="H751" i="5"/>
  <c r="E752" i="5"/>
  <c r="F752" i="5"/>
  <c r="G752" i="5"/>
  <c r="H752" i="5"/>
  <c r="E753" i="5"/>
  <c r="F753" i="5"/>
  <c r="G753" i="5"/>
  <c r="H753" i="5"/>
  <c r="E754" i="5"/>
  <c r="F754" i="5"/>
  <c r="G754" i="5"/>
  <c r="H754" i="5"/>
  <c r="E755" i="5"/>
  <c r="F755" i="5"/>
  <c r="G755" i="5"/>
  <c r="H755" i="5"/>
  <c r="E756" i="5"/>
  <c r="F756" i="5"/>
  <c r="G756" i="5"/>
  <c r="H756" i="5"/>
  <c r="E757" i="5"/>
  <c r="F757" i="5"/>
  <c r="G757" i="5"/>
  <c r="H757" i="5"/>
  <c r="E758" i="5"/>
  <c r="F758" i="5"/>
  <c r="G758" i="5"/>
  <c r="H758" i="5"/>
  <c r="E759" i="5"/>
  <c r="F759" i="5"/>
  <c r="G759" i="5"/>
  <c r="H759" i="5"/>
  <c r="E760" i="5"/>
  <c r="F760" i="5"/>
  <c r="G760" i="5"/>
  <c r="H760" i="5"/>
  <c r="E761" i="5"/>
  <c r="F761" i="5"/>
  <c r="G761" i="5"/>
  <c r="H761" i="5"/>
  <c r="E762" i="5"/>
  <c r="F762" i="5"/>
  <c r="G762" i="5"/>
  <c r="H762" i="5"/>
  <c r="E763" i="5"/>
  <c r="F763" i="5"/>
  <c r="G763" i="5"/>
  <c r="H763" i="5"/>
  <c r="E764" i="5"/>
  <c r="F764" i="5"/>
  <c r="G764" i="5"/>
  <c r="H764" i="5"/>
  <c r="E765" i="5"/>
  <c r="F765" i="5"/>
  <c r="G765" i="5"/>
  <c r="H765" i="5"/>
  <c r="E766" i="5"/>
  <c r="F766" i="5"/>
  <c r="G766" i="5"/>
  <c r="H766" i="5"/>
  <c r="E767" i="5"/>
  <c r="F767" i="5"/>
  <c r="G767" i="5"/>
  <c r="H767" i="5"/>
  <c r="E768" i="5"/>
  <c r="F768" i="5"/>
  <c r="G768" i="5"/>
  <c r="H768" i="5"/>
  <c r="E769" i="5"/>
  <c r="F769" i="5"/>
  <c r="G769" i="5"/>
  <c r="H769" i="5"/>
  <c r="E770" i="5"/>
  <c r="F770" i="5"/>
  <c r="G770" i="5"/>
  <c r="H770" i="5"/>
  <c r="E771" i="5"/>
  <c r="F771" i="5"/>
  <c r="G771" i="5"/>
  <c r="H771" i="5"/>
  <c r="E772" i="5"/>
  <c r="F772" i="5"/>
  <c r="G772" i="5"/>
  <c r="H772" i="5"/>
  <c r="E773" i="5"/>
  <c r="F773" i="5"/>
  <c r="G773" i="5"/>
  <c r="H773" i="5"/>
  <c r="E774" i="5"/>
  <c r="F774" i="5"/>
  <c r="G774" i="5"/>
  <c r="H774" i="5"/>
  <c r="E775" i="5"/>
  <c r="F775" i="5"/>
  <c r="G775" i="5"/>
  <c r="H775" i="5"/>
  <c r="E776" i="5"/>
  <c r="F776" i="5"/>
  <c r="G776" i="5"/>
  <c r="H776" i="5"/>
  <c r="E777" i="5"/>
  <c r="F777" i="5"/>
  <c r="G777" i="5"/>
  <c r="H777" i="5"/>
  <c r="E778" i="5"/>
  <c r="F778" i="5"/>
  <c r="G778" i="5"/>
  <c r="H778" i="5"/>
  <c r="E779" i="5"/>
  <c r="F779" i="5"/>
  <c r="G779" i="5"/>
  <c r="H779" i="5"/>
  <c r="E780" i="5"/>
  <c r="F780" i="5"/>
  <c r="G780" i="5"/>
  <c r="H780" i="5"/>
  <c r="E781" i="5"/>
  <c r="F781" i="5"/>
  <c r="G781" i="5"/>
  <c r="H781" i="5"/>
  <c r="E782" i="5"/>
  <c r="F782" i="5"/>
  <c r="G782" i="5"/>
  <c r="H782" i="5"/>
  <c r="E783" i="5"/>
  <c r="F783" i="5"/>
  <c r="G783" i="5"/>
  <c r="H783" i="5"/>
  <c r="E784" i="5"/>
  <c r="F784" i="5"/>
  <c r="G784" i="5"/>
  <c r="H784" i="5"/>
  <c r="E785" i="5"/>
  <c r="F785" i="5"/>
  <c r="G785" i="5"/>
  <c r="H785" i="5"/>
  <c r="E786" i="5"/>
  <c r="F786" i="5"/>
  <c r="G786" i="5"/>
  <c r="H786" i="5"/>
  <c r="E787" i="5"/>
  <c r="F787" i="5"/>
  <c r="G787" i="5"/>
  <c r="H787" i="5"/>
  <c r="F2" i="51" l="1"/>
  <c r="F2" i="52"/>
  <c r="F2" i="50"/>
  <c r="F2" i="49"/>
  <c r="F2" i="48"/>
  <c r="C18" i="53" l="1"/>
  <c r="D18" i="53"/>
  <c r="L520" i="5"/>
  <c r="M520" i="5" s="1"/>
  <c r="L521" i="5"/>
  <c r="M521" i="5" s="1"/>
  <c r="L522" i="5"/>
  <c r="M522" i="5" s="1"/>
  <c r="L523" i="5"/>
  <c r="M523" i="5" s="1"/>
  <c r="L524" i="5"/>
  <c r="M524" i="5" s="1"/>
  <c r="L525" i="5"/>
  <c r="M525" i="5" s="1"/>
  <c r="L526" i="5"/>
  <c r="M526" i="5" s="1"/>
  <c r="L527" i="5"/>
  <c r="M527" i="5" s="1"/>
  <c r="L528" i="5"/>
  <c r="M528" i="5" s="1"/>
  <c r="L529" i="5"/>
  <c r="M529" i="5" s="1"/>
  <c r="L530" i="5"/>
  <c r="M530" i="5" s="1"/>
  <c r="L531" i="5"/>
  <c r="M531" i="5" s="1"/>
  <c r="L532" i="5"/>
  <c r="M532" i="5" s="1"/>
  <c r="L533" i="5"/>
  <c r="M533" i="5" s="1"/>
  <c r="L534" i="5"/>
  <c r="M534" i="5" s="1"/>
  <c r="L535" i="5"/>
  <c r="M535" i="5" s="1"/>
  <c r="L536" i="5"/>
  <c r="M536" i="5" s="1"/>
  <c r="L537" i="5"/>
  <c r="M537" i="5" s="1"/>
  <c r="L538" i="5"/>
  <c r="M538" i="5" s="1"/>
  <c r="L539" i="5"/>
  <c r="M539" i="5" s="1"/>
  <c r="L540" i="5"/>
  <c r="M540" i="5" s="1"/>
  <c r="L541" i="5"/>
  <c r="M541" i="5" s="1"/>
  <c r="L542" i="5"/>
  <c r="M542" i="5" s="1"/>
  <c r="L543" i="5"/>
  <c r="M543" i="5" s="1"/>
  <c r="L544" i="5"/>
  <c r="M544" i="5" s="1"/>
  <c r="L545" i="5"/>
  <c r="M545" i="5" s="1"/>
  <c r="L546" i="5"/>
  <c r="M546" i="5" s="1"/>
  <c r="L547" i="5"/>
  <c r="M547" i="5" s="1"/>
  <c r="L548" i="5"/>
  <c r="M548" i="5" s="1"/>
  <c r="L549" i="5"/>
  <c r="M549" i="5" s="1"/>
  <c r="L550" i="5"/>
  <c r="M550" i="5" s="1"/>
  <c r="L551" i="5"/>
  <c r="M551" i="5" s="1"/>
  <c r="L552" i="5"/>
  <c r="M552" i="5" s="1"/>
  <c r="L553" i="5"/>
  <c r="M553" i="5" s="1"/>
  <c r="L554" i="5"/>
  <c r="M554" i="5" s="1"/>
  <c r="L555" i="5"/>
  <c r="M555" i="5" s="1"/>
  <c r="L556" i="5"/>
  <c r="M556" i="5" s="1"/>
  <c r="L557" i="5"/>
  <c r="M557" i="5" s="1"/>
  <c r="L558" i="5"/>
  <c r="M558" i="5" s="1"/>
  <c r="L559" i="5"/>
  <c r="M559" i="5" s="1"/>
  <c r="L560" i="5"/>
  <c r="M560" i="5" s="1"/>
  <c r="L561" i="5"/>
  <c r="M561" i="5" s="1"/>
  <c r="L562" i="5"/>
  <c r="M562" i="5" s="1"/>
  <c r="L563" i="5"/>
  <c r="M563" i="5" s="1"/>
  <c r="L564" i="5"/>
  <c r="M564" i="5" s="1"/>
  <c r="L565" i="5"/>
  <c r="M565" i="5" s="1"/>
  <c r="L566" i="5"/>
  <c r="M566" i="5" s="1"/>
  <c r="L567" i="5"/>
  <c r="M567" i="5" s="1"/>
  <c r="L568" i="5"/>
  <c r="M568" i="5" s="1"/>
  <c r="L569" i="5"/>
  <c r="M569" i="5" s="1"/>
  <c r="L570" i="5"/>
  <c r="M570" i="5" s="1"/>
  <c r="L571" i="5"/>
  <c r="M571" i="5" s="1"/>
  <c r="L572" i="5"/>
  <c r="M572" i="5" s="1"/>
  <c r="L573" i="5"/>
  <c r="M573" i="5" s="1"/>
  <c r="L574" i="5"/>
  <c r="M574" i="5" s="1"/>
  <c r="L575" i="5"/>
  <c r="M575" i="5" s="1"/>
  <c r="L576" i="5"/>
  <c r="M576" i="5" s="1"/>
  <c r="L577" i="5"/>
  <c r="M577" i="5" s="1"/>
  <c r="L578" i="5"/>
  <c r="M578" i="5" s="1"/>
  <c r="L579" i="5"/>
  <c r="M579" i="5" s="1"/>
  <c r="L580" i="5"/>
  <c r="M580" i="5" s="1"/>
  <c r="L581" i="5"/>
  <c r="M581" i="5" s="1"/>
  <c r="L582" i="5"/>
  <c r="M582" i="5" s="1"/>
  <c r="L583" i="5"/>
  <c r="M583" i="5" s="1"/>
  <c r="L584" i="5"/>
  <c r="M584" i="5" s="1"/>
  <c r="L585" i="5"/>
  <c r="M585" i="5" s="1"/>
  <c r="L586" i="5"/>
  <c r="M586" i="5" s="1"/>
  <c r="L587" i="5"/>
  <c r="M587" i="5" s="1"/>
  <c r="L588" i="5"/>
  <c r="M588" i="5" s="1"/>
  <c r="L589" i="5"/>
  <c r="M589" i="5" s="1"/>
  <c r="L590" i="5"/>
  <c r="M590" i="5" s="1"/>
  <c r="L591" i="5"/>
  <c r="M591" i="5" s="1"/>
  <c r="L592" i="5"/>
  <c r="M592" i="5" s="1"/>
  <c r="L593" i="5"/>
  <c r="M593" i="5" s="1"/>
  <c r="L594" i="5"/>
  <c r="M594" i="5" s="1"/>
  <c r="L595" i="5"/>
  <c r="M595" i="5" s="1"/>
  <c r="L596" i="5"/>
  <c r="M596" i="5" s="1"/>
  <c r="L597" i="5"/>
  <c r="M597" i="5" s="1"/>
  <c r="L598" i="5"/>
  <c r="M598" i="5" s="1"/>
  <c r="L599" i="5"/>
  <c r="M599" i="5" s="1"/>
  <c r="L600" i="5"/>
  <c r="M600" i="5" s="1"/>
  <c r="L601" i="5"/>
  <c r="M601" i="5" s="1"/>
  <c r="L602" i="5"/>
  <c r="M602" i="5" s="1"/>
  <c r="L603" i="5"/>
  <c r="M603" i="5" s="1"/>
  <c r="L604" i="5"/>
  <c r="M604" i="5" s="1"/>
  <c r="L605" i="5"/>
  <c r="M605" i="5" s="1"/>
  <c r="L606" i="5"/>
  <c r="M606" i="5" s="1"/>
  <c r="L607" i="5"/>
  <c r="M607" i="5" s="1"/>
  <c r="L608" i="5"/>
  <c r="M608" i="5" s="1"/>
  <c r="L609" i="5"/>
  <c r="M609" i="5" s="1"/>
  <c r="L610" i="5"/>
  <c r="M610" i="5" s="1"/>
  <c r="L611" i="5"/>
  <c r="M611" i="5" s="1"/>
  <c r="L612" i="5"/>
  <c r="M612" i="5" s="1"/>
  <c r="L613" i="5"/>
  <c r="M613" i="5" s="1"/>
  <c r="L614" i="5"/>
  <c r="M614" i="5" s="1"/>
  <c r="L615" i="5"/>
  <c r="M615" i="5" s="1"/>
  <c r="L616" i="5"/>
  <c r="M616" i="5" s="1"/>
  <c r="L617" i="5"/>
  <c r="M617" i="5" s="1"/>
  <c r="L618" i="5"/>
  <c r="M618" i="5" s="1"/>
  <c r="L619" i="5"/>
  <c r="M619" i="5" s="1"/>
  <c r="L620" i="5"/>
  <c r="M620" i="5" s="1"/>
  <c r="L621" i="5"/>
  <c r="M621" i="5" s="1"/>
  <c r="L622" i="5"/>
  <c r="M622" i="5" s="1"/>
  <c r="L623" i="5"/>
  <c r="M623" i="5" s="1"/>
  <c r="L624" i="5"/>
  <c r="M624" i="5" s="1"/>
  <c r="L625" i="5"/>
  <c r="M625" i="5" s="1"/>
  <c r="L626" i="5"/>
  <c r="M626" i="5" s="1"/>
  <c r="L627" i="5"/>
  <c r="M627" i="5" s="1"/>
  <c r="L628" i="5"/>
  <c r="M628" i="5" s="1"/>
  <c r="L629" i="5"/>
  <c r="M629" i="5" s="1"/>
  <c r="L630" i="5"/>
  <c r="M630" i="5" s="1"/>
  <c r="L631" i="5"/>
  <c r="M631" i="5" s="1"/>
  <c r="L632" i="5"/>
  <c r="M632" i="5" s="1"/>
  <c r="L633" i="5"/>
  <c r="M633" i="5" s="1"/>
  <c r="L634" i="5"/>
  <c r="M634" i="5" s="1"/>
  <c r="L635" i="5"/>
  <c r="M635" i="5" s="1"/>
  <c r="L636" i="5"/>
  <c r="M636" i="5" s="1"/>
  <c r="L637" i="5"/>
  <c r="M637" i="5" s="1"/>
  <c r="L638" i="5"/>
  <c r="M638" i="5" s="1"/>
  <c r="L639" i="5"/>
  <c r="M639" i="5" s="1"/>
  <c r="L640" i="5"/>
  <c r="M640" i="5" s="1"/>
  <c r="L641" i="5"/>
  <c r="M641" i="5" s="1"/>
  <c r="L642" i="5"/>
  <c r="M642" i="5" s="1"/>
  <c r="L643" i="5"/>
  <c r="M643" i="5" s="1"/>
  <c r="L644" i="5"/>
  <c r="M644" i="5" s="1"/>
  <c r="L645" i="5"/>
  <c r="M645" i="5" s="1"/>
  <c r="L646" i="5"/>
  <c r="M646" i="5" s="1"/>
  <c r="L647" i="5"/>
  <c r="M647" i="5" s="1"/>
  <c r="L648" i="5"/>
  <c r="M648" i="5" s="1"/>
  <c r="L649" i="5"/>
  <c r="M649" i="5" s="1"/>
  <c r="L650" i="5"/>
  <c r="M650" i="5" s="1"/>
  <c r="L651" i="5"/>
  <c r="M651" i="5" s="1"/>
  <c r="L652" i="5"/>
  <c r="M652" i="5" s="1"/>
  <c r="L653" i="5"/>
  <c r="M653" i="5" s="1"/>
  <c r="L654" i="5"/>
  <c r="M654" i="5" s="1"/>
  <c r="L655" i="5"/>
  <c r="M655" i="5" s="1"/>
  <c r="L656" i="5"/>
  <c r="M656" i="5" s="1"/>
  <c r="L657" i="5"/>
  <c r="M657" i="5" s="1"/>
  <c r="L658" i="5"/>
  <c r="M658" i="5" s="1"/>
  <c r="L659" i="5"/>
  <c r="M659" i="5" s="1"/>
  <c r="L660" i="5"/>
  <c r="M660" i="5" s="1"/>
  <c r="L661" i="5"/>
  <c r="M661" i="5" s="1"/>
  <c r="L662" i="5"/>
  <c r="M662" i="5" s="1"/>
  <c r="L663" i="5"/>
  <c r="M663" i="5" s="1"/>
  <c r="L664" i="5"/>
  <c r="M664" i="5" s="1"/>
  <c r="L665" i="5"/>
  <c r="M665" i="5" s="1"/>
  <c r="L666" i="5"/>
  <c r="M666" i="5" s="1"/>
  <c r="L667" i="5"/>
  <c r="M667" i="5" s="1"/>
  <c r="L668" i="5"/>
  <c r="M668" i="5" s="1"/>
  <c r="L669" i="5"/>
  <c r="M669" i="5" s="1"/>
  <c r="L670" i="5"/>
  <c r="M670" i="5" s="1"/>
  <c r="L671" i="5"/>
  <c r="M671" i="5" s="1"/>
  <c r="L672" i="5"/>
  <c r="M672" i="5" s="1"/>
  <c r="L673" i="5"/>
  <c r="M673" i="5" s="1"/>
  <c r="L674" i="5"/>
  <c r="M674" i="5" s="1"/>
  <c r="L675" i="5"/>
  <c r="M675" i="5" s="1"/>
  <c r="L676" i="5"/>
  <c r="M676" i="5" s="1"/>
  <c r="L677" i="5"/>
  <c r="M677" i="5" s="1"/>
  <c r="L678" i="5"/>
  <c r="M678" i="5" s="1"/>
  <c r="L679" i="5"/>
  <c r="M679" i="5" s="1"/>
  <c r="L680" i="5"/>
  <c r="M680" i="5" s="1"/>
  <c r="L681" i="5"/>
  <c r="M681" i="5" s="1"/>
  <c r="L682" i="5"/>
  <c r="M682" i="5" s="1"/>
  <c r="L683" i="5"/>
  <c r="M683" i="5" s="1"/>
  <c r="L684" i="5"/>
  <c r="M684" i="5" s="1"/>
  <c r="L685" i="5"/>
  <c r="M685" i="5" s="1"/>
  <c r="L686" i="5"/>
  <c r="M686" i="5" s="1"/>
  <c r="L687" i="5"/>
  <c r="M687" i="5" s="1"/>
  <c r="L688" i="5"/>
  <c r="M688" i="5" s="1"/>
  <c r="L689" i="5"/>
  <c r="M689" i="5" s="1"/>
  <c r="L690" i="5"/>
  <c r="M690" i="5" s="1"/>
  <c r="L691" i="5"/>
  <c r="M691" i="5" s="1"/>
  <c r="L692" i="5"/>
  <c r="M692" i="5" s="1"/>
  <c r="L693" i="5"/>
  <c r="M693" i="5" s="1"/>
  <c r="L694" i="5"/>
  <c r="M694" i="5" s="1"/>
  <c r="L695" i="5"/>
  <c r="M695" i="5" s="1"/>
  <c r="L696" i="5"/>
  <c r="M696" i="5" s="1"/>
  <c r="L697" i="5"/>
  <c r="M697" i="5" s="1"/>
  <c r="L698" i="5"/>
  <c r="M698" i="5" s="1"/>
  <c r="L699" i="5"/>
  <c r="M699" i="5" s="1"/>
  <c r="L700" i="5"/>
  <c r="M700" i="5" s="1"/>
  <c r="L701" i="5"/>
  <c r="M701" i="5" s="1"/>
  <c r="L702" i="5"/>
  <c r="M702" i="5" s="1"/>
  <c r="L703" i="5"/>
  <c r="M703" i="5" s="1"/>
  <c r="L704" i="5"/>
  <c r="M704" i="5" s="1"/>
  <c r="L705" i="5"/>
  <c r="M705" i="5" s="1"/>
  <c r="L706" i="5"/>
  <c r="M706" i="5" s="1"/>
  <c r="L707" i="5"/>
  <c r="M707" i="5" s="1"/>
  <c r="L708" i="5"/>
  <c r="M708" i="5" s="1"/>
  <c r="L709" i="5"/>
  <c r="M709" i="5" s="1"/>
  <c r="L710" i="5"/>
  <c r="M710" i="5" s="1"/>
  <c r="L711" i="5"/>
  <c r="M711" i="5" s="1"/>
  <c r="L712" i="5"/>
  <c r="M712" i="5" s="1"/>
  <c r="L713" i="5"/>
  <c r="M713" i="5" s="1"/>
  <c r="L714" i="5"/>
  <c r="M714" i="5" s="1"/>
  <c r="L715" i="5"/>
  <c r="M715" i="5" s="1"/>
  <c r="L716" i="5"/>
  <c r="M716" i="5" s="1"/>
  <c r="L717" i="5"/>
  <c r="M717" i="5" s="1"/>
  <c r="L718" i="5"/>
  <c r="M718" i="5" s="1"/>
  <c r="L719" i="5"/>
  <c r="M719" i="5" s="1"/>
  <c r="L720" i="5"/>
  <c r="M720" i="5" s="1"/>
  <c r="L721" i="5"/>
  <c r="M721" i="5" s="1"/>
  <c r="L722" i="5"/>
  <c r="M722" i="5" s="1"/>
  <c r="L723" i="5"/>
  <c r="M723" i="5" s="1"/>
  <c r="L724" i="5"/>
  <c r="M724" i="5" s="1"/>
  <c r="L725" i="5"/>
  <c r="M725" i="5" s="1"/>
  <c r="L726" i="5"/>
  <c r="M726" i="5" s="1"/>
  <c r="L727" i="5"/>
  <c r="M727" i="5" s="1"/>
  <c r="L728" i="5"/>
  <c r="M728" i="5" s="1"/>
  <c r="L729" i="5"/>
  <c r="M729" i="5" s="1"/>
  <c r="L730" i="5"/>
  <c r="M730" i="5" s="1"/>
  <c r="L731" i="5"/>
  <c r="M731" i="5" s="1"/>
  <c r="L732" i="5"/>
  <c r="M732" i="5" s="1"/>
  <c r="L733" i="5"/>
  <c r="M733" i="5" s="1"/>
  <c r="L734" i="5"/>
  <c r="M734" i="5" s="1"/>
  <c r="L735" i="5"/>
  <c r="M735" i="5" s="1"/>
  <c r="L736" i="5"/>
  <c r="M736" i="5" s="1"/>
  <c r="L737" i="5"/>
  <c r="M737" i="5" s="1"/>
  <c r="L738" i="5"/>
  <c r="M738" i="5" s="1"/>
  <c r="L739" i="5"/>
  <c r="M739" i="5" s="1"/>
  <c r="L740" i="5"/>
  <c r="M740" i="5" s="1"/>
  <c r="L741" i="5"/>
  <c r="M741" i="5" s="1"/>
  <c r="L742" i="5"/>
  <c r="M742" i="5" s="1"/>
  <c r="L743" i="5"/>
  <c r="M743" i="5" s="1"/>
  <c r="L744" i="5"/>
  <c r="M744" i="5" s="1"/>
  <c r="L745" i="5"/>
  <c r="M745" i="5" s="1"/>
  <c r="L746" i="5"/>
  <c r="M746" i="5" s="1"/>
  <c r="L747" i="5"/>
  <c r="M747" i="5" s="1"/>
  <c r="L748" i="5"/>
  <c r="M748" i="5" s="1"/>
  <c r="L749" i="5"/>
  <c r="M749" i="5" s="1"/>
  <c r="L750" i="5"/>
  <c r="M750" i="5" s="1"/>
  <c r="L751" i="5"/>
  <c r="M751" i="5" s="1"/>
  <c r="L752" i="5"/>
  <c r="M752" i="5" s="1"/>
  <c r="L753" i="5"/>
  <c r="M753" i="5" s="1"/>
  <c r="L754" i="5"/>
  <c r="M754" i="5" s="1"/>
  <c r="L755" i="5"/>
  <c r="M755" i="5" s="1"/>
  <c r="L756" i="5"/>
  <c r="M756" i="5" s="1"/>
  <c r="L757" i="5"/>
  <c r="M757" i="5" s="1"/>
  <c r="L758" i="5"/>
  <c r="M758" i="5" s="1"/>
  <c r="L759" i="5"/>
  <c r="M759" i="5" s="1"/>
  <c r="L760" i="5"/>
  <c r="M760" i="5" s="1"/>
  <c r="L761" i="5"/>
  <c r="M761" i="5" s="1"/>
  <c r="L762" i="5"/>
  <c r="M762" i="5" s="1"/>
  <c r="L763" i="5"/>
  <c r="M763" i="5" s="1"/>
  <c r="L764" i="5"/>
  <c r="M764" i="5" s="1"/>
  <c r="L765" i="5"/>
  <c r="M765" i="5" s="1"/>
  <c r="L766" i="5"/>
  <c r="M766" i="5" s="1"/>
  <c r="L767" i="5"/>
  <c r="M767" i="5" s="1"/>
  <c r="L768" i="5"/>
  <c r="M768" i="5" s="1"/>
  <c r="L769" i="5"/>
  <c r="M769" i="5" s="1"/>
  <c r="L770" i="5"/>
  <c r="M770" i="5" s="1"/>
  <c r="L771" i="5"/>
  <c r="M771" i="5" s="1"/>
  <c r="L772" i="5"/>
  <c r="M772" i="5" s="1"/>
  <c r="L773" i="5"/>
  <c r="M773" i="5" s="1"/>
  <c r="L774" i="5"/>
  <c r="M774" i="5" s="1"/>
  <c r="L775" i="5"/>
  <c r="M775" i="5" s="1"/>
  <c r="L776" i="5"/>
  <c r="M776" i="5" s="1"/>
  <c r="L777" i="5"/>
  <c r="M777" i="5" s="1"/>
  <c r="L778" i="5"/>
  <c r="M778" i="5" s="1"/>
  <c r="L779" i="5"/>
  <c r="M779" i="5" s="1"/>
  <c r="L780" i="5"/>
  <c r="M780" i="5" s="1"/>
  <c r="L781" i="5"/>
  <c r="M781" i="5" s="1"/>
  <c r="L782" i="5"/>
  <c r="M782" i="5" s="1"/>
  <c r="L783" i="5"/>
  <c r="M783" i="5" s="1"/>
  <c r="L784" i="5"/>
  <c r="M784" i="5" s="1"/>
  <c r="L785" i="5"/>
  <c r="M785" i="5" s="1"/>
  <c r="L786" i="5"/>
  <c r="M786" i="5" s="1"/>
  <c r="L787" i="5"/>
  <c r="M787" i="5" s="1"/>
  <c r="E236" i="5" l="1"/>
  <c r="F236" i="5"/>
  <c r="H236" i="5"/>
  <c r="L236" i="5"/>
  <c r="M236" i="5" s="1"/>
  <c r="E357" i="5"/>
  <c r="F357" i="5"/>
  <c r="H357" i="5"/>
  <c r="L357" i="5"/>
  <c r="M357" i="5" s="1"/>
  <c r="L356" i="5"/>
  <c r="M356" i="5" s="1"/>
  <c r="L348" i="5"/>
  <c r="M348" i="5" s="1"/>
  <c r="L237" i="5"/>
  <c r="M237" i="5" s="1"/>
  <c r="L355" i="5"/>
  <c r="M355" i="5" s="1"/>
  <c r="L2" i="5"/>
  <c r="M2" i="5" s="1"/>
  <c r="L3" i="5"/>
  <c r="M3" i="5" s="1"/>
  <c r="L362" i="5"/>
  <c r="M362" i="5" s="1"/>
  <c r="L257" i="5"/>
  <c r="M257" i="5" s="1"/>
  <c r="L259" i="5"/>
  <c r="M259" i="5" s="1"/>
  <c r="L376" i="5"/>
  <c r="M376" i="5" s="1"/>
  <c r="L379" i="5"/>
  <c r="M379" i="5" s="1"/>
  <c r="M380" i="5"/>
  <c r="L16" i="5"/>
  <c r="M16" i="5" s="1"/>
  <c r="L378" i="5"/>
  <c r="M378" i="5" s="1"/>
  <c r="L377" i="5"/>
  <c r="M377" i="5" s="1"/>
  <c r="L11" i="5"/>
  <c r="M11" i="5" s="1"/>
  <c r="L12" i="5"/>
  <c r="M12" i="5" s="1"/>
  <c r="L21" i="5"/>
  <c r="M21" i="5" s="1"/>
  <c r="L191" i="5"/>
  <c r="M191" i="5" s="1"/>
  <c r="L189" i="5"/>
  <c r="M189" i="5" s="1"/>
  <c r="L192" i="5"/>
  <c r="M192" i="5" s="1"/>
  <c r="L201" i="5"/>
  <c r="M201" i="5" s="1"/>
  <c r="L72" i="5"/>
  <c r="M72" i="5" s="1"/>
  <c r="L76" i="5"/>
  <c r="M76" i="5" s="1"/>
  <c r="L197" i="5"/>
  <c r="M197" i="5" s="1"/>
  <c r="L73" i="5"/>
  <c r="M73" i="5" s="1"/>
  <c r="L319" i="5"/>
  <c r="M319" i="5" s="1"/>
  <c r="L63" i="5"/>
  <c r="M63" i="5" s="1"/>
  <c r="L205" i="5"/>
  <c r="M205" i="5" s="1"/>
  <c r="L320" i="5"/>
  <c r="M320" i="5" s="1"/>
  <c r="L71" i="5"/>
  <c r="M71" i="5" s="1"/>
  <c r="L22" i="5"/>
  <c r="M22" i="5" s="1"/>
  <c r="L220" i="5"/>
  <c r="M220" i="5" s="1"/>
  <c r="L342" i="5"/>
  <c r="M342" i="5" s="1"/>
  <c r="L223" i="5"/>
  <c r="M223" i="5" s="1"/>
  <c r="L335" i="5"/>
  <c r="M335" i="5" s="1"/>
  <c r="M344" i="5"/>
  <c r="L332" i="5"/>
  <c r="M332" i="5" s="1"/>
  <c r="L42" i="5"/>
  <c r="M42" i="5" s="1"/>
  <c r="L43" i="5"/>
  <c r="M43" i="5" s="1"/>
  <c r="L44" i="5"/>
  <c r="M44" i="5" s="1"/>
  <c r="L45" i="5"/>
  <c r="M45" i="5" s="1"/>
  <c r="L109" i="5"/>
  <c r="M109" i="5" s="1"/>
  <c r="L148" i="5"/>
  <c r="M148" i="5" s="1"/>
  <c r="L107" i="5"/>
  <c r="M107" i="5" s="1"/>
  <c r="L110" i="5"/>
  <c r="M110" i="5" s="1"/>
  <c r="L55" i="5"/>
  <c r="M55" i="5" s="1"/>
  <c r="L102" i="5"/>
  <c r="M102" i="5" s="1"/>
  <c r="L139" i="5"/>
  <c r="M139" i="5" s="1"/>
  <c r="L114" i="5"/>
  <c r="M114" i="5" s="1"/>
  <c r="L289" i="5"/>
  <c r="M289" i="5" s="1"/>
  <c r="M305" i="5"/>
  <c r="L56" i="5"/>
  <c r="M56" i="5" s="1"/>
  <c r="L177" i="5"/>
  <c r="M177" i="5" s="1"/>
  <c r="L58" i="5"/>
  <c r="M58" i="5" s="1"/>
  <c r="L170" i="5"/>
  <c r="M170" i="5" s="1"/>
  <c r="L178" i="5"/>
  <c r="M178" i="5" s="1"/>
  <c r="L179" i="5"/>
  <c r="M179" i="5" s="1"/>
  <c r="L180" i="5"/>
  <c r="M180" i="5" s="1"/>
  <c r="M328" i="5"/>
  <c r="L315" i="5"/>
  <c r="M315" i="5" s="1"/>
  <c r="L203" i="5"/>
  <c r="M203" i="5" s="1"/>
  <c r="L202" i="5"/>
  <c r="M202" i="5" s="1"/>
  <c r="L321" i="5"/>
  <c r="M321" i="5" s="1"/>
  <c r="L185" i="5"/>
  <c r="M185" i="5" s="1"/>
  <c r="L325" i="5"/>
  <c r="M325" i="5" s="1"/>
  <c r="L195" i="5"/>
  <c r="M195" i="5" s="1"/>
  <c r="L312" i="5"/>
  <c r="M312" i="5" s="1"/>
  <c r="L314" i="5"/>
  <c r="M314" i="5" s="1"/>
  <c r="L316" i="5"/>
  <c r="M316" i="5" s="1"/>
  <c r="L317" i="5"/>
  <c r="M317" i="5" s="1"/>
  <c r="L35" i="5"/>
  <c r="M35" i="5" s="1"/>
  <c r="L199" i="5"/>
  <c r="M199" i="5" s="1"/>
  <c r="L337" i="5"/>
  <c r="M337" i="5" s="1"/>
  <c r="L216" i="5"/>
  <c r="M216" i="5" s="1"/>
  <c r="L333" i="5"/>
  <c r="M333" i="5" s="1"/>
  <c r="L336" i="5"/>
  <c r="M336" i="5" s="1"/>
  <c r="L225" i="5"/>
  <c r="M225" i="5" s="1"/>
  <c r="L338" i="5"/>
  <c r="M338" i="5" s="1"/>
  <c r="L84" i="5"/>
  <c r="M84" i="5" s="1"/>
  <c r="L85" i="5"/>
  <c r="M85" i="5" s="1"/>
  <c r="L210" i="5"/>
  <c r="M210" i="5" s="1"/>
  <c r="L77" i="5"/>
  <c r="M77" i="5" s="1"/>
  <c r="L235" i="5"/>
  <c r="M235" i="5" s="1"/>
  <c r="L359" i="5"/>
  <c r="M359" i="5" s="1"/>
  <c r="L243" i="5"/>
  <c r="M243" i="5" s="1"/>
  <c r="L242" i="5"/>
  <c r="M242" i="5" s="1"/>
  <c r="L354" i="5"/>
  <c r="M354" i="5" s="1"/>
  <c r="L352" i="5"/>
  <c r="M352" i="5" s="1"/>
  <c r="L347" i="5"/>
  <c r="M347" i="5" s="1"/>
  <c r="L351" i="5"/>
  <c r="M351" i="5" s="1"/>
  <c r="L363" i="5"/>
  <c r="M363" i="5" s="1"/>
  <c r="L360" i="5"/>
  <c r="M360" i="5" s="1"/>
  <c r="L361" i="5"/>
  <c r="M361" i="5" s="1"/>
  <c r="L4" i="5"/>
  <c r="M4" i="5" s="1"/>
  <c r="L5" i="5"/>
  <c r="M5" i="5" s="1"/>
  <c r="L6" i="5"/>
  <c r="M6" i="5" s="1"/>
  <c r="L161" i="5"/>
  <c r="M161" i="5" s="1"/>
  <c r="L53" i="5"/>
  <c r="M53" i="5" s="1"/>
  <c r="L101" i="5"/>
  <c r="M101" i="5" s="1"/>
  <c r="L166" i="5"/>
  <c r="M166" i="5" s="1"/>
  <c r="L54" i="5"/>
  <c r="M54" i="5" s="1"/>
  <c r="L147" i="5"/>
  <c r="M147" i="5" s="1"/>
  <c r="L261" i="5"/>
  <c r="M261" i="5" s="1"/>
  <c r="M306" i="5"/>
  <c r="L149" i="5"/>
  <c r="M149" i="5" s="1"/>
  <c r="L145" i="5"/>
  <c r="M145" i="5" s="1"/>
  <c r="L138" i="5"/>
  <c r="M138" i="5" s="1"/>
  <c r="L106" i="5"/>
  <c r="M106" i="5" s="1"/>
  <c r="L46" i="5"/>
  <c r="M46" i="5" s="1"/>
  <c r="L47" i="5"/>
  <c r="M47" i="5" s="1"/>
  <c r="L244" i="5"/>
  <c r="M244" i="5" s="1"/>
  <c r="L369" i="5"/>
  <c r="M369" i="5" s="1"/>
  <c r="L368" i="5"/>
  <c r="M368" i="5" s="1"/>
  <c r="L375" i="5"/>
  <c r="M375" i="5" s="1"/>
  <c r="L373" i="5"/>
  <c r="M373" i="5" s="1"/>
  <c r="L367" i="5"/>
  <c r="M367" i="5" s="1"/>
  <c r="L254" i="5"/>
  <c r="M254" i="5" s="1"/>
  <c r="L122" i="5"/>
  <c r="M122" i="5" s="1"/>
  <c r="L255" i="5"/>
  <c r="M255" i="5" s="1"/>
  <c r="L370" i="5"/>
  <c r="M370" i="5" s="1"/>
  <c r="L371" i="5"/>
  <c r="M371" i="5" s="1"/>
  <c r="L13" i="5"/>
  <c r="M13" i="5" s="1"/>
  <c r="L14" i="5"/>
  <c r="M14" i="5" s="1"/>
  <c r="L171" i="5"/>
  <c r="M171" i="5" s="1"/>
  <c r="L129" i="5"/>
  <c r="M129" i="5" s="1"/>
  <c r="L172" i="5"/>
  <c r="M172" i="5" s="1"/>
  <c r="L132" i="5"/>
  <c r="M132" i="5" s="1"/>
  <c r="L136" i="5"/>
  <c r="M136" i="5" s="1"/>
  <c r="L173" i="5"/>
  <c r="M173" i="5" s="1"/>
  <c r="L181" i="5"/>
  <c r="M181" i="5" s="1"/>
  <c r="L182" i="5"/>
  <c r="M182" i="5" s="1"/>
  <c r="L183" i="5"/>
  <c r="M183" i="5" s="1"/>
  <c r="L140" i="5"/>
  <c r="M140" i="5" s="1"/>
  <c r="L294" i="5"/>
  <c r="M294" i="5" s="1"/>
  <c r="L269" i="5"/>
  <c r="M269" i="5" s="1"/>
  <c r="L291" i="5"/>
  <c r="M291" i="5" s="1"/>
  <c r="L104" i="5"/>
  <c r="M104" i="5" s="1"/>
  <c r="L155" i="5"/>
  <c r="M155" i="5" s="1"/>
  <c r="L265" i="5"/>
  <c r="M265" i="5" s="1"/>
  <c r="L168" i="5"/>
  <c r="M168" i="5" s="1"/>
  <c r="L270" i="5"/>
  <c r="M270" i="5" s="1"/>
  <c r="L272" i="5"/>
  <c r="M272" i="5" s="1"/>
  <c r="L152" i="5"/>
  <c r="M152" i="5" s="1"/>
  <c r="L292" i="5"/>
  <c r="M292" i="5" s="1"/>
  <c r="L266" i="5"/>
  <c r="M266" i="5" s="1"/>
  <c r="L105" i="5"/>
  <c r="M105" i="5" s="1"/>
  <c r="L48" i="5"/>
  <c r="M48" i="5" s="1"/>
  <c r="L49" i="5"/>
  <c r="M49" i="5" s="1"/>
  <c r="L264" i="5"/>
  <c r="M264" i="5" s="1"/>
  <c r="L52" i="5"/>
  <c r="M52" i="5" s="1"/>
  <c r="L154" i="5"/>
  <c r="M154" i="5" s="1"/>
  <c r="L295" i="5"/>
  <c r="M295" i="5" s="1"/>
  <c r="L169" i="5"/>
  <c r="M169" i="5" s="1"/>
  <c r="L142" i="5"/>
  <c r="M142" i="5" s="1"/>
  <c r="L143" i="5"/>
  <c r="M143" i="5" s="1"/>
  <c r="L112" i="5"/>
  <c r="M112" i="5" s="1"/>
  <c r="L157" i="5"/>
  <c r="M157" i="5" s="1"/>
  <c r="L304" i="5"/>
  <c r="M304" i="5" s="1"/>
  <c r="L151" i="5"/>
  <c r="M151" i="5" s="1"/>
  <c r="L307" i="5"/>
  <c r="M307" i="5" s="1"/>
  <c r="L267" i="5"/>
  <c r="M267" i="5" s="1"/>
  <c r="L302" i="5"/>
  <c r="M302" i="5" s="1"/>
  <c r="L141" i="5"/>
  <c r="M141" i="5" s="1"/>
  <c r="L163" i="5"/>
  <c r="M163" i="5" s="1"/>
  <c r="L303" i="5"/>
  <c r="M303" i="5" s="1"/>
  <c r="L59" i="5"/>
  <c r="M59" i="5" s="1"/>
  <c r="L184" i="5"/>
  <c r="M184" i="5" s="1"/>
  <c r="L273" i="5"/>
  <c r="M273" i="5" s="1"/>
  <c r="L274" i="5"/>
  <c r="M274" i="5" s="1"/>
  <c r="L275" i="5"/>
  <c r="M275" i="5" s="1"/>
  <c r="L276" i="5"/>
  <c r="M276" i="5" s="1"/>
  <c r="L277" i="5"/>
  <c r="M277" i="5" s="1"/>
  <c r="L60" i="5"/>
  <c r="M60" i="5" s="1"/>
  <c r="L61" i="5"/>
  <c r="M61" i="5" s="1"/>
  <c r="L174" i="5"/>
  <c r="M174" i="5" s="1"/>
  <c r="L278" i="5"/>
  <c r="M278" i="5" s="1"/>
  <c r="L279" i="5"/>
  <c r="M279" i="5" s="1"/>
  <c r="L280" i="5"/>
  <c r="M280" i="5" s="1"/>
  <c r="L281" i="5"/>
  <c r="M281" i="5" s="1"/>
  <c r="L282" i="5"/>
  <c r="M282" i="5" s="1"/>
  <c r="L190" i="5"/>
  <c r="M190" i="5" s="1"/>
  <c r="L208" i="5"/>
  <c r="M208" i="5" s="1"/>
  <c r="L207" i="5"/>
  <c r="M207" i="5" s="1"/>
  <c r="L323" i="5"/>
  <c r="M323" i="5" s="1"/>
  <c r="L74" i="5"/>
  <c r="M74" i="5" s="1"/>
  <c r="L206" i="5"/>
  <c r="M206" i="5" s="1"/>
  <c r="L196" i="5"/>
  <c r="M196" i="5" s="1"/>
  <c r="L309" i="5"/>
  <c r="M309" i="5" s="1"/>
  <c r="L23" i="5"/>
  <c r="M23" i="5" s="1"/>
  <c r="L24" i="5"/>
  <c r="M24" i="5" s="1"/>
  <c r="L25" i="5"/>
  <c r="M25" i="5" s="1"/>
  <c r="L326" i="5"/>
  <c r="M326" i="5" s="1"/>
  <c r="L64" i="5"/>
  <c r="M64" i="5" s="1"/>
  <c r="L69" i="5"/>
  <c r="M69" i="5" s="1"/>
  <c r="L65" i="5"/>
  <c r="M65" i="5" s="1"/>
  <c r="L311" i="5"/>
  <c r="M311" i="5" s="1"/>
  <c r="L194" i="5"/>
  <c r="M194" i="5" s="1"/>
  <c r="L327" i="5"/>
  <c r="M327" i="5" s="1"/>
  <c r="L193" i="5"/>
  <c r="M193" i="5" s="1"/>
  <c r="L204" i="5"/>
  <c r="M204" i="5" s="1"/>
  <c r="L310" i="5"/>
  <c r="M310" i="5" s="1"/>
  <c r="L70" i="5"/>
  <c r="M70" i="5" s="1"/>
  <c r="L26" i="5"/>
  <c r="M26" i="5" s="1"/>
  <c r="L27" i="5"/>
  <c r="M27" i="5" s="1"/>
  <c r="L214" i="5"/>
  <c r="M214" i="5" s="1"/>
  <c r="L340" i="5"/>
  <c r="M340" i="5" s="1"/>
  <c r="L343" i="5"/>
  <c r="M343" i="5" s="1"/>
  <c r="L37" i="5"/>
  <c r="M37" i="5" s="1"/>
  <c r="L213" i="5"/>
  <c r="M213" i="5" s="1"/>
  <c r="L217" i="5"/>
  <c r="M217" i="5" s="1"/>
  <c r="L41" i="5"/>
  <c r="M41" i="5" s="1"/>
  <c r="L78" i="5"/>
  <c r="M78" i="5" s="1"/>
  <c r="L219" i="5"/>
  <c r="M219" i="5" s="1"/>
  <c r="L334" i="5"/>
  <c r="M334" i="5" s="1"/>
  <c r="L224" i="5"/>
  <c r="M224" i="5" s="1"/>
  <c r="L218" i="5"/>
  <c r="M218" i="5" s="1"/>
  <c r="L86" i="5"/>
  <c r="M86" i="5" s="1"/>
  <c r="L40" i="5"/>
  <c r="M40" i="5" s="1"/>
  <c r="L79" i="5"/>
  <c r="M79" i="5" s="1"/>
  <c r="L80" i="5"/>
  <c r="M80" i="5" s="1"/>
  <c r="L81" i="5"/>
  <c r="M81" i="5" s="1"/>
  <c r="L229" i="5"/>
  <c r="M229" i="5" s="1"/>
  <c r="L232" i="5"/>
  <c r="M232" i="5" s="1"/>
  <c r="L239" i="5"/>
  <c r="M239" i="5" s="1"/>
  <c r="L240" i="5"/>
  <c r="M240" i="5" s="1"/>
  <c r="L230" i="5"/>
  <c r="M230" i="5" s="1"/>
  <c r="L7" i="5"/>
  <c r="M7" i="5" s="1"/>
  <c r="L10" i="5"/>
  <c r="M10" i="5" s="1"/>
  <c r="L87" i="5"/>
  <c r="M87" i="5" s="1"/>
  <c r="L88" i="5"/>
  <c r="M88" i="5" s="1"/>
  <c r="L350" i="5"/>
  <c r="M350" i="5" s="1"/>
  <c r="L233" i="5"/>
  <c r="M233" i="5" s="1"/>
  <c r="L358" i="5"/>
  <c r="M358" i="5" s="1"/>
  <c r="L346" i="5"/>
  <c r="M346" i="5" s="1"/>
  <c r="L100" i="5"/>
  <c r="M100" i="5" s="1"/>
  <c r="L349" i="5"/>
  <c r="M349" i="5" s="1"/>
  <c r="L98" i="5"/>
  <c r="M98" i="5" s="1"/>
  <c r="L89" i="5"/>
  <c r="M89" i="5" s="1"/>
  <c r="L90" i="5"/>
  <c r="M90" i="5" s="1"/>
  <c r="L372" i="5"/>
  <c r="M372" i="5" s="1"/>
  <c r="L258" i="5"/>
  <c r="M258" i="5" s="1"/>
  <c r="L246" i="5"/>
  <c r="M246" i="5" s="1"/>
  <c r="L15" i="5"/>
  <c r="M15" i="5" s="1"/>
  <c r="L17" i="5"/>
  <c r="M17" i="5" s="1"/>
  <c r="L18" i="5"/>
  <c r="M18" i="5" s="1"/>
  <c r="L19" i="5"/>
  <c r="M19" i="5" s="1"/>
  <c r="L256" i="5"/>
  <c r="M256" i="5" s="1"/>
  <c r="L127" i="5"/>
  <c r="M127" i="5" s="1"/>
  <c r="L364" i="5"/>
  <c r="M364" i="5" s="1"/>
  <c r="L253" i="5"/>
  <c r="M253" i="5" s="1"/>
  <c r="L252" i="5"/>
  <c r="M252" i="5" s="1"/>
  <c r="L20" i="5"/>
  <c r="M20" i="5" s="1"/>
  <c r="L115" i="5"/>
  <c r="M115" i="5" s="1"/>
  <c r="L116" i="5"/>
  <c r="M116" i="5" s="1"/>
  <c r="L117" i="5"/>
  <c r="M117" i="5" s="1"/>
  <c r="L268" i="5"/>
  <c r="M268" i="5" s="1"/>
  <c r="L156" i="5"/>
  <c r="M156" i="5" s="1"/>
  <c r="L296" i="5"/>
  <c r="M296" i="5" s="1"/>
  <c r="L144" i="5"/>
  <c r="M144" i="5" s="1"/>
  <c r="L260" i="5"/>
  <c r="M260" i="5" s="1"/>
  <c r="L298" i="5"/>
  <c r="M298" i="5" s="1"/>
  <c r="L158" i="5"/>
  <c r="M158" i="5" s="1"/>
  <c r="L293" i="5"/>
  <c r="M293" i="5" s="1"/>
  <c r="L301" i="5"/>
  <c r="M301" i="5" s="1"/>
  <c r="L159" i="5"/>
  <c r="M159" i="5" s="1"/>
  <c r="L164" i="5"/>
  <c r="M164" i="5" s="1"/>
  <c r="L113" i="5"/>
  <c r="M113" i="5" s="1"/>
  <c r="L50" i="5"/>
  <c r="M50" i="5" s="1"/>
  <c r="L62" i="5"/>
  <c r="M62" i="5" s="1"/>
  <c r="L130" i="5"/>
  <c r="M130" i="5" s="1"/>
  <c r="L135" i="5"/>
  <c r="M135" i="5" s="1"/>
  <c r="L128" i="5"/>
  <c r="M128" i="5" s="1"/>
  <c r="L131" i="5"/>
  <c r="M131" i="5" s="1"/>
  <c r="L283" i="5"/>
  <c r="M283" i="5" s="1"/>
  <c r="L284" i="5"/>
  <c r="M284" i="5" s="1"/>
  <c r="L134" i="5"/>
  <c r="M134" i="5" s="1"/>
  <c r="L133" i="5"/>
  <c r="M133" i="5" s="1"/>
  <c r="L57" i="5"/>
  <c r="M57" i="5" s="1"/>
  <c r="L176" i="5"/>
  <c r="M176" i="5" s="1"/>
  <c r="L175" i="5"/>
  <c r="M175" i="5" s="1"/>
  <c r="L285" i="5"/>
  <c r="M285" i="5" s="1"/>
  <c r="L286" i="5"/>
  <c r="M286" i="5" s="1"/>
  <c r="L287" i="5"/>
  <c r="M287" i="5" s="1"/>
  <c r="L299" i="5"/>
  <c r="M299" i="5" s="1"/>
  <c r="L153" i="5"/>
  <c r="M153" i="5" s="1"/>
  <c r="L167" i="5"/>
  <c r="M167" i="5" s="1"/>
  <c r="L108" i="5"/>
  <c r="M108" i="5" s="1"/>
  <c r="L300" i="5"/>
  <c r="M300" i="5" s="1"/>
  <c r="L271" i="5"/>
  <c r="M271" i="5" s="1"/>
  <c r="L111" i="5"/>
  <c r="M111" i="5" s="1"/>
  <c r="L137" i="5"/>
  <c r="M137" i="5" s="1"/>
  <c r="L160" i="5"/>
  <c r="M160" i="5" s="1"/>
  <c r="L290" i="5"/>
  <c r="M290" i="5" s="1"/>
  <c r="L288" i="5"/>
  <c r="M288" i="5" s="1"/>
  <c r="L146" i="5"/>
  <c r="M146" i="5" s="1"/>
  <c r="L262" i="5"/>
  <c r="M262" i="5" s="1"/>
  <c r="L297" i="5"/>
  <c r="M297" i="5" s="1"/>
  <c r="L165" i="5"/>
  <c r="M165" i="5" s="1"/>
  <c r="L162" i="5"/>
  <c r="M162" i="5" s="1"/>
  <c r="L150" i="5"/>
  <c r="M150" i="5" s="1"/>
  <c r="L103" i="5"/>
  <c r="M103" i="5" s="1"/>
  <c r="L263" i="5"/>
  <c r="M263" i="5" s="1"/>
  <c r="L51" i="5"/>
  <c r="M51" i="5" s="1"/>
  <c r="L187" i="5"/>
  <c r="M187" i="5" s="1"/>
  <c r="L200" i="5"/>
  <c r="M200" i="5" s="1"/>
  <c r="L68" i="5"/>
  <c r="M68" i="5" s="1"/>
  <c r="L186" i="5"/>
  <c r="M186" i="5" s="1"/>
  <c r="L198" i="5"/>
  <c r="M198" i="5" s="1"/>
  <c r="L66" i="5"/>
  <c r="M66" i="5" s="1"/>
  <c r="L308" i="5"/>
  <c r="M308" i="5" s="1"/>
  <c r="L188" i="5"/>
  <c r="M188" i="5" s="1"/>
  <c r="L322" i="5"/>
  <c r="M322" i="5" s="1"/>
  <c r="L313" i="5"/>
  <c r="M313" i="5" s="1"/>
  <c r="L318" i="5"/>
  <c r="M318" i="5" s="1"/>
  <c r="L34" i="5"/>
  <c r="M34" i="5" s="1"/>
  <c r="L28" i="5"/>
  <c r="M28" i="5" s="1"/>
  <c r="L67" i="5"/>
  <c r="M67" i="5" s="1"/>
  <c r="L75" i="5"/>
  <c r="M75" i="5" s="1"/>
  <c r="L33" i="5"/>
  <c r="M33" i="5" s="1"/>
  <c r="L324" i="5"/>
  <c r="M324" i="5" s="1"/>
  <c r="L29" i="5"/>
  <c r="M29" i="5" s="1"/>
  <c r="L30" i="5"/>
  <c r="M30" i="5" s="1"/>
  <c r="L31" i="5"/>
  <c r="M31" i="5" s="1"/>
  <c r="L32" i="5"/>
  <c r="M32" i="5" s="1"/>
  <c r="L221" i="5"/>
  <c r="M221" i="5" s="1"/>
  <c r="L36" i="5"/>
  <c r="M36" i="5" s="1"/>
  <c r="L39" i="5"/>
  <c r="M39" i="5" s="1"/>
  <c r="L82" i="5"/>
  <c r="M82" i="5" s="1"/>
  <c r="L83" i="5"/>
  <c r="M83" i="5" s="1"/>
  <c r="L212" i="5"/>
  <c r="M212" i="5" s="1"/>
  <c r="L215" i="5"/>
  <c r="M215" i="5" s="1"/>
  <c r="L222" i="5"/>
  <c r="M222" i="5" s="1"/>
  <c r="L209" i="5"/>
  <c r="M209" i="5" s="1"/>
  <c r="L211" i="5"/>
  <c r="M211" i="5" s="1"/>
  <c r="L329" i="5"/>
  <c r="M329" i="5" s="1"/>
  <c r="L339" i="5"/>
  <c r="M339" i="5" s="1"/>
  <c r="L38" i="5"/>
  <c r="M38" i="5" s="1"/>
  <c r="L330" i="5"/>
  <c r="M330" i="5" s="1"/>
  <c r="L331" i="5"/>
  <c r="M331" i="5" s="1"/>
  <c r="L341" i="5"/>
  <c r="M341" i="5" s="1"/>
  <c r="L345" i="5"/>
  <c r="M345" i="5" s="1"/>
  <c r="L231" i="5"/>
  <c r="M231" i="5" s="1"/>
  <c r="L238" i="5"/>
  <c r="M238" i="5" s="1"/>
  <c r="L234" i="5"/>
  <c r="M234" i="5" s="1"/>
  <c r="L91" i="5"/>
  <c r="M91" i="5" s="1"/>
  <c r="L92" i="5"/>
  <c r="M92" i="5" s="1"/>
  <c r="L93" i="5"/>
  <c r="M93" i="5" s="1"/>
  <c r="L94" i="5"/>
  <c r="M94" i="5" s="1"/>
  <c r="L353" i="5"/>
  <c r="M353" i="5" s="1"/>
  <c r="L228" i="5"/>
  <c r="M228" i="5" s="1"/>
  <c r="L241" i="5"/>
  <c r="M241" i="5" s="1"/>
  <c r="L99" i="5"/>
  <c r="M99" i="5" s="1"/>
  <c r="L8" i="5"/>
  <c r="M8" i="5" s="1"/>
  <c r="L9" i="5"/>
  <c r="M9" i="5" s="1"/>
  <c r="L95" i="5"/>
  <c r="M95" i="5" s="1"/>
  <c r="L96" i="5"/>
  <c r="M96" i="5" s="1"/>
  <c r="L97" i="5"/>
  <c r="M97" i="5" s="1"/>
  <c r="L226" i="5"/>
  <c r="M226" i="5" s="1"/>
  <c r="L227" i="5"/>
  <c r="M227" i="5" s="1"/>
  <c r="L374" i="5"/>
  <c r="M374" i="5" s="1"/>
  <c r="L365" i="5"/>
  <c r="M365" i="5" s="1"/>
  <c r="L366" i="5"/>
  <c r="M366" i="5" s="1"/>
  <c r="L118" i="5"/>
  <c r="M118" i="5" s="1"/>
  <c r="L119" i="5"/>
  <c r="M119" i="5" s="1"/>
  <c r="L120" i="5"/>
  <c r="M120" i="5" s="1"/>
  <c r="L121" i="5"/>
  <c r="M121" i="5" s="1"/>
  <c r="L248" i="5"/>
  <c r="M248" i="5" s="1"/>
  <c r="L247" i="5"/>
  <c r="M247" i="5" s="1"/>
  <c r="L245" i="5"/>
  <c r="M245" i="5" s="1"/>
  <c r="L250" i="5"/>
  <c r="M250" i="5" s="1"/>
  <c r="L251" i="5"/>
  <c r="M251" i="5" s="1"/>
  <c r="L249" i="5"/>
  <c r="M249" i="5" s="1"/>
  <c r="L123" i="5"/>
  <c r="M123" i="5" s="1"/>
  <c r="L124" i="5"/>
  <c r="M124" i="5" s="1"/>
  <c r="L125" i="5"/>
  <c r="M125" i="5" s="1"/>
  <c r="L126" i="5"/>
  <c r="M126" i="5" s="1"/>
  <c r="L381" i="5"/>
  <c r="M381" i="5" s="1"/>
  <c r="L382" i="5"/>
  <c r="M382" i="5" s="1"/>
  <c r="L383" i="5"/>
  <c r="M383" i="5" s="1"/>
  <c r="L384" i="5"/>
  <c r="M384" i="5" s="1"/>
  <c r="L385" i="5"/>
  <c r="M385" i="5" s="1"/>
  <c r="L386" i="5"/>
  <c r="M386" i="5" s="1"/>
  <c r="L387" i="5"/>
  <c r="M387" i="5" s="1"/>
  <c r="L388" i="5"/>
  <c r="M388" i="5" s="1"/>
  <c r="L389" i="5"/>
  <c r="M389" i="5" s="1"/>
  <c r="L390" i="5"/>
  <c r="M390" i="5" s="1"/>
  <c r="L391" i="5"/>
  <c r="M391" i="5" s="1"/>
  <c r="L392" i="5"/>
  <c r="M392" i="5" s="1"/>
  <c r="L393" i="5"/>
  <c r="M393" i="5" s="1"/>
  <c r="L394" i="5"/>
  <c r="M394" i="5" s="1"/>
  <c r="L395" i="5"/>
  <c r="M395" i="5" s="1"/>
  <c r="L396" i="5"/>
  <c r="M396" i="5" s="1"/>
  <c r="L397" i="5"/>
  <c r="M397" i="5" s="1"/>
  <c r="L398" i="5"/>
  <c r="M398" i="5" s="1"/>
  <c r="L399" i="5"/>
  <c r="M399" i="5" s="1"/>
  <c r="L400" i="5"/>
  <c r="M400" i="5" s="1"/>
  <c r="L401" i="5"/>
  <c r="M401" i="5" s="1"/>
  <c r="L402" i="5"/>
  <c r="M402" i="5" s="1"/>
  <c r="L403" i="5"/>
  <c r="M403" i="5" s="1"/>
  <c r="L404" i="5"/>
  <c r="M404" i="5" s="1"/>
  <c r="L405" i="5"/>
  <c r="M405" i="5" s="1"/>
  <c r="L406" i="5"/>
  <c r="M406" i="5" s="1"/>
  <c r="L407" i="5"/>
  <c r="M407" i="5" s="1"/>
  <c r="L408" i="5"/>
  <c r="M408" i="5" s="1"/>
  <c r="L409" i="5"/>
  <c r="M409" i="5" s="1"/>
  <c r="L410" i="5"/>
  <c r="M410" i="5" s="1"/>
  <c r="L411" i="5"/>
  <c r="M411" i="5" s="1"/>
  <c r="L412" i="5"/>
  <c r="M412" i="5" s="1"/>
  <c r="L413" i="5"/>
  <c r="M413" i="5" s="1"/>
  <c r="L414" i="5"/>
  <c r="M414" i="5" s="1"/>
  <c r="L415" i="5"/>
  <c r="M415" i="5" s="1"/>
  <c r="L416" i="5"/>
  <c r="M416" i="5" s="1"/>
  <c r="L417" i="5"/>
  <c r="M417" i="5" s="1"/>
  <c r="L418" i="5"/>
  <c r="M418" i="5" s="1"/>
  <c r="L419" i="5"/>
  <c r="M419" i="5" s="1"/>
  <c r="L420" i="5"/>
  <c r="M420" i="5" s="1"/>
  <c r="L421" i="5"/>
  <c r="M421" i="5" s="1"/>
  <c r="L422" i="5"/>
  <c r="M422" i="5" s="1"/>
  <c r="L423" i="5"/>
  <c r="M423" i="5" s="1"/>
  <c r="L424" i="5"/>
  <c r="M424" i="5" s="1"/>
  <c r="L425" i="5"/>
  <c r="M425" i="5" s="1"/>
  <c r="L426" i="5"/>
  <c r="M426" i="5" s="1"/>
  <c r="L427" i="5"/>
  <c r="M427" i="5" s="1"/>
  <c r="L428" i="5"/>
  <c r="M428" i="5" s="1"/>
  <c r="L429" i="5"/>
  <c r="M429" i="5" s="1"/>
  <c r="L430" i="5"/>
  <c r="M430" i="5" s="1"/>
  <c r="L431" i="5"/>
  <c r="M431" i="5" s="1"/>
  <c r="L432" i="5"/>
  <c r="M432" i="5" s="1"/>
  <c r="L433" i="5"/>
  <c r="M433" i="5" s="1"/>
  <c r="L434" i="5"/>
  <c r="M434" i="5" s="1"/>
  <c r="L435" i="5"/>
  <c r="M435" i="5" s="1"/>
  <c r="L436" i="5"/>
  <c r="M436" i="5" s="1"/>
  <c r="L437" i="5"/>
  <c r="M437" i="5" s="1"/>
  <c r="L438" i="5"/>
  <c r="M438" i="5" s="1"/>
  <c r="L439" i="5"/>
  <c r="M439" i="5" s="1"/>
  <c r="L440" i="5"/>
  <c r="M440" i="5" s="1"/>
  <c r="L441" i="5"/>
  <c r="M441" i="5" s="1"/>
  <c r="L442" i="5"/>
  <c r="M442" i="5" s="1"/>
  <c r="L443" i="5"/>
  <c r="M443" i="5" s="1"/>
  <c r="L444" i="5"/>
  <c r="M444" i="5" s="1"/>
  <c r="L445" i="5"/>
  <c r="M445" i="5" s="1"/>
  <c r="L446" i="5"/>
  <c r="M446" i="5" s="1"/>
  <c r="L447" i="5"/>
  <c r="M447" i="5" s="1"/>
  <c r="L448" i="5"/>
  <c r="M448" i="5" s="1"/>
  <c r="L449" i="5"/>
  <c r="M449" i="5" s="1"/>
  <c r="L450" i="5"/>
  <c r="M450" i="5" s="1"/>
  <c r="L451" i="5"/>
  <c r="M451" i="5" s="1"/>
  <c r="L452" i="5"/>
  <c r="M452" i="5" s="1"/>
  <c r="L453" i="5"/>
  <c r="M453" i="5" s="1"/>
  <c r="L454" i="5"/>
  <c r="M454" i="5" s="1"/>
  <c r="L455" i="5"/>
  <c r="M455" i="5" s="1"/>
  <c r="L456" i="5"/>
  <c r="M456" i="5" s="1"/>
  <c r="L457" i="5"/>
  <c r="M457" i="5" s="1"/>
  <c r="L458" i="5"/>
  <c r="M458" i="5" s="1"/>
  <c r="L459" i="5"/>
  <c r="M459" i="5" s="1"/>
  <c r="L460" i="5"/>
  <c r="M460" i="5" s="1"/>
  <c r="L461" i="5"/>
  <c r="M461" i="5" s="1"/>
  <c r="L462" i="5"/>
  <c r="M462" i="5" s="1"/>
  <c r="L463" i="5"/>
  <c r="M463" i="5" s="1"/>
  <c r="L464" i="5"/>
  <c r="M464" i="5" s="1"/>
  <c r="L465" i="5"/>
  <c r="M465" i="5" s="1"/>
  <c r="L466" i="5"/>
  <c r="M466" i="5" s="1"/>
  <c r="L467" i="5"/>
  <c r="M467" i="5" s="1"/>
  <c r="L468" i="5"/>
  <c r="M468" i="5" s="1"/>
  <c r="L469" i="5"/>
  <c r="M469" i="5" s="1"/>
  <c r="L470" i="5"/>
  <c r="M470" i="5" s="1"/>
  <c r="L471" i="5"/>
  <c r="M471" i="5" s="1"/>
  <c r="L472" i="5"/>
  <c r="M472" i="5" s="1"/>
  <c r="L473" i="5"/>
  <c r="M473" i="5" s="1"/>
  <c r="L474" i="5"/>
  <c r="M474" i="5" s="1"/>
  <c r="L475" i="5"/>
  <c r="M475" i="5" s="1"/>
  <c r="L476" i="5"/>
  <c r="M476" i="5" s="1"/>
  <c r="L477" i="5"/>
  <c r="M477" i="5" s="1"/>
  <c r="L478" i="5"/>
  <c r="M478" i="5" s="1"/>
  <c r="L479" i="5"/>
  <c r="M479" i="5" s="1"/>
  <c r="L480" i="5"/>
  <c r="M480" i="5" s="1"/>
  <c r="L481" i="5"/>
  <c r="M481" i="5" s="1"/>
  <c r="L482" i="5"/>
  <c r="M482" i="5" s="1"/>
  <c r="L483" i="5"/>
  <c r="M483" i="5" s="1"/>
  <c r="L484" i="5"/>
  <c r="M484" i="5" s="1"/>
  <c r="L485" i="5"/>
  <c r="M485" i="5" s="1"/>
  <c r="L486" i="5"/>
  <c r="M486" i="5" s="1"/>
  <c r="L487" i="5"/>
  <c r="M487" i="5" s="1"/>
  <c r="L488" i="5"/>
  <c r="M488" i="5" s="1"/>
  <c r="L489" i="5"/>
  <c r="M489" i="5" s="1"/>
  <c r="L490" i="5"/>
  <c r="M490" i="5" s="1"/>
  <c r="L491" i="5"/>
  <c r="M491" i="5" s="1"/>
  <c r="L492" i="5"/>
  <c r="M492" i="5" s="1"/>
  <c r="L493" i="5"/>
  <c r="M493" i="5" s="1"/>
  <c r="L494" i="5"/>
  <c r="M494" i="5" s="1"/>
  <c r="L495" i="5"/>
  <c r="M495" i="5" s="1"/>
  <c r="L496" i="5"/>
  <c r="M496" i="5" s="1"/>
  <c r="L497" i="5"/>
  <c r="M497" i="5" s="1"/>
  <c r="L498" i="5"/>
  <c r="M498" i="5" s="1"/>
  <c r="L499" i="5"/>
  <c r="M499" i="5" s="1"/>
  <c r="L500" i="5"/>
  <c r="M500" i="5" s="1"/>
  <c r="L501" i="5"/>
  <c r="M501" i="5" s="1"/>
  <c r="L502" i="5"/>
  <c r="M502" i="5" s="1"/>
  <c r="L503" i="5"/>
  <c r="M503" i="5" s="1"/>
  <c r="L504" i="5"/>
  <c r="M504" i="5" s="1"/>
  <c r="L505" i="5"/>
  <c r="M505" i="5" s="1"/>
  <c r="L506" i="5"/>
  <c r="M506" i="5" s="1"/>
  <c r="L507" i="5"/>
  <c r="M507" i="5" s="1"/>
  <c r="L508" i="5"/>
  <c r="M508" i="5" s="1"/>
  <c r="L509" i="5"/>
  <c r="M509" i="5" s="1"/>
  <c r="L510" i="5"/>
  <c r="M510" i="5" s="1"/>
  <c r="L511" i="5"/>
  <c r="M511" i="5" s="1"/>
  <c r="L512" i="5"/>
  <c r="M512" i="5" s="1"/>
  <c r="L513" i="5"/>
  <c r="M513" i="5" s="1"/>
  <c r="L514" i="5"/>
  <c r="M514" i="5" s="1"/>
  <c r="L515" i="5"/>
  <c r="M515" i="5" s="1"/>
  <c r="L516" i="5"/>
  <c r="M516" i="5" s="1"/>
  <c r="L517" i="5"/>
  <c r="M517" i="5" s="1"/>
  <c r="L518" i="5"/>
  <c r="M518" i="5" s="1"/>
  <c r="L519" i="5"/>
  <c r="M519" i="5" s="1"/>
  <c r="D4" i="13" l="1"/>
  <c r="K30" i="31"/>
  <c r="K234" i="31"/>
  <c r="K221" i="31"/>
  <c r="K220" i="31"/>
  <c r="K219" i="31"/>
  <c r="K152" i="31"/>
  <c r="K153" i="31"/>
  <c r="K146" i="31"/>
  <c r="K142" i="31"/>
  <c r="K140" i="31"/>
  <c r="K133" i="31"/>
  <c r="K135" i="31"/>
  <c r="K136" i="31"/>
  <c r="K132" i="31"/>
  <c r="K125" i="31"/>
  <c r="K127" i="31"/>
  <c r="K124" i="31"/>
  <c r="K122" i="31"/>
  <c r="K97" i="31"/>
  <c r="K91" i="31"/>
  <c r="K93" i="31"/>
  <c r="K89" i="31"/>
  <c r="K88" i="31"/>
  <c r="K69" i="31"/>
  <c r="K83" i="31"/>
  <c r="K78" i="31"/>
  <c r="K77" i="31"/>
  <c r="K75" i="31"/>
  <c r="K73" i="31"/>
  <c r="K66" i="31"/>
  <c r="K72" i="31"/>
  <c r="K68" i="31"/>
  <c r="K62" i="31"/>
  <c r="K61" i="31"/>
  <c r="K60" i="31"/>
  <c r="K47" i="31"/>
  <c r="K54" i="31"/>
  <c r="K51" i="31"/>
  <c r="K52" i="31"/>
  <c r="K50" i="31"/>
  <c r="K48" i="31"/>
  <c r="K45" i="31"/>
  <c r="K44" i="31"/>
  <c r="K42" i="31"/>
  <c r="K43" i="31"/>
  <c r="K41" i="31"/>
  <c r="K40" i="31"/>
  <c r="K33" i="31"/>
  <c r="K36" i="31"/>
  <c r="K32" i="31"/>
  <c r="K29" i="31"/>
  <c r="K31" i="31"/>
  <c r="K27" i="31"/>
  <c r="K24" i="31"/>
  <c r="K22" i="31"/>
  <c r="K21" i="31"/>
  <c r="K20" i="31"/>
  <c r="K19" i="31"/>
  <c r="K10" i="31"/>
  <c r="K18" i="31"/>
  <c r="K17" i="31"/>
  <c r="K16" i="31"/>
  <c r="K15" i="31"/>
  <c r="K14" i="31"/>
  <c r="K13" i="31"/>
  <c r="K12" i="31"/>
  <c r="K11" i="31"/>
  <c r="K9" i="31"/>
  <c r="K5" i="31"/>
  <c r="K23" i="31"/>
  <c r="K4" i="31"/>
  <c r="K7" i="31"/>
  <c r="K8" i="31"/>
  <c r="K6" i="31"/>
  <c r="G81" i="31"/>
  <c r="H81" i="31"/>
  <c r="I81" i="31"/>
  <c r="J81" i="31"/>
  <c r="K81" i="31"/>
  <c r="G73" i="31"/>
  <c r="H73" i="31"/>
  <c r="I73" i="31"/>
  <c r="J73" i="31"/>
  <c r="G16" i="31"/>
  <c r="H16" i="31"/>
  <c r="I16" i="31"/>
  <c r="J16" i="31"/>
  <c r="G230" i="31"/>
  <c r="H230" i="31"/>
  <c r="I230" i="31"/>
  <c r="J230" i="31"/>
  <c r="K230" i="31"/>
  <c r="G11" i="31"/>
  <c r="H11" i="31"/>
  <c r="I11" i="31"/>
  <c r="J11" i="31"/>
  <c r="G7" i="31"/>
  <c r="H7" i="31"/>
  <c r="I7" i="31"/>
  <c r="J7" i="31"/>
  <c r="G32" i="31"/>
  <c r="H32" i="31"/>
  <c r="I32" i="31"/>
  <c r="J32" i="31"/>
  <c r="G26" i="31"/>
  <c r="H26" i="31"/>
  <c r="I26" i="31"/>
  <c r="J26" i="31"/>
  <c r="K26" i="31"/>
  <c r="G20" i="31"/>
  <c r="H20" i="31"/>
  <c r="I20" i="31"/>
  <c r="J20" i="31"/>
  <c r="G35" i="31"/>
  <c r="H35" i="31"/>
  <c r="I35" i="31"/>
  <c r="J35" i="31"/>
  <c r="K35" i="31"/>
  <c r="G116" i="31"/>
  <c r="H116" i="31"/>
  <c r="I116" i="31"/>
  <c r="J116" i="31"/>
  <c r="K116" i="31"/>
  <c r="G68" i="31"/>
  <c r="H68" i="31"/>
  <c r="I68" i="31"/>
  <c r="J68" i="31"/>
  <c r="G51" i="31"/>
  <c r="H51" i="31"/>
  <c r="I51" i="31"/>
  <c r="J51" i="31"/>
  <c r="G38" i="31"/>
  <c r="H38" i="31"/>
  <c r="I38" i="31"/>
  <c r="J38" i="31"/>
  <c r="K38" i="31"/>
  <c r="G147" i="31"/>
  <c r="H147" i="31"/>
  <c r="I147" i="31"/>
  <c r="J147" i="31"/>
  <c r="K147" i="31"/>
  <c r="G10" i="31"/>
  <c r="H10" i="31"/>
  <c r="I10" i="31"/>
  <c r="J10" i="31"/>
  <c r="G14" i="31"/>
  <c r="H14" i="31"/>
  <c r="I14" i="31"/>
  <c r="J14" i="31"/>
  <c r="G8" i="31"/>
  <c r="H8" i="31"/>
  <c r="I8" i="31"/>
  <c r="J8" i="31"/>
  <c r="G28" i="31"/>
  <c r="H28" i="31"/>
  <c r="I28" i="31"/>
  <c r="J28" i="31"/>
  <c r="K28" i="31"/>
  <c r="G212" i="31"/>
  <c r="H212" i="31"/>
  <c r="I212" i="31"/>
  <c r="J212" i="31"/>
  <c r="K212" i="31"/>
  <c r="G4" i="31"/>
  <c r="H4" i="31"/>
  <c r="I4" i="31"/>
  <c r="J4" i="31"/>
  <c r="G17" i="31"/>
  <c r="H17" i="31"/>
  <c r="I17" i="31"/>
  <c r="J17" i="31"/>
  <c r="G18" i="31"/>
  <c r="H18" i="31"/>
  <c r="I18" i="31"/>
  <c r="J18" i="31"/>
  <c r="G249" i="31"/>
  <c r="H249" i="31"/>
  <c r="I249" i="31"/>
  <c r="J249" i="31"/>
  <c r="K249" i="31"/>
  <c r="G67" i="31"/>
  <c r="H67" i="31"/>
  <c r="I67" i="31"/>
  <c r="J67" i="31"/>
  <c r="K67" i="31"/>
  <c r="G165" i="31"/>
  <c r="H165" i="31"/>
  <c r="I165" i="31"/>
  <c r="J165" i="31"/>
  <c r="K165" i="31"/>
  <c r="G55" i="31"/>
  <c r="H55" i="31"/>
  <c r="I55" i="31"/>
  <c r="J55" i="31"/>
  <c r="K55" i="31"/>
  <c r="G131" i="31"/>
  <c r="H131" i="31"/>
  <c r="I131" i="31"/>
  <c r="J131" i="31"/>
  <c r="K131" i="31"/>
  <c r="G22" i="31"/>
  <c r="H22" i="31"/>
  <c r="I22" i="31"/>
  <c r="J22" i="31"/>
  <c r="G161" i="31"/>
  <c r="H161" i="31"/>
  <c r="I161" i="31"/>
  <c r="J161" i="31"/>
  <c r="K161" i="31"/>
  <c r="G93" i="31"/>
  <c r="H93" i="31"/>
  <c r="I93" i="31"/>
  <c r="J93" i="31"/>
  <c r="G12" i="31"/>
  <c r="H12" i="31"/>
  <c r="I12" i="31"/>
  <c r="J12" i="31"/>
  <c r="G247" i="31"/>
  <c r="H247" i="31"/>
  <c r="I247" i="31"/>
  <c r="J247" i="31"/>
  <c r="K247" i="31"/>
  <c r="G250" i="31"/>
  <c r="H250" i="31"/>
  <c r="I250" i="31"/>
  <c r="J250" i="31"/>
  <c r="K250" i="31"/>
  <c r="G184" i="31"/>
  <c r="H184" i="31"/>
  <c r="I184" i="31"/>
  <c r="J184" i="31"/>
  <c r="K184" i="31"/>
  <c r="G50" i="31"/>
  <c r="H50" i="31"/>
  <c r="I50" i="31"/>
  <c r="J50" i="31"/>
  <c r="G47" i="31"/>
  <c r="H47" i="31"/>
  <c r="I47" i="31"/>
  <c r="J47" i="31"/>
  <c r="G193" i="31"/>
  <c r="H193" i="31"/>
  <c r="I193" i="31"/>
  <c r="J193" i="31"/>
  <c r="K193" i="31"/>
  <c r="G334" i="31"/>
  <c r="H334" i="31"/>
  <c r="I334" i="31"/>
  <c r="J334" i="31"/>
  <c r="K334" i="31"/>
  <c r="G21" i="31"/>
  <c r="H21" i="31"/>
  <c r="I21" i="31"/>
  <c r="J21" i="31"/>
  <c r="G30" i="31"/>
  <c r="H30" i="31"/>
  <c r="I30" i="31"/>
  <c r="J30" i="31"/>
  <c r="G170" i="31"/>
  <c r="H170" i="31"/>
  <c r="I170" i="31"/>
  <c r="J170" i="31"/>
  <c r="K170" i="31"/>
  <c r="G100" i="31"/>
  <c r="H100" i="31"/>
  <c r="I100" i="31"/>
  <c r="J100" i="31"/>
  <c r="K100" i="31"/>
  <c r="G177" i="31"/>
  <c r="H177" i="31"/>
  <c r="I177" i="31"/>
  <c r="J177" i="31"/>
  <c r="K177" i="31"/>
  <c r="G269" i="31"/>
  <c r="H269" i="31"/>
  <c r="I269" i="31"/>
  <c r="J269" i="31"/>
  <c r="K269" i="31"/>
  <c r="G241" i="31"/>
  <c r="H241" i="31"/>
  <c r="I241" i="31"/>
  <c r="J241" i="31"/>
  <c r="K241" i="31"/>
  <c r="G144" i="31"/>
  <c r="H144" i="31"/>
  <c r="I144" i="31"/>
  <c r="J144" i="31"/>
  <c r="K144" i="31"/>
  <c r="G286" i="31"/>
  <c r="H286" i="31"/>
  <c r="I286" i="31"/>
  <c r="J286" i="31"/>
  <c r="K286" i="31"/>
  <c r="G97" i="31"/>
  <c r="H97" i="31"/>
  <c r="I97" i="31"/>
  <c r="J97" i="31"/>
  <c r="G233" i="31"/>
  <c r="H233" i="31"/>
  <c r="I233" i="31"/>
  <c r="J233" i="31"/>
  <c r="K233" i="31"/>
  <c r="G83" i="31"/>
  <c r="H83" i="31"/>
  <c r="I83" i="31"/>
  <c r="J83" i="31"/>
  <c r="G127" i="31"/>
  <c r="H127" i="31"/>
  <c r="I127" i="31"/>
  <c r="J127" i="31"/>
  <c r="G153" i="31"/>
  <c r="H153" i="31"/>
  <c r="I153" i="31"/>
  <c r="J153" i="31"/>
  <c r="G57" i="31"/>
  <c r="H57" i="31"/>
  <c r="I57" i="31"/>
  <c r="J57" i="31"/>
  <c r="K57" i="31"/>
  <c r="G287" i="31"/>
  <c r="H287" i="31"/>
  <c r="I287" i="31"/>
  <c r="J287" i="31"/>
  <c r="K287" i="31"/>
  <c r="G139" i="31"/>
  <c r="H139" i="31"/>
  <c r="I139" i="31"/>
  <c r="J139" i="31"/>
  <c r="K139" i="31"/>
  <c r="G84" i="31"/>
  <c r="H84" i="31"/>
  <c r="I84" i="31"/>
  <c r="J84" i="31"/>
  <c r="K84" i="31"/>
  <c r="G205" i="31"/>
  <c r="H205" i="31"/>
  <c r="I205" i="31"/>
  <c r="J205" i="31"/>
  <c r="K205" i="31"/>
  <c r="G24" i="31"/>
  <c r="H24" i="31"/>
  <c r="I24" i="31"/>
  <c r="J24" i="31"/>
  <c r="G270" i="31"/>
  <c r="H270" i="31"/>
  <c r="I270" i="31"/>
  <c r="J270" i="31"/>
  <c r="K270" i="31"/>
  <c r="G92" i="31"/>
  <c r="H92" i="31"/>
  <c r="I92" i="31"/>
  <c r="J92" i="31"/>
  <c r="K92" i="31"/>
  <c r="G33" i="31"/>
  <c r="H33" i="31"/>
  <c r="I33" i="31"/>
  <c r="J33" i="31"/>
  <c r="G13" i="31"/>
  <c r="H13" i="31"/>
  <c r="I13" i="31"/>
  <c r="J13" i="31"/>
  <c r="G135" i="31"/>
  <c r="H135" i="31"/>
  <c r="I135" i="31"/>
  <c r="J135" i="31"/>
  <c r="G169" i="31"/>
  <c r="H169" i="31"/>
  <c r="I169" i="31"/>
  <c r="J169" i="31"/>
  <c r="K169" i="31"/>
  <c r="G74" i="31"/>
  <c r="H74" i="31"/>
  <c r="I74" i="31"/>
  <c r="J74" i="31"/>
  <c r="K74" i="31"/>
  <c r="G45" i="31"/>
  <c r="H45" i="31"/>
  <c r="I45" i="31"/>
  <c r="J45" i="31"/>
  <c r="G103" i="31"/>
  <c r="H103" i="31"/>
  <c r="I103" i="31"/>
  <c r="J103" i="31"/>
  <c r="K103" i="31"/>
  <c r="G85" i="31"/>
  <c r="H85" i="31"/>
  <c r="I85" i="31"/>
  <c r="J85" i="31"/>
  <c r="K85" i="31"/>
  <c r="G145" i="31"/>
  <c r="H145" i="31"/>
  <c r="I145" i="31"/>
  <c r="J145" i="31"/>
  <c r="K145" i="31"/>
  <c r="G195" i="31"/>
  <c r="H195" i="31"/>
  <c r="I195" i="31"/>
  <c r="J195" i="31"/>
  <c r="K195" i="31"/>
  <c r="G82" i="31"/>
  <c r="H82" i="31"/>
  <c r="I82" i="31"/>
  <c r="J82" i="31"/>
  <c r="K82" i="31"/>
  <c r="G202" i="31"/>
  <c r="H202" i="31"/>
  <c r="I202" i="31"/>
  <c r="J202" i="31"/>
  <c r="K202" i="31"/>
  <c r="G288" i="31"/>
  <c r="H288" i="31"/>
  <c r="I288" i="31"/>
  <c r="J288" i="31"/>
  <c r="K288" i="31"/>
  <c r="G5" i="31"/>
  <c r="H5" i="31"/>
  <c r="I5" i="31"/>
  <c r="J5" i="31"/>
  <c r="G289" i="31"/>
  <c r="H289" i="31"/>
  <c r="I289" i="31"/>
  <c r="J289" i="31"/>
  <c r="K289" i="31"/>
  <c r="G95" i="31"/>
  <c r="H95" i="31"/>
  <c r="I95" i="31"/>
  <c r="J95" i="31"/>
  <c r="K95" i="31"/>
  <c r="G185" i="31"/>
  <c r="H185" i="31"/>
  <c r="I185" i="31"/>
  <c r="J185" i="31"/>
  <c r="K185" i="31"/>
  <c r="G163" i="31"/>
  <c r="H163" i="31"/>
  <c r="I163" i="31"/>
  <c r="J163" i="31"/>
  <c r="K163" i="31"/>
  <c r="G251" i="31"/>
  <c r="H251" i="31"/>
  <c r="I251" i="31"/>
  <c r="J251" i="31"/>
  <c r="K251" i="31"/>
  <c r="G66" i="31"/>
  <c r="H66" i="31"/>
  <c r="I66" i="31"/>
  <c r="J66" i="31"/>
  <c r="G65" i="31"/>
  <c r="H65" i="31"/>
  <c r="I65" i="31"/>
  <c r="J65" i="31"/>
  <c r="K65" i="31"/>
  <c r="G46" i="31"/>
  <c r="H46" i="31"/>
  <c r="I46" i="31"/>
  <c r="J46" i="31"/>
  <c r="K46" i="31"/>
  <c r="G70" i="31"/>
  <c r="H70" i="31"/>
  <c r="I70" i="31"/>
  <c r="J70" i="31"/>
  <c r="K70" i="31"/>
  <c r="G69" i="31"/>
  <c r="H69" i="31"/>
  <c r="I69" i="31"/>
  <c r="J69" i="31"/>
  <c r="G96" i="31"/>
  <c r="H96" i="31"/>
  <c r="I96" i="31"/>
  <c r="J96" i="31"/>
  <c r="K96" i="31"/>
  <c r="G27" i="31"/>
  <c r="H27" i="31"/>
  <c r="I27" i="31"/>
  <c r="J27" i="31"/>
  <c r="G150" i="31"/>
  <c r="H150" i="31"/>
  <c r="I150" i="31"/>
  <c r="J150" i="31"/>
  <c r="K150" i="31"/>
  <c r="G203" i="31"/>
  <c r="H203" i="31"/>
  <c r="I203" i="31"/>
  <c r="J203" i="31"/>
  <c r="K203" i="31"/>
  <c r="G172" i="31"/>
  <c r="H172" i="31"/>
  <c r="I172" i="31"/>
  <c r="J172" i="31"/>
  <c r="K172" i="31"/>
  <c r="G154" i="31"/>
  <c r="H154" i="31"/>
  <c r="I154" i="31"/>
  <c r="J154" i="31"/>
  <c r="K154" i="31"/>
  <c r="G41" i="31"/>
  <c r="H41" i="31"/>
  <c r="I41" i="31"/>
  <c r="J41" i="31"/>
  <c r="G290" i="31"/>
  <c r="H290" i="31"/>
  <c r="I290" i="31"/>
  <c r="J290" i="31"/>
  <c r="K290" i="31"/>
  <c r="G126" i="31"/>
  <c r="H126" i="31"/>
  <c r="I126" i="31"/>
  <c r="J126" i="31"/>
  <c r="K126" i="31"/>
  <c r="G214" i="31"/>
  <c r="H214" i="31"/>
  <c r="I214" i="31"/>
  <c r="J214" i="31"/>
  <c r="K214" i="31"/>
  <c r="G77" i="31"/>
  <c r="H77" i="31"/>
  <c r="I77" i="31"/>
  <c r="J77" i="31"/>
  <c r="G134" i="31"/>
  <c r="H134" i="31"/>
  <c r="I134" i="31"/>
  <c r="J134" i="31"/>
  <c r="K134" i="31"/>
  <c r="G291" i="31"/>
  <c r="H291" i="31"/>
  <c r="I291" i="31"/>
  <c r="J291" i="31"/>
  <c r="K291" i="31"/>
  <c r="G292" i="31"/>
  <c r="H292" i="31"/>
  <c r="I292" i="31"/>
  <c r="J292" i="31"/>
  <c r="K292" i="31"/>
  <c r="G182" i="31"/>
  <c r="H182" i="31"/>
  <c r="I182" i="31"/>
  <c r="J182" i="31"/>
  <c r="K182" i="31"/>
  <c r="G219" i="31"/>
  <c r="H219" i="31"/>
  <c r="I219" i="31"/>
  <c r="J219" i="31"/>
  <c r="G54" i="31"/>
  <c r="H54" i="31"/>
  <c r="I54" i="31"/>
  <c r="J54" i="31"/>
  <c r="G213" i="31"/>
  <c r="H213" i="31"/>
  <c r="I213" i="31"/>
  <c r="J213" i="31"/>
  <c r="K213" i="31"/>
  <c r="G197" i="31"/>
  <c r="H197" i="31"/>
  <c r="I197" i="31"/>
  <c r="J197" i="31"/>
  <c r="K197" i="31"/>
  <c r="G173" i="31"/>
  <c r="H173" i="31"/>
  <c r="I173" i="31"/>
  <c r="J173" i="31"/>
  <c r="K173" i="31"/>
  <c r="G63" i="31"/>
  <c r="H63" i="31"/>
  <c r="I63" i="31"/>
  <c r="J63" i="31"/>
  <c r="K63" i="31"/>
  <c r="G15" i="31"/>
  <c r="H15" i="31"/>
  <c r="I15" i="31"/>
  <c r="J15" i="31"/>
  <c r="G80" i="31"/>
  <c r="H80" i="31"/>
  <c r="I80" i="31"/>
  <c r="J80" i="31"/>
  <c r="K80" i="31"/>
  <c r="G58" i="31"/>
  <c r="H58" i="31"/>
  <c r="I58" i="31"/>
  <c r="J58" i="31"/>
  <c r="K58" i="31"/>
  <c r="G132" i="31"/>
  <c r="H132" i="31"/>
  <c r="I132" i="31"/>
  <c r="J132" i="31"/>
  <c r="G211" i="31"/>
  <c r="H211" i="31"/>
  <c r="I211" i="31"/>
  <c r="J211" i="31"/>
  <c r="K211" i="31"/>
  <c r="G42" i="31"/>
  <c r="H42" i="31"/>
  <c r="I42" i="31"/>
  <c r="J42" i="31"/>
  <c r="G62" i="31"/>
  <c r="H62" i="31"/>
  <c r="I62" i="31"/>
  <c r="J62" i="31"/>
  <c r="G130" i="31"/>
  <c r="H130" i="31"/>
  <c r="I130" i="31"/>
  <c r="J130" i="31"/>
  <c r="K130" i="31"/>
  <c r="G88" i="31"/>
  <c r="H88" i="31"/>
  <c r="I88" i="31"/>
  <c r="J88" i="31"/>
  <c r="G99" i="31"/>
  <c r="H99" i="31"/>
  <c r="I99" i="31"/>
  <c r="J99" i="31"/>
  <c r="K99" i="31"/>
  <c r="G293" i="31"/>
  <c r="H293" i="31"/>
  <c r="I293" i="31"/>
  <c r="J293" i="31"/>
  <c r="K293" i="31"/>
  <c r="G25" i="31"/>
  <c r="H25" i="31"/>
  <c r="I25" i="31"/>
  <c r="J25" i="31"/>
  <c r="K25" i="31"/>
  <c r="G294" i="31"/>
  <c r="H294" i="31"/>
  <c r="I294" i="31"/>
  <c r="J294" i="31"/>
  <c r="K294" i="31"/>
  <c r="G105" i="31"/>
  <c r="H105" i="31"/>
  <c r="I105" i="31"/>
  <c r="J105" i="31"/>
  <c r="K105" i="31"/>
  <c r="G64" i="31"/>
  <c r="H64" i="31"/>
  <c r="I64" i="31"/>
  <c r="J64" i="31"/>
  <c r="K64" i="31"/>
  <c r="G29" i="31"/>
  <c r="H29" i="31"/>
  <c r="I29" i="31"/>
  <c r="J29" i="31"/>
  <c r="G228" i="31"/>
  <c r="H228" i="31"/>
  <c r="I228" i="31"/>
  <c r="J228" i="31"/>
  <c r="K228" i="31"/>
  <c r="G128" i="31"/>
  <c r="H128" i="31"/>
  <c r="I128" i="31"/>
  <c r="J128" i="31"/>
  <c r="K128" i="31"/>
  <c r="G148" i="31"/>
  <c r="H148" i="31"/>
  <c r="I148" i="31"/>
  <c r="J148" i="31"/>
  <c r="K148" i="31"/>
  <c r="G53" i="31"/>
  <c r="H53" i="31"/>
  <c r="I53" i="31"/>
  <c r="J53" i="31"/>
  <c r="K53" i="31"/>
  <c r="G37" i="31"/>
  <c r="H37" i="31"/>
  <c r="I37" i="31"/>
  <c r="J37" i="31"/>
  <c r="K37" i="31"/>
  <c r="G120" i="31"/>
  <c r="H120" i="31"/>
  <c r="I120" i="31"/>
  <c r="J120" i="31"/>
  <c r="K120" i="31"/>
  <c r="G149" i="31"/>
  <c r="H149" i="31"/>
  <c r="I149" i="31"/>
  <c r="J149" i="31"/>
  <c r="K149" i="31"/>
  <c r="G122" i="31"/>
  <c r="H122" i="31"/>
  <c r="I122" i="31"/>
  <c r="J122" i="31"/>
  <c r="G104" i="31"/>
  <c r="H104" i="31"/>
  <c r="I104" i="31"/>
  <c r="J104" i="31"/>
  <c r="K104" i="31"/>
  <c r="G261" i="31"/>
  <c r="H261" i="31"/>
  <c r="I261" i="31"/>
  <c r="J261" i="31"/>
  <c r="K261" i="31"/>
  <c r="G48" i="31"/>
  <c r="H48" i="31"/>
  <c r="I48" i="31"/>
  <c r="J48" i="31"/>
  <c r="G52" i="31"/>
  <c r="H52" i="31"/>
  <c r="I52" i="31"/>
  <c r="J52" i="31"/>
  <c r="G123" i="31"/>
  <c r="H123" i="31"/>
  <c r="I123" i="31"/>
  <c r="J123" i="31"/>
  <c r="K123" i="31"/>
  <c r="G43" i="31"/>
  <c r="H43" i="31"/>
  <c r="I43" i="31"/>
  <c r="J43" i="31"/>
  <c r="G174" i="31"/>
  <c r="H174" i="31"/>
  <c r="I174" i="31"/>
  <c r="J174" i="31"/>
  <c r="K174" i="31"/>
  <c r="G138" i="31"/>
  <c r="H138" i="31"/>
  <c r="I138" i="31"/>
  <c r="J138" i="31"/>
  <c r="K138" i="31"/>
  <c r="G231" i="31"/>
  <c r="H231" i="31"/>
  <c r="I231" i="31"/>
  <c r="J231" i="31"/>
  <c r="K231" i="31"/>
  <c r="G136" i="31"/>
  <c r="H136" i="31"/>
  <c r="I136" i="31"/>
  <c r="J136" i="31"/>
  <c r="G200" i="31"/>
  <c r="H200" i="31"/>
  <c r="I200" i="31"/>
  <c r="J200" i="31"/>
  <c r="K200" i="31"/>
  <c r="G252" i="31"/>
  <c r="H252" i="31"/>
  <c r="I252" i="31"/>
  <c r="J252" i="31"/>
  <c r="K252" i="31"/>
  <c r="G295" i="31"/>
  <c r="H295" i="31"/>
  <c r="I295" i="31"/>
  <c r="J295" i="31"/>
  <c r="K295" i="31"/>
  <c r="G59" i="31"/>
  <c r="H59" i="31"/>
  <c r="I59" i="31"/>
  <c r="J59" i="31"/>
  <c r="K59" i="31"/>
  <c r="G115" i="31"/>
  <c r="H115" i="31"/>
  <c r="I115" i="31"/>
  <c r="J115" i="31"/>
  <c r="K115" i="31"/>
  <c r="G225" i="31"/>
  <c r="H225" i="31"/>
  <c r="I225" i="31"/>
  <c r="J225" i="31"/>
  <c r="K225" i="31"/>
  <c r="G110" i="31"/>
  <c r="H110" i="31"/>
  <c r="I110" i="31"/>
  <c r="J110" i="31"/>
  <c r="K110" i="31"/>
  <c r="G71" i="31"/>
  <c r="H71" i="31"/>
  <c r="I71" i="31"/>
  <c r="J71" i="31"/>
  <c r="K71" i="31"/>
  <c r="G235" i="31"/>
  <c r="H235" i="31"/>
  <c r="I235" i="31"/>
  <c r="J235" i="31"/>
  <c r="K235" i="31"/>
  <c r="G89" i="31"/>
  <c r="H89" i="31"/>
  <c r="I89" i="31"/>
  <c r="J89" i="31"/>
  <c r="G210" i="31"/>
  <c r="H210" i="31"/>
  <c r="I210" i="31"/>
  <c r="J210" i="31"/>
  <c r="K210" i="31"/>
  <c r="G217" i="31"/>
  <c r="H217" i="31"/>
  <c r="I217" i="31"/>
  <c r="J217" i="31"/>
  <c r="K217" i="31"/>
  <c r="G124" i="31"/>
  <c r="H124" i="31"/>
  <c r="I124" i="31"/>
  <c r="J124" i="31"/>
  <c r="G296" i="31"/>
  <c r="H296" i="31"/>
  <c r="I296" i="31"/>
  <c r="J296" i="31"/>
  <c r="K296" i="31"/>
  <c r="G61" i="31"/>
  <c r="H61" i="31"/>
  <c r="I61" i="31"/>
  <c r="J61" i="31"/>
  <c r="G91" i="31"/>
  <c r="H91" i="31"/>
  <c r="I91" i="31"/>
  <c r="J91" i="31"/>
  <c r="G152" i="31"/>
  <c r="H152" i="31"/>
  <c r="I152" i="31"/>
  <c r="J152" i="31"/>
  <c r="G60" i="31"/>
  <c r="H60" i="31"/>
  <c r="I60" i="31"/>
  <c r="J60" i="31"/>
  <c r="G79" i="31"/>
  <c r="H79" i="31"/>
  <c r="I79" i="31"/>
  <c r="J79" i="31"/>
  <c r="K79" i="31"/>
  <c r="G222" i="31"/>
  <c r="H222" i="31"/>
  <c r="I222" i="31"/>
  <c r="J222" i="31"/>
  <c r="K222" i="31"/>
  <c r="G236" i="31"/>
  <c r="H236" i="31"/>
  <c r="I236" i="31"/>
  <c r="J236" i="31"/>
  <c r="K236" i="31"/>
  <c r="G101" i="31"/>
  <c r="H101" i="31"/>
  <c r="I101" i="31"/>
  <c r="J101" i="31"/>
  <c r="K101" i="31"/>
  <c r="G19" i="31"/>
  <c r="H19" i="31"/>
  <c r="I19" i="31"/>
  <c r="J19" i="31"/>
  <c r="G297" i="31"/>
  <c r="H297" i="31"/>
  <c r="I297" i="31"/>
  <c r="J297" i="31"/>
  <c r="K297" i="31"/>
  <c r="G298" i="31"/>
  <c r="H298" i="31"/>
  <c r="I298" i="31"/>
  <c r="J298" i="31"/>
  <c r="K298" i="31"/>
  <c r="G178" i="31"/>
  <c r="H178" i="31"/>
  <c r="I178" i="31"/>
  <c r="J178" i="31"/>
  <c r="K178" i="31"/>
  <c r="G242" i="31"/>
  <c r="H242" i="31"/>
  <c r="I242" i="31"/>
  <c r="J242" i="31"/>
  <c r="K242" i="31"/>
  <c r="G133" i="31"/>
  <c r="H133" i="31"/>
  <c r="I133" i="31"/>
  <c r="J133" i="31"/>
  <c r="G299" i="31"/>
  <c r="H299" i="31"/>
  <c r="I299" i="31"/>
  <c r="J299" i="31"/>
  <c r="K299" i="31"/>
  <c r="G300" i="31"/>
  <c r="H300" i="31"/>
  <c r="I300" i="31"/>
  <c r="J300" i="31"/>
  <c r="K300" i="31"/>
  <c r="G301" i="31"/>
  <c r="H301" i="31"/>
  <c r="I301" i="31"/>
  <c r="J301" i="31"/>
  <c r="K301" i="31"/>
  <c r="G114" i="31"/>
  <c r="H114" i="31"/>
  <c r="I114" i="31"/>
  <c r="J114" i="31"/>
  <c r="K114" i="31"/>
  <c r="G302" i="31"/>
  <c r="H302" i="31"/>
  <c r="I302" i="31"/>
  <c r="J302" i="31"/>
  <c r="K302" i="31"/>
  <c r="G179" i="31"/>
  <c r="H179" i="31"/>
  <c r="I179" i="31"/>
  <c r="J179" i="31"/>
  <c r="K179" i="31"/>
  <c r="G271" i="31"/>
  <c r="H271" i="31"/>
  <c r="I271" i="31"/>
  <c r="J271" i="31"/>
  <c r="K271" i="31"/>
  <c r="G189" i="31"/>
  <c r="H189" i="31"/>
  <c r="I189" i="31"/>
  <c r="J189" i="31"/>
  <c r="K189" i="31"/>
  <c r="G106" i="31"/>
  <c r="H106" i="31"/>
  <c r="I106" i="31"/>
  <c r="J106" i="31"/>
  <c r="K106" i="31"/>
  <c r="G216" i="31"/>
  <c r="H216" i="31"/>
  <c r="I216" i="31"/>
  <c r="J216" i="31"/>
  <c r="K216" i="31"/>
  <c r="G303" i="31"/>
  <c r="H303" i="31"/>
  <c r="I303" i="31"/>
  <c r="J303" i="31"/>
  <c r="K303" i="31"/>
  <c r="G208" i="31"/>
  <c r="H208" i="31"/>
  <c r="I208" i="31"/>
  <c r="J208" i="31"/>
  <c r="K208" i="31"/>
  <c r="G112" i="31"/>
  <c r="H112" i="31"/>
  <c r="I112" i="31"/>
  <c r="J112" i="31"/>
  <c r="K112" i="31"/>
  <c r="G272" i="31"/>
  <c r="H272" i="31"/>
  <c r="I272" i="31"/>
  <c r="J272" i="31"/>
  <c r="K272" i="31"/>
  <c r="G243" i="31"/>
  <c r="H243" i="31"/>
  <c r="I243" i="31"/>
  <c r="J243" i="31"/>
  <c r="K243" i="31"/>
  <c r="G304" i="31"/>
  <c r="H304" i="31"/>
  <c r="I304" i="31"/>
  <c r="J304" i="31"/>
  <c r="K304" i="31"/>
  <c r="G209" i="31"/>
  <c r="H209" i="31"/>
  <c r="I209" i="31"/>
  <c r="J209" i="31"/>
  <c r="K209" i="31"/>
  <c r="G118" i="31"/>
  <c r="H118" i="31"/>
  <c r="I118" i="31"/>
  <c r="J118" i="31"/>
  <c r="K118" i="31"/>
  <c r="G206" i="31"/>
  <c r="H206" i="31"/>
  <c r="I206" i="31"/>
  <c r="J206" i="31"/>
  <c r="K206" i="31"/>
  <c r="G273" i="31"/>
  <c r="H273" i="31"/>
  <c r="I273" i="31"/>
  <c r="J273" i="31"/>
  <c r="K273" i="31"/>
  <c r="G253" i="31"/>
  <c r="H253" i="31"/>
  <c r="I253" i="31"/>
  <c r="J253" i="31"/>
  <c r="K253" i="31"/>
  <c r="G166" i="31"/>
  <c r="H166" i="31"/>
  <c r="I166" i="31"/>
  <c r="J166" i="31"/>
  <c r="K166" i="31"/>
  <c r="G9" i="31"/>
  <c r="H9" i="31"/>
  <c r="I9" i="31"/>
  <c r="J9" i="31"/>
  <c r="G245" i="31"/>
  <c r="H245" i="31"/>
  <c r="I245" i="31"/>
  <c r="J245" i="31"/>
  <c r="K245" i="31"/>
  <c r="G274" i="31"/>
  <c r="H274" i="31"/>
  <c r="I274" i="31"/>
  <c r="J274" i="31"/>
  <c r="K274" i="31"/>
  <c r="G156" i="31"/>
  <c r="H156" i="31"/>
  <c r="I156" i="31"/>
  <c r="J156" i="31"/>
  <c r="K156" i="31"/>
  <c r="G254" i="31"/>
  <c r="H254" i="31"/>
  <c r="I254" i="31"/>
  <c r="J254" i="31"/>
  <c r="K254" i="31"/>
  <c r="G255" i="31"/>
  <c r="H255" i="31"/>
  <c r="I255" i="31"/>
  <c r="J255" i="31"/>
  <c r="K255" i="31"/>
  <c r="G305" i="31"/>
  <c r="H305" i="31"/>
  <c r="I305" i="31"/>
  <c r="J305" i="31"/>
  <c r="K305" i="31"/>
  <c r="G158" i="31"/>
  <c r="H158" i="31"/>
  <c r="I158" i="31"/>
  <c r="J158" i="31"/>
  <c r="K158" i="31"/>
  <c r="G275" i="31"/>
  <c r="H275" i="31"/>
  <c r="I275" i="31"/>
  <c r="J275" i="31"/>
  <c r="K275" i="31"/>
  <c r="G306" i="31"/>
  <c r="H306" i="31"/>
  <c r="I306" i="31"/>
  <c r="J306" i="31"/>
  <c r="K306" i="31"/>
  <c r="G307" i="31"/>
  <c r="H307" i="31"/>
  <c r="I307" i="31"/>
  <c r="J307" i="31"/>
  <c r="K307" i="31"/>
  <c r="G308" i="31"/>
  <c r="H308" i="31"/>
  <c r="I308" i="31"/>
  <c r="J308" i="31"/>
  <c r="K308" i="31"/>
  <c r="G117" i="31"/>
  <c r="H117" i="31"/>
  <c r="I117" i="31"/>
  <c r="J117" i="31"/>
  <c r="K117" i="31"/>
  <c r="G335" i="31"/>
  <c r="H335" i="31"/>
  <c r="I335" i="31"/>
  <c r="J335" i="31"/>
  <c r="K335" i="31"/>
  <c r="G309" i="31"/>
  <c r="H309" i="31"/>
  <c r="I309" i="31"/>
  <c r="J309" i="31"/>
  <c r="K309" i="31"/>
  <c r="G199" i="31"/>
  <c r="H199" i="31"/>
  <c r="I199" i="31"/>
  <c r="J199" i="31"/>
  <c r="K199" i="31"/>
  <c r="G140" i="31"/>
  <c r="H140" i="31"/>
  <c r="I140" i="31"/>
  <c r="J140" i="31"/>
  <c r="G276" i="31"/>
  <c r="H276" i="31"/>
  <c r="I276" i="31"/>
  <c r="J276" i="31"/>
  <c r="K276" i="31"/>
  <c r="G180" i="31"/>
  <c r="H180" i="31"/>
  <c r="I180" i="31"/>
  <c r="J180" i="31"/>
  <c r="K180" i="31"/>
  <c r="G310" i="31"/>
  <c r="H310" i="31"/>
  <c r="I310" i="31"/>
  <c r="J310" i="31"/>
  <c r="K310" i="31"/>
  <c r="G151" i="31"/>
  <c r="H151" i="31"/>
  <c r="I151" i="31"/>
  <c r="J151" i="31"/>
  <c r="K151" i="31"/>
  <c r="G125" i="31"/>
  <c r="H125" i="31"/>
  <c r="I125" i="31"/>
  <c r="J125" i="31"/>
  <c r="G277" i="31"/>
  <c r="H277" i="31"/>
  <c r="I277" i="31"/>
  <c r="J277" i="31"/>
  <c r="K277" i="31"/>
  <c r="G76" i="31"/>
  <c r="H76" i="31"/>
  <c r="I76" i="31"/>
  <c r="J76" i="31"/>
  <c r="K76" i="31"/>
  <c r="G143" i="31"/>
  <c r="H143" i="31"/>
  <c r="I143" i="31"/>
  <c r="J143" i="31"/>
  <c r="K143" i="31"/>
  <c r="G108" i="31"/>
  <c r="H108" i="31"/>
  <c r="I108" i="31"/>
  <c r="J108" i="31"/>
  <c r="K108" i="31"/>
  <c r="G204" i="31"/>
  <c r="H204" i="31"/>
  <c r="I204" i="31"/>
  <c r="J204" i="31"/>
  <c r="K204" i="31"/>
  <c r="G237" i="31"/>
  <c r="H237" i="31"/>
  <c r="I237" i="31"/>
  <c r="J237" i="31"/>
  <c r="K237" i="31"/>
  <c r="G311" i="31"/>
  <c r="H311" i="31"/>
  <c r="I311" i="31"/>
  <c r="J311" i="31"/>
  <c r="K311" i="31"/>
  <c r="G44" i="31"/>
  <c r="H44" i="31"/>
  <c r="I44" i="31"/>
  <c r="J44" i="31"/>
  <c r="G146" i="31"/>
  <c r="H146" i="31"/>
  <c r="I146" i="31"/>
  <c r="J146" i="31"/>
  <c r="G278" i="31"/>
  <c r="H278" i="31"/>
  <c r="I278" i="31"/>
  <c r="J278" i="31"/>
  <c r="K278" i="31"/>
  <c r="G312" i="31"/>
  <c r="H312" i="31"/>
  <c r="I312" i="31"/>
  <c r="J312" i="31"/>
  <c r="K312" i="31"/>
  <c r="G167" i="31"/>
  <c r="H167" i="31"/>
  <c r="I167" i="31"/>
  <c r="J167" i="31"/>
  <c r="K167" i="31"/>
  <c r="G157" i="31"/>
  <c r="H157" i="31"/>
  <c r="I157" i="31"/>
  <c r="J157" i="31"/>
  <c r="K157" i="31"/>
  <c r="G238" i="31"/>
  <c r="H238" i="31"/>
  <c r="I238" i="31"/>
  <c r="J238" i="31"/>
  <c r="K238" i="31"/>
  <c r="G23" i="31"/>
  <c r="H23" i="31"/>
  <c r="I23" i="31"/>
  <c r="J23" i="31"/>
  <c r="G330" i="31"/>
  <c r="H330" i="31"/>
  <c r="I330" i="31"/>
  <c r="J330" i="31"/>
  <c r="K330" i="31"/>
  <c r="G98" i="31"/>
  <c r="H98" i="31"/>
  <c r="I98" i="31"/>
  <c r="J98" i="31"/>
  <c r="K98" i="31"/>
  <c r="G36" i="31"/>
  <c r="H36" i="31"/>
  <c r="I36" i="31"/>
  <c r="J36" i="31"/>
  <c r="G87" i="31"/>
  <c r="H87" i="31"/>
  <c r="I87" i="31"/>
  <c r="J87" i="31"/>
  <c r="K87" i="31"/>
  <c r="G34" i="31"/>
  <c r="H34" i="31"/>
  <c r="I34" i="31"/>
  <c r="J34" i="31"/>
  <c r="K34" i="31"/>
  <c r="G181" i="31"/>
  <c r="H181" i="31"/>
  <c r="I181" i="31"/>
  <c r="J181" i="31"/>
  <c r="K181" i="31"/>
  <c r="G313" i="31"/>
  <c r="H313" i="31"/>
  <c r="I313" i="31"/>
  <c r="J313" i="31"/>
  <c r="K313" i="31"/>
  <c r="G314" i="31"/>
  <c r="H314" i="31"/>
  <c r="I314" i="31"/>
  <c r="J314" i="31"/>
  <c r="K314" i="31"/>
  <c r="G207" i="31"/>
  <c r="H207" i="31"/>
  <c r="I207" i="31"/>
  <c r="J207" i="31"/>
  <c r="K207" i="31"/>
  <c r="G168" i="31"/>
  <c r="H168" i="31"/>
  <c r="I168" i="31"/>
  <c r="J168" i="31"/>
  <c r="K168" i="31"/>
  <c r="G340" i="31"/>
  <c r="H340" i="31"/>
  <c r="I340" i="31"/>
  <c r="J340" i="31"/>
  <c r="K340" i="31"/>
  <c r="G341" i="31"/>
  <c r="H341" i="31"/>
  <c r="I341" i="31"/>
  <c r="J341" i="31"/>
  <c r="K341" i="31"/>
  <c r="G234" i="31"/>
  <c r="H234" i="31"/>
  <c r="I234" i="31"/>
  <c r="J234" i="31"/>
  <c r="G90" i="31"/>
  <c r="H90" i="31"/>
  <c r="I90" i="31"/>
  <c r="J90" i="31"/>
  <c r="K90" i="31"/>
  <c r="G121" i="31"/>
  <c r="H121" i="31"/>
  <c r="I121" i="31"/>
  <c r="J121" i="31"/>
  <c r="K121" i="31"/>
  <c r="G315" i="31"/>
  <c r="H315" i="31"/>
  <c r="I315" i="31"/>
  <c r="J315" i="31"/>
  <c r="K315" i="31"/>
  <c r="G331" i="31"/>
  <c r="H331" i="31"/>
  <c r="I331" i="31"/>
  <c r="J331" i="31"/>
  <c r="K331" i="31"/>
  <c r="G256" i="31"/>
  <c r="H256" i="31"/>
  <c r="I256" i="31"/>
  <c r="J256" i="31"/>
  <c r="K256" i="31"/>
  <c r="G6" i="31"/>
  <c r="H6" i="31"/>
  <c r="I6" i="31"/>
  <c r="J6" i="31"/>
  <c r="G119" i="31"/>
  <c r="H119" i="31"/>
  <c r="I119" i="31"/>
  <c r="J119" i="31"/>
  <c r="K119" i="31"/>
  <c r="G332" i="31"/>
  <c r="H332" i="31"/>
  <c r="I332" i="31"/>
  <c r="J332" i="31"/>
  <c r="K332" i="31"/>
  <c r="G111" i="31"/>
  <c r="H111" i="31"/>
  <c r="I111" i="31"/>
  <c r="J111" i="31"/>
  <c r="K111" i="31"/>
  <c r="G56" i="31"/>
  <c r="H56" i="31"/>
  <c r="I56" i="31"/>
  <c r="J56" i="31"/>
  <c r="K56" i="31"/>
  <c r="G263" i="31"/>
  <c r="H263" i="31"/>
  <c r="I263" i="31"/>
  <c r="J263" i="31"/>
  <c r="K263" i="31"/>
  <c r="G223" i="31"/>
  <c r="H223" i="31"/>
  <c r="I223" i="31"/>
  <c r="J223" i="31"/>
  <c r="K223" i="31"/>
  <c r="G191" i="31"/>
  <c r="H191" i="31"/>
  <c r="I191" i="31"/>
  <c r="J191" i="31"/>
  <c r="K191" i="31"/>
  <c r="G192" i="31"/>
  <c r="H192" i="31"/>
  <c r="I192" i="31"/>
  <c r="J192" i="31"/>
  <c r="K192" i="31"/>
  <c r="G257" i="31"/>
  <c r="H257" i="31"/>
  <c r="I257" i="31"/>
  <c r="J257" i="31"/>
  <c r="K257" i="31"/>
  <c r="G316" i="31"/>
  <c r="H316" i="31"/>
  <c r="I316" i="31"/>
  <c r="J316" i="31"/>
  <c r="K316" i="31"/>
  <c r="G75" i="31"/>
  <c r="H75" i="31"/>
  <c r="I75" i="31"/>
  <c r="J75" i="31"/>
  <c r="G226" i="31"/>
  <c r="H226" i="31"/>
  <c r="I226" i="31"/>
  <c r="J226" i="31"/>
  <c r="K226" i="31"/>
  <c r="G215" i="31"/>
  <c r="H215" i="31"/>
  <c r="I215" i="31"/>
  <c r="J215" i="31"/>
  <c r="K215" i="31"/>
  <c r="G227" i="31"/>
  <c r="H227" i="31"/>
  <c r="I227" i="31"/>
  <c r="J227" i="31"/>
  <c r="K227" i="31"/>
  <c r="G162" i="31"/>
  <c r="H162" i="31"/>
  <c r="I162" i="31"/>
  <c r="J162" i="31"/>
  <c r="K162" i="31"/>
  <c r="G39" i="31"/>
  <c r="H39" i="31"/>
  <c r="I39" i="31"/>
  <c r="J39" i="31"/>
  <c r="K39" i="31"/>
  <c r="G317" i="31"/>
  <c r="H317" i="31"/>
  <c r="I317" i="31"/>
  <c r="J317" i="31"/>
  <c r="K317" i="31"/>
  <c r="G72" i="31"/>
  <c r="H72" i="31"/>
  <c r="I72" i="31"/>
  <c r="J72" i="31"/>
  <c r="G220" i="31"/>
  <c r="H220" i="31"/>
  <c r="I220" i="31"/>
  <c r="J220" i="31"/>
  <c r="G267" i="31"/>
  <c r="H267" i="31"/>
  <c r="I267" i="31"/>
  <c r="J267" i="31"/>
  <c r="K267" i="31"/>
  <c r="G142" i="31"/>
  <c r="H142" i="31"/>
  <c r="I142" i="31"/>
  <c r="J142" i="31"/>
  <c r="G318" i="31"/>
  <c r="H318" i="31"/>
  <c r="I318" i="31"/>
  <c r="J318" i="31"/>
  <c r="K318" i="31"/>
  <c r="G319" i="31"/>
  <c r="H319" i="31"/>
  <c r="I319" i="31"/>
  <c r="J319" i="31"/>
  <c r="K319" i="31"/>
  <c r="G40" i="31"/>
  <c r="H40" i="31"/>
  <c r="I40" i="31"/>
  <c r="J40" i="31"/>
  <c r="G258" i="31"/>
  <c r="H258" i="31"/>
  <c r="I258" i="31"/>
  <c r="J258" i="31"/>
  <c r="K258" i="31"/>
  <c r="G94" i="31"/>
  <c r="H94" i="31"/>
  <c r="I94" i="31"/>
  <c r="J94" i="31"/>
  <c r="K94" i="31"/>
  <c r="G229" i="31"/>
  <c r="H229" i="31"/>
  <c r="I229" i="31"/>
  <c r="J229" i="31"/>
  <c r="K229" i="31"/>
  <c r="G49" i="31"/>
  <c r="H49" i="31"/>
  <c r="I49" i="31"/>
  <c r="J49" i="31"/>
  <c r="K49" i="31"/>
  <c r="G320" i="31"/>
  <c r="H320" i="31"/>
  <c r="I320" i="31"/>
  <c r="J320" i="31"/>
  <c r="K320" i="31"/>
  <c r="G259" i="31"/>
  <c r="H259" i="31"/>
  <c r="I259" i="31"/>
  <c r="J259" i="31"/>
  <c r="K259" i="31"/>
  <c r="G321" i="31"/>
  <c r="H321" i="31"/>
  <c r="I321" i="31"/>
  <c r="J321" i="31"/>
  <c r="K321" i="31"/>
  <c r="G322" i="31"/>
  <c r="H322" i="31"/>
  <c r="I322" i="31"/>
  <c r="J322" i="31"/>
  <c r="K322" i="31"/>
  <c r="G186" i="31"/>
  <c r="H186" i="31"/>
  <c r="I186" i="31"/>
  <c r="J186" i="31"/>
  <c r="K186" i="31"/>
  <c r="G176" i="31"/>
  <c r="H176" i="31"/>
  <c r="I176" i="31"/>
  <c r="J176" i="31"/>
  <c r="K176" i="31"/>
  <c r="G160" i="31"/>
  <c r="H160" i="31"/>
  <c r="I160" i="31"/>
  <c r="J160" i="31"/>
  <c r="K160" i="31"/>
  <c r="G323" i="31"/>
  <c r="H323" i="31"/>
  <c r="I323" i="31"/>
  <c r="J323" i="31"/>
  <c r="K323" i="31"/>
  <c r="G324" i="31"/>
  <c r="H324" i="31"/>
  <c r="I324" i="31"/>
  <c r="J324" i="31"/>
  <c r="K324" i="31"/>
  <c r="G325" i="31"/>
  <c r="H325" i="31"/>
  <c r="I325" i="31"/>
  <c r="J325" i="31"/>
  <c r="K325" i="31"/>
  <c r="G246" i="31"/>
  <c r="H246" i="31"/>
  <c r="I246" i="31"/>
  <c r="J246" i="31"/>
  <c r="K246" i="31"/>
  <c r="G221" i="31"/>
  <c r="H221" i="31"/>
  <c r="I221" i="31"/>
  <c r="J221" i="31"/>
  <c r="G86" i="31"/>
  <c r="H86" i="31"/>
  <c r="I86" i="31"/>
  <c r="J86" i="31"/>
  <c r="K86" i="31"/>
  <c r="G326" i="31"/>
  <c r="H326" i="31"/>
  <c r="I326" i="31"/>
  <c r="J326" i="31"/>
  <c r="K326" i="31"/>
  <c r="G260" i="31"/>
  <c r="H260" i="31"/>
  <c r="I260" i="31"/>
  <c r="J260" i="31"/>
  <c r="K260" i="31"/>
  <c r="G327" i="31"/>
  <c r="H327" i="31"/>
  <c r="I327" i="31"/>
  <c r="J327" i="31"/>
  <c r="K327" i="31"/>
  <c r="G201" i="31"/>
  <c r="H201" i="31"/>
  <c r="I201" i="31"/>
  <c r="J201" i="31"/>
  <c r="K201" i="31"/>
  <c r="G159" i="31"/>
  <c r="H159" i="31"/>
  <c r="I159" i="31"/>
  <c r="J159" i="31"/>
  <c r="K159" i="31"/>
  <c r="G328" i="31"/>
  <c r="H328" i="31"/>
  <c r="I328" i="31"/>
  <c r="J328" i="31"/>
  <c r="K328" i="31"/>
  <c r="G107" i="31"/>
  <c r="H107" i="31"/>
  <c r="I107" i="31"/>
  <c r="J107" i="31"/>
  <c r="K107" i="31"/>
  <c r="G329" i="31"/>
  <c r="H329" i="31"/>
  <c r="I329" i="31"/>
  <c r="J329" i="31"/>
  <c r="K329" i="31"/>
  <c r="G31" i="31"/>
  <c r="H31" i="31"/>
  <c r="I31" i="31"/>
  <c r="J31" i="31"/>
  <c r="G262" i="31"/>
  <c r="H262" i="31"/>
  <c r="I262" i="31"/>
  <c r="J262" i="31"/>
  <c r="K262" i="31"/>
  <c r="G244" i="31"/>
  <c r="H244" i="31"/>
  <c r="I244" i="31"/>
  <c r="J244" i="31"/>
  <c r="K244" i="31"/>
  <c r="G239" i="31"/>
  <c r="H239" i="31"/>
  <c r="I239" i="31"/>
  <c r="J239" i="31"/>
  <c r="K239" i="31"/>
  <c r="G224" i="31"/>
  <c r="H224" i="31"/>
  <c r="I224" i="31"/>
  <c r="J224" i="31"/>
  <c r="K224" i="31"/>
  <c r="G240" i="31"/>
  <c r="H240" i="31"/>
  <c r="I240" i="31"/>
  <c r="J240" i="31"/>
  <c r="K240" i="31"/>
  <c r="G188" i="31"/>
  <c r="H188" i="31"/>
  <c r="I188" i="31"/>
  <c r="J188" i="31"/>
  <c r="K188" i="31"/>
  <c r="G232" i="31"/>
  <c r="H232" i="31"/>
  <c r="I232" i="31"/>
  <c r="J232" i="31"/>
  <c r="K232" i="31"/>
  <c r="G109" i="31"/>
  <c r="H109" i="31"/>
  <c r="I109" i="31"/>
  <c r="J109" i="31"/>
  <c r="K109" i="31"/>
  <c r="G175" i="31"/>
  <c r="H175" i="31"/>
  <c r="I175" i="31"/>
  <c r="J175" i="31"/>
  <c r="K175" i="31"/>
  <c r="G78" i="31"/>
  <c r="H78" i="31"/>
  <c r="I78" i="31"/>
  <c r="J78" i="31"/>
  <c r="G113" i="31"/>
  <c r="H113" i="31"/>
  <c r="I113" i="31"/>
  <c r="J113" i="31"/>
  <c r="K113" i="31"/>
  <c r="G248" i="31"/>
  <c r="H248" i="31"/>
  <c r="I248" i="31"/>
  <c r="J248" i="31"/>
  <c r="K248" i="31"/>
  <c r="G264" i="31"/>
  <c r="H264" i="31"/>
  <c r="I264" i="31"/>
  <c r="J264" i="31"/>
  <c r="K264" i="31"/>
  <c r="G187" i="31"/>
  <c r="H187" i="31"/>
  <c r="I187" i="31"/>
  <c r="J187" i="31"/>
  <c r="K187" i="31"/>
  <c r="G141" i="31"/>
  <c r="H141" i="31"/>
  <c r="I141" i="31"/>
  <c r="J141" i="31"/>
  <c r="K141" i="31"/>
  <c r="G336" i="31"/>
  <c r="H336" i="31"/>
  <c r="I336" i="31"/>
  <c r="J336" i="31"/>
  <c r="K336" i="31"/>
  <c r="G155" i="31"/>
  <c r="H155" i="31"/>
  <c r="I155" i="31"/>
  <c r="J155" i="31"/>
  <c r="K155" i="31"/>
  <c r="G333" i="31"/>
  <c r="H333" i="31"/>
  <c r="I333" i="31"/>
  <c r="J333" i="31"/>
  <c r="K333" i="31"/>
  <c r="G279" i="31"/>
  <c r="H279" i="31"/>
  <c r="I279" i="31"/>
  <c r="J279" i="31"/>
  <c r="K279" i="31"/>
  <c r="G194" i="31"/>
  <c r="H194" i="31"/>
  <c r="I194" i="31"/>
  <c r="J194" i="31"/>
  <c r="K194" i="31"/>
  <c r="G137" i="31"/>
  <c r="H137" i="31"/>
  <c r="I137" i="31"/>
  <c r="J137" i="31"/>
  <c r="K137" i="31"/>
  <c r="G280" i="31"/>
  <c r="H280" i="31"/>
  <c r="I280" i="31"/>
  <c r="J280" i="31"/>
  <c r="K280" i="31"/>
  <c r="G265" i="31"/>
  <c r="H265" i="31"/>
  <c r="I265" i="31"/>
  <c r="J265" i="31"/>
  <c r="K265" i="31"/>
  <c r="G164" i="31"/>
  <c r="H164" i="31"/>
  <c r="I164" i="31"/>
  <c r="J164" i="31"/>
  <c r="K164" i="31"/>
  <c r="G281" i="31"/>
  <c r="H281" i="31"/>
  <c r="I281" i="31"/>
  <c r="J281" i="31"/>
  <c r="K281" i="31"/>
  <c r="G337" i="31"/>
  <c r="H337" i="31"/>
  <c r="I337" i="31"/>
  <c r="J337" i="31"/>
  <c r="K337" i="31"/>
  <c r="G190" i="31"/>
  <c r="H190" i="31"/>
  <c r="I190" i="31"/>
  <c r="J190" i="31"/>
  <c r="K190" i="31"/>
  <c r="G196" i="31"/>
  <c r="H196" i="31"/>
  <c r="I196" i="31"/>
  <c r="J196" i="31"/>
  <c r="K196" i="31"/>
  <c r="G266" i="31"/>
  <c r="H266" i="31"/>
  <c r="I266" i="31"/>
  <c r="J266" i="31"/>
  <c r="K266" i="31"/>
  <c r="G129" i="31"/>
  <c r="H129" i="31"/>
  <c r="I129" i="31"/>
  <c r="J129" i="31"/>
  <c r="K129" i="31"/>
  <c r="G268" i="31"/>
  <c r="H268" i="31"/>
  <c r="I268" i="31"/>
  <c r="J268" i="31"/>
  <c r="K268" i="31"/>
  <c r="G171" i="31"/>
  <c r="H171" i="31"/>
  <c r="I171" i="31"/>
  <c r="J171" i="31"/>
  <c r="K171" i="31"/>
  <c r="G338" i="31"/>
  <c r="H338" i="31"/>
  <c r="I338" i="31"/>
  <c r="J338" i="31"/>
  <c r="K338" i="31"/>
  <c r="G339" i="31"/>
  <c r="H339" i="31"/>
  <c r="I339" i="31"/>
  <c r="J339" i="31"/>
  <c r="K339" i="31"/>
  <c r="G282" i="31"/>
  <c r="H282" i="31"/>
  <c r="I282" i="31"/>
  <c r="J282" i="31"/>
  <c r="K282" i="31"/>
  <c r="G283" i="31"/>
  <c r="H283" i="31"/>
  <c r="I283" i="31"/>
  <c r="J283" i="31"/>
  <c r="K283" i="31"/>
  <c r="G102" i="31"/>
  <c r="H102" i="31"/>
  <c r="I102" i="31"/>
  <c r="J102" i="31"/>
  <c r="K102" i="31"/>
  <c r="G284" i="31"/>
  <c r="H284" i="31"/>
  <c r="I284" i="31"/>
  <c r="J284" i="31"/>
  <c r="K284" i="31"/>
  <c r="G183" i="31"/>
  <c r="H183" i="31"/>
  <c r="I183" i="31"/>
  <c r="J183" i="31"/>
  <c r="K183" i="31"/>
  <c r="G285" i="31"/>
  <c r="H285" i="31"/>
  <c r="I285" i="31"/>
  <c r="J285" i="31"/>
  <c r="K285" i="31"/>
  <c r="G218" i="31"/>
  <c r="H218" i="31"/>
  <c r="I218" i="31"/>
  <c r="J218" i="31"/>
  <c r="K218" i="31"/>
  <c r="H198" i="31"/>
  <c r="I198" i="31"/>
  <c r="J198" i="31"/>
  <c r="K198" i="31"/>
  <c r="G198" i="31"/>
  <c r="F25" i="27"/>
  <c r="G25" i="27"/>
  <c r="H25" i="27"/>
  <c r="I25" i="27"/>
  <c r="J25" i="27"/>
  <c r="F27" i="27"/>
  <c r="G27" i="27"/>
  <c r="H27" i="27"/>
  <c r="I27" i="27"/>
  <c r="J27" i="27"/>
  <c r="F28" i="27"/>
  <c r="G28" i="27"/>
  <c r="H28" i="27"/>
  <c r="I28" i="27"/>
  <c r="J28" i="27"/>
  <c r="F31" i="27"/>
  <c r="G31" i="27"/>
  <c r="H31" i="27"/>
  <c r="I31" i="27"/>
  <c r="J31" i="27"/>
  <c r="F32" i="27"/>
  <c r="G32" i="27"/>
  <c r="H32" i="27"/>
  <c r="I32" i="27"/>
  <c r="J32" i="27"/>
  <c r="F33" i="27"/>
  <c r="G33" i="27"/>
  <c r="H33" i="27"/>
  <c r="I33" i="27"/>
  <c r="J33" i="27"/>
  <c r="F29" i="27"/>
  <c r="G29" i="27"/>
  <c r="H29" i="27"/>
  <c r="I29" i="27"/>
  <c r="J29" i="27"/>
  <c r="F30" i="27"/>
  <c r="G30" i="27"/>
  <c r="H30" i="27"/>
  <c r="I30" i="27"/>
  <c r="J30" i="27"/>
  <c r="F34" i="27"/>
  <c r="G34" i="27"/>
  <c r="H34" i="27"/>
  <c r="I34" i="27"/>
  <c r="J34" i="27"/>
  <c r="F35" i="27"/>
  <c r="G35" i="27"/>
  <c r="H35" i="27"/>
  <c r="I35" i="27"/>
  <c r="J35" i="27"/>
  <c r="F37" i="27"/>
  <c r="G37" i="27"/>
  <c r="H37" i="27"/>
  <c r="I37" i="27"/>
  <c r="J37" i="27"/>
  <c r="F38" i="27"/>
  <c r="G38" i="27"/>
  <c r="H38" i="27"/>
  <c r="I38" i="27"/>
  <c r="J38" i="27"/>
  <c r="F39" i="27"/>
  <c r="G39" i="27"/>
  <c r="H39" i="27"/>
  <c r="I39" i="27"/>
  <c r="J39" i="27"/>
  <c r="F40" i="27"/>
  <c r="G40" i="27"/>
  <c r="H40" i="27"/>
  <c r="I40" i="27"/>
  <c r="J40" i="27"/>
  <c r="F26" i="27"/>
  <c r="G26" i="27"/>
  <c r="H26" i="27"/>
  <c r="I26" i="27"/>
  <c r="J26" i="27"/>
  <c r="F41" i="27"/>
  <c r="G41" i="27"/>
  <c r="H41" i="27"/>
  <c r="I41" i="27"/>
  <c r="J41" i="27"/>
  <c r="F42" i="27"/>
  <c r="G42" i="27"/>
  <c r="H42" i="27"/>
  <c r="I42" i="27"/>
  <c r="J42" i="27"/>
  <c r="F36" i="27"/>
  <c r="G36" i="27"/>
  <c r="H36" i="27"/>
  <c r="I36" i="27"/>
  <c r="J36" i="27"/>
  <c r="G24" i="27"/>
  <c r="H24" i="27"/>
  <c r="I24" i="27"/>
  <c r="J24" i="27"/>
  <c r="F24" i="27"/>
  <c r="F26" i="17"/>
  <c r="G26" i="17"/>
  <c r="H26" i="17"/>
  <c r="I26" i="17"/>
  <c r="J26" i="17"/>
  <c r="F27" i="17"/>
  <c r="G27" i="17"/>
  <c r="H27" i="17"/>
  <c r="I27" i="17"/>
  <c r="J27" i="17"/>
  <c r="F28" i="17"/>
  <c r="G28" i="17"/>
  <c r="H28" i="17"/>
  <c r="I28" i="17"/>
  <c r="J28" i="17"/>
  <c r="F29" i="17"/>
  <c r="G29" i="17"/>
  <c r="H29" i="17"/>
  <c r="I29" i="17"/>
  <c r="J29" i="17"/>
  <c r="F30" i="17"/>
  <c r="G30" i="17"/>
  <c r="H30" i="17"/>
  <c r="I30" i="17"/>
  <c r="J30" i="17"/>
  <c r="F31" i="17"/>
  <c r="G31" i="17"/>
  <c r="H31" i="17"/>
  <c r="I31" i="17"/>
  <c r="J31" i="17"/>
  <c r="F34" i="17"/>
  <c r="G34" i="17"/>
  <c r="H34" i="17"/>
  <c r="I34" i="17"/>
  <c r="J34" i="17"/>
  <c r="F32" i="17"/>
  <c r="G32" i="17"/>
  <c r="H32" i="17"/>
  <c r="I32" i="17"/>
  <c r="J32" i="17"/>
  <c r="F33" i="17"/>
  <c r="G33" i="17"/>
  <c r="H33" i="17"/>
  <c r="I33" i="17"/>
  <c r="J33" i="17"/>
  <c r="F35" i="17"/>
  <c r="G35" i="17"/>
  <c r="H35" i="17"/>
  <c r="I35" i="17"/>
  <c r="J35" i="17"/>
  <c r="F38" i="17"/>
  <c r="G38" i="17"/>
  <c r="H38" i="17"/>
  <c r="I38" i="17"/>
  <c r="J38" i="17"/>
  <c r="F36" i="17"/>
  <c r="G36" i="17"/>
  <c r="H36" i="17"/>
  <c r="I36" i="17"/>
  <c r="J36" i="17"/>
  <c r="F39" i="17"/>
  <c r="G39" i="17"/>
  <c r="H39" i="17"/>
  <c r="I39" i="17"/>
  <c r="J39" i="17"/>
  <c r="F40" i="17"/>
  <c r="G40" i="17"/>
  <c r="H40" i="17"/>
  <c r="I40" i="17"/>
  <c r="J40" i="17"/>
  <c r="F41" i="17"/>
  <c r="G41" i="17"/>
  <c r="H41" i="17"/>
  <c r="I41" i="17"/>
  <c r="J41" i="17"/>
  <c r="F37" i="17"/>
  <c r="G37" i="17"/>
  <c r="H37" i="17"/>
  <c r="I37" i="17"/>
  <c r="J37" i="17"/>
  <c r="G25" i="17"/>
  <c r="H25" i="17"/>
  <c r="I25" i="17"/>
  <c r="J25" i="17"/>
  <c r="F25" i="17"/>
  <c r="F2" i="27"/>
  <c r="D3" i="24"/>
  <c r="F2" i="17"/>
  <c r="D3" i="16"/>
  <c r="G357" i="5" l="1"/>
  <c r="G236" i="5"/>
  <c r="C2" i="5" l="1"/>
  <c r="C3" i="5" s="1"/>
  <c r="A2" i="5"/>
  <c r="A3" i="5" s="1"/>
  <c r="B2" i="5" l="1"/>
  <c r="B3" i="5" s="1"/>
  <c r="B4" i="5"/>
  <c r="B5" i="5" s="1"/>
  <c r="C4" i="5"/>
  <c r="C5" i="5" s="1"/>
  <c r="C6" i="5" s="1"/>
  <c r="C7" i="5" s="1"/>
  <c r="C8" i="5" s="1"/>
  <c r="C9" i="5" s="1"/>
  <c r="C10" i="5" s="1"/>
  <c r="C11" i="5" s="1"/>
  <c r="C12" i="5" s="1"/>
  <c r="C13" i="5" s="1"/>
  <c r="C14" i="5" s="1"/>
  <c r="C15" i="5" s="1"/>
  <c r="C16" i="5" s="1"/>
  <c r="C17" i="5" s="1"/>
  <c r="C18" i="5" s="1"/>
  <c r="C19" i="5" s="1"/>
  <c r="C20" i="5" s="1"/>
  <c r="C21" i="5" s="1"/>
  <c r="C22" i="5" s="1"/>
  <c r="C23" i="5" s="1"/>
  <c r="C24" i="5" s="1"/>
  <c r="C25" i="5" s="1"/>
  <c r="C26" i="5" s="1"/>
  <c r="C27" i="5" s="1"/>
  <c r="C28" i="5" s="1"/>
  <c r="C29" i="5" s="1"/>
  <c r="C30" i="5" s="1"/>
  <c r="C31" i="5" s="1"/>
  <c r="C32" i="5" s="1"/>
  <c r="C33" i="5" s="1"/>
  <c r="C34" i="5" s="1"/>
  <c r="C35" i="5" s="1"/>
  <c r="C36" i="5" s="1"/>
  <c r="C37" i="5" s="1"/>
  <c r="C38" i="5" s="1"/>
  <c r="C39" i="5" s="1"/>
  <c r="C40" i="5" s="1"/>
  <c r="C41" i="5" s="1"/>
  <c r="C42" i="5" s="1"/>
  <c r="C43" i="5" s="1"/>
  <c r="C44" i="5" s="1"/>
  <c r="C45" i="5" s="1"/>
  <c r="C46" i="5" s="1"/>
  <c r="C47" i="5" s="1"/>
  <c r="C48" i="5" s="1"/>
  <c r="C49" i="5" s="1"/>
  <c r="C50" i="5" s="1"/>
  <c r="C51" i="5" s="1"/>
  <c r="C52" i="5" s="1"/>
  <c r="C53" i="5" s="1"/>
  <c r="C54" i="5" s="1"/>
  <c r="C55" i="5" s="1"/>
  <c r="C56" i="5" s="1"/>
  <c r="C57" i="5" s="1"/>
  <c r="C58" i="5" s="1"/>
  <c r="A4" i="5"/>
  <c r="A5" i="5" s="1"/>
  <c r="A6" i="5" s="1"/>
  <c r="A7" i="5" s="1"/>
  <c r="A8" i="5" s="1"/>
  <c r="A9" i="5" s="1"/>
  <c r="A10" i="5" s="1"/>
  <c r="A11" i="5" s="1"/>
  <c r="A12" i="5" s="1"/>
  <c r="A13" i="5" s="1"/>
  <c r="A14" i="5" s="1"/>
  <c r="A15" i="5" s="1"/>
  <c r="A16" i="5" s="1"/>
  <c r="A17" i="5" s="1"/>
  <c r="A18" i="5" s="1"/>
  <c r="A19" i="5" s="1"/>
  <c r="A20" i="5" s="1"/>
  <c r="A21" i="5" s="1"/>
  <c r="A22" i="5" s="1"/>
  <c r="A23" i="5" s="1"/>
  <c r="A24" i="5" s="1"/>
  <c r="A25" i="5" s="1"/>
  <c r="A26" i="5" s="1"/>
  <c r="A27" i="5" s="1"/>
  <c r="A28" i="5" s="1"/>
  <c r="A29" i="5" s="1"/>
  <c r="A30" i="5" s="1"/>
  <c r="A31" i="5" s="1"/>
  <c r="A32" i="5" s="1"/>
  <c r="A33" i="5" s="1"/>
  <c r="A34" i="5" s="1"/>
  <c r="A35" i="5" s="1"/>
  <c r="A36" i="5" s="1"/>
  <c r="A37" i="5" s="1"/>
  <c r="A38" i="5" s="1"/>
  <c r="A39" i="5" s="1"/>
  <c r="A40" i="5" s="1"/>
  <c r="A41" i="5" s="1"/>
  <c r="A42" i="5" s="1"/>
  <c r="A43" i="5" s="1"/>
  <c r="A44" i="5" s="1"/>
  <c r="A45" i="5" s="1"/>
  <c r="A46" i="5" s="1"/>
  <c r="A47" i="5" s="1"/>
  <c r="A48" i="5" s="1"/>
  <c r="A49" i="5" s="1"/>
  <c r="A50" i="5" s="1"/>
  <c r="A51" i="5" s="1"/>
  <c r="A52" i="5" s="1"/>
  <c r="A53" i="5" s="1"/>
  <c r="A54" i="5" s="1"/>
  <c r="A55" i="5" s="1"/>
  <c r="A56" i="5" s="1"/>
  <c r="A57" i="5" s="1"/>
  <c r="A58" i="5" s="1"/>
  <c r="B6" i="5"/>
  <c r="B7" i="5" s="1"/>
  <c r="B8" i="5" s="1"/>
  <c r="B9" i="5" s="1"/>
  <c r="B10" i="5" s="1"/>
  <c r="B11" i="5" s="1"/>
  <c r="B12" i="5" s="1"/>
  <c r="B13" i="5" s="1"/>
  <c r="B14" i="5" s="1"/>
  <c r="B15" i="5" s="1"/>
  <c r="B16" i="5" s="1"/>
  <c r="B17" i="5" s="1"/>
  <c r="B18" i="5" s="1"/>
  <c r="B19" i="5" s="1"/>
  <c r="B20" i="5" s="1"/>
  <c r="B21" i="5" s="1"/>
  <c r="B22" i="5" s="1"/>
  <c r="B23" i="5" s="1"/>
  <c r="B24" i="5" s="1"/>
  <c r="B25" i="5" s="1"/>
  <c r="B26" i="5" s="1"/>
  <c r="B27" i="5" s="1"/>
  <c r="B28" i="5" s="1"/>
  <c r="B29" i="5" s="1"/>
  <c r="B30" i="5" s="1"/>
  <c r="B31" i="5" s="1"/>
  <c r="B32" i="5" s="1"/>
  <c r="B33" i="5" s="1"/>
  <c r="B34" i="5" s="1"/>
  <c r="B35" i="5" s="1"/>
  <c r="B36" i="5" s="1"/>
  <c r="B37" i="5" s="1"/>
  <c r="B38" i="5" s="1"/>
  <c r="B39" i="5" s="1"/>
  <c r="B40" i="5" s="1"/>
  <c r="B41" i="5" s="1"/>
  <c r="B42" i="5" s="1"/>
  <c r="B43" i="5" s="1"/>
  <c r="B44" i="5" s="1"/>
  <c r="B45" i="5" s="1"/>
  <c r="B46" i="5" s="1"/>
  <c r="B47" i="5" s="1"/>
  <c r="B48" i="5" s="1"/>
  <c r="B49" i="5" s="1"/>
  <c r="B50" i="5" s="1"/>
  <c r="B51" i="5" s="1"/>
  <c r="B52" i="5" s="1"/>
  <c r="B53" i="5" s="1"/>
  <c r="B54" i="5" s="1"/>
  <c r="B55" i="5" s="1"/>
  <c r="B56" i="5" s="1"/>
  <c r="B57" i="5" s="1"/>
  <c r="B58" i="5" s="1"/>
  <c r="B237" i="5"/>
  <c r="B238" i="5" s="1"/>
  <c r="B239" i="5" s="1"/>
  <c r="B240" i="5" s="1"/>
  <c r="B241" i="5" s="1"/>
  <c r="B242" i="5" s="1"/>
  <c r="B243" i="5" s="1"/>
  <c r="B244" i="5" s="1"/>
  <c r="B245" i="5" s="1"/>
  <c r="B246" i="5" s="1"/>
  <c r="B247" i="5" s="1"/>
  <c r="B248" i="5" s="1"/>
  <c r="B249" i="5" s="1"/>
  <c r="B250" i="5" s="1"/>
  <c r="B251" i="5" s="1"/>
  <c r="B252" i="5" s="1"/>
  <c r="B253" i="5" s="1"/>
  <c r="B254" i="5" s="1"/>
  <c r="B255" i="5" s="1"/>
  <c r="B256" i="5" s="1"/>
  <c r="B257" i="5" s="1"/>
  <c r="B258" i="5" s="1"/>
  <c r="B259" i="5" s="1"/>
  <c r="B260" i="5" s="1"/>
  <c r="B261" i="5" s="1"/>
  <c r="B262" i="5" s="1"/>
  <c r="B263" i="5" s="1"/>
  <c r="B264" i="5" s="1"/>
  <c r="B265" i="5" s="1"/>
  <c r="B266" i="5" s="1"/>
  <c r="B267" i="5" s="1"/>
  <c r="A237" i="5"/>
  <c r="A238" i="5" s="1"/>
  <c r="A239" i="5" s="1"/>
  <c r="A240" i="5" s="1"/>
  <c r="A241" i="5" s="1"/>
  <c r="A242" i="5" s="1"/>
  <c r="A243" i="5" s="1"/>
  <c r="A244" i="5" s="1"/>
  <c r="A245" i="5" s="1"/>
  <c r="A246" i="5" s="1"/>
  <c r="A247" i="5" s="1"/>
  <c r="A248" i="5" s="1"/>
  <c r="A249" i="5" s="1"/>
  <c r="A250" i="5" s="1"/>
  <c r="A251" i="5" s="1"/>
  <c r="A252" i="5" s="1"/>
  <c r="A253" i="5" s="1"/>
  <c r="A254" i="5" s="1"/>
  <c r="A255" i="5" s="1"/>
  <c r="A256" i="5" s="1"/>
  <c r="A257" i="5" s="1"/>
  <c r="A258" i="5" s="1"/>
  <c r="A259" i="5" s="1"/>
  <c r="A260" i="5" s="1"/>
  <c r="A261" i="5" s="1"/>
  <c r="A262" i="5" s="1"/>
  <c r="A263" i="5" s="1"/>
  <c r="A264" i="5" s="1"/>
  <c r="A265" i="5" s="1"/>
  <c r="A266" i="5" s="1"/>
  <c r="A267" i="5" s="1"/>
  <c r="C237" i="5"/>
  <c r="C238" i="5" s="1"/>
  <c r="C239" i="5" s="1"/>
  <c r="C240" i="5" s="1"/>
  <c r="C241" i="5" s="1"/>
  <c r="C242" i="5" s="1"/>
  <c r="C243" i="5" s="1"/>
  <c r="C244" i="5" s="1"/>
  <c r="C245" i="5" s="1"/>
  <c r="C246" i="5" s="1"/>
  <c r="C247" i="5" s="1"/>
  <c r="C248" i="5" s="1"/>
  <c r="C249" i="5" s="1"/>
  <c r="C250" i="5" s="1"/>
  <c r="C251" i="5" s="1"/>
  <c r="C252" i="5" s="1"/>
  <c r="C253" i="5" s="1"/>
  <c r="C254" i="5" s="1"/>
  <c r="C255" i="5" s="1"/>
  <c r="C256" i="5" s="1"/>
  <c r="C257" i="5" s="1"/>
  <c r="C258" i="5" s="1"/>
  <c r="C259" i="5" s="1"/>
  <c r="C260" i="5" s="1"/>
  <c r="C261" i="5" s="1"/>
  <c r="C262" i="5" s="1"/>
  <c r="C263" i="5" s="1"/>
  <c r="C264" i="5" s="1"/>
  <c r="C265" i="5" s="1"/>
  <c r="C266" i="5" s="1"/>
  <c r="C267" i="5" s="1"/>
  <c r="A141" i="5"/>
  <c r="A142" i="5" s="1"/>
  <c r="A143" i="5" s="1"/>
  <c r="A144" i="5" s="1"/>
  <c r="A145" i="5" s="1"/>
  <c r="A146" i="5" s="1"/>
  <c r="A147" i="5" s="1"/>
  <c r="A148" i="5" s="1"/>
  <c r="A149" i="5" s="1"/>
  <c r="A150" i="5" s="1"/>
  <c r="A151" i="5" s="1"/>
  <c r="A152" i="5" s="1"/>
  <c r="A153" i="5" s="1"/>
  <c r="A154" i="5" s="1"/>
  <c r="A155" i="5" s="1"/>
  <c r="A156" i="5" s="1"/>
  <c r="A157" i="5" s="1"/>
  <c r="A158" i="5" s="1"/>
  <c r="A159" i="5" s="1"/>
  <c r="A160" i="5" s="1"/>
  <c r="A161" i="5" s="1"/>
  <c r="A162" i="5" s="1"/>
  <c r="A163" i="5" s="1"/>
  <c r="A164" i="5" s="1"/>
  <c r="A165" i="5" s="1"/>
  <c r="A166" i="5" s="1"/>
  <c r="A167" i="5" s="1"/>
  <c r="A168" i="5" s="1"/>
  <c r="A169" i="5" s="1"/>
  <c r="A59" i="5" s="1"/>
  <c r="A269" i="5"/>
  <c r="A270" i="5"/>
  <c r="A271" i="5" s="1"/>
  <c r="A272" i="5" s="1"/>
  <c r="C141" i="5"/>
  <c r="C142" i="5" s="1"/>
  <c r="C143" i="5" s="1"/>
  <c r="C144" i="5" s="1"/>
  <c r="C145" i="5" s="1"/>
  <c r="C146" i="5" s="1"/>
  <c r="C147" i="5" s="1"/>
  <c r="C148" i="5" s="1"/>
  <c r="C149" i="5" s="1"/>
  <c r="C150" i="5" s="1"/>
  <c r="C151" i="5" s="1"/>
  <c r="C152" i="5" s="1"/>
  <c r="C153" i="5" s="1"/>
  <c r="C154" i="5" s="1"/>
  <c r="C155" i="5" s="1"/>
  <c r="C156" i="5" s="1"/>
  <c r="C157" i="5" s="1"/>
  <c r="C158" i="5" s="1"/>
  <c r="C159" i="5" s="1"/>
  <c r="C160" i="5" s="1"/>
  <c r="C161" i="5" s="1"/>
  <c r="C162" i="5" s="1"/>
  <c r="C163" i="5" s="1"/>
  <c r="C164" i="5" s="1"/>
  <c r="C165" i="5" s="1"/>
  <c r="C166" i="5" s="1"/>
  <c r="C167" i="5" s="1"/>
  <c r="C168" i="5" s="1"/>
  <c r="C169" i="5" s="1"/>
  <c r="C59" i="5" s="1"/>
  <c r="C269" i="5"/>
  <c r="C270" i="5" s="1"/>
  <c r="C271" i="5" s="1"/>
  <c r="C272" i="5" s="1"/>
  <c r="B141" i="5"/>
  <c r="B142" i="5" s="1"/>
  <c r="B143" i="5" s="1"/>
  <c r="B144" i="5" s="1"/>
  <c r="B145" i="5" s="1"/>
  <c r="B146" i="5" s="1"/>
  <c r="B147" i="5" s="1"/>
  <c r="B148" i="5" s="1"/>
  <c r="B149" i="5" s="1"/>
  <c r="B150" i="5" s="1"/>
  <c r="B151" i="5" s="1"/>
  <c r="B152" i="5" s="1"/>
  <c r="B153" i="5" s="1"/>
  <c r="B154" i="5" s="1"/>
  <c r="B155" i="5" s="1"/>
  <c r="B156" i="5" s="1"/>
  <c r="B157" i="5" s="1"/>
  <c r="B158" i="5" s="1"/>
  <c r="B159" i="5" s="1"/>
  <c r="B160" i="5" s="1"/>
  <c r="B161" i="5" s="1"/>
  <c r="B162" i="5" s="1"/>
  <c r="B163" i="5" s="1"/>
  <c r="B164" i="5" s="1"/>
  <c r="B165" i="5" s="1"/>
  <c r="B166" i="5" s="1"/>
  <c r="B167" i="5" s="1"/>
  <c r="B168" i="5" s="1"/>
  <c r="B169" i="5" s="1"/>
  <c r="B59" i="5" s="1"/>
  <c r="B269" i="5"/>
  <c r="B270" i="5" s="1"/>
  <c r="B271" i="5" s="1"/>
  <c r="B272" i="5" s="1"/>
  <c r="B170" i="5" l="1"/>
  <c r="B60" i="5" s="1"/>
  <c r="B61" i="5" s="1"/>
  <c r="B62" i="5" s="1"/>
  <c r="B63" i="5" s="1"/>
  <c r="B64" i="5" s="1"/>
  <c r="B65" i="5" s="1"/>
  <c r="B66" i="5" s="1"/>
  <c r="B67" i="5" s="1"/>
  <c r="B68" i="5" s="1"/>
  <c r="B69" i="5" s="1"/>
  <c r="B70" i="5" s="1"/>
  <c r="B71" i="5" s="1"/>
  <c r="B72" i="5" s="1"/>
  <c r="B73" i="5" s="1"/>
  <c r="B74" i="5" s="1"/>
  <c r="B75" i="5" s="1"/>
  <c r="B76" i="5" s="1"/>
  <c r="B77" i="5" s="1"/>
  <c r="B78" i="5" s="1"/>
  <c r="B79" i="5" s="1"/>
  <c r="B80" i="5" s="1"/>
  <c r="B81" i="5" s="1"/>
  <c r="B82" i="5" s="1"/>
  <c r="B83" i="5" s="1"/>
  <c r="B84" i="5" s="1"/>
  <c r="B85" i="5" s="1"/>
  <c r="B86" i="5" s="1"/>
  <c r="B87" i="5" s="1"/>
  <c r="B88" i="5" s="1"/>
  <c r="B89" i="5" s="1"/>
  <c r="B90" i="5" s="1"/>
  <c r="B91" i="5" s="1"/>
  <c r="B92" i="5" s="1"/>
  <c r="B93" i="5" s="1"/>
  <c r="B94" i="5" s="1"/>
  <c r="B95" i="5" s="1"/>
  <c r="B96" i="5" s="1"/>
  <c r="B97" i="5" s="1"/>
  <c r="B98" i="5" s="1"/>
  <c r="B99" i="5" s="1"/>
  <c r="B100" i="5" s="1"/>
  <c r="B101" i="5" s="1"/>
  <c r="B102" i="5" s="1"/>
  <c r="B103" i="5" s="1"/>
  <c r="B104" i="5" s="1"/>
  <c r="B105" i="5" s="1"/>
  <c r="B106" i="5" s="1"/>
  <c r="B107" i="5" s="1"/>
  <c r="B108" i="5" s="1"/>
  <c r="B109" i="5" s="1"/>
  <c r="B110" i="5" s="1"/>
  <c r="B111" i="5" s="1"/>
  <c r="B112" i="5" s="1"/>
  <c r="B113" i="5" s="1"/>
  <c r="B114" i="5" s="1"/>
  <c r="B115" i="5" s="1"/>
  <c r="B116" i="5" s="1"/>
  <c r="B117" i="5" s="1"/>
  <c r="B118" i="5" s="1"/>
  <c r="B119" i="5" s="1"/>
  <c r="B120" i="5" s="1"/>
  <c r="B121" i="5" s="1"/>
  <c r="B122" i="5" s="1"/>
  <c r="B123" i="5" s="1"/>
  <c r="B124" i="5" s="1"/>
  <c r="B125" i="5" s="1"/>
  <c r="B126" i="5" s="1"/>
  <c r="B127" i="5" s="1"/>
  <c r="B128" i="5" s="1"/>
  <c r="B129" i="5" s="1"/>
  <c r="B130" i="5" s="1"/>
  <c r="B131" i="5" s="1"/>
  <c r="B132" i="5" s="1"/>
  <c r="B173" i="5" s="1"/>
  <c r="B171" i="5"/>
  <c r="B172" i="5" s="1"/>
  <c r="A170" i="5"/>
  <c r="C170" i="5"/>
  <c r="C60" i="5" s="1"/>
  <c r="C61" i="5" s="1"/>
  <c r="C62" i="5" s="1"/>
  <c r="C63" i="5" s="1"/>
  <c r="C64" i="5" s="1"/>
  <c r="C65" i="5" s="1"/>
  <c r="C66" i="5" s="1"/>
  <c r="C67" i="5" s="1"/>
  <c r="C68" i="5" s="1"/>
  <c r="C69" i="5" s="1"/>
  <c r="C70" i="5" s="1"/>
  <c r="C71" i="5" s="1"/>
  <c r="C72" i="5" s="1"/>
  <c r="C73" i="5" s="1"/>
  <c r="C74" i="5" s="1"/>
  <c r="C75" i="5" s="1"/>
  <c r="C76" i="5" s="1"/>
  <c r="C77" i="5" s="1"/>
  <c r="C78" i="5" s="1"/>
  <c r="C79" i="5" s="1"/>
  <c r="C80" i="5" s="1"/>
  <c r="C81" i="5" s="1"/>
  <c r="C82" i="5" s="1"/>
  <c r="C83" i="5" s="1"/>
  <c r="C84" i="5" s="1"/>
  <c r="C85" i="5" s="1"/>
  <c r="C86" i="5" s="1"/>
  <c r="C87" i="5" s="1"/>
  <c r="C88" i="5" s="1"/>
  <c r="C89" i="5" s="1"/>
  <c r="C90" i="5" s="1"/>
  <c r="C91" i="5" s="1"/>
  <c r="C92" i="5" s="1"/>
  <c r="C93" i="5" s="1"/>
  <c r="C94" i="5" s="1"/>
  <c r="C95" i="5" s="1"/>
  <c r="C96" i="5" s="1"/>
  <c r="C97" i="5" s="1"/>
  <c r="C98" i="5" s="1"/>
  <c r="C99" i="5" s="1"/>
  <c r="C100" i="5" s="1"/>
  <c r="C101" i="5" s="1"/>
  <c r="C102" i="5" s="1"/>
  <c r="C103" i="5" s="1"/>
  <c r="C104" i="5" s="1"/>
  <c r="C105" i="5" s="1"/>
  <c r="C106" i="5" s="1"/>
  <c r="C107" i="5" s="1"/>
  <c r="C108" i="5" s="1"/>
  <c r="C109" i="5" s="1"/>
  <c r="C110" i="5" s="1"/>
  <c r="C111" i="5" s="1"/>
  <c r="C112" i="5" s="1"/>
  <c r="C113" i="5" s="1"/>
  <c r="C114" i="5" s="1"/>
  <c r="C115" i="5" s="1"/>
  <c r="C116" i="5" s="1"/>
  <c r="C117" i="5" s="1"/>
  <c r="C118" i="5" s="1"/>
  <c r="C119" i="5" s="1"/>
  <c r="C120" i="5" s="1"/>
  <c r="C121" i="5" s="1"/>
  <c r="C122" i="5" s="1"/>
  <c r="C123" i="5" s="1"/>
  <c r="C124" i="5" s="1"/>
  <c r="C125" i="5" s="1"/>
  <c r="C126" i="5" s="1"/>
  <c r="C127" i="5" s="1"/>
  <c r="C128" i="5" s="1"/>
  <c r="C129" i="5" s="1"/>
  <c r="C130" i="5" s="1"/>
  <c r="C131" i="5" s="1"/>
  <c r="C132" i="5" s="1"/>
  <c r="C173" i="5" s="1"/>
  <c r="C171" i="5"/>
  <c r="C172" i="5" s="1"/>
  <c r="A60" i="5" l="1"/>
  <c r="A61" i="5" s="1"/>
  <c r="A62" i="5" s="1"/>
  <c r="A63" i="5" s="1"/>
  <c r="A64" i="5" s="1"/>
  <c r="A65" i="5" s="1"/>
  <c r="A66" i="5" s="1"/>
  <c r="A67" i="5" s="1"/>
  <c r="A68" i="5" s="1"/>
  <c r="A69" i="5" s="1"/>
  <c r="A70" i="5" s="1"/>
  <c r="A71" i="5" s="1"/>
  <c r="A72" i="5" s="1"/>
  <c r="A73" i="5" s="1"/>
  <c r="A74" i="5" s="1"/>
  <c r="A75" i="5" s="1"/>
  <c r="A76" i="5" s="1"/>
  <c r="A77" i="5" s="1"/>
  <c r="A78" i="5" s="1"/>
  <c r="A79" i="5" s="1"/>
  <c r="A80" i="5" s="1"/>
  <c r="A81" i="5" s="1"/>
  <c r="A82" i="5" s="1"/>
  <c r="A83" i="5" s="1"/>
  <c r="A84" i="5" s="1"/>
  <c r="A85" i="5" s="1"/>
  <c r="A86" i="5" s="1"/>
  <c r="A87" i="5" s="1"/>
  <c r="A88" i="5" s="1"/>
  <c r="A89" i="5" s="1"/>
  <c r="A90" i="5" s="1"/>
  <c r="A91" i="5" s="1"/>
  <c r="A92" i="5" s="1"/>
  <c r="A93" i="5" s="1"/>
  <c r="A94" i="5" s="1"/>
  <c r="A95" i="5" s="1"/>
  <c r="A96" i="5" s="1"/>
  <c r="A97" i="5" s="1"/>
  <c r="A98" i="5" s="1"/>
  <c r="A99" i="5" s="1"/>
  <c r="A100" i="5" s="1"/>
  <c r="A101" i="5" s="1"/>
  <c r="A102" i="5" s="1"/>
  <c r="A103" i="5" s="1"/>
  <c r="A104" i="5" s="1"/>
  <c r="A105" i="5" s="1"/>
  <c r="A106" i="5" s="1"/>
  <c r="A107" i="5" s="1"/>
  <c r="A108" i="5" s="1"/>
  <c r="A109" i="5" s="1"/>
  <c r="A110" i="5" s="1"/>
  <c r="A111" i="5" s="1"/>
  <c r="A112" i="5" s="1"/>
  <c r="A113" i="5" s="1"/>
  <c r="A114" i="5" s="1"/>
  <c r="A115" i="5" s="1"/>
  <c r="A116" i="5" s="1"/>
  <c r="A117" i="5" s="1"/>
  <c r="A118" i="5" s="1"/>
  <c r="A119" i="5" s="1"/>
  <c r="A120" i="5" s="1"/>
  <c r="A121" i="5" s="1"/>
  <c r="A122" i="5" s="1"/>
  <c r="A123" i="5" s="1"/>
  <c r="A124" i="5" s="1"/>
  <c r="A125" i="5" s="1"/>
  <c r="A126" i="5" s="1"/>
  <c r="A127" i="5" s="1"/>
  <c r="A128" i="5" s="1"/>
  <c r="A129" i="5" s="1"/>
  <c r="A130" i="5" s="1"/>
  <c r="A131" i="5" s="1"/>
  <c r="A132" i="5" s="1"/>
  <c r="A173" i="5" s="1"/>
  <c r="A171" i="5"/>
  <c r="A172" i="5" s="1"/>
  <c r="A174" i="5"/>
  <c r="A175" i="5"/>
  <c r="A176" i="5"/>
  <c r="A177" i="5"/>
  <c r="A178" i="5"/>
  <c r="A179" i="5"/>
  <c r="A180" i="5"/>
  <c r="A181" i="5"/>
  <c r="A182" i="5"/>
  <c r="A183" i="5"/>
  <c r="A184" i="5"/>
  <c r="A273" i="5"/>
  <c r="A274" i="5"/>
  <c r="A275" i="5"/>
  <c r="A276" i="5"/>
  <c r="A277" i="5"/>
  <c r="A278" i="5"/>
  <c r="A279" i="5"/>
  <c r="A280" i="5"/>
  <c r="A281" i="5"/>
  <c r="A282" i="5"/>
  <c r="A283" i="5"/>
  <c r="A284" i="5"/>
  <c r="A285" i="5"/>
  <c r="A286" i="5"/>
  <c r="A287" i="5"/>
  <c r="A288" i="5"/>
  <c r="A289" i="5"/>
  <c r="A290" i="5"/>
  <c r="A291" i="5"/>
  <c r="A292" i="5"/>
  <c r="A293" i="5"/>
  <c r="A294" i="5"/>
  <c r="A295" i="5"/>
  <c r="A296" i="5"/>
  <c r="A297" i="5"/>
  <c r="A298" i="5"/>
  <c r="A299" i="5"/>
  <c r="A300" i="5"/>
  <c r="A301" i="5"/>
  <c r="A302" i="5"/>
  <c r="A303" i="5"/>
  <c r="A304" i="5"/>
  <c r="A305" i="5"/>
  <c r="A306" i="5"/>
  <c r="A307" i="5"/>
  <c r="A308" i="5"/>
  <c r="A309" i="5"/>
  <c r="A310" i="5"/>
  <c r="A311" i="5"/>
  <c r="A312" i="5"/>
  <c r="A313" i="5"/>
  <c r="A314" i="5"/>
  <c r="A315" i="5"/>
  <c r="A316" i="5"/>
  <c r="A317" i="5"/>
  <c r="A318" i="5"/>
  <c r="A319" i="5"/>
  <c r="A320" i="5"/>
  <c r="A321" i="5"/>
  <c r="A322" i="5"/>
  <c r="A323" i="5"/>
  <c r="A324" i="5"/>
  <c r="A325" i="5"/>
  <c r="A326" i="5"/>
  <c r="A327" i="5"/>
  <c r="A328" i="5"/>
  <c r="A329" i="5"/>
  <c r="A330" i="5"/>
  <c r="A331" i="5"/>
  <c r="A332" i="5"/>
  <c r="A333" i="5"/>
  <c r="A334" i="5"/>
  <c r="A335" i="5"/>
  <c r="A336" i="5"/>
  <c r="A337" i="5"/>
  <c r="A338" i="5"/>
  <c r="A339" i="5"/>
  <c r="A340" i="5"/>
  <c r="A341" i="5"/>
  <c r="A342" i="5"/>
  <c r="A343" i="5"/>
  <c r="A344" i="5"/>
  <c r="A345" i="5"/>
  <c r="A346" i="5"/>
  <c r="A347" i="5"/>
  <c r="A348" i="5"/>
  <c r="A349" i="5"/>
  <c r="A350" i="5"/>
  <c r="A351" i="5"/>
  <c r="A352" i="5"/>
  <c r="A353" i="5"/>
  <c r="A354" i="5"/>
  <c r="A355" i="5"/>
  <c r="A356" i="5"/>
  <c r="A357" i="5"/>
  <c r="A358" i="5"/>
  <c r="A359" i="5"/>
  <c r="A360" i="5"/>
  <c r="A361" i="5"/>
  <c r="A362" i="5"/>
  <c r="A363" i="5"/>
  <c r="A364" i="5"/>
  <c r="A365" i="5"/>
  <c r="A366" i="5"/>
  <c r="A367" i="5"/>
  <c r="A368" i="5"/>
  <c r="A369" i="5"/>
  <c r="A370" i="5"/>
  <c r="A371" i="5"/>
  <c r="A372" i="5"/>
  <c r="A373" i="5"/>
  <c r="A374" i="5"/>
  <c r="A375" i="5"/>
  <c r="A376" i="5"/>
  <c r="A377" i="5"/>
  <c r="A378" i="5"/>
  <c r="A379" i="5"/>
  <c r="A380" i="5"/>
  <c r="A133" i="5"/>
  <c r="A134" i="5"/>
  <c r="A135" i="5"/>
  <c r="A136" i="5"/>
  <c r="A137" i="5"/>
  <c r="A138" i="5"/>
  <c r="A139" i="5"/>
  <c r="B133" i="5"/>
  <c r="B134" i="5"/>
  <c r="B135" i="5"/>
  <c r="B136" i="5"/>
  <c r="B137" i="5"/>
  <c r="B138" i="5"/>
  <c r="B139" i="5"/>
  <c r="B174" i="5"/>
  <c r="B175" i="5"/>
  <c r="B176" i="5"/>
  <c r="B273" i="5"/>
  <c r="B274" i="5"/>
  <c r="B275" i="5"/>
  <c r="B276" i="5"/>
  <c r="B277" i="5"/>
  <c r="B278" i="5"/>
  <c r="B279" i="5"/>
  <c r="B280" i="5"/>
  <c r="B281" i="5"/>
  <c r="B282" i="5"/>
  <c r="B283" i="5"/>
  <c r="B284" i="5"/>
  <c r="C133" i="5"/>
  <c r="C134" i="5"/>
  <c r="C135" i="5"/>
  <c r="C136" i="5"/>
  <c r="C137" i="5"/>
  <c r="C138" i="5"/>
  <c r="C139" i="5"/>
  <c r="C174" i="5"/>
  <c r="C175" i="5"/>
  <c r="C176" i="5"/>
  <c r="C273" i="5"/>
  <c r="C274" i="5"/>
  <c r="C275" i="5"/>
  <c r="C276" i="5"/>
  <c r="C277" i="5"/>
  <c r="C278" i="5"/>
  <c r="C279" i="5"/>
  <c r="C280" i="5"/>
  <c r="C281" i="5"/>
  <c r="C282" i="5"/>
  <c r="C283" i="5"/>
  <c r="C284" i="5"/>
  <c r="B177" i="5"/>
  <c r="B178" i="5"/>
  <c r="B179" i="5"/>
  <c r="B180" i="5"/>
  <c r="B181" i="5"/>
  <c r="B182" i="5"/>
  <c r="B183" i="5"/>
  <c r="B184" i="5"/>
  <c r="B285" i="5"/>
  <c r="B286" i="5"/>
  <c r="B287" i="5"/>
  <c r="B288" i="5"/>
  <c r="B289" i="5"/>
  <c r="B290" i="5"/>
  <c r="B291" i="5"/>
  <c r="B292" i="5"/>
  <c r="B293" i="5"/>
  <c r="B294" i="5"/>
  <c r="B295" i="5"/>
  <c r="B296" i="5"/>
  <c r="B297" i="5"/>
  <c r="B298" i="5"/>
  <c r="B299" i="5"/>
  <c r="B300" i="5"/>
  <c r="B301" i="5"/>
  <c r="B302" i="5"/>
  <c r="B303" i="5"/>
  <c r="B304" i="5"/>
  <c r="B305" i="5"/>
  <c r="B306" i="5"/>
  <c r="B307" i="5"/>
  <c r="B308" i="5"/>
  <c r="B309" i="5"/>
  <c r="B310" i="5"/>
  <c r="B311" i="5"/>
  <c r="B312" i="5"/>
  <c r="B313" i="5"/>
  <c r="B314" i="5"/>
  <c r="B315" i="5"/>
  <c r="B316" i="5"/>
  <c r="B317" i="5"/>
  <c r="B318" i="5"/>
  <c r="B319" i="5"/>
  <c r="B320" i="5"/>
  <c r="B321" i="5"/>
  <c r="B322" i="5"/>
  <c r="B323" i="5"/>
  <c r="B324" i="5"/>
  <c r="B325" i="5"/>
  <c r="B326" i="5"/>
  <c r="B327" i="5"/>
  <c r="B328" i="5"/>
  <c r="B329" i="5"/>
  <c r="B330" i="5"/>
  <c r="B331" i="5"/>
  <c r="B332" i="5"/>
  <c r="B333" i="5"/>
  <c r="B334" i="5"/>
  <c r="B335" i="5"/>
  <c r="B336" i="5"/>
  <c r="B337" i="5"/>
  <c r="B338" i="5"/>
  <c r="B339" i="5"/>
  <c r="B340" i="5"/>
  <c r="B341" i="5"/>
  <c r="B342" i="5"/>
  <c r="B343" i="5"/>
  <c r="B344" i="5"/>
  <c r="B345" i="5"/>
  <c r="B346" i="5"/>
  <c r="B347" i="5"/>
  <c r="B348" i="5"/>
  <c r="B349" i="5"/>
  <c r="B350" i="5"/>
  <c r="B351" i="5"/>
  <c r="B352" i="5"/>
  <c r="B353" i="5"/>
  <c r="B354" i="5"/>
  <c r="B355" i="5"/>
  <c r="B356" i="5"/>
  <c r="B357" i="5"/>
  <c r="B358" i="5"/>
  <c r="B359" i="5"/>
  <c r="B360" i="5"/>
  <c r="B361" i="5"/>
  <c r="B362" i="5"/>
  <c r="B363" i="5"/>
  <c r="B364" i="5"/>
  <c r="B365" i="5"/>
  <c r="B366" i="5"/>
  <c r="B367" i="5"/>
  <c r="B368" i="5"/>
  <c r="B369" i="5"/>
  <c r="B370" i="5"/>
  <c r="B371" i="5"/>
  <c r="B372" i="5"/>
  <c r="B373" i="5"/>
  <c r="B374" i="5"/>
  <c r="B375" i="5"/>
  <c r="B376" i="5"/>
  <c r="B377" i="5"/>
  <c r="B378" i="5"/>
  <c r="B379" i="5"/>
  <c r="B380" i="5"/>
  <c r="C177" i="5"/>
  <c r="C178" i="5"/>
  <c r="C179" i="5"/>
  <c r="C180" i="5"/>
  <c r="C181" i="5"/>
  <c r="C182" i="5"/>
  <c r="C183" i="5"/>
  <c r="C184" i="5"/>
  <c r="C285" i="5"/>
  <c r="C286" i="5"/>
  <c r="C287" i="5"/>
  <c r="C288" i="5"/>
  <c r="C289" i="5"/>
  <c r="C290" i="5"/>
  <c r="C291" i="5"/>
  <c r="C292" i="5"/>
  <c r="C293" i="5"/>
  <c r="C294" i="5"/>
  <c r="C295" i="5"/>
  <c r="C296" i="5"/>
  <c r="C297" i="5"/>
  <c r="C298" i="5"/>
  <c r="C299" i="5"/>
  <c r="C300" i="5"/>
  <c r="C301" i="5"/>
  <c r="C302" i="5"/>
  <c r="C303" i="5"/>
  <c r="C304" i="5"/>
  <c r="C305" i="5"/>
  <c r="C306" i="5"/>
  <c r="C307" i="5"/>
  <c r="C308" i="5"/>
  <c r="C309" i="5"/>
  <c r="C310" i="5"/>
  <c r="C311" i="5"/>
  <c r="C312" i="5"/>
  <c r="C313" i="5"/>
  <c r="C314" i="5"/>
  <c r="C315" i="5"/>
  <c r="C316" i="5"/>
  <c r="C317" i="5"/>
  <c r="C318" i="5"/>
  <c r="C319" i="5"/>
  <c r="C320" i="5"/>
  <c r="C321" i="5"/>
  <c r="C322" i="5"/>
  <c r="C323" i="5"/>
  <c r="C324" i="5"/>
  <c r="C325" i="5"/>
  <c r="C326" i="5"/>
  <c r="C327" i="5"/>
  <c r="C328" i="5"/>
  <c r="C329" i="5"/>
  <c r="C330" i="5"/>
  <c r="C331" i="5"/>
  <c r="C332" i="5"/>
  <c r="C333" i="5"/>
  <c r="C334" i="5"/>
  <c r="C335" i="5"/>
  <c r="C336" i="5"/>
  <c r="C337" i="5"/>
  <c r="C338" i="5"/>
  <c r="C339" i="5"/>
  <c r="C340" i="5"/>
  <c r="C341" i="5"/>
  <c r="C342" i="5"/>
  <c r="C343" i="5"/>
  <c r="C344" i="5"/>
  <c r="C345" i="5"/>
  <c r="C346" i="5"/>
  <c r="C347" i="5"/>
  <c r="C348" i="5"/>
  <c r="C349" i="5"/>
  <c r="C350" i="5"/>
  <c r="C351" i="5"/>
  <c r="C352" i="5"/>
  <c r="C353" i="5"/>
  <c r="C354" i="5"/>
  <c r="C355" i="5"/>
  <c r="C356" i="5"/>
  <c r="C357" i="5"/>
  <c r="C358" i="5"/>
  <c r="C359" i="5"/>
  <c r="C360" i="5"/>
  <c r="C361" i="5"/>
  <c r="C362" i="5"/>
  <c r="C363" i="5"/>
  <c r="C364" i="5"/>
  <c r="C365" i="5"/>
  <c r="C366" i="5"/>
  <c r="C367" i="5"/>
  <c r="C368" i="5"/>
  <c r="C369" i="5"/>
  <c r="C370" i="5"/>
  <c r="C371" i="5"/>
  <c r="C372" i="5"/>
  <c r="C373" i="5"/>
  <c r="C374" i="5"/>
  <c r="C375" i="5"/>
  <c r="C376" i="5"/>
  <c r="C377" i="5"/>
  <c r="C378" i="5"/>
  <c r="C379" i="5"/>
  <c r="C380" i="5"/>
  <c r="A185" i="5"/>
  <c r="A186" i="5"/>
  <c r="A187" i="5"/>
  <c r="A188" i="5"/>
  <c r="A189" i="5"/>
  <c r="A190" i="5"/>
  <c r="A191" i="5"/>
  <c r="A192" i="5"/>
  <c r="A193" i="5"/>
  <c r="A194" i="5"/>
  <c r="A195" i="5"/>
  <c r="A196" i="5"/>
  <c r="A197" i="5"/>
  <c r="A198" i="5"/>
  <c r="A199" i="5"/>
  <c r="A200" i="5"/>
  <c r="A201" i="5"/>
  <c r="A202" i="5"/>
  <c r="A203" i="5"/>
  <c r="A204" i="5"/>
  <c r="A205" i="5"/>
  <c r="A206" i="5"/>
  <c r="A207" i="5"/>
  <c r="A208" i="5"/>
  <c r="A209" i="5"/>
  <c r="A210" i="5"/>
  <c r="A211" i="5"/>
  <c r="A212" i="5"/>
  <c r="A213" i="5"/>
  <c r="A214" i="5"/>
  <c r="A215" i="5"/>
  <c r="A216" i="5"/>
  <c r="A217" i="5"/>
  <c r="A218" i="5"/>
  <c r="A219" i="5"/>
  <c r="A220" i="5"/>
  <c r="A221" i="5"/>
  <c r="A222" i="5"/>
  <c r="A223" i="5"/>
  <c r="A224" i="5"/>
  <c r="A225" i="5"/>
  <c r="A226" i="5"/>
  <c r="A227" i="5"/>
  <c r="A228" i="5"/>
  <c r="A229" i="5"/>
  <c r="A230" i="5"/>
  <c r="A231" i="5"/>
  <c r="A232" i="5"/>
  <c r="A233" i="5"/>
  <c r="A234" i="5"/>
  <c r="A235" i="5"/>
  <c r="B185" i="5"/>
  <c r="B186" i="5"/>
  <c r="B187" i="5"/>
  <c r="B188" i="5"/>
  <c r="B189" i="5"/>
  <c r="B190" i="5"/>
  <c r="B191" i="5"/>
  <c r="B192" i="5"/>
  <c r="B193" i="5"/>
  <c r="B194" i="5"/>
  <c r="B195" i="5"/>
  <c r="B196" i="5"/>
  <c r="B197" i="5"/>
  <c r="B198" i="5"/>
  <c r="B199" i="5"/>
  <c r="B200" i="5"/>
  <c r="B201" i="5"/>
  <c r="B202" i="5"/>
  <c r="B203" i="5"/>
  <c r="B204" i="5"/>
  <c r="B205" i="5"/>
  <c r="B206" i="5"/>
  <c r="B207" i="5"/>
  <c r="B208" i="5"/>
  <c r="B209" i="5"/>
  <c r="B210" i="5"/>
  <c r="B211" i="5"/>
  <c r="B212" i="5"/>
  <c r="B213" i="5"/>
  <c r="B214" i="5"/>
  <c r="B215" i="5"/>
  <c r="B216" i="5"/>
  <c r="B217" i="5"/>
  <c r="B218" i="5"/>
  <c r="B219" i="5"/>
  <c r="B220" i="5"/>
  <c r="B221" i="5"/>
  <c r="B222" i="5"/>
  <c r="B223" i="5"/>
  <c r="B224" i="5"/>
  <c r="B225" i="5"/>
  <c r="B226" i="5"/>
  <c r="B227" i="5"/>
  <c r="B228" i="5"/>
  <c r="B229" i="5"/>
  <c r="B230" i="5"/>
  <c r="B231" i="5"/>
  <c r="B232" i="5"/>
  <c r="B233" i="5"/>
  <c r="B234" i="5"/>
  <c r="B235" i="5"/>
  <c r="C185" i="5"/>
  <c r="C186" i="5"/>
  <c r="C187" i="5"/>
  <c r="C188" i="5"/>
  <c r="C189" i="5"/>
  <c r="C190" i="5"/>
  <c r="C191" i="5"/>
  <c r="C192" i="5"/>
  <c r="C193" i="5"/>
  <c r="C194" i="5"/>
  <c r="C195" i="5"/>
  <c r="C196" i="5"/>
  <c r="C197" i="5"/>
  <c r="C198" i="5"/>
  <c r="C199" i="5"/>
  <c r="C200" i="5"/>
  <c r="C201" i="5"/>
  <c r="C202" i="5"/>
  <c r="C203" i="5"/>
  <c r="C204" i="5"/>
  <c r="C205" i="5"/>
  <c r="C206" i="5"/>
  <c r="C207" i="5"/>
  <c r="C208" i="5"/>
  <c r="C209" i="5"/>
  <c r="C210" i="5"/>
  <c r="C211" i="5"/>
  <c r="C212" i="5"/>
  <c r="C213" i="5"/>
  <c r="C214" i="5"/>
  <c r="C215" i="5"/>
  <c r="C216" i="5"/>
  <c r="C217" i="5"/>
  <c r="C218" i="5"/>
  <c r="C219" i="5"/>
  <c r="C220" i="5"/>
  <c r="C221" i="5"/>
  <c r="C222" i="5"/>
  <c r="C223" i="5"/>
  <c r="C224" i="5"/>
  <c r="C225" i="5"/>
  <c r="C226" i="5"/>
  <c r="C227" i="5"/>
  <c r="C228" i="5"/>
  <c r="C229" i="5"/>
  <c r="C230" i="5"/>
  <c r="C231" i="5"/>
  <c r="C232" i="5"/>
  <c r="C233" i="5"/>
  <c r="C234" i="5"/>
  <c r="C235" i="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Julian</author>
  </authors>
  <commentList>
    <comment ref="E753" authorId="0" shapeId="0" xr:uid="{5944D588-6F35-458D-B4A7-182E008105FD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53" authorId="0" shapeId="0" xr:uid="{1D041922-6CA7-40CC-8A68-381B645EEEB4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53" authorId="0" shapeId="0" xr:uid="{AB9E0972-3357-4E1C-9805-663143640772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54" authorId="0" shapeId="0" xr:uid="{E3444E90-E88E-4C16-ADB5-2692320D1ABC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54" authorId="0" shapeId="0" xr:uid="{35605528-692D-4250-AE55-EC3F6650781B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54" authorId="0" shapeId="0" xr:uid="{BAB0BD0D-BEF3-45D6-9227-212FBD74552D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55" authorId="0" shapeId="0" xr:uid="{2B42BC89-5E97-4030-8B47-B79BB63389C4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55" authorId="0" shapeId="0" xr:uid="{636453FB-4CA5-488B-BCF6-F6C0FAB27CE5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55" authorId="0" shapeId="0" xr:uid="{11F3BDDF-9E6E-4BEC-BD9A-D6D631589755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56" authorId="0" shapeId="0" xr:uid="{CEA44798-954E-41CB-9EEF-F65EA3494DBD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56" authorId="0" shapeId="0" xr:uid="{851ECD76-0AAE-4881-9C86-EE65C6CEFB71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56" authorId="0" shapeId="0" xr:uid="{AC6E5734-6AD4-4685-A3CF-C90F56482221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57" authorId="0" shapeId="0" xr:uid="{4CD17C85-8C76-4F11-9669-51314B8F8B06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57" authorId="0" shapeId="0" xr:uid="{3ABDAC0D-2080-4113-82B4-25BA9B696177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57" authorId="0" shapeId="0" xr:uid="{9EF892C1-BBEA-4BA8-AFDA-2C3C9061BB9B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58" authorId="0" shapeId="0" xr:uid="{8620A9A0-B839-4A15-A53F-362DE2C595D2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58" authorId="0" shapeId="0" xr:uid="{7B9AA4A5-5621-44E9-8EF6-90D9498B89DB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58" authorId="0" shapeId="0" xr:uid="{DF94C8B4-80A9-493C-A1A7-D9BC01656DAB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59" authorId="0" shapeId="0" xr:uid="{8A22A96E-38F4-4048-B0D0-AC4D6A626605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59" authorId="0" shapeId="0" xr:uid="{9D7E65C7-75F4-4BEF-9CED-799E2B48BD06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59" authorId="0" shapeId="0" xr:uid="{53ECD232-A495-44A7-BC04-AFC3B525D925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0" authorId="0" shapeId="0" xr:uid="{DB8E9655-EB9B-4255-9AF2-6FF1B56D5CAE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0" authorId="0" shapeId="0" xr:uid="{7C2021EC-768B-43AF-8032-E99274727762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0" authorId="0" shapeId="0" xr:uid="{D7C20C89-A576-4751-A333-09AC1009C5BB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1" authorId="0" shapeId="0" xr:uid="{57665ED3-122C-439E-86FF-B9D41DABDB56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1" authorId="0" shapeId="0" xr:uid="{BF1FACCF-ED30-4ECD-9454-C5BD67CAA784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1" authorId="0" shapeId="0" xr:uid="{A3C9FCF0-C4E2-4EFC-8F80-21AD9CB8106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2" authorId="0" shapeId="0" xr:uid="{A76768D9-2751-417C-9E44-1CF5C1E445AD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2" authorId="0" shapeId="0" xr:uid="{82130F7F-9E9C-4246-B130-247984CC277C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2" authorId="0" shapeId="0" xr:uid="{E4824CD2-EC6F-493E-A52C-16A27D7BF97C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3" authorId="0" shapeId="0" xr:uid="{87A02C0B-5867-4941-8E0B-3FF8DA193C4E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3" authorId="0" shapeId="0" xr:uid="{2298E411-9AA1-408B-A564-85ADC1368CEA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3" authorId="0" shapeId="0" xr:uid="{EF20ED28-6E4C-47FD-A7AD-79C90D8CC25C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4" authorId="0" shapeId="0" xr:uid="{6D7B6F72-6214-46CA-B4A7-1E2469394EA9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4" authorId="0" shapeId="0" xr:uid="{4EC94D71-8096-4E22-BC29-C1727CABED96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4" authorId="0" shapeId="0" xr:uid="{13890011-09F6-4886-8877-D2EBA726AC93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5" authorId="0" shapeId="0" xr:uid="{B720274E-7CA7-47FA-88B3-82E3B1A864B2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5" authorId="0" shapeId="0" xr:uid="{C76114DD-A34F-4742-AA7B-B2A7A43F2CD5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5" authorId="0" shapeId="0" xr:uid="{A38923B3-7CE8-4DC1-92E2-A57F9C01EBA5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6" authorId="0" shapeId="0" xr:uid="{C664BDFE-D73B-4A83-AE48-E2F47D43E6EE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6" authorId="0" shapeId="0" xr:uid="{4C339311-3123-4B08-BCB3-7F31D9FFBD43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6" authorId="0" shapeId="0" xr:uid="{4B13A612-9AA4-45F8-A439-6DF14475D62C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7" authorId="0" shapeId="0" xr:uid="{E3B3DD4D-8F5D-480F-BA49-D16E4D8AE59A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7" authorId="0" shapeId="0" xr:uid="{BCA7E0AE-5EBF-40AB-8037-443176F8336A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7" authorId="0" shapeId="0" xr:uid="{ADF0AE5A-E451-4C3A-B70A-D1777CB280D9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8" authorId="0" shapeId="0" xr:uid="{42FD38A9-F700-48D4-96E0-E8B3A4ADBF77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8" authorId="0" shapeId="0" xr:uid="{A0BCDFB2-7ABC-43BE-AF23-60FF73561F16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8" authorId="0" shapeId="0" xr:uid="{31F93FAB-1A12-4D7A-8CA0-098C898E0188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9" authorId="0" shapeId="0" xr:uid="{0F786F95-E7A3-48C5-9EE9-A6C7300BDCB7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9" authorId="0" shapeId="0" xr:uid="{D744536F-08E0-47F7-800B-930E5E440D63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9" authorId="0" shapeId="0" xr:uid="{9265E741-E9BE-4A6E-A288-B1B7C7FAA7A2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0" authorId="0" shapeId="0" xr:uid="{DCB9B0A0-B57E-4A6E-B514-6381F36AA0DC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0" authorId="0" shapeId="0" xr:uid="{50802945-754D-46E9-9581-F082E8CEC4B3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0" authorId="0" shapeId="0" xr:uid="{CCC78C46-AC8A-4A87-9AC4-6D4B8DF60A2B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1" authorId="0" shapeId="0" xr:uid="{90487782-0F4F-4095-9B07-ED4CFD342551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1" authorId="0" shapeId="0" xr:uid="{281815B7-4B57-4D9C-81D1-E9352744E983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1" authorId="0" shapeId="0" xr:uid="{56057EF2-254B-4CD3-9730-3F3277BD4FC6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2" authorId="0" shapeId="0" xr:uid="{71A8D6B3-093C-49D7-A0B6-684ACDBAA9BA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2" authorId="0" shapeId="0" xr:uid="{FD25F25F-BD0C-4031-8FDB-1A459ABF37DA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2" authorId="0" shapeId="0" xr:uid="{47DADC00-52EA-42ED-9EF7-4B0320E38EDC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3" authorId="0" shapeId="0" xr:uid="{00398513-7A52-46CB-AAB6-BADDA54ECAFB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3" authorId="0" shapeId="0" xr:uid="{7069BA97-E597-46CD-8766-003AE7AF70DC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3" authorId="0" shapeId="0" xr:uid="{3489D93F-5E5C-4E84-A79A-C556033C0571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4" authorId="0" shapeId="0" xr:uid="{C11615EB-D2A1-4490-973E-2BF8384A4DDE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4" authorId="0" shapeId="0" xr:uid="{B5CCC8DD-4143-43CF-8907-AF30EA04FCA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4" authorId="0" shapeId="0" xr:uid="{5F819EEF-86CD-478A-9F4C-4B99443F375C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5" authorId="0" shapeId="0" xr:uid="{B19F1E94-CE6C-4368-94C3-96FB20B8972F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5" authorId="0" shapeId="0" xr:uid="{03FBA78E-C6B0-4E6F-A603-80BD7736308D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5" authorId="0" shapeId="0" xr:uid="{67DCD94F-B39B-47C6-A8B9-53A015B8713C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6" authorId="0" shapeId="0" xr:uid="{64365FE0-E53F-4D81-ACBB-7B088F8D02E3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6" authorId="0" shapeId="0" xr:uid="{790CF632-38E0-47E2-888C-D693383DF70D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6" authorId="0" shapeId="0" xr:uid="{712545E2-0D43-4F7A-9C77-AA8B8949C78A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7" authorId="0" shapeId="0" xr:uid="{309CF59A-BF06-4857-8C33-2773A7330BB7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7" authorId="0" shapeId="0" xr:uid="{346AFEF3-CB4A-4733-BBEE-F65D67E49ECA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7" authorId="0" shapeId="0" xr:uid="{69F77B8E-41F7-4983-8E6C-74E22617E9FE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8" authorId="0" shapeId="0" xr:uid="{30A6376E-B678-4847-A340-E70FB6201F81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8" authorId="0" shapeId="0" xr:uid="{757E0ACD-95B7-411F-B884-4E74B8B291F1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8" authorId="0" shapeId="0" xr:uid="{DE525CEB-C2A8-455D-BDE8-79B0667A7BD6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9" authorId="0" shapeId="0" xr:uid="{D2261AB1-614F-4C65-B886-759D01504902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9" authorId="0" shapeId="0" xr:uid="{53E17B71-5733-40E3-B52C-D443A6728173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9" authorId="0" shapeId="0" xr:uid="{F4B82795-F135-412C-A4E9-7EE705FF0615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80" authorId="0" shapeId="0" xr:uid="{CAD4729C-8586-4473-B9CF-A893716A1E1E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80" authorId="0" shapeId="0" xr:uid="{E99080F1-3F49-48D3-80FC-679751DC3AE6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80" authorId="0" shapeId="0" xr:uid="{4D00CECE-A60A-4621-8933-D662AF811FFA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81" authorId="0" shapeId="0" xr:uid="{662EB1D0-B291-4D1F-94A2-1185D82AA2C3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81" authorId="0" shapeId="0" xr:uid="{6E3B418E-880E-411F-A619-4833DE4CF462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81" authorId="0" shapeId="0" xr:uid="{A7056A64-62FD-43FF-A107-F2267FA55FD5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82" authorId="0" shapeId="0" xr:uid="{BE8F9526-6C24-45C1-969E-1C76EDDBD331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82" authorId="0" shapeId="0" xr:uid="{79962BD3-5834-4944-9ACF-23C3F6767F75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82" authorId="0" shapeId="0" xr:uid="{DCAB0F0F-0694-461B-A549-86DF4640DCF1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83" authorId="0" shapeId="0" xr:uid="{E346C434-FB73-484A-9ADF-58A3860D54DA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83" authorId="0" shapeId="0" xr:uid="{63FC8DDE-4CE9-497E-B032-842C9B071F68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83" authorId="0" shapeId="0" xr:uid="{72C0D016-2176-4632-B2D0-DAAA6FBE3CFA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84" authorId="0" shapeId="0" xr:uid="{A7BCE831-79AD-4EFE-98EE-EBA09DE5121F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84" authorId="0" shapeId="0" xr:uid="{49DF91FF-B85D-46E6-AE5B-D68B231AF41F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84" authorId="0" shapeId="0" xr:uid="{1DE2A934-2A33-436B-B45E-1A8D7918D358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</commentList>
</comments>
</file>

<file path=xl/sharedStrings.xml><?xml version="1.0" encoding="utf-8"?>
<sst xmlns="http://schemas.openxmlformats.org/spreadsheetml/2006/main" count="9366" uniqueCount="2271">
  <si>
    <t>Club</t>
  </si>
  <si>
    <t>Name</t>
  </si>
  <si>
    <t>Surname</t>
  </si>
  <si>
    <t>Clubs</t>
  </si>
  <si>
    <t>Status</t>
  </si>
  <si>
    <t>Edibles</t>
  </si>
  <si>
    <t>Inedibles</t>
  </si>
  <si>
    <t>Blacktail</t>
  </si>
  <si>
    <t>Elephantfish</t>
  </si>
  <si>
    <t>Galjoen</t>
  </si>
  <si>
    <t>Catfish - Sea Black</t>
  </si>
  <si>
    <t>Garrick</t>
  </si>
  <si>
    <t>Catfish - Sea White</t>
  </si>
  <si>
    <t>Geelbek</t>
  </si>
  <si>
    <t>Tresher Shark</t>
  </si>
  <si>
    <t>Cape Gurnard</t>
  </si>
  <si>
    <t>Bluefin Gurnard</t>
  </si>
  <si>
    <t>Lyre Gurnard</t>
  </si>
  <si>
    <t>Maasbanker</t>
  </si>
  <si>
    <t>Kob</t>
  </si>
  <si>
    <t>Guitarfish - Lesser</t>
  </si>
  <si>
    <t>Guitarfish - Greyspot</t>
  </si>
  <si>
    <t>Shad</t>
  </si>
  <si>
    <t>Guitarfish - Bluntnose</t>
  </si>
  <si>
    <t>Steenbras West Coast</t>
  </si>
  <si>
    <t>Steenbras White</t>
  </si>
  <si>
    <t>Steenbras Sand</t>
  </si>
  <si>
    <t>Strepie</t>
  </si>
  <si>
    <t>White Stumpnose</t>
  </si>
  <si>
    <t>Skate - Thornback</t>
  </si>
  <si>
    <t>Tuna Eastern Little</t>
  </si>
  <si>
    <t>Yellowtail amberjack</t>
  </si>
  <si>
    <t>Striped Mullet</t>
  </si>
  <si>
    <t>Spiney dogfish Spotted</t>
  </si>
  <si>
    <t>Grunter - Spotted</t>
  </si>
  <si>
    <t>Spiney dogfish Bluntnose</t>
  </si>
  <si>
    <t>Spinner shark - Long nose</t>
  </si>
  <si>
    <t>Penguin</t>
  </si>
  <si>
    <t>Orca Angling Club</t>
  </si>
  <si>
    <t>Henties Bay</t>
  </si>
  <si>
    <t>Namib Park</t>
  </si>
  <si>
    <t>Welwitschia</t>
  </si>
  <si>
    <t>Atlantic Angling Club</t>
  </si>
  <si>
    <t>Walvis Bay</t>
  </si>
  <si>
    <t>Mako</t>
  </si>
  <si>
    <t>Seagulls WHK</t>
  </si>
  <si>
    <t>Skeleton Coast</t>
  </si>
  <si>
    <t>Okahandja</t>
  </si>
  <si>
    <t>Steenbras</t>
  </si>
  <si>
    <t>Otjiwarongo</t>
  </si>
  <si>
    <t>Benguella</t>
  </si>
  <si>
    <t>Seagulls WVB</t>
  </si>
  <si>
    <t>PEN</t>
  </si>
  <si>
    <t>ORCA</t>
  </si>
  <si>
    <t>HEN</t>
  </si>
  <si>
    <t>NPAC</t>
  </si>
  <si>
    <t>WEL</t>
  </si>
  <si>
    <t>AAC</t>
  </si>
  <si>
    <t>WAL</t>
  </si>
  <si>
    <t>MAKO</t>
  </si>
  <si>
    <t>SWHK</t>
  </si>
  <si>
    <t>SKUL</t>
  </si>
  <si>
    <t>OKH</t>
  </si>
  <si>
    <t>STEEN</t>
  </si>
  <si>
    <t>OTJ</t>
  </si>
  <si>
    <t>BEN</t>
  </si>
  <si>
    <t>SWVB</t>
  </si>
  <si>
    <t>Ladies</t>
  </si>
  <si>
    <t>Junior Ladies</t>
  </si>
  <si>
    <t>Senior Men</t>
  </si>
  <si>
    <t>Veterans Men</t>
  </si>
  <si>
    <t>Grand Masters Men</t>
  </si>
  <si>
    <t>Number</t>
  </si>
  <si>
    <t>Points</t>
  </si>
  <si>
    <t>Krauze</t>
  </si>
  <si>
    <t>van Bosch</t>
  </si>
  <si>
    <t>Henry</t>
  </si>
  <si>
    <t>van Rhyn</t>
  </si>
  <si>
    <t>Raymond</t>
  </si>
  <si>
    <t>Duvenhage</t>
  </si>
  <si>
    <t>Kai</t>
  </si>
  <si>
    <t>Metzger</t>
  </si>
  <si>
    <t>Louis</t>
  </si>
  <si>
    <t>Nel</t>
  </si>
  <si>
    <t>Walter</t>
  </si>
  <si>
    <t>Pretorius</t>
  </si>
  <si>
    <t>Gabrielsen</t>
  </si>
  <si>
    <t>Coetzee</t>
  </si>
  <si>
    <t>Hennie</t>
  </si>
  <si>
    <t>Roets</t>
  </si>
  <si>
    <t>Attie</t>
  </si>
  <si>
    <t>Von Bosch</t>
  </si>
  <si>
    <t>Malan</t>
  </si>
  <si>
    <t>Shaun</t>
  </si>
  <si>
    <t>Bothma</t>
  </si>
  <si>
    <t>Francois</t>
  </si>
  <si>
    <t>Horn</t>
  </si>
  <si>
    <t>Dagh</t>
  </si>
  <si>
    <t>Pieter</t>
  </si>
  <si>
    <t>Deon</t>
  </si>
  <si>
    <t>Anton</t>
  </si>
  <si>
    <t>Jurgen</t>
  </si>
  <si>
    <t>Heimstadt</t>
  </si>
  <si>
    <t>Jaco</t>
  </si>
  <si>
    <t>Fanna</t>
  </si>
  <si>
    <t>Lambert</t>
  </si>
  <si>
    <t>Dirk</t>
  </si>
  <si>
    <t>Danie</t>
  </si>
  <si>
    <t>Ettienne</t>
  </si>
  <si>
    <t>Karel</t>
  </si>
  <si>
    <t>Johan</t>
  </si>
  <si>
    <t>v/d Westhuizen</t>
  </si>
  <si>
    <t>van Wyk</t>
  </si>
  <si>
    <t>Piet</t>
  </si>
  <si>
    <t>Steyn</t>
  </si>
  <si>
    <t>Halgreen</t>
  </si>
  <si>
    <t>Beatrice</t>
  </si>
  <si>
    <t>Marcus</t>
  </si>
  <si>
    <t>Keulder</t>
  </si>
  <si>
    <t>Heydenrich</t>
  </si>
  <si>
    <t>Willie</t>
  </si>
  <si>
    <t>Viljoen</t>
  </si>
  <si>
    <t>Wessel</t>
  </si>
  <si>
    <t>Stipp</t>
  </si>
  <si>
    <t>Anthony</t>
  </si>
  <si>
    <t>Botha</t>
  </si>
  <si>
    <t xml:space="preserve">Andre </t>
  </si>
  <si>
    <t>David</t>
  </si>
  <si>
    <t>Smith</t>
  </si>
  <si>
    <t>Kirchner-Frankle</t>
  </si>
  <si>
    <t>Hento</t>
  </si>
  <si>
    <t>Maritz</t>
  </si>
  <si>
    <t>Gelhar</t>
  </si>
  <si>
    <t>Slabbert</t>
  </si>
  <si>
    <t>Kotze</t>
  </si>
  <si>
    <t>Anderson</t>
  </si>
  <si>
    <t>Derek</t>
  </si>
  <si>
    <t>Prinsloo</t>
  </si>
  <si>
    <t>Bennie</t>
  </si>
  <si>
    <t>Bredenhann</t>
  </si>
  <si>
    <t>de Klerk</t>
  </si>
  <si>
    <t>Renier</t>
  </si>
  <si>
    <t>De Villiers</t>
  </si>
  <si>
    <t>Porra</t>
  </si>
  <si>
    <t>Dias</t>
  </si>
  <si>
    <t>Diedericks</t>
  </si>
  <si>
    <t>Louw</t>
  </si>
  <si>
    <t>v/d Merwe</t>
  </si>
  <si>
    <t>Vorster</t>
  </si>
  <si>
    <t>William</t>
  </si>
  <si>
    <t>Gray</t>
  </si>
  <si>
    <t>Janse van Vuuren</t>
  </si>
  <si>
    <t>Kleingeldt</t>
  </si>
  <si>
    <t>Leon</t>
  </si>
  <si>
    <t>Kruger</t>
  </si>
  <si>
    <t>Mossie</t>
  </si>
  <si>
    <t>Schmidlin</t>
  </si>
  <si>
    <t>Theron</t>
  </si>
  <si>
    <t>van Zyl</t>
  </si>
  <si>
    <t>Joubert</t>
  </si>
  <si>
    <t>Marais</t>
  </si>
  <si>
    <t>Chris</t>
  </si>
  <si>
    <t>Serfontein</t>
  </si>
  <si>
    <t>Aggenbag</t>
  </si>
  <si>
    <t>Paul</t>
  </si>
  <si>
    <t>Goosen</t>
  </si>
  <si>
    <t>Fenaux</t>
  </si>
  <si>
    <t>Dippenaar</t>
  </si>
  <si>
    <t>Loock</t>
  </si>
  <si>
    <t>Van der Merwe</t>
  </si>
  <si>
    <t>Cobus</t>
  </si>
  <si>
    <t>Arangies</t>
  </si>
  <si>
    <t xml:space="preserve">Emile </t>
  </si>
  <si>
    <t>van Heerden</t>
  </si>
  <si>
    <t>Warren</t>
  </si>
  <si>
    <t>Deysel</t>
  </si>
  <si>
    <t>Drake</t>
  </si>
  <si>
    <t>Morne</t>
  </si>
  <si>
    <t>Retief</t>
  </si>
  <si>
    <t>Jurgens</t>
  </si>
  <si>
    <t>Swartz</t>
  </si>
  <si>
    <t>Riaan</t>
  </si>
  <si>
    <t>Tap</t>
  </si>
  <si>
    <t>Andrew</t>
  </si>
  <si>
    <t>van Schalkwyk</t>
  </si>
  <si>
    <t>Robert</t>
  </si>
  <si>
    <t>van Eeden</t>
  </si>
  <si>
    <t>Kiepie</t>
  </si>
  <si>
    <t>Burger</t>
  </si>
  <si>
    <t>Hein</t>
  </si>
  <si>
    <t>Lintvelt</t>
  </si>
  <si>
    <t>Jens</t>
  </si>
  <si>
    <t>Tegatoff</t>
  </si>
  <si>
    <t>Rodger</t>
  </si>
  <si>
    <t>Boon</t>
  </si>
  <si>
    <t>Charles</t>
  </si>
  <si>
    <t>Andre</t>
  </si>
  <si>
    <t>Pierre</t>
  </si>
  <si>
    <t>Du Toit</t>
  </si>
  <si>
    <t>Carel</t>
  </si>
  <si>
    <t>de Jager</t>
  </si>
  <si>
    <t>Nico</t>
  </si>
  <si>
    <t>Lourens</t>
  </si>
  <si>
    <t>Moyce</t>
  </si>
  <si>
    <t>Sammy</t>
  </si>
  <si>
    <t>Sales</t>
  </si>
  <si>
    <t>Philip</t>
  </si>
  <si>
    <t>Scheepers</t>
  </si>
  <si>
    <t>Hugo</t>
  </si>
  <si>
    <t>JP</t>
  </si>
  <si>
    <t>Klemp</t>
  </si>
  <si>
    <t>Milne</t>
  </si>
  <si>
    <t>McGowan</t>
  </si>
  <si>
    <t>Brian</t>
  </si>
  <si>
    <t>Curtis</t>
  </si>
  <si>
    <t>Dresselhaus</t>
  </si>
  <si>
    <t>Alec</t>
  </si>
  <si>
    <t>Landers</t>
  </si>
  <si>
    <t xml:space="preserve">Joe </t>
  </si>
  <si>
    <t>Herrmann</t>
  </si>
  <si>
    <t>Human</t>
  </si>
  <si>
    <t>Garreth</t>
  </si>
  <si>
    <t>Wolfaardt</t>
  </si>
  <si>
    <t>Schickerling</t>
  </si>
  <si>
    <t>Gerrie</t>
  </si>
  <si>
    <t>Jannes</t>
  </si>
  <si>
    <t>Bergh</t>
  </si>
  <si>
    <t>Rossouw</t>
  </si>
  <si>
    <t>Wolfgang</t>
  </si>
  <si>
    <t>Hanekom</t>
  </si>
  <si>
    <t>Barbara</t>
  </si>
  <si>
    <t>Corne</t>
  </si>
  <si>
    <t>Clifford</t>
  </si>
  <si>
    <t>De Witt</t>
  </si>
  <si>
    <t>Bruno</t>
  </si>
  <si>
    <t>Gomes</t>
  </si>
  <si>
    <t>Richard</t>
  </si>
  <si>
    <t>Punzul</t>
  </si>
  <si>
    <t>Krause</t>
  </si>
  <si>
    <t>Viviers</t>
  </si>
  <si>
    <t>Wessels</t>
  </si>
  <si>
    <t>Coston</t>
  </si>
  <si>
    <t>Stephen</t>
  </si>
  <si>
    <t>van Niekerk</t>
  </si>
  <si>
    <t>Kyla</t>
  </si>
  <si>
    <t>Calitz</t>
  </si>
  <si>
    <t>Adri</t>
  </si>
  <si>
    <t>Cowley</t>
  </si>
  <si>
    <t>Eddie</t>
  </si>
  <si>
    <t>Stephan</t>
  </si>
  <si>
    <t>Herman</t>
  </si>
  <si>
    <t>Fourie</t>
  </si>
  <si>
    <t>Jansen</t>
  </si>
  <si>
    <t>Erasmus</t>
  </si>
  <si>
    <t>Jan</t>
  </si>
  <si>
    <t>Liebenberg</t>
  </si>
  <si>
    <t>Oosthuizen</t>
  </si>
  <si>
    <t>Christo</t>
  </si>
  <si>
    <t>Fanie</t>
  </si>
  <si>
    <t>Gerhard</t>
  </si>
  <si>
    <t>Venter</t>
  </si>
  <si>
    <t>Gerrit</t>
  </si>
  <si>
    <t>Helmut</t>
  </si>
  <si>
    <t>Werner</t>
  </si>
  <si>
    <t>Sakkie</t>
  </si>
  <si>
    <t>Schalk</t>
  </si>
  <si>
    <t>Heiko</t>
  </si>
  <si>
    <t>Doll</t>
  </si>
  <si>
    <t>Siegfried</t>
  </si>
  <si>
    <t>Schulte</t>
  </si>
  <si>
    <t>Labuschagne</t>
  </si>
  <si>
    <t>Oosthuysen</t>
  </si>
  <si>
    <t>Zack</t>
  </si>
  <si>
    <t>Feyerabend</t>
  </si>
  <si>
    <t>Jansen van Vuuren</t>
  </si>
  <si>
    <t>Dreyer</t>
  </si>
  <si>
    <t xml:space="preserve">Strauss </t>
  </si>
  <si>
    <t>Badenhorst</t>
  </si>
  <si>
    <t>Bresele</t>
  </si>
  <si>
    <t>Willem C</t>
  </si>
  <si>
    <t>Schalkwyk</t>
  </si>
  <si>
    <t>Joseph</t>
  </si>
  <si>
    <t>Payne</t>
  </si>
  <si>
    <t>Christiaan</t>
  </si>
  <si>
    <t>Baas</t>
  </si>
  <si>
    <t>Heinz</t>
  </si>
  <si>
    <t>Kobus</t>
  </si>
  <si>
    <t>Hanjo</t>
  </si>
  <si>
    <t>Ferreira</t>
  </si>
  <si>
    <t>Angelo</t>
  </si>
  <si>
    <t>Garces</t>
  </si>
  <si>
    <t>Ian</t>
  </si>
  <si>
    <t>Gilmer</t>
  </si>
  <si>
    <t>Sean</t>
  </si>
  <si>
    <t>Oberg</t>
  </si>
  <si>
    <t>Janse v Rensburg</t>
  </si>
  <si>
    <t>Dicker</t>
  </si>
  <si>
    <t>Gudde</t>
  </si>
  <si>
    <t>Elrico</t>
  </si>
  <si>
    <t>Frans</t>
  </si>
  <si>
    <t>Klimas</t>
  </si>
  <si>
    <t>Langenstrassen</t>
  </si>
  <si>
    <t>Loubser</t>
  </si>
  <si>
    <t>Shane</t>
  </si>
  <si>
    <t>Daantjie</t>
  </si>
  <si>
    <t>Nasilowski</t>
  </si>
  <si>
    <t>Mark</t>
  </si>
  <si>
    <t>Orffer</t>
  </si>
  <si>
    <t>Lesley</t>
  </si>
  <si>
    <t>Page</t>
  </si>
  <si>
    <t>Mario</t>
  </si>
  <si>
    <t>Henri</t>
  </si>
  <si>
    <t>Snyman</t>
  </si>
  <si>
    <t>Henno</t>
  </si>
  <si>
    <t>Charl</t>
  </si>
  <si>
    <t>Allester</t>
  </si>
  <si>
    <t>Dronia</t>
  </si>
  <si>
    <t>Emil</t>
  </si>
  <si>
    <t>Bernd</t>
  </si>
  <si>
    <t>Laws</t>
  </si>
  <si>
    <t>Johannes</t>
  </si>
  <si>
    <t>Jean</t>
  </si>
  <si>
    <t>Chris Junior</t>
  </si>
  <si>
    <t>Steven</t>
  </si>
  <si>
    <t>Stefan</t>
  </si>
  <si>
    <t>Dierking</t>
  </si>
  <si>
    <t>Mouton</t>
  </si>
  <si>
    <t>Olivier</t>
  </si>
  <si>
    <t>Hough</t>
  </si>
  <si>
    <t>Theart</t>
  </si>
  <si>
    <t>De Vries</t>
  </si>
  <si>
    <t>Grant</t>
  </si>
  <si>
    <t>Knight</t>
  </si>
  <si>
    <t>Kouwenhoven</t>
  </si>
  <si>
    <t>De Klerk</t>
  </si>
  <si>
    <t>Gary</t>
  </si>
  <si>
    <t>Smit</t>
  </si>
  <si>
    <t>Michael</t>
  </si>
  <si>
    <t>Stauder</t>
  </si>
  <si>
    <t xml:space="preserve">Pieter </t>
  </si>
  <si>
    <t>Van Zyl</t>
  </si>
  <si>
    <t>Hendrik</t>
  </si>
  <si>
    <t>Dry</t>
  </si>
  <si>
    <t>Ludeke</t>
  </si>
  <si>
    <t>Bohmcker</t>
  </si>
  <si>
    <t>Harry</t>
  </si>
  <si>
    <t>Durant</t>
  </si>
  <si>
    <t>Heath</t>
  </si>
  <si>
    <t>Muller</t>
  </si>
  <si>
    <t>Denys</t>
  </si>
  <si>
    <t>Opperman</t>
  </si>
  <si>
    <t>Koos</t>
  </si>
  <si>
    <t>van Riet</t>
  </si>
  <si>
    <t>Christopher</t>
  </si>
  <si>
    <t>Adre</t>
  </si>
  <si>
    <t>Swanepoel</t>
  </si>
  <si>
    <t>Hansen</t>
  </si>
  <si>
    <t>Gregory</t>
  </si>
  <si>
    <t>Dickman</t>
  </si>
  <si>
    <t>Adriaan</t>
  </si>
  <si>
    <t>Tian</t>
  </si>
  <si>
    <t>Gert</t>
  </si>
  <si>
    <t>Jose</t>
  </si>
  <si>
    <t>Da Silva</t>
  </si>
  <si>
    <t>Colin</t>
  </si>
  <si>
    <t>Hart</t>
  </si>
  <si>
    <t>Jacobs</t>
  </si>
  <si>
    <t>Karsten</t>
  </si>
  <si>
    <t>Mertens</t>
  </si>
  <si>
    <t>Rene Charles</t>
  </si>
  <si>
    <t>Steve</t>
  </si>
  <si>
    <t>Tiaan</t>
  </si>
  <si>
    <t>Chrisjan</t>
  </si>
  <si>
    <t>Potgieter</t>
  </si>
  <si>
    <t>Tertius</t>
  </si>
  <si>
    <t>Gideon</t>
  </si>
  <si>
    <t xml:space="preserve">Smit </t>
  </si>
  <si>
    <t>Swart</t>
  </si>
  <si>
    <t>Botes</t>
  </si>
  <si>
    <t>Martin</t>
  </si>
  <si>
    <t>du Preez</t>
  </si>
  <si>
    <t>Ettiene</t>
  </si>
  <si>
    <t>Beukes</t>
  </si>
  <si>
    <t>Coennie</t>
  </si>
  <si>
    <t>Hans</t>
  </si>
  <si>
    <t>Haccou</t>
  </si>
  <si>
    <t>John D</t>
  </si>
  <si>
    <t>Symington</t>
  </si>
  <si>
    <t>Jansen v Rensburg</t>
  </si>
  <si>
    <t>Jacques</t>
  </si>
  <si>
    <t>Barnard</t>
  </si>
  <si>
    <t>Gunther</t>
  </si>
  <si>
    <t>Herbert</t>
  </si>
  <si>
    <t>Lottering</t>
  </si>
  <si>
    <t>Strydom</t>
  </si>
  <si>
    <t>Visser</t>
  </si>
  <si>
    <t>Van Schalkwyk</t>
  </si>
  <si>
    <t>Lu-Andre</t>
  </si>
  <si>
    <t>Cook</t>
  </si>
  <si>
    <t>Steenkamp</t>
  </si>
  <si>
    <t>James</t>
  </si>
  <si>
    <t>Scholtz</t>
  </si>
  <si>
    <t>Ras</t>
  </si>
  <si>
    <t>John-John</t>
  </si>
  <si>
    <t>Warrington</t>
  </si>
  <si>
    <t>Honiball</t>
  </si>
  <si>
    <t xml:space="preserve">Honiball </t>
  </si>
  <si>
    <t>Blaauw</t>
  </si>
  <si>
    <t>du Plessis</t>
  </si>
  <si>
    <t>Vermaak</t>
  </si>
  <si>
    <t>Phil</t>
  </si>
  <si>
    <t>Willem</t>
  </si>
  <si>
    <t>Ferdie</t>
  </si>
  <si>
    <t>Malherbe</t>
  </si>
  <si>
    <t>Hankey</t>
  </si>
  <si>
    <t xml:space="preserve">Michael </t>
  </si>
  <si>
    <t>Maree</t>
  </si>
  <si>
    <t>Clark</t>
  </si>
  <si>
    <t>Olaf</t>
  </si>
  <si>
    <t>Mostert</t>
  </si>
  <si>
    <t>Mossie (CL)</t>
  </si>
  <si>
    <t>Grane</t>
  </si>
  <si>
    <t>Krauer</t>
  </si>
  <si>
    <t>Raats</t>
  </si>
  <si>
    <t>Niel</t>
  </si>
  <si>
    <t>Van Rooyen</t>
  </si>
  <si>
    <t>Masters Men</t>
  </si>
  <si>
    <t>Delita</t>
  </si>
  <si>
    <t>Bernard</t>
  </si>
  <si>
    <t>Sarah</t>
  </si>
  <si>
    <t>George</t>
  </si>
  <si>
    <t>De Beer</t>
  </si>
  <si>
    <t>Nesenberend</t>
  </si>
  <si>
    <t>v/d Bank</t>
  </si>
  <si>
    <t>Weitz</t>
  </si>
  <si>
    <t>Grebe</t>
  </si>
  <si>
    <t>Cloete</t>
  </si>
  <si>
    <t>Amanda</t>
  </si>
  <si>
    <t xml:space="preserve">Andre-Louis </t>
  </si>
  <si>
    <t>Frank</t>
  </si>
  <si>
    <t>Neels</t>
  </si>
  <si>
    <t>Freddie</t>
  </si>
  <si>
    <t>Tol</t>
  </si>
  <si>
    <t>Milandie</t>
  </si>
  <si>
    <t>Abeigh</t>
  </si>
  <si>
    <t>Caitlin</t>
  </si>
  <si>
    <t>Oliver</t>
  </si>
  <si>
    <t>Nols</t>
  </si>
  <si>
    <t>Zander</t>
  </si>
  <si>
    <t xml:space="preserve">Jaques </t>
  </si>
  <si>
    <t>Jano</t>
  </si>
  <si>
    <t>Immo</t>
  </si>
  <si>
    <t>Loandro</t>
  </si>
  <si>
    <t>Kiaan</t>
  </si>
  <si>
    <t>Kevin</t>
  </si>
  <si>
    <t>Henko</t>
  </si>
  <si>
    <t>Devin</t>
  </si>
  <si>
    <t>Karl Heinz</t>
  </si>
  <si>
    <t>Rowan</t>
  </si>
  <si>
    <t>Kyle</t>
  </si>
  <si>
    <t>Lurock</t>
  </si>
  <si>
    <t>Rian</t>
  </si>
  <si>
    <t>Arno</t>
  </si>
  <si>
    <t>PJ</t>
  </si>
  <si>
    <t>Andries</t>
  </si>
  <si>
    <t>RP</t>
  </si>
  <si>
    <t>Demar</t>
  </si>
  <si>
    <t>Jan-Hendrik</t>
  </si>
  <si>
    <t>Gerard</t>
  </si>
  <si>
    <t>Daniel</t>
  </si>
  <si>
    <t>Justin</t>
  </si>
  <si>
    <t>Lydia</t>
  </si>
  <si>
    <t>Elaine</t>
  </si>
  <si>
    <t>Lindie</t>
  </si>
  <si>
    <t>Cecil</t>
  </si>
  <si>
    <t>Veronica</t>
  </si>
  <si>
    <t>Liz</t>
  </si>
  <si>
    <t>Judith</t>
  </si>
  <si>
    <t>Sue</t>
  </si>
  <si>
    <t>Desiree</t>
  </si>
  <si>
    <t>Toekie</t>
  </si>
  <si>
    <t>Mitichia</t>
  </si>
  <si>
    <t>Nicoleen</t>
  </si>
  <si>
    <t>Marina</t>
  </si>
  <si>
    <t>Charmaine</t>
  </si>
  <si>
    <t>Julia</t>
  </si>
  <si>
    <t>Lezelle</t>
  </si>
  <si>
    <t>Amore</t>
  </si>
  <si>
    <t>Daleen</t>
  </si>
  <si>
    <t>Carlien</t>
  </si>
  <si>
    <t>Melanie</t>
  </si>
  <si>
    <t>Estelle</t>
  </si>
  <si>
    <t>Natasha</t>
  </si>
  <si>
    <t>Nicky</t>
  </si>
  <si>
    <t>Simen</t>
  </si>
  <si>
    <t>Bertie</t>
  </si>
  <si>
    <t>Jeri</t>
  </si>
  <si>
    <t>Cash</t>
  </si>
  <si>
    <t xml:space="preserve">Gerrit </t>
  </si>
  <si>
    <t>Izak</t>
  </si>
  <si>
    <t>Julian</t>
  </si>
  <si>
    <t>Terence</t>
  </si>
  <si>
    <t>Coenraad</t>
  </si>
  <si>
    <t>Spyker</t>
  </si>
  <si>
    <t>Competition</t>
  </si>
  <si>
    <t>Date</t>
  </si>
  <si>
    <t>Venue</t>
  </si>
  <si>
    <t>ID</t>
  </si>
  <si>
    <t>Team</t>
  </si>
  <si>
    <t>kg</t>
  </si>
  <si>
    <t>Arra</t>
  </si>
  <si>
    <t xml:space="preserve">William </t>
  </si>
  <si>
    <t>Simon</t>
  </si>
  <si>
    <t>Pieter PJ</t>
  </si>
  <si>
    <t>Grand Total</t>
  </si>
  <si>
    <t>Sum of kg</t>
  </si>
  <si>
    <t>Sum of Points</t>
  </si>
  <si>
    <t>League Points</t>
  </si>
  <si>
    <t>Values</t>
  </si>
  <si>
    <t>Count of Edibles</t>
  </si>
  <si>
    <t>Count of Inedibles</t>
  </si>
  <si>
    <t>Laubscher</t>
  </si>
  <si>
    <t>Andersen</t>
  </si>
  <si>
    <t>Gouws</t>
  </si>
  <si>
    <t>N0001</t>
  </si>
  <si>
    <t>N0002</t>
  </si>
  <si>
    <t>N0003</t>
  </si>
  <si>
    <t>N0004</t>
  </si>
  <si>
    <t>N0005</t>
  </si>
  <si>
    <t>N0006</t>
  </si>
  <si>
    <t>N0007</t>
  </si>
  <si>
    <t>N0008</t>
  </si>
  <si>
    <t>N0009</t>
  </si>
  <si>
    <t>N0010</t>
  </si>
  <si>
    <t>N0011</t>
  </si>
  <si>
    <t>N0012</t>
  </si>
  <si>
    <t>N0013</t>
  </si>
  <si>
    <t>N0014</t>
  </si>
  <si>
    <t>N0015</t>
  </si>
  <si>
    <t>N0016</t>
  </si>
  <si>
    <t>N0017</t>
  </si>
  <si>
    <t>N0018</t>
  </si>
  <si>
    <t>N0019</t>
  </si>
  <si>
    <t>N0020</t>
  </si>
  <si>
    <t>N0021</t>
  </si>
  <si>
    <t>N0022</t>
  </si>
  <si>
    <t>N0023</t>
  </si>
  <si>
    <t>N0024</t>
  </si>
  <si>
    <t>N0025</t>
  </si>
  <si>
    <t>N0026</t>
  </si>
  <si>
    <t>N0027</t>
  </si>
  <si>
    <t>N0028</t>
  </si>
  <si>
    <t>N0030</t>
  </si>
  <si>
    <t>N0031</t>
  </si>
  <si>
    <t>N0032</t>
  </si>
  <si>
    <t>N0033</t>
  </si>
  <si>
    <t>N0035</t>
  </si>
  <si>
    <t>N0036</t>
  </si>
  <si>
    <t>N0038</t>
  </si>
  <si>
    <t>N0039</t>
  </si>
  <si>
    <t>N0040</t>
  </si>
  <si>
    <t>N0041</t>
  </si>
  <si>
    <t>N0042</t>
  </si>
  <si>
    <t>N0043</t>
  </si>
  <si>
    <t>N0044</t>
  </si>
  <si>
    <t>N0045</t>
  </si>
  <si>
    <t>N0046</t>
  </si>
  <si>
    <t>N0048</t>
  </si>
  <si>
    <t>N0049</t>
  </si>
  <si>
    <t>N0050</t>
  </si>
  <si>
    <t>N0051</t>
  </si>
  <si>
    <t>N0052</t>
  </si>
  <si>
    <t>N0053</t>
  </si>
  <si>
    <t>N0054</t>
  </si>
  <si>
    <t>N0055</t>
  </si>
  <si>
    <t>N0056</t>
  </si>
  <si>
    <t>N0057</t>
  </si>
  <si>
    <t>N0058</t>
  </si>
  <si>
    <t>N0059</t>
  </si>
  <si>
    <t>N0060</t>
  </si>
  <si>
    <t>N0061</t>
  </si>
  <si>
    <t>N0062</t>
  </si>
  <si>
    <t>N0063</t>
  </si>
  <si>
    <t>N0064</t>
  </si>
  <si>
    <t>N0065</t>
  </si>
  <si>
    <t>N0066</t>
  </si>
  <si>
    <t>N0067</t>
  </si>
  <si>
    <t>N0068</t>
  </si>
  <si>
    <t>N0069</t>
  </si>
  <si>
    <t>N0070</t>
  </si>
  <si>
    <t>N0071</t>
  </si>
  <si>
    <t>N0072</t>
  </si>
  <si>
    <t>N0073</t>
  </si>
  <si>
    <t>N0074</t>
  </si>
  <si>
    <t>N0076</t>
  </si>
  <si>
    <t>N0077</t>
  </si>
  <si>
    <t>N0078</t>
  </si>
  <si>
    <t>N0079</t>
  </si>
  <si>
    <t>N0080</t>
  </si>
  <si>
    <t>N0081</t>
  </si>
  <si>
    <t>N0082</t>
  </si>
  <si>
    <t>N0083</t>
  </si>
  <si>
    <t>N0085</t>
  </si>
  <si>
    <t>N0086</t>
  </si>
  <si>
    <t>N0087</t>
  </si>
  <si>
    <t>N0088</t>
  </si>
  <si>
    <t>N0089</t>
  </si>
  <si>
    <t>N0090</t>
  </si>
  <si>
    <t>N0091</t>
  </si>
  <si>
    <t>N0092</t>
  </si>
  <si>
    <t>N0093</t>
  </si>
  <si>
    <t>N0095</t>
  </si>
  <si>
    <t>N0096</t>
  </si>
  <si>
    <t>N0097</t>
  </si>
  <si>
    <t>N0098</t>
  </si>
  <si>
    <t>N0099</t>
  </si>
  <si>
    <t>N0100</t>
  </si>
  <si>
    <t>N0101</t>
  </si>
  <si>
    <t>N0102</t>
  </si>
  <si>
    <t>N0103</t>
  </si>
  <si>
    <t>N0104</t>
  </si>
  <si>
    <t>N0105</t>
  </si>
  <si>
    <t>N0106</t>
  </si>
  <si>
    <t>N0110</t>
  </si>
  <si>
    <t>N0112</t>
  </si>
  <si>
    <t>N0113</t>
  </si>
  <si>
    <t>N0114</t>
  </si>
  <si>
    <t>N0115</t>
  </si>
  <si>
    <t>N0116</t>
  </si>
  <si>
    <t>N0117</t>
  </si>
  <si>
    <t>N0118</t>
  </si>
  <si>
    <t>N0119</t>
  </si>
  <si>
    <t>N0121</t>
  </si>
  <si>
    <t>N0122</t>
  </si>
  <si>
    <t>N0123</t>
  </si>
  <si>
    <t>N0124</t>
  </si>
  <si>
    <t>N0125</t>
  </si>
  <si>
    <t>N0126</t>
  </si>
  <si>
    <t>N0127</t>
  </si>
  <si>
    <t>N0128</t>
  </si>
  <si>
    <t>N0130</t>
  </si>
  <si>
    <t>N0133</t>
  </si>
  <si>
    <t>N0134</t>
  </si>
  <si>
    <t>N0135</t>
  </si>
  <si>
    <t>N0136</t>
  </si>
  <si>
    <t>N0137</t>
  </si>
  <si>
    <t>N0138</t>
  </si>
  <si>
    <t>N0139</t>
  </si>
  <si>
    <t>N0140</t>
  </si>
  <si>
    <t>N0141</t>
  </si>
  <si>
    <t>N0142</t>
  </si>
  <si>
    <t>N0143</t>
  </si>
  <si>
    <t>N0144</t>
  </si>
  <si>
    <t>N0145</t>
  </si>
  <si>
    <t>N0146</t>
  </si>
  <si>
    <t>N0148</t>
  </si>
  <si>
    <t>N0149</t>
  </si>
  <si>
    <t>N0150</t>
  </si>
  <si>
    <t>N0152</t>
  </si>
  <si>
    <t>N0153</t>
  </si>
  <si>
    <t>N0154</t>
  </si>
  <si>
    <t>N0156</t>
  </si>
  <si>
    <t>N0157</t>
  </si>
  <si>
    <t>N0158</t>
  </si>
  <si>
    <t>N0160</t>
  </si>
  <si>
    <t>N0162</t>
  </si>
  <si>
    <t>N0163</t>
  </si>
  <si>
    <t>N0165</t>
  </si>
  <si>
    <t>N0166</t>
  </si>
  <si>
    <t>N0167</t>
  </si>
  <si>
    <t>N0168</t>
  </si>
  <si>
    <t>N0169</t>
  </si>
  <si>
    <t>N0170</t>
  </si>
  <si>
    <t>N0171</t>
  </si>
  <si>
    <t>N0172</t>
  </si>
  <si>
    <t>N0173</t>
  </si>
  <si>
    <t>N0174</t>
  </si>
  <si>
    <t>N0175</t>
  </si>
  <si>
    <t>N0177</t>
  </si>
  <si>
    <t>N0178</t>
  </si>
  <si>
    <t>N0179</t>
  </si>
  <si>
    <t>N0180</t>
  </si>
  <si>
    <t>N0181</t>
  </si>
  <si>
    <t>N0182</t>
  </si>
  <si>
    <t>N0184</t>
  </si>
  <si>
    <t>N0185</t>
  </si>
  <si>
    <t>N0187</t>
  </si>
  <si>
    <t>N0188</t>
  </si>
  <si>
    <t>N0189</t>
  </si>
  <si>
    <t>N0190</t>
  </si>
  <si>
    <t>N0191</t>
  </si>
  <si>
    <t>N0192</t>
  </si>
  <si>
    <t>N0193</t>
  </si>
  <si>
    <t>N0195</t>
  </si>
  <si>
    <t>N0199</t>
  </si>
  <si>
    <t>N0201</t>
  </si>
  <si>
    <t>N0202</t>
  </si>
  <si>
    <t>N0203</t>
  </si>
  <si>
    <t>N0205</t>
  </si>
  <si>
    <t>N0207</t>
  </si>
  <si>
    <t>N0208</t>
  </si>
  <si>
    <t>N0209</t>
  </si>
  <si>
    <t>N0210</t>
  </si>
  <si>
    <t>N0213</t>
  </si>
  <si>
    <t>N0216</t>
  </si>
  <si>
    <t>N0217</t>
  </si>
  <si>
    <t>N0219</t>
  </si>
  <si>
    <t>N0220</t>
  </si>
  <si>
    <t>N0221</t>
  </si>
  <si>
    <t>N0222</t>
  </si>
  <si>
    <t>N0223</t>
  </si>
  <si>
    <t>N0226</t>
  </si>
  <si>
    <t>N0228</t>
  </si>
  <si>
    <t>N0229</t>
  </si>
  <si>
    <t>N0235</t>
  </si>
  <si>
    <t>N0236</t>
  </si>
  <si>
    <t>N0238</t>
  </si>
  <si>
    <t>N0240</t>
  </si>
  <si>
    <t>N0241</t>
  </si>
  <si>
    <t>N0242</t>
  </si>
  <si>
    <t>N0243</t>
  </si>
  <si>
    <t>N0244</t>
  </si>
  <si>
    <t>N0245</t>
  </si>
  <si>
    <t>N0246</t>
  </si>
  <si>
    <t>N0247</t>
  </si>
  <si>
    <t>N0248</t>
  </si>
  <si>
    <t>N0249</t>
  </si>
  <si>
    <t>N0250</t>
  </si>
  <si>
    <t>N0251</t>
  </si>
  <si>
    <t>N0252</t>
  </si>
  <si>
    <t>N0253</t>
  </si>
  <si>
    <t>N0254</t>
  </si>
  <si>
    <t>N0255</t>
  </si>
  <si>
    <t>N0256</t>
  </si>
  <si>
    <t>N0257</t>
  </si>
  <si>
    <t>N0258</t>
  </si>
  <si>
    <t>N0259</t>
  </si>
  <si>
    <t>N0260</t>
  </si>
  <si>
    <t>N0261</t>
  </si>
  <si>
    <t>N0262</t>
  </si>
  <si>
    <t>N0263</t>
  </si>
  <si>
    <t>N0264</t>
  </si>
  <si>
    <t>N0265</t>
  </si>
  <si>
    <t>N0266</t>
  </si>
  <si>
    <t>N0267</t>
  </si>
  <si>
    <t>N0268</t>
  </si>
  <si>
    <t>N0269</t>
  </si>
  <si>
    <t>N0270</t>
  </si>
  <si>
    <t>N0271</t>
  </si>
  <si>
    <t>N0272</t>
  </si>
  <si>
    <t>N0273</t>
  </si>
  <si>
    <t>N0274</t>
  </si>
  <si>
    <t>N0275</t>
  </si>
  <si>
    <t>N0276</t>
  </si>
  <si>
    <t>N0277</t>
  </si>
  <si>
    <t>N0278</t>
  </si>
  <si>
    <t>N0279</t>
  </si>
  <si>
    <t>N0281</t>
  </si>
  <si>
    <t>N0282</t>
  </si>
  <si>
    <t>N0283</t>
  </si>
  <si>
    <t>N0284</t>
  </si>
  <si>
    <t>N0285</t>
  </si>
  <si>
    <t>N0286</t>
  </si>
  <si>
    <t>N0288</t>
  </si>
  <si>
    <t>N0289</t>
  </si>
  <si>
    <t>N0290</t>
  </si>
  <si>
    <t>N0291</t>
  </si>
  <si>
    <t>N0292</t>
  </si>
  <si>
    <t>N0293</t>
  </si>
  <si>
    <t>N0294</t>
  </si>
  <si>
    <t>N0295</t>
  </si>
  <si>
    <t>N0296</t>
  </si>
  <si>
    <t>N0297</t>
  </si>
  <si>
    <t>N0298</t>
  </si>
  <si>
    <t>N0299</t>
  </si>
  <si>
    <t>N0300</t>
  </si>
  <si>
    <t>N0301</t>
  </si>
  <si>
    <t>N0302</t>
  </si>
  <si>
    <t>N0303</t>
  </si>
  <si>
    <t>N0304</t>
  </si>
  <si>
    <t>N0305</t>
  </si>
  <si>
    <t>N0306</t>
  </si>
  <si>
    <t>N0307</t>
  </si>
  <si>
    <t>N0308</t>
  </si>
  <si>
    <t>N0309</t>
  </si>
  <si>
    <t>N0311</t>
  </si>
  <si>
    <t>N0312</t>
  </si>
  <si>
    <t>N0313</t>
  </si>
  <si>
    <t>N0314</t>
  </si>
  <si>
    <t>N0315</t>
  </si>
  <si>
    <t>N0316</t>
  </si>
  <si>
    <t>N0317</t>
  </si>
  <si>
    <t>N0319</t>
  </si>
  <si>
    <t>N0320</t>
  </si>
  <si>
    <t>N0321</t>
  </si>
  <si>
    <t>N0322</t>
  </si>
  <si>
    <t>N0323</t>
  </si>
  <si>
    <t>N0324</t>
  </si>
  <si>
    <t>N0325</t>
  </si>
  <si>
    <t>N0326</t>
  </si>
  <si>
    <t>N0327</t>
  </si>
  <si>
    <t>N0328</t>
  </si>
  <si>
    <t>N0329</t>
  </si>
  <si>
    <t>N0330</t>
  </si>
  <si>
    <t>N0331</t>
  </si>
  <si>
    <t>N0332</t>
  </si>
  <si>
    <t>N0333</t>
  </si>
  <si>
    <t>N0334</t>
  </si>
  <si>
    <t>N0335</t>
  </si>
  <si>
    <t>N0336</t>
  </si>
  <si>
    <t>N0337</t>
  </si>
  <si>
    <t>N0338</t>
  </si>
  <si>
    <t>N0339</t>
  </si>
  <si>
    <t>N0340</t>
  </si>
  <si>
    <t>N0341</t>
  </si>
  <si>
    <t>N0342</t>
  </si>
  <si>
    <t>N0343</t>
  </si>
  <si>
    <t>N0344</t>
  </si>
  <si>
    <t>N0345</t>
  </si>
  <si>
    <t>N0347</t>
  </si>
  <si>
    <t>N0348</t>
  </si>
  <si>
    <t>N0349</t>
  </si>
  <si>
    <t>N0350</t>
  </si>
  <si>
    <t>N0351</t>
  </si>
  <si>
    <t>N0352</t>
  </si>
  <si>
    <t>N0353</t>
  </si>
  <si>
    <t>N0355</t>
  </si>
  <si>
    <t>N0357</t>
  </si>
  <si>
    <t>N0358</t>
  </si>
  <si>
    <t>N0359</t>
  </si>
  <si>
    <t>N0360</t>
  </si>
  <si>
    <t>N0361</t>
  </si>
  <si>
    <t>N0362</t>
  </si>
  <si>
    <t>N0363</t>
  </si>
  <si>
    <t>N0364</t>
  </si>
  <si>
    <t>N0366</t>
  </si>
  <si>
    <t>N0367</t>
  </si>
  <si>
    <t>N0368</t>
  </si>
  <si>
    <t>N0370</t>
  </si>
  <si>
    <t>N0371</t>
  </si>
  <si>
    <t>N0372</t>
  </si>
  <si>
    <t>N0373</t>
  </si>
  <si>
    <t>N0374</t>
  </si>
  <si>
    <t>N0375</t>
  </si>
  <si>
    <t>N0376</t>
  </si>
  <si>
    <t>N0377</t>
  </si>
  <si>
    <t>N0378</t>
  </si>
  <si>
    <t>N0379</t>
  </si>
  <si>
    <t>N0380</t>
  </si>
  <si>
    <t>N0381</t>
  </si>
  <si>
    <t>N0382</t>
  </si>
  <si>
    <t>N0383</t>
  </si>
  <si>
    <t>N0384</t>
  </si>
  <si>
    <t>N0385</t>
  </si>
  <si>
    <t>N0386</t>
  </si>
  <si>
    <t>N0387</t>
  </si>
  <si>
    <t>N0388</t>
  </si>
  <si>
    <t>N0389</t>
  </si>
  <si>
    <t>N0390</t>
  </si>
  <si>
    <t>N0391</t>
  </si>
  <si>
    <t>N0392</t>
  </si>
  <si>
    <t>N0393</t>
  </si>
  <si>
    <t>N0394</t>
  </si>
  <si>
    <t>N0395</t>
  </si>
  <si>
    <t>N0396</t>
  </si>
  <si>
    <t>N0397</t>
  </si>
  <si>
    <t>N0399</t>
  </si>
  <si>
    <t>N0400</t>
  </si>
  <si>
    <t>N0401</t>
  </si>
  <si>
    <t>N0402</t>
  </si>
  <si>
    <t>N0403</t>
  </si>
  <si>
    <t>N0404</t>
  </si>
  <si>
    <t>N0405</t>
  </si>
  <si>
    <t>N0406</t>
  </si>
  <si>
    <t>N0407</t>
  </si>
  <si>
    <t>N0408</t>
  </si>
  <si>
    <t>N0409</t>
  </si>
  <si>
    <t>N0410</t>
  </si>
  <si>
    <t>N0411</t>
  </si>
  <si>
    <t>N0412</t>
  </si>
  <si>
    <t>N0413</t>
  </si>
  <si>
    <t>N0414</t>
  </si>
  <si>
    <t>N0415</t>
  </si>
  <si>
    <t>N0416</t>
  </si>
  <si>
    <t>N0417</t>
  </si>
  <si>
    <t>N0418</t>
  </si>
  <si>
    <t>N0419</t>
  </si>
  <si>
    <t>N0420</t>
  </si>
  <si>
    <t>N0421</t>
  </si>
  <si>
    <t>N0422</t>
  </si>
  <si>
    <t>N0423</t>
  </si>
  <si>
    <t>N0424</t>
  </si>
  <si>
    <t>N0425</t>
  </si>
  <si>
    <t>N0426</t>
  </si>
  <si>
    <t>N0427</t>
  </si>
  <si>
    <t>N0428</t>
  </si>
  <si>
    <t>N0429</t>
  </si>
  <si>
    <t>N0430</t>
  </si>
  <si>
    <t>N0431</t>
  </si>
  <si>
    <t>N0433</t>
  </si>
  <si>
    <t>N0434</t>
  </si>
  <si>
    <t>N0435</t>
  </si>
  <si>
    <t>N0436</t>
  </si>
  <si>
    <t>N0437</t>
  </si>
  <si>
    <t>N0438</t>
  </si>
  <si>
    <t>N0439</t>
  </si>
  <si>
    <t>N0440</t>
  </si>
  <si>
    <t>N0441</t>
  </si>
  <si>
    <t>N0442</t>
  </si>
  <si>
    <t>N0443</t>
  </si>
  <si>
    <t>N0444</t>
  </si>
  <si>
    <t>N0445</t>
  </si>
  <si>
    <t>N0446</t>
  </si>
  <si>
    <t>Michele</t>
  </si>
  <si>
    <t>Jéan-Pierre</t>
  </si>
  <si>
    <t>N0447</t>
  </si>
  <si>
    <t>N0448</t>
  </si>
  <si>
    <t>Marthinus</t>
  </si>
  <si>
    <t>N0449</t>
  </si>
  <si>
    <t>Katherin</t>
  </si>
  <si>
    <t>N0450</t>
  </si>
  <si>
    <t>Barlow</t>
  </si>
  <si>
    <t>N0451</t>
  </si>
  <si>
    <t>Ludwig</t>
  </si>
  <si>
    <t>Binge</t>
  </si>
  <si>
    <t>N0452</t>
  </si>
  <si>
    <t>N0453</t>
  </si>
  <si>
    <t>Copley</t>
  </si>
  <si>
    <t>N0454</t>
  </si>
  <si>
    <t>Wynand</t>
  </si>
  <si>
    <t>Carstens</t>
  </si>
  <si>
    <t>N0455</t>
  </si>
  <si>
    <t>Kurt</t>
  </si>
  <si>
    <t>N0456</t>
  </si>
  <si>
    <t>N0457</t>
  </si>
  <si>
    <t>N0458</t>
  </si>
  <si>
    <t>Willem Junior</t>
  </si>
  <si>
    <t>N0459</t>
  </si>
  <si>
    <t>N0460</t>
  </si>
  <si>
    <t>N0461</t>
  </si>
  <si>
    <t>N0462</t>
  </si>
  <si>
    <t>N0463</t>
  </si>
  <si>
    <t>N0464</t>
  </si>
  <si>
    <t>N0465</t>
  </si>
  <si>
    <t>Martiens</t>
  </si>
  <si>
    <t>Du Plessis</t>
  </si>
  <si>
    <t>Van Niekerk</t>
  </si>
  <si>
    <t>Gerber</t>
  </si>
  <si>
    <t>Willy</t>
  </si>
  <si>
    <t>Matthys</t>
  </si>
  <si>
    <t>Kurt Jnr.</t>
  </si>
  <si>
    <t>Wikus</t>
  </si>
  <si>
    <t>Sarel</t>
  </si>
  <si>
    <t>Mynhardt</t>
  </si>
  <si>
    <t>N0466</t>
  </si>
  <si>
    <t>N0467</t>
  </si>
  <si>
    <t>N0468</t>
  </si>
  <si>
    <t>N0469</t>
  </si>
  <si>
    <t>van den Heuvel</t>
  </si>
  <si>
    <t>N0470</t>
  </si>
  <si>
    <t>N0471</t>
  </si>
  <si>
    <t>N0472</t>
  </si>
  <si>
    <t>N0473</t>
  </si>
  <si>
    <t>N0474</t>
  </si>
  <si>
    <t>N0475</t>
  </si>
  <si>
    <t>Zak</t>
  </si>
  <si>
    <t>Johnny</t>
  </si>
  <si>
    <t>Wouter</t>
  </si>
  <si>
    <t>van der Westhuizen</t>
  </si>
  <si>
    <t>N0476</t>
  </si>
  <si>
    <t>N0477</t>
  </si>
  <si>
    <t>HP</t>
  </si>
  <si>
    <t>Meyer</t>
  </si>
  <si>
    <t>Carl</t>
  </si>
  <si>
    <t>Schoeman</t>
  </si>
  <si>
    <t>Hannes</t>
  </si>
  <si>
    <t>N0478</t>
  </si>
  <si>
    <t>N0479</t>
  </si>
  <si>
    <t>N0480</t>
  </si>
  <si>
    <t>N0481</t>
  </si>
  <si>
    <t>N0482</t>
  </si>
  <si>
    <t>N0483</t>
  </si>
  <si>
    <t>N0484</t>
  </si>
  <si>
    <t>N0485</t>
  </si>
  <si>
    <t>N0486</t>
  </si>
  <si>
    <t>von Weitz</t>
  </si>
  <si>
    <t>Bertus</t>
  </si>
  <si>
    <t>Myburgh</t>
  </si>
  <si>
    <t>de Bruyn</t>
  </si>
  <si>
    <t xml:space="preserve">Willem </t>
  </si>
  <si>
    <t>N0487</t>
  </si>
  <si>
    <t>N0488</t>
  </si>
  <si>
    <t>N0489</t>
  </si>
  <si>
    <t>N0490</t>
  </si>
  <si>
    <t>Rudi</t>
  </si>
  <si>
    <t>Geovannie</t>
  </si>
  <si>
    <t>Allies</t>
  </si>
  <si>
    <t>Regine</t>
  </si>
  <si>
    <t>N0491</t>
  </si>
  <si>
    <t>N0492</t>
  </si>
  <si>
    <t>N0493</t>
  </si>
  <si>
    <t>Dewald</t>
  </si>
  <si>
    <t>Fritz</t>
  </si>
  <si>
    <t>Goldbeck</t>
  </si>
  <si>
    <t>Ruan</t>
  </si>
  <si>
    <t>N0494</t>
  </si>
  <si>
    <t>N0495</t>
  </si>
  <si>
    <t>N0496</t>
  </si>
  <si>
    <t>N0497</t>
  </si>
  <si>
    <t>N0498</t>
  </si>
  <si>
    <t>N0499</t>
  </si>
  <si>
    <t>N0500</t>
  </si>
  <si>
    <t>N0501</t>
  </si>
  <si>
    <t>Eduard</t>
  </si>
  <si>
    <t>DOB</t>
  </si>
  <si>
    <t>XHenties Bay</t>
  </si>
  <si>
    <t>XSeagulls WVB</t>
  </si>
  <si>
    <t>XSeagulls WHK</t>
  </si>
  <si>
    <t>XOrca Angling Club</t>
  </si>
  <si>
    <t>Age</t>
  </si>
  <si>
    <t>Date Today</t>
  </si>
  <si>
    <t>Ampie</t>
  </si>
  <si>
    <t>van Aswegen</t>
  </si>
  <si>
    <t>Behan</t>
  </si>
  <si>
    <t>Danny</t>
  </si>
  <si>
    <t>N0502</t>
  </si>
  <si>
    <t>N0503</t>
  </si>
  <si>
    <t>N0504</t>
  </si>
  <si>
    <t>N0505</t>
  </si>
  <si>
    <t>Otto</t>
  </si>
  <si>
    <t>Mac Gillicuddy</t>
  </si>
  <si>
    <t>Monitilo</t>
  </si>
  <si>
    <t>du Toit</t>
  </si>
  <si>
    <t>N0506</t>
  </si>
  <si>
    <t>N0507</t>
  </si>
  <si>
    <t>N0508</t>
  </si>
  <si>
    <t>N0509</t>
  </si>
  <si>
    <t>N0510</t>
  </si>
  <si>
    <t>N0511</t>
  </si>
  <si>
    <t>INDIVIDUALS</t>
  </si>
  <si>
    <t>EDIBLES</t>
  </si>
  <si>
    <t>Heavest</t>
  </si>
  <si>
    <t>INEDIBLES</t>
  </si>
  <si>
    <t xml:space="preserve">MASTER ANGLERS LIST </t>
  </si>
  <si>
    <t>Deseased</t>
  </si>
  <si>
    <t>N0280</t>
  </si>
  <si>
    <t>N0287</t>
  </si>
  <si>
    <t>N0310</t>
  </si>
  <si>
    <t>N0318</t>
  </si>
  <si>
    <t>N0346</t>
  </si>
  <si>
    <t>du Plooy</t>
  </si>
  <si>
    <t>N0354</t>
  </si>
  <si>
    <t>Boytjie</t>
  </si>
  <si>
    <t>Schikerling</t>
  </si>
  <si>
    <t>Shaun (jnr)</t>
  </si>
  <si>
    <t>Holtzhausen</t>
  </si>
  <si>
    <t>N0365</t>
  </si>
  <si>
    <t>Venables</t>
  </si>
  <si>
    <t>N0369</t>
  </si>
  <si>
    <t>N0398</t>
  </si>
  <si>
    <t>N0432</t>
  </si>
  <si>
    <t>XMako</t>
  </si>
  <si>
    <t>XWelwitschia</t>
  </si>
  <si>
    <t>Jörg</t>
  </si>
  <si>
    <t>NO.</t>
  </si>
  <si>
    <t>Total Weight</t>
  </si>
  <si>
    <t>Average Weight</t>
  </si>
  <si>
    <t>SPECIES STATISTICS</t>
  </si>
  <si>
    <t>Heaviest Weight</t>
  </si>
  <si>
    <t>Flippie</t>
  </si>
  <si>
    <t>Hilmar</t>
  </si>
  <si>
    <t>von Lieres</t>
  </si>
  <si>
    <t>Lawrence</t>
  </si>
  <si>
    <t>N0512</t>
  </si>
  <si>
    <t>N0513</t>
  </si>
  <si>
    <t>N0514</t>
  </si>
  <si>
    <t>N0515</t>
  </si>
  <si>
    <t>N0516</t>
  </si>
  <si>
    <t>N0517</t>
  </si>
  <si>
    <t>N0518</t>
  </si>
  <si>
    <t>N0519</t>
  </si>
  <si>
    <t>N0520</t>
  </si>
  <si>
    <t>N0521</t>
  </si>
  <si>
    <t>Marsen</t>
  </si>
  <si>
    <t>Annelie</t>
  </si>
  <si>
    <t>van Rensburg</t>
  </si>
  <si>
    <t>Armand</t>
  </si>
  <si>
    <t>Esterhuysen</t>
  </si>
  <si>
    <t>Harald</t>
  </si>
  <si>
    <t>Willers</t>
  </si>
  <si>
    <t xml:space="preserve">Jean </t>
  </si>
  <si>
    <t>N0522</t>
  </si>
  <si>
    <t>N0523</t>
  </si>
  <si>
    <t>N0524</t>
  </si>
  <si>
    <t>Durand</t>
  </si>
  <si>
    <t>Hayward</t>
  </si>
  <si>
    <t>Enslin</t>
  </si>
  <si>
    <t>Oberholzer</t>
  </si>
  <si>
    <t>N0525</t>
  </si>
  <si>
    <t>N0526</t>
  </si>
  <si>
    <t>N0527</t>
  </si>
  <si>
    <t>N0528</t>
  </si>
  <si>
    <t>N0529</t>
  </si>
  <si>
    <t>N0530</t>
  </si>
  <si>
    <t>N0531</t>
  </si>
  <si>
    <t>N0532</t>
  </si>
  <si>
    <t>N0533</t>
  </si>
  <si>
    <t>LP</t>
  </si>
  <si>
    <t>Van Der Westhuizen</t>
  </si>
  <si>
    <t>Mills</t>
  </si>
  <si>
    <t>van Vuuren</t>
  </si>
  <si>
    <t>Rudi(Jnr.)</t>
  </si>
  <si>
    <t>N0534</t>
  </si>
  <si>
    <t>N0535</t>
  </si>
  <si>
    <t>N0536</t>
  </si>
  <si>
    <t>Maruis</t>
  </si>
  <si>
    <t>cm</t>
  </si>
  <si>
    <t>KgList</t>
  </si>
  <si>
    <t>Dries</t>
  </si>
  <si>
    <t>Agenbag</t>
  </si>
  <si>
    <t>Daniel-David</t>
  </si>
  <si>
    <t>Francis</t>
  </si>
  <si>
    <t>N0537</t>
  </si>
  <si>
    <t>N0538</t>
  </si>
  <si>
    <t>N0539</t>
  </si>
  <si>
    <t>Celotto</t>
  </si>
  <si>
    <t>Roberto</t>
  </si>
  <si>
    <t>Cronier</t>
  </si>
  <si>
    <t>N0540</t>
  </si>
  <si>
    <t>Kallie</t>
  </si>
  <si>
    <t>Langeveld</t>
  </si>
  <si>
    <t>Murry</t>
  </si>
  <si>
    <t>Lewis</t>
  </si>
  <si>
    <t>Etienne</t>
  </si>
  <si>
    <t>Campbell</t>
  </si>
  <si>
    <t>N0545</t>
  </si>
  <si>
    <t>N0546</t>
  </si>
  <si>
    <t>N0547</t>
  </si>
  <si>
    <t>N0548</t>
  </si>
  <si>
    <t>N0549</t>
  </si>
  <si>
    <t>Niels</t>
  </si>
  <si>
    <t>Gartner</t>
  </si>
  <si>
    <t>Piek</t>
  </si>
  <si>
    <t>Dylan</t>
  </si>
  <si>
    <t>N0550</t>
  </si>
  <si>
    <t>N0551</t>
  </si>
  <si>
    <t>N0552</t>
  </si>
  <si>
    <t>N0553</t>
  </si>
  <si>
    <t>N0554</t>
  </si>
  <si>
    <t>N0555</t>
  </si>
  <si>
    <t>N0556</t>
  </si>
  <si>
    <t>N0557</t>
  </si>
  <si>
    <t>N0558</t>
  </si>
  <si>
    <t>Alwyn</t>
  </si>
  <si>
    <t>Sebastiaan</t>
  </si>
  <si>
    <t>Enrico</t>
  </si>
  <si>
    <t>Frikkie</t>
  </si>
  <si>
    <t>Quintin</t>
  </si>
  <si>
    <t>Klem</t>
  </si>
  <si>
    <t>N0559</t>
  </si>
  <si>
    <t>N0560</t>
  </si>
  <si>
    <t>N0561</t>
  </si>
  <si>
    <t>N0562</t>
  </si>
  <si>
    <t>N0563</t>
  </si>
  <si>
    <t>N0564</t>
  </si>
  <si>
    <t>Nieuwoudt</t>
  </si>
  <si>
    <t>Ricci</t>
  </si>
  <si>
    <t>Rohan</t>
  </si>
  <si>
    <t>Senekal</t>
  </si>
  <si>
    <t>De Wet</t>
  </si>
  <si>
    <t>N0565</t>
  </si>
  <si>
    <t>N0566</t>
  </si>
  <si>
    <t>N0567</t>
  </si>
  <si>
    <t>N0568</t>
  </si>
  <si>
    <t>Diederik</t>
  </si>
  <si>
    <t>Alexander</t>
  </si>
  <si>
    <t>Maischatz</t>
  </si>
  <si>
    <t>Junior</t>
  </si>
  <si>
    <t>Owen</t>
  </si>
  <si>
    <t>Romano</t>
  </si>
  <si>
    <t>N0569</t>
  </si>
  <si>
    <t>N0570</t>
  </si>
  <si>
    <t>N0571</t>
  </si>
  <si>
    <t>N0572</t>
  </si>
  <si>
    <t>N0573</t>
  </si>
  <si>
    <t>Junior Men U/16</t>
  </si>
  <si>
    <t xml:space="preserve">Martin </t>
  </si>
  <si>
    <t>Thomas</t>
  </si>
  <si>
    <t>Junior Men U/21</t>
  </si>
  <si>
    <t>Juan</t>
  </si>
  <si>
    <t>N0574</t>
  </si>
  <si>
    <t>N0575</t>
  </si>
  <si>
    <t>N0576</t>
  </si>
  <si>
    <t>N0577</t>
  </si>
  <si>
    <t>N0578</t>
  </si>
  <si>
    <t>Van Molendorf</t>
  </si>
  <si>
    <t>Rinus</t>
  </si>
  <si>
    <t>Brand</t>
  </si>
  <si>
    <t>N0579</t>
  </si>
  <si>
    <t>N0580</t>
  </si>
  <si>
    <t>N0581</t>
  </si>
  <si>
    <t>N0582</t>
  </si>
  <si>
    <t>N0583</t>
  </si>
  <si>
    <t>N0584</t>
  </si>
  <si>
    <t>Jurian</t>
  </si>
  <si>
    <t>Ockert</t>
  </si>
  <si>
    <t>Theuns</t>
  </si>
  <si>
    <t>(whatever)</t>
  </si>
  <si>
    <t>N0585</t>
  </si>
  <si>
    <t>N0586</t>
  </si>
  <si>
    <t>N0587</t>
  </si>
  <si>
    <t>N0588</t>
  </si>
  <si>
    <t>N0589</t>
  </si>
  <si>
    <t>N0590</t>
  </si>
  <si>
    <t>N0591</t>
  </si>
  <si>
    <t>Carew</t>
  </si>
  <si>
    <t>Carmen</t>
  </si>
  <si>
    <t>Redfinger</t>
  </si>
  <si>
    <t>Juniors Men U/16</t>
  </si>
  <si>
    <t>Juniors Men U/21</t>
  </si>
  <si>
    <t>Cordier</t>
  </si>
  <si>
    <t>Henk</t>
  </si>
  <si>
    <t>Van Rhyn</t>
  </si>
  <si>
    <t>Sagner</t>
  </si>
  <si>
    <t>XBenguella</t>
  </si>
  <si>
    <t>Visher</t>
  </si>
  <si>
    <t>De Kock</t>
  </si>
  <si>
    <t>Dawie</t>
  </si>
  <si>
    <t>Pieter Jnr.</t>
  </si>
  <si>
    <t>N0592</t>
  </si>
  <si>
    <t>N0593</t>
  </si>
  <si>
    <t>N0594</t>
  </si>
  <si>
    <t>N0595</t>
  </si>
  <si>
    <t>N0596</t>
  </si>
  <si>
    <t>N0597</t>
  </si>
  <si>
    <t>N0598</t>
  </si>
  <si>
    <t>N0599</t>
  </si>
  <si>
    <t>N0600</t>
  </si>
  <si>
    <t>Greeff</t>
  </si>
  <si>
    <t>Rainer</t>
  </si>
  <si>
    <t>Sentefol</t>
  </si>
  <si>
    <t>Von Wielligh</t>
  </si>
  <si>
    <t>Pieterjan</t>
  </si>
  <si>
    <t>N0601</t>
  </si>
  <si>
    <t>N0602</t>
  </si>
  <si>
    <t>N0603</t>
  </si>
  <si>
    <t>N0604</t>
  </si>
  <si>
    <t>N0605</t>
  </si>
  <si>
    <t>N0606</t>
  </si>
  <si>
    <t>N0607</t>
  </si>
  <si>
    <t>N0608</t>
  </si>
  <si>
    <t>N0609</t>
  </si>
  <si>
    <t>N0610</t>
  </si>
  <si>
    <t>Henning</t>
  </si>
  <si>
    <t>Total 2015</t>
  </si>
  <si>
    <t>Rankling</t>
  </si>
  <si>
    <t>N0611</t>
  </si>
  <si>
    <t>N0612</t>
  </si>
  <si>
    <t>N0613</t>
  </si>
  <si>
    <t>N0614</t>
  </si>
  <si>
    <t>N0615</t>
  </si>
  <si>
    <t>N0616</t>
  </si>
  <si>
    <t>N0617</t>
  </si>
  <si>
    <t>N0618</t>
  </si>
  <si>
    <t>N0619</t>
  </si>
  <si>
    <t>N0620</t>
  </si>
  <si>
    <t>N0621</t>
  </si>
  <si>
    <t>N0622</t>
  </si>
  <si>
    <t>Firts Leg</t>
  </si>
  <si>
    <t>Second Leg</t>
  </si>
  <si>
    <t>Van Deventer</t>
  </si>
  <si>
    <t>Martinus</t>
  </si>
  <si>
    <t>Du Preez</t>
  </si>
  <si>
    <t>Toy</t>
  </si>
  <si>
    <t>Geyser</t>
  </si>
  <si>
    <t>Enjo</t>
  </si>
  <si>
    <t>Louwrens</t>
  </si>
  <si>
    <t>Knouwds</t>
  </si>
  <si>
    <t>Wimpie</t>
  </si>
  <si>
    <t>Niemand</t>
  </si>
  <si>
    <t>Du Plooy</t>
  </si>
  <si>
    <t>Engels</t>
  </si>
  <si>
    <t>Third  Leg</t>
  </si>
  <si>
    <t>Third Leg</t>
  </si>
  <si>
    <t>Van Wyk</t>
  </si>
  <si>
    <t>Antoinette</t>
  </si>
  <si>
    <t>Dale</t>
  </si>
  <si>
    <t>Keith</t>
  </si>
  <si>
    <t>De Jager</t>
  </si>
  <si>
    <t>Fouth  Leg</t>
  </si>
  <si>
    <t>First Leg</t>
  </si>
  <si>
    <t>Fourth Leg</t>
  </si>
  <si>
    <t>xHenties Bay</t>
  </si>
  <si>
    <t>xSkeleton Coast</t>
  </si>
  <si>
    <t>2015-IC-L5</t>
  </si>
  <si>
    <t>Kohler</t>
  </si>
  <si>
    <t>Nedjilka</t>
  </si>
  <si>
    <t>N0623</t>
  </si>
  <si>
    <t>N0624</t>
  </si>
  <si>
    <t>N0625</t>
  </si>
  <si>
    <t>N0626</t>
  </si>
  <si>
    <t>N0627</t>
  </si>
  <si>
    <t>N0628</t>
  </si>
  <si>
    <t>N0629</t>
  </si>
  <si>
    <t>N0630</t>
  </si>
  <si>
    <t>N0631</t>
  </si>
  <si>
    <t>N0632</t>
  </si>
  <si>
    <t>xAtlantic Angling Club</t>
  </si>
  <si>
    <t>xOtjiwarongo</t>
  </si>
  <si>
    <t>xSteenbras</t>
  </si>
  <si>
    <t>xPenguin</t>
  </si>
  <si>
    <t>Britz</t>
  </si>
  <si>
    <t>Anna</t>
  </si>
  <si>
    <t>Fith Leg</t>
  </si>
  <si>
    <t>x</t>
  </si>
  <si>
    <t>Van Ginkel</t>
  </si>
  <si>
    <t>Augustyn</t>
  </si>
  <si>
    <t>Gender</t>
  </si>
  <si>
    <t>Men</t>
  </si>
  <si>
    <t>Ladies Grand Master</t>
  </si>
  <si>
    <t>Ladies Master</t>
  </si>
  <si>
    <t>Ladies Veteran</t>
  </si>
  <si>
    <t>Ladies Senoir</t>
  </si>
  <si>
    <t>Ladies U/21</t>
  </si>
  <si>
    <t>Ladies U/16</t>
  </si>
  <si>
    <t>Men Grandmasters</t>
  </si>
  <si>
    <t>Men Masters</t>
  </si>
  <si>
    <t>Men Veterans</t>
  </si>
  <si>
    <t>Men Senior</t>
  </si>
  <si>
    <t>Men U/21</t>
  </si>
  <si>
    <t>Men U/16</t>
  </si>
  <si>
    <t>Green Eye Spurdog shark</t>
  </si>
  <si>
    <t>Ray Bull / Eagle</t>
  </si>
  <si>
    <t>Ray Blue (Male)</t>
  </si>
  <si>
    <t>Ray Blue (Female)</t>
  </si>
  <si>
    <t>Ray Diamond / ButterFly</t>
  </si>
  <si>
    <t>Dasyatis chrysonota chrysonota</t>
  </si>
  <si>
    <t>Myliobatus aquila</t>
  </si>
  <si>
    <t>Gymnura natalensis</t>
  </si>
  <si>
    <t>Ray Duckbill</t>
  </si>
  <si>
    <t>Pteromylaeus bovinus</t>
  </si>
  <si>
    <t>Callorhinchus capensis</t>
  </si>
  <si>
    <t>Scientific Name</t>
  </si>
  <si>
    <t>Length to measure</t>
  </si>
  <si>
    <t>Total length</t>
  </si>
  <si>
    <t>Galeichthys ater</t>
  </si>
  <si>
    <t>Fork length</t>
  </si>
  <si>
    <t>Galeichthys feliceps</t>
  </si>
  <si>
    <t>Shark Copper (Female)</t>
  </si>
  <si>
    <t>Shark Copper (Male)</t>
  </si>
  <si>
    <t>Carcharhinus brachyurus</t>
  </si>
  <si>
    <t>Pre-caudal length</t>
  </si>
  <si>
    <t>Notorynchus cepedianus</t>
  </si>
  <si>
    <t>Shark Cow / Sevengill</t>
  </si>
  <si>
    <t>Shark Spotted Gully</t>
  </si>
  <si>
    <t>Shark Hound Smooth</t>
  </si>
  <si>
    <t>Mustelus mustelus</t>
  </si>
  <si>
    <t>Rhinobatos annulatus</t>
  </si>
  <si>
    <t>Rhinobatos blochii</t>
  </si>
  <si>
    <t>Rhinobatos leucospilus</t>
  </si>
  <si>
    <t>Squalus chloroculus </t>
  </si>
  <si>
    <t>Shark Hound Whitespotted</t>
  </si>
  <si>
    <t>Skate - Javelin</t>
  </si>
  <si>
    <t xml:space="preserve">Shark Ragged Tooth </t>
  </si>
  <si>
    <t>Galeorhinus galeus</t>
  </si>
  <si>
    <t>Mustelus palumbes</t>
  </si>
  <si>
    <t>Dipturus doutrei</t>
  </si>
  <si>
    <t>Galeocerdo cuvier</t>
  </si>
  <si>
    <t>Disc width</t>
  </si>
  <si>
    <t>Raja clavata</t>
  </si>
  <si>
    <t>Skate Spearnose</t>
  </si>
  <si>
    <t>Raja alba</t>
  </si>
  <si>
    <t>Triakis megalopterus</t>
  </si>
  <si>
    <t>Diplodus sargus capensis</t>
  </si>
  <si>
    <t>Dichistius capensis</t>
  </si>
  <si>
    <t>Lichia amia</t>
  </si>
  <si>
    <t>Pomatomus saltatrix</t>
  </si>
  <si>
    <t>Lithognathus aureti</t>
  </si>
  <si>
    <t>Argyrosomus inodorus</t>
  </si>
  <si>
    <t>Only complete Black areas on sheet</t>
  </si>
  <si>
    <t>Shark Soupfin</t>
  </si>
  <si>
    <t>length</t>
  </si>
  <si>
    <t>N0633</t>
  </si>
  <si>
    <t>N0634</t>
  </si>
  <si>
    <t>xBenguella</t>
  </si>
  <si>
    <t>Pienaar</t>
  </si>
  <si>
    <t>N0635</t>
  </si>
  <si>
    <t>N0636</t>
  </si>
  <si>
    <t>Cilliers</t>
  </si>
  <si>
    <t>ladies</t>
  </si>
  <si>
    <t>N0637</t>
  </si>
  <si>
    <t>N0638</t>
  </si>
  <si>
    <t>N0639</t>
  </si>
  <si>
    <t>N0640</t>
  </si>
  <si>
    <t>N0641</t>
  </si>
  <si>
    <t>N0642</t>
  </si>
  <si>
    <t>xMako</t>
  </si>
  <si>
    <t>N0643</t>
  </si>
  <si>
    <t>Judy</t>
  </si>
  <si>
    <t>xNamib Park</t>
  </si>
  <si>
    <t>N0644</t>
  </si>
  <si>
    <t>N0645</t>
  </si>
  <si>
    <t>Ferdi</t>
  </si>
  <si>
    <t>Roetz</t>
  </si>
  <si>
    <t>N0646</t>
  </si>
  <si>
    <t>xOkahandja</t>
  </si>
  <si>
    <t>N0647</t>
  </si>
  <si>
    <t>N0648</t>
  </si>
  <si>
    <t>Schane</t>
  </si>
  <si>
    <t>Junius</t>
  </si>
  <si>
    <t>N0649</t>
  </si>
  <si>
    <t>xOrca Angling Club</t>
  </si>
  <si>
    <t>N0650</t>
  </si>
  <si>
    <t>N0651</t>
  </si>
  <si>
    <t>Gerry</t>
  </si>
  <si>
    <t>N0652</t>
  </si>
  <si>
    <t>N0653</t>
  </si>
  <si>
    <t>N0654</t>
  </si>
  <si>
    <t>JW</t>
  </si>
  <si>
    <t>N0655</t>
  </si>
  <si>
    <t>Albertus</t>
  </si>
  <si>
    <t>N0656</t>
  </si>
  <si>
    <t>N0657</t>
  </si>
  <si>
    <t>N0663</t>
  </si>
  <si>
    <t>Allen</t>
  </si>
  <si>
    <t>Conradie</t>
  </si>
  <si>
    <t xml:space="preserve">Joey </t>
  </si>
  <si>
    <t>N0667</t>
  </si>
  <si>
    <t>Downing</t>
  </si>
  <si>
    <t>Gerhardus</t>
  </si>
  <si>
    <t>xSeagulls WHK</t>
  </si>
  <si>
    <t>xSeagulls WVB</t>
  </si>
  <si>
    <t>N0671</t>
  </si>
  <si>
    <t>Lagenhoven</t>
  </si>
  <si>
    <t>N0672</t>
  </si>
  <si>
    <t>N0673</t>
  </si>
  <si>
    <t>Delport</t>
  </si>
  <si>
    <t>N0674</t>
  </si>
  <si>
    <t>Janre</t>
  </si>
  <si>
    <t>N0675</t>
  </si>
  <si>
    <t xml:space="preserve">Lizaan </t>
  </si>
  <si>
    <t>N0676</t>
  </si>
  <si>
    <t>N0677</t>
  </si>
  <si>
    <t>Wallace</t>
  </si>
  <si>
    <t>Grove</t>
  </si>
  <si>
    <t>N0678</t>
  </si>
  <si>
    <t>Jacomien</t>
  </si>
  <si>
    <t>N0679</t>
  </si>
  <si>
    <t>Devout</t>
  </si>
  <si>
    <t>N0680</t>
  </si>
  <si>
    <t>N0681</t>
  </si>
  <si>
    <t>Karstens</t>
  </si>
  <si>
    <t>Jacobus</t>
  </si>
  <si>
    <t>N0682</t>
  </si>
  <si>
    <t>N0683</t>
  </si>
  <si>
    <t>Norman</t>
  </si>
  <si>
    <t>N0684</t>
  </si>
  <si>
    <t>N0685</t>
  </si>
  <si>
    <t>D'Emilijo</t>
  </si>
  <si>
    <t>N0686</t>
  </si>
  <si>
    <t>N0687</t>
  </si>
  <si>
    <t>Barren</t>
  </si>
  <si>
    <t>Van Es</t>
  </si>
  <si>
    <t>ID Number</t>
  </si>
  <si>
    <t>N0688</t>
  </si>
  <si>
    <t>N0689</t>
  </si>
  <si>
    <t>N0690</t>
  </si>
  <si>
    <t>N0691</t>
  </si>
  <si>
    <t>Org</t>
  </si>
  <si>
    <t>Wentzel</t>
  </si>
  <si>
    <t>Stanley</t>
  </si>
  <si>
    <t>N0692</t>
  </si>
  <si>
    <t>Travis</t>
  </si>
  <si>
    <t>Peddie</t>
  </si>
  <si>
    <t>N0693</t>
  </si>
  <si>
    <t>N0694</t>
  </si>
  <si>
    <t>Angelique</t>
  </si>
  <si>
    <t>Senior</t>
  </si>
  <si>
    <t>N0695</t>
  </si>
  <si>
    <t>N0696</t>
  </si>
  <si>
    <t>N0697</t>
  </si>
  <si>
    <t>N0698</t>
  </si>
  <si>
    <t>N0699</t>
  </si>
  <si>
    <t>N0700</t>
  </si>
  <si>
    <t>N0701</t>
  </si>
  <si>
    <t>N0702</t>
  </si>
  <si>
    <t>N0703</t>
  </si>
  <si>
    <t>N0704</t>
  </si>
  <si>
    <t>N0705</t>
  </si>
  <si>
    <t>N0706</t>
  </si>
  <si>
    <t>N0707</t>
  </si>
  <si>
    <t>N0708</t>
  </si>
  <si>
    <t>N0709</t>
  </si>
  <si>
    <t>N0710</t>
  </si>
  <si>
    <t>Annelien</t>
  </si>
  <si>
    <t>Eric</t>
  </si>
  <si>
    <t>Knobloch</t>
  </si>
  <si>
    <t>Karin</t>
  </si>
  <si>
    <t>Nam</t>
  </si>
  <si>
    <t>Nadine</t>
  </si>
  <si>
    <t>Brit</t>
  </si>
  <si>
    <t>SA</t>
  </si>
  <si>
    <t>Nationality</t>
  </si>
  <si>
    <t>Ritz</t>
  </si>
  <si>
    <t>nam</t>
  </si>
  <si>
    <t>Bachran</t>
  </si>
  <si>
    <t>Kay</t>
  </si>
  <si>
    <t>P0333495</t>
  </si>
  <si>
    <t>XSkeleton Coast</t>
  </si>
  <si>
    <t>P0668678</t>
  </si>
  <si>
    <t>Phillip</t>
  </si>
  <si>
    <t>Ane</t>
  </si>
  <si>
    <t>P0469475</t>
  </si>
  <si>
    <t>P0412305</t>
  </si>
  <si>
    <t>Wilhelm</t>
  </si>
  <si>
    <t>Belg</t>
  </si>
  <si>
    <t>Sa</t>
  </si>
  <si>
    <t>xWalvis Bay</t>
  </si>
  <si>
    <t>Terblanche</t>
  </si>
  <si>
    <t>N0711</t>
  </si>
  <si>
    <t>N0712</t>
  </si>
  <si>
    <t>N0713</t>
  </si>
  <si>
    <t>N0714</t>
  </si>
  <si>
    <t>N0715</t>
  </si>
  <si>
    <t>N0716</t>
  </si>
  <si>
    <t>Luan</t>
  </si>
  <si>
    <t>Wiese</t>
  </si>
  <si>
    <t>N0717</t>
  </si>
  <si>
    <t>N0718</t>
  </si>
  <si>
    <t>N0719</t>
  </si>
  <si>
    <t>N0720</t>
  </si>
  <si>
    <t>N0721</t>
  </si>
  <si>
    <t>N0722</t>
  </si>
  <si>
    <t>N0723</t>
  </si>
  <si>
    <t>N0724</t>
  </si>
  <si>
    <t>N0725</t>
  </si>
  <si>
    <t>N0726</t>
  </si>
  <si>
    <t>N0727</t>
  </si>
  <si>
    <t>N0728</t>
  </si>
  <si>
    <t>N0729</t>
  </si>
  <si>
    <t>Balt</t>
  </si>
  <si>
    <t>Tromp</t>
  </si>
  <si>
    <t>PW</t>
  </si>
  <si>
    <t>Esterhuizen</t>
  </si>
  <si>
    <t>Griesel</t>
  </si>
  <si>
    <t>Henery</t>
  </si>
  <si>
    <t>Ryno</t>
  </si>
  <si>
    <t>Holland-muter</t>
  </si>
  <si>
    <t>Monay</t>
  </si>
  <si>
    <t>Loftie-Eaton</t>
  </si>
  <si>
    <t>Louwrens Barnard</t>
  </si>
  <si>
    <t>Jacobus Frederick</t>
  </si>
  <si>
    <t>Visage</t>
  </si>
  <si>
    <t>Olivia</t>
  </si>
  <si>
    <t>Karmen</t>
  </si>
  <si>
    <t>XPenguin</t>
  </si>
  <si>
    <t>N0730</t>
  </si>
  <si>
    <t>N0731</t>
  </si>
  <si>
    <t>N0732</t>
  </si>
  <si>
    <t>N0733</t>
  </si>
  <si>
    <t>N0734</t>
  </si>
  <si>
    <t>N0735</t>
  </si>
  <si>
    <t>N0736</t>
  </si>
  <si>
    <t>N0737</t>
  </si>
  <si>
    <t>N0738</t>
  </si>
  <si>
    <t>N0739</t>
  </si>
  <si>
    <t>N0740</t>
  </si>
  <si>
    <t>N0741</t>
  </si>
  <si>
    <t>N0742</t>
  </si>
  <si>
    <t>N0743</t>
  </si>
  <si>
    <t>N0744</t>
  </si>
  <si>
    <t>N0745</t>
  </si>
  <si>
    <t>N0746</t>
  </si>
  <si>
    <t>N0747</t>
  </si>
  <si>
    <t>N0748</t>
  </si>
  <si>
    <t>N0749</t>
  </si>
  <si>
    <t>N0750</t>
  </si>
  <si>
    <t>N0751</t>
  </si>
  <si>
    <t>N0752</t>
  </si>
  <si>
    <t>N0753</t>
  </si>
  <si>
    <t>Maryna</t>
  </si>
  <si>
    <t>de Beer</t>
  </si>
  <si>
    <t>Terus</t>
  </si>
  <si>
    <t>Bianca</t>
  </si>
  <si>
    <t>Sylvia</t>
  </si>
  <si>
    <t>Walters</t>
  </si>
  <si>
    <t>Van wyk</t>
  </si>
  <si>
    <t>De wet</t>
  </si>
  <si>
    <t>Tinus</t>
  </si>
  <si>
    <t>Errens</t>
  </si>
  <si>
    <t>Johnnie</t>
  </si>
  <si>
    <t>Redelinghuys</t>
  </si>
  <si>
    <t>Burusso</t>
  </si>
  <si>
    <t>Dirkie</t>
  </si>
  <si>
    <t>Baard</t>
  </si>
  <si>
    <t>Bernatt</t>
  </si>
  <si>
    <t>Geldenhuys</t>
  </si>
  <si>
    <t>Barnett</t>
  </si>
  <si>
    <t>Rene ( Diesel)</t>
  </si>
  <si>
    <t>Benjamin</t>
  </si>
  <si>
    <t>Jung</t>
  </si>
  <si>
    <t>(Multiple Items)</t>
  </si>
  <si>
    <t>NEW DOB</t>
  </si>
  <si>
    <t>N0754</t>
  </si>
  <si>
    <t>N0755</t>
  </si>
  <si>
    <t>N0756</t>
  </si>
  <si>
    <t>N0757</t>
  </si>
  <si>
    <t>N0758</t>
  </si>
  <si>
    <t>N0759</t>
  </si>
  <si>
    <t>N0760</t>
  </si>
  <si>
    <t>N0761</t>
  </si>
  <si>
    <t>N0762</t>
  </si>
  <si>
    <t>N0763</t>
  </si>
  <si>
    <t>N0764</t>
  </si>
  <si>
    <t>NEW ID</t>
  </si>
  <si>
    <t>NEW NATIONALITY</t>
  </si>
  <si>
    <t>German</t>
  </si>
  <si>
    <t>Zapke</t>
  </si>
  <si>
    <t>Winifred</t>
  </si>
  <si>
    <t>Van zyl</t>
  </si>
  <si>
    <t>GJ</t>
  </si>
  <si>
    <t xml:space="preserve">Paul </t>
  </si>
  <si>
    <t>Ihan</t>
  </si>
  <si>
    <t>JC</t>
  </si>
  <si>
    <t>Brandon</t>
  </si>
  <si>
    <t>Dian</t>
  </si>
  <si>
    <t>Stefano</t>
  </si>
  <si>
    <t>Strappazzon</t>
  </si>
  <si>
    <t>Megan</t>
  </si>
  <si>
    <t>Connoway</t>
  </si>
  <si>
    <t>Detlef</t>
  </si>
  <si>
    <t>Janco</t>
  </si>
  <si>
    <t>Nam Pres A</t>
  </si>
  <si>
    <t>Nam Pres Ladies</t>
  </si>
  <si>
    <t>Nam Pres Dev</t>
  </si>
  <si>
    <t>Nam Pres Masters</t>
  </si>
  <si>
    <t>Nam Pres Vet</t>
  </si>
  <si>
    <t>Nam Pres B</t>
  </si>
  <si>
    <t>SA Pres Inland</t>
  </si>
  <si>
    <t>Van Staden</t>
  </si>
  <si>
    <t>N0807</t>
  </si>
  <si>
    <t>N0808</t>
  </si>
  <si>
    <t>N0809</t>
  </si>
  <si>
    <t>N0810</t>
  </si>
  <si>
    <t>N0811</t>
  </si>
  <si>
    <t>N0812</t>
  </si>
  <si>
    <t>N0813</t>
  </si>
  <si>
    <t>N0814</t>
  </si>
  <si>
    <t>N0815</t>
  </si>
  <si>
    <t>N0816</t>
  </si>
  <si>
    <t>N0817</t>
  </si>
  <si>
    <t>N0818</t>
  </si>
  <si>
    <t>N0819</t>
  </si>
  <si>
    <t>N0820</t>
  </si>
  <si>
    <t>N0821</t>
  </si>
  <si>
    <t>N0822</t>
  </si>
  <si>
    <t>N0823</t>
  </si>
  <si>
    <t>N0824</t>
  </si>
  <si>
    <t>N0825</t>
  </si>
  <si>
    <t>N0826</t>
  </si>
  <si>
    <t>N0827</t>
  </si>
  <si>
    <t>N0828</t>
  </si>
  <si>
    <t>N0829</t>
  </si>
  <si>
    <t>N0830</t>
  </si>
  <si>
    <t>N0831</t>
  </si>
  <si>
    <t>N0832</t>
  </si>
  <si>
    <t>N0833</t>
  </si>
  <si>
    <t>N0834</t>
  </si>
  <si>
    <t>N0835</t>
  </si>
  <si>
    <t>N0836</t>
  </si>
  <si>
    <t>N0837</t>
  </si>
  <si>
    <t>N0838</t>
  </si>
  <si>
    <t>N0839</t>
  </si>
  <si>
    <t>N0840</t>
  </si>
  <si>
    <t>N0841</t>
  </si>
  <si>
    <t>N0842</t>
  </si>
  <si>
    <t>N0843</t>
  </si>
  <si>
    <t>N0844</t>
  </si>
  <si>
    <t>N0845</t>
  </si>
  <si>
    <t>N0846</t>
  </si>
  <si>
    <t>N0847</t>
  </si>
  <si>
    <t>N0848</t>
  </si>
  <si>
    <t>N0849</t>
  </si>
  <si>
    <t>N0850</t>
  </si>
  <si>
    <t>N0851</t>
  </si>
  <si>
    <t>N0852</t>
  </si>
  <si>
    <t>N0853</t>
  </si>
  <si>
    <t>N0854</t>
  </si>
  <si>
    <t>N0855</t>
  </si>
  <si>
    <t>N0856</t>
  </si>
  <si>
    <t>N0857</t>
  </si>
  <si>
    <t>N0858</t>
  </si>
  <si>
    <t>N0859</t>
  </si>
  <si>
    <t>N0860</t>
  </si>
  <si>
    <t>N0861</t>
  </si>
  <si>
    <t>N0862</t>
  </si>
  <si>
    <t>N0863</t>
  </si>
  <si>
    <t>N0864</t>
  </si>
  <si>
    <t>N0865</t>
  </si>
  <si>
    <t>N0866</t>
  </si>
  <si>
    <t>N0867</t>
  </si>
  <si>
    <t>N0868</t>
  </si>
  <si>
    <t>N0869</t>
  </si>
  <si>
    <t>N0870</t>
  </si>
  <si>
    <t>N0871</t>
  </si>
  <si>
    <t>N0872</t>
  </si>
  <si>
    <t>SA Pres Masters</t>
  </si>
  <si>
    <t>SA Pres Ladies</t>
  </si>
  <si>
    <t>SA Pres B</t>
  </si>
  <si>
    <t>SA Pres Dev</t>
  </si>
  <si>
    <t>Snyders</t>
  </si>
  <si>
    <t>Position</t>
  </si>
  <si>
    <t xml:space="preserve">Fish </t>
  </si>
  <si>
    <t>KG's</t>
  </si>
  <si>
    <t>SA Pres A</t>
  </si>
  <si>
    <t>Pres A</t>
  </si>
  <si>
    <t>Pres B</t>
  </si>
  <si>
    <t>Pres Vet, Pres Inland</t>
  </si>
  <si>
    <t>Pres Development</t>
  </si>
  <si>
    <t>Pres Masters</t>
  </si>
  <si>
    <t xml:space="preserve">Total Fish </t>
  </si>
  <si>
    <t>Total KG's</t>
  </si>
  <si>
    <t>Day 1</t>
  </si>
  <si>
    <t>Day 2</t>
  </si>
  <si>
    <t xml:space="preserve">Gus Day </t>
  </si>
  <si>
    <t>Day 3</t>
  </si>
  <si>
    <t>Peinke</t>
  </si>
  <si>
    <t>SA2187</t>
  </si>
  <si>
    <t>SA0847</t>
  </si>
  <si>
    <t>Eugene</t>
  </si>
  <si>
    <t>N0765</t>
  </si>
  <si>
    <t>Melany</t>
  </si>
  <si>
    <t>Lotter</t>
  </si>
  <si>
    <t>N0129</t>
  </si>
  <si>
    <t>Edible</t>
  </si>
  <si>
    <t>Inedible</t>
  </si>
  <si>
    <t>Nam Pres Veterans</t>
  </si>
  <si>
    <t>N0029</t>
  </si>
  <si>
    <t>N0034</t>
  </si>
  <si>
    <t>N0037</t>
  </si>
  <si>
    <t>N0047</t>
  </si>
  <si>
    <t>N0075</t>
  </si>
  <si>
    <t>Wanda</t>
  </si>
  <si>
    <t>Langeveldt</t>
  </si>
  <si>
    <t>N0084</t>
  </si>
  <si>
    <t>Grobler</t>
  </si>
  <si>
    <t>N0094</t>
  </si>
  <si>
    <t>Ogden</t>
  </si>
  <si>
    <t>JJ</t>
  </si>
  <si>
    <t>xWelwitschia</t>
  </si>
  <si>
    <t>N0107</t>
  </si>
  <si>
    <t>N0108</t>
  </si>
  <si>
    <t>N0109</t>
  </si>
  <si>
    <t>Gottfried</t>
  </si>
  <si>
    <t>Grobbelaar</t>
  </si>
  <si>
    <t>N0111</t>
  </si>
  <si>
    <t>Delano</t>
  </si>
  <si>
    <t>N0120</t>
  </si>
  <si>
    <t>Rene</t>
  </si>
  <si>
    <t>van Aarde</t>
  </si>
  <si>
    <t>N0131</t>
  </si>
  <si>
    <t>Wagner</t>
  </si>
  <si>
    <t>NAm</t>
  </si>
  <si>
    <t>N0132</t>
  </si>
  <si>
    <t>N0147</t>
  </si>
  <si>
    <t>N0151</t>
  </si>
  <si>
    <t>Vermeulen</t>
  </si>
  <si>
    <t>N0155</t>
  </si>
  <si>
    <t>Duan</t>
  </si>
  <si>
    <t>N0159</t>
  </si>
  <si>
    <t>N0161</t>
  </si>
  <si>
    <t>Proffit</t>
  </si>
  <si>
    <t>N0164</t>
  </si>
  <si>
    <t>Japie</t>
  </si>
  <si>
    <t>N0176</t>
  </si>
  <si>
    <t>Devon</t>
  </si>
  <si>
    <t>N0183</t>
  </si>
  <si>
    <t>Engelbrecht</t>
  </si>
  <si>
    <t>N0186</t>
  </si>
  <si>
    <t>Huber</t>
  </si>
  <si>
    <t>N0194</t>
  </si>
  <si>
    <t>N0196</t>
  </si>
  <si>
    <t>N0197</t>
  </si>
  <si>
    <t>N0198</t>
  </si>
  <si>
    <t>N0200</t>
  </si>
  <si>
    <t>N0204</t>
  </si>
  <si>
    <t>Leigh</t>
  </si>
  <si>
    <t>Skoppelitus</t>
  </si>
  <si>
    <t>N0206</t>
  </si>
  <si>
    <t>N0211</t>
  </si>
  <si>
    <t>N0212</t>
  </si>
  <si>
    <t>N0214</t>
  </si>
  <si>
    <t>Faan</t>
  </si>
  <si>
    <t>N0215</t>
  </si>
  <si>
    <t>N0218</t>
  </si>
  <si>
    <t>P0473301</t>
  </si>
  <si>
    <t>N0224</t>
  </si>
  <si>
    <t>N0225</t>
  </si>
  <si>
    <t>Graham</t>
  </si>
  <si>
    <t>Gramovsky</t>
  </si>
  <si>
    <t>N0227</t>
  </si>
  <si>
    <t>Theo</t>
  </si>
  <si>
    <t>N0230</t>
  </si>
  <si>
    <t>N0231</t>
  </si>
  <si>
    <t>N0232</t>
  </si>
  <si>
    <t>Pearson</t>
  </si>
  <si>
    <t>N0233</t>
  </si>
  <si>
    <t>N0234</t>
  </si>
  <si>
    <t>N0237</t>
  </si>
  <si>
    <t>N0239</t>
  </si>
  <si>
    <t>Kinnear</t>
  </si>
  <si>
    <t>Johannes Jnr</t>
  </si>
  <si>
    <t>N0541</t>
  </si>
  <si>
    <t>N0542</t>
  </si>
  <si>
    <t>Truter</t>
  </si>
  <si>
    <t>N0543</t>
  </si>
  <si>
    <t>N0544</t>
  </si>
  <si>
    <t>xSeagulls WvB</t>
  </si>
  <si>
    <t>De Vo</t>
  </si>
  <si>
    <t>N0658</t>
  </si>
  <si>
    <t>N0659</t>
  </si>
  <si>
    <t>N0660</t>
  </si>
  <si>
    <t>Van Solms</t>
  </si>
  <si>
    <t>N0661</t>
  </si>
  <si>
    <t>Vonnie</t>
  </si>
  <si>
    <t>N0662</t>
  </si>
  <si>
    <t>Donavin</t>
  </si>
  <si>
    <t>Bezuidehout</t>
  </si>
  <si>
    <t>N0664</t>
  </si>
  <si>
    <t>N0665</t>
  </si>
  <si>
    <t xml:space="preserve">Charl </t>
  </si>
  <si>
    <t>De Preez</t>
  </si>
  <si>
    <t>N0666</t>
  </si>
  <si>
    <t>N0668</t>
  </si>
  <si>
    <t>Witulski</t>
  </si>
  <si>
    <t>N0669</t>
  </si>
  <si>
    <t>Jack</t>
  </si>
  <si>
    <t>Waring</t>
  </si>
  <si>
    <t>N0670</t>
  </si>
  <si>
    <t>Neill</t>
  </si>
  <si>
    <t>xSeagulls Whk</t>
  </si>
  <si>
    <t>N0766</t>
  </si>
  <si>
    <t>N0767</t>
  </si>
  <si>
    <t>Briedenhann</t>
  </si>
  <si>
    <t>N0768</t>
  </si>
  <si>
    <t>Daniela</t>
  </si>
  <si>
    <t>Schmalzriedt</t>
  </si>
  <si>
    <t>N0769</t>
  </si>
  <si>
    <t>Sven</t>
  </si>
  <si>
    <t>Welzig</t>
  </si>
  <si>
    <t>N0770</t>
  </si>
  <si>
    <t>N0771</t>
  </si>
  <si>
    <t>Christa</t>
  </si>
  <si>
    <t>Kleynhans</t>
  </si>
  <si>
    <t>N0772</t>
  </si>
  <si>
    <t>Jana</t>
  </si>
  <si>
    <t>N0773</t>
  </si>
  <si>
    <t>Breggie</t>
  </si>
  <si>
    <t>N0774</t>
  </si>
  <si>
    <t>Francois Jnr</t>
  </si>
  <si>
    <t>N0775</t>
  </si>
  <si>
    <t>N0776</t>
  </si>
  <si>
    <t>Cathy</t>
  </si>
  <si>
    <t>N0777</t>
  </si>
  <si>
    <t>Oberholster</t>
  </si>
  <si>
    <t>N0778</t>
  </si>
  <si>
    <t>Alberto</t>
  </si>
  <si>
    <t>N0779</t>
  </si>
  <si>
    <t>Shepperson</t>
  </si>
  <si>
    <t>N0780</t>
  </si>
  <si>
    <t>Manie</t>
  </si>
  <si>
    <t>N0781</t>
  </si>
  <si>
    <t>N0782</t>
  </si>
  <si>
    <t>Russouw</t>
  </si>
  <si>
    <t>Van der Spuy</t>
  </si>
  <si>
    <t>N0783</t>
  </si>
  <si>
    <t>N0784</t>
  </si>
  <si>
    <t>N0785</t>
  </si>
  <si>
    <t>N0786</t>
  </si>
  <si>
    <t>Eben</t>
  </si>
  <si>
    <t>Scheun</t>
  </si>
  <si>
    <t>N0787</t>
  </si>
  <si>
    <t>Henderik</t>
  </si>
  <si>
    <t>N0788</t>
  </si>
  <si>
    <t>Dakkie</t>
  </si>
  <si>
    <t>Mollendorff</t>
  </si>
  <si>
    <t>N0789</t>
  </si>
  <si>
    <t>Kuhn</t>
  </si>
  <si>
    <t>N0790</t>
  </si>
  <si>
    <t>Iwan</t>
  </si>
  <si>
    <t>N0791</t>
  </si>
  <si>
    <t>N0792</t>
  </si>
  <si>
    <t>N0793</t>
  </si>
  <si>
    <t>Juanne-Louis</t>
  </si>
  <si>
    <t>N0794</t>
  </si>
  <si>
    <t>N0795</t>
  </si>
  <si>
    <t>Eneil</t>
  </si>
  <si>
    <t>Buitendag</t>
  </si>
  <si>
    <t>N0796</t>
  </si>
  <si>
    <t>N0797</t>
  </si>
  <si>
    <t>N0798</t>
  </si>
  <si>
    <t>N0799</t>
  </si>
  <si>
    <t>N0800</t>
  </si>
  <si>
    <t>N0801</t>
  </si>
  <si>
    <t>N0802</t>
  </si>
  <si>
    <t>N0803</t>
  </si>
  <si>
    <t>Deter</t>
  </si>
  <si>
    <t>N0804</t>
  </si>
  <si>
    <t>Jason</t>
  </si>
  <si>
    <t>N0805</t>
  </si>
  <si>
    <t>N0806</t>
  </si>
  <si>
    <t>xSeagulls whk</t>
  </si>
  <si>
    <t>Greg</t>
  </si>
  <si>
    <t>Weizz</t>
  </si>
  <si>
    <t>8210015061085</t>
  </si>
  <si>
    <t>Nelson</t>
  </si>
  <si>
    <t>Joachem</t>
  </si>
  <si>
    <t>Stefni</t>
  </si>
  <si>
    <t>De jager</t>
  </si>
  <si>
    <t>Clinton</t>
  </si>
  <si>
    <t>Barnhard</t>
  </si>
  <si>
    <t>Rohann</t>
  </si>
  <si>
    <t>Krynauw</t>
  </si>
  <si>
    <t>Bouer</t>
  </si>
  <si>
    <t>Espe</t>
  </si>
  <si>
    <t>Steyl</t>
  </si>
  <si>
    <t>Jackie</t>
  </si>
  <si>
    <t>Willem Louis</t>
  </si>
  <si>
    <t>Klazinga</t>
  </si>
  <si>
    <t>Jaden</t>
  </si>
  <si>
    <t>Reder</t>
  </si>
  <si>
    <t>Liza</t>
  </si>
  <si>
    <t>Franco</t>
  </si>
  <si>
    <t>Micheal</t>
  </si>
  <si>
    <t>Jacolien</t>
  </si>
  <si>
    <t>Darius</t>
  </si>
  <si>
    <t>Koze</t>
  </si>
  <si>
    <t>Andy</t>
  </si>
  <si>
    <t>Hendrik JNR</t>
  </si>
  <si>
    <t>Gernot</t>
  </si>
  <si>
    <t>Piepmeyer</t>
  </si>
  <si>
    <t>Dawid</t>
  </si>
  <si>
    <t>Etiene</t>
  </si>
  <si>
    <t>Jooste</t>
  </si>
  <si>
    <t>Hermien</t>
  </si>
  <si>
    <t>Rautenbach</t>
  </si>
  <si>
    <t>Alberts</t>
  </si>
  <si>
    <t>Avis</t>
  </si>
  <si>
    <t>Maritz JNR</t>
  </si>
  <si>
    <t>SW</t>
  </si>
  <si>
    <t>Mans</t>
  </si>
  <si>
    <t>Hyman</t>
  </si>
  <si>
    <t>Conrad</t>
  </si>
  <si>
    <t>Wenzel</t>
  </si>
  <si>
    <t>Smal</t>
  </si>
  <si>
    <t>Adrian</t>
  </si>
  <si>
    <t>Anne-Marie</t>
  </si>
  <si>
    <t>Wise</t>
  </si>
  <si>
    <t>Phillippus</t>
  </si>
  <si>
    <t>Steenberg</t>
  </si>
  <si>
    <t>Pretoruis</t>
  </si>
  <si>
    <t>Bruwer</t>
  </si>
  <si>
    <t>Cillie</t>
  </si>
  <si>
    <t>Roelofse</t>
  </si>
  <si>
    <t>Natasch</t>
  </si>
  <si>
    <t>Bezuidenhout</t>
  </si>
  <si>
    <t>John</t>
  </si>
  <si>
    <t>May</t>
  </si>
  <si>
    <t>Most Fish</t>
  </si>
  <si>
    <t>Darren</t>
  </si>
  <si>
    <t>SA2157</t>
  </si>
  <si>
    <t>Neil</t>
  </si>
  <si>
    <t>Reynolds</t>
  </si>
  <si>
    <t>SA8208</t>
  </si>
  <si>
    <t>Ladies Senior</t>
  </si>
  <si>
    <t>Men Veteran</t>
  </si>
  <si>
    <t>Marco</t>
  </si>
  <si>
    <t>Klein</t>
  </si>
  <si>
    <t>Hoon</t>
  </si>
  <si>
    <t>Heini</t>
  </si>
  <si>
    <t>Zahrt</t>
  </si>
  <si>
    <t>Seagull Angling Club</t>
  </si>
  <si>
    <t>Leandre</t>
  </si>
  <si>
    <t>Marius</t>
  </si>
  <si>
    <t>Van Den Heuvel</t>
  </si>
  <si>
    <t>Klopper</t>
  </si>
  <si>
    <t>Sarah-Ann</t>
  </si>
  <si>
    <t>xSeagull Angling Club</t>
  </si>
  <si>
    <t>Halbich</t>
  </si>
  <si>
    <t>Van Taak</t>
  </si>
  <si>
    <t>Japsie</t>
  </si>
  <si>
    <t>Lensing</t>
  </si>
  <si>
    <t>Van Riet</t>
  </si>
  <si>
    <t>Lance</t>
  </si>
  <si>
    <t>Neethling</t>
  </si>
  <si>
    <t>Bijorn</t>
  </si>
  <si>
    <t>Le Roux</t>
  </si>
  <si>
    <t>Cameron</t>
  </si>
  <si>
    <t>Croza</t>
  </si>
  <si>
    <t>Stefan Jnr</t>
  </si>
  <si>
    <t>Harvey</t>
  </si>
  <si>
    <t>Boulter</t>
  </si>
  <si>
    <t>Stewart</t>
  </si>
  <si>
    <t>Reimann</t>
  </si>
  <si>
    <t>P1008770</t>
  </si>
  <si>
    <t>Bornman</t>
  </si>
  <si>
    <t>05033000098</t>
  </si>
  <si>
    <t>Alex</t>
  </si>
  <si>
    <t>Thompson</t>
  </si>
  <si>
    <t>Moody</t>
  </si>
  <si>
    <t>Dederick Du Rant</t>
  </si>
  <si>
    <t>Dederick Du Rant ( Jnr )</t>
  </si>
  <si>
    <t>03121600125</t>
  </si>
  <si>
    <t>Van Der Merwe</t>
  </si>
  <si>
    <t>Ray</t>
  </si>
  <si>
    <t>01030600341</t>
  </si>
  <si>
    <t>Alessandro</t>
  </si>
  <si>
    <t>Chrisna</t>
  </si>
  <si>
    <t>Van der Schyff</t>
  </si>
  <si>
    <t>Cecilia</t>
  </si>
  <si>
    <t>Brandt</t>
  </si>
  <si>
    <t>Fabio</t>
  </si>
  <si>
    <t>Silheu</t>
  </si>
  <si>
    <t>PP-C801253</t>
  </si>
  <si>
    <t>Port</t>
  </si>
  <si>
    <t>Van Der Bank</t>
  </si>
  <si>
    <t>Abriana</t>
  </si>
  <si>
    <t>Koberzig</t>
  </si>
  <si>
    <t>Kilian</t>
  </si>
  <si>
    <t>Hauptfleisch</t>
  </si>
  <si>
    <t>Reino</t>
  </si>
  <si>
    <t>Du Tiot</t>
  </si>
  <si>
    <t>Chips</t>
  </si>
  <si>
    <t>Chiappini</t>
  </si>
  <si>
    <t>Nadia</t>
  </si>
  <si>
    <t>Anneline</t>
  </si>
  <si>
    <t>89013000010</t>
  </si>
  <si>
    <t>Adams</t>
  </si>
  <si>
    <t>Jayden</t>
  </si>
  <si>
    <t>Phillip Eric</t>
  </si>
  <si>
    <t>Rhyno</t>
  </si>
  <si>
    <t>Venessa</t>
  </si>
  <si>
    <t>Knoetze</t>
  </si>
  <si>
    <t>Hennies</t>
  </si>
  <si>
    <t>Faber</t>
  </si>
  <si>
    <t>Kassie</t>
  </si>
  <si>
    <t>Caspers</t>
  </si>
  <si>
    <t>Deecee</t>
  </si>
  <si>
    <t>Hatting</t>
  </si>
  <si>
    <t>Fred</t>
  </si>
  <si>
    <t>Herridge</t>
  </si>
  <si>
    <t>Jorg</t>
  </si>
  <si>
    <t>Walder</t>
  </si>
  <si>
    <t>Bradd</t>
  </si>
  <si>
    <t>Biller</t>
  </si>
  <si>
    <t>U/16</t>
  </si>
  <si>
    <t>Jani-Mari</t>
  </si>
  <si>
    <t>Van Heerden</t>
  </si>
  <si>
    <t>Dania</t>
  </si>
  <si>
    <t>Maas</t>
  </si>
  <si>
    <t>Wormsbaecher</t>
  </si>
  <si>
    <t>Peter Andre</t>
  </si>
  <si>
    <t>Fouche</t>
  </si>
  <si>
    <t>Enya</t>
  </si>
  <si>
    <t>Jean Pierre</t>
  </si>
  <si>
    <t>Harper</t>
  </si>
  <si>
    <t>Pieters</t>
  </si>
  <si>
    <t>Marnus</t>
  </si>
  <si>
    <t>Veteran</t>
  </si>
  <si>
    <t>Divan</t>
  </si>
  <si>
    <t>Van Vreden</t>
  </si>
  <si>
    <t>02020700441</t>
  </si>
  <si>
    <t>N0356</t>
  </si>
  <si>
    <t>Uwe</t>
  </si>
  <si>
    <t>Hanssen</t>
  </si>
  <si>
    <t>Dean</t>
  </si>
  <si>
    <t>Christiano</t>
  </si>
  <si>
    <t>Bampton</t>
  </si>
  <si>
    <t>Amarelda</t>
  </si>
  <si>
    <t>Schoonbee</t>
  </si>
  <si>
    <t>Luke</t>
  </si>
  <si>
    <t>Pelcher</t>
  </si>
  <si>
    <t>Lorette</t>
  </si>
  <si>
    <t>Koen</t>
  </si>
  <si>
    <t>Manfred</t>
  </si>
  <si>
    <t>Weise</t>
  </si>
  <si>
    <t>Pinaar</t>
  </si>
  <si>
    <t>Carol</t>
  </si>
  <si>
    <t>Thomson</t>
  </si>
  <si>
    <t>Bot</t>
  </si>
  <si>
    <t>Estian</t>
  </si>
  <si>
    <t>Taryn</t>
  </si>
  <si>
    <t>Leyland</t>
  </si>
  <si>
    <t>Longland</t>
  </si>
  <si>
    <t>Van Rensburg</t>
  </si>
  <si>
    <t>Jan Tommy</t>
  </si>
  <si>
    <t>Renate</t>
  </si>
  <si>
    <t>Gruttemeyer</t>
  </si>
  <si>
    <t>Lo-Ane</t>
  </si>
  <si>
    <t>Johan Snr</t>
  </si>
  <si>
    <t>01100100997</t>
  </si>
  <si>
    <t>Van Dyk</t>
  </si>
  <si>
    <t>Ian Trevor</t>
  </si>
  <si>
    <t>Van Marcke</t>
  </si>
  <si>
    <t>Wilfred</t>
  </si>
  <si>
    <t>Nic</t>
  </si>
  <si>
    <t>Valentino Andre</t>
  </si>
  <si>
    <t>Herbst</t>
  </si>
  <si>
    <t>Beddies</t>
  </si>
  <si>
    <t>02031500147</t>
  </si>
  <si>
    <t>Jarred Joshua</t>
  </si>
  <si>
    <t>02010100905</t>
  </si>
  <si>
    <t>6009075156088</t>
  </si>
  <si>
    <t>Du Randt</t>
  </si>
  <si>
    <t>Luigi</t>
  </si>
  <si>
    <t>Cornelius</t>
  </si>
  <si>
    <t>Van Vuuren</t>
  </si>
  <si>
    <t>Murray</t>
  </si>
  <si>
    <t>Eteinne</t>
  </si>
  <si>
    <t>Frans J</t>
  </si>
  <si>
    <t>Jolene</t>
  </si>
  <si>
    <t>Keys</t>
  </si>
  <si>
    <t>Janse Van Vuuren</t>
  </si>
  <si>
    <t>Handre</t>
  </si>
  <si>
    <t>Ryan</t>
  </si>
  <si>
    <t>Wolmarans</t>
  </si>
  <si>
    <t>Lian</t>
  </si>
  <si>
    <t>Dobberstein</t>
  </si>
  <si>
    <t>Charlotte</t>
  </si>
  <si>
    <t>Johan Spyker</t>
  </si>
  <si>
    <t>Odette</t>
  </si>
  <si>
    <t>Petro</t>
  </si>
  <si>
    <t>Jacob</t>
  </si>
  <si>
    <t>Wasserval</t>
  </si>
  <si>
    <t>Casper</t>
  </si>
  <si>
    <t>Mare</t>
  </si>
  <si>
    <t>Andi</t>
  </si>
  <si>
    <t>02021200353</t>
  </si>
  <si>
    <t>Gous</t>
  </si>
  <si>
    <t>03032300185</t>
  </si>
  <si>
    <t>Tertia</t>
  </si>
  <si>
    <t>Roos</t>
  </si>
  <si>
    <t>Frankie Jnr</t>
  </si>
  <si>
    <t>Burruso</t>
  </si>
  <si>
    <t>0201200381</t>
  </si>
  <si>
    <t>Zandrie</t>
  </si>
  <si>
    <t>P0463327</t>
  </si>
  <si>
    <t>L'wyk</t>
  </si>
  <si>
    <t>P0538260</t>
  </si>
  <si>
    <t>Jansen Van Vuuren</t>
  </si>
  <si>
    <t>Heiko Jnr</t>
  </si>
  <si>
    <t>Zim</t>
  </si>
  <si>
    <t>N0873</t>
  </si>
  <si>
    <t>Nicolette</t>
  </si>
  <si>
    <t>Schreuder</t>
  </si>
  <si>
    <t>N0874</t>
  </si>
  <si>
    <t>Spencer</t>
  </si>
  <si>
    <t>N0875</t>
  </si>
  <si>
    <t>Knowles</t>
  </si>
  <si>
    <t>00121600084</t>
  </si>
  <si>
    <t>N0876</t>
  </si>
  <si>
    <t>Nell</t>
  </si>
  <si>
    <t>N0877</t>
  </si>
  <si>
    <t>Bartlett</t>
  </si>
  <si>
    <t>N0878</t>
  </si>
  <si>
    <t>Borruso</t>
  </si>
  <si>
    <t>P0623774</t>
  </si>
  <si>
    <t>N0879</t>
  </si>
  <si>
    <t>Riekert</t>
  </si>
  <si>
    <t>P1009392</t>
  </si>
  <si>
    <t>N0880</t>
  </si>
  <si>
    <t>N0881</t>
  </si>
  <si>
    <t>Martins</t>
  </si>
  <si>
    <t>N0882</t>
  </si>
  <si>
    <t>Alexander Albert</t>
  </si>
  <si>
    <t>N0883</t>
  </si>
  <si>
    <t>Joe Imre</t>
  </si>
  <si>
    <t>SA2568</t>
  </si>
  <si>
    <t>SA7239</t>
  </si>
  <si>
    <t>SA3368</t>
  </si>
  <si>
    <t>SA9692</t>
  </si>
  <si>
    <t>SA9639</t>
  </si>
  <si>
    <t>Wesley</t>
  </si>
  <si>
    <t>Mike</t>
  </si>
  <si>
    <t>Josh</t>
  </si>
  <si>
    <t>Van Der Linde</t>
  </si>
  <si>
    <t>Renken</t>
  </si>
  <si>
    <t>Karon</t>
  </si>
  <si>
    <t>Timm</t>
  </si>
  <si>
    <t>Kirsten</t>
  </si>
  <si>
    <t>SA9637</t>
  </si>
  <si>
    <t>SA9445</t>
  </si>
  <si>
    <t>SA5649</t>
  </si>
  <si>
    <t>SA9488</t>
  </si>
  <si>
    <t>SA8734</t>
  </si>
  <si>
    <t>Elmaine</t>
  </si>
  <si>
    <t>Guy</t>
  </si>
  <si>
    <t>Verster</t>
  </si>
  <si>
    <t>Van Emmenes</t>
  </si>
  <si>
    <t>Peens</t>
  </si>
  <si>
    <t>Nicholson</t>
  </si>
  <si>
    <t>St Clair-Whicker</t>
  </si>
  <si>
    <t>SA8609</t>
  </si>
  <si>
    <t>SA9991</t>
  </si>
  <si>
    <t>S11102</t>
  </si>
  <si>
    <t>S10718</t>
  </si>
  <si>
    <t>S11103</t>
  </si>
  <si>
    <t>S11108</t>
  </si>
  <si>
    <t>SA9923</t>
  </si>
  <si>
    <t>Altun</t>
  </si>
  <si>
    <t>Nathan</t>
  </si>
  <si>
    <t>Chetty</t>
  </si>
  <si>
    <t>Pietie</t>
  </si>
  <si>
    <t>Thyssen</t>
  </si>
  <si>
    <t>Byron</t>
  </si>
  <si>
    <t>SA0728</t>
  </si>
  <si>
    <t>SA5924</t>
  </si>
  <si>
    <t>SA0863</t>
  </si>
  <si>
    <t>SA1009</t>
  </si>
  <si>
    <t>SA8169</t>
  </si>
  <si>
    <t>JB</t>
  </si>
  <si>
    <t>Eksteen</t>
  </si>
  <si>
    <t>SA8243</t>
  </si>
  <si>
    <t>SA2140</t>
  </si>
  <si>
    <t>SA7476</t>
  </si>
  <si>
    <t>SA8576</t>
  </si>
  <si>
    <t>SA6820</t>
  </si>
  <si>
    <t>SA8712</t>
  </si>
  <si>
    <t>SA9300</t>
  </si>
  <si>
    <t>Wilna</t>
  </si>
  <si>
    <t>Anet</t>
  </si>
  <si>
    <t>Rheeder</t>
  </si>
  <si>
    <t>Kabous</t>
  </si>
  <si>
    <t>Susan</t>
  </si>
  <si>
    <t>Breet</t>
  </si>
  <si>
    <t>Helen</t>
  </si>
  <si>
    <t xml:space="preserve">Sue Anne </t>
  </si>
  <si>
    <t>Ilana</t>
  </si>
  <si>
    <t>Bennett</t>
  </si>
  <si>
    <t>SA1417</t>
  </si>
  <si>
    <t>SA0748</t>
  </si>
  <si>
    <t>SA0757</t>
  </si>
  <si>
    <t>SA0294</t>
  </si>
  <si>
    <t>SA0125</t>
  </si>
  <si>
    <t>SA0740</t>
  </si>
  <si>
    <t>SA0035</t>
  </si>
  <si>
    <t>Barry</t>
  </si>
  <si>
    <t>Tedder</t>
  </si>
  <si>
    <t>Whitey</t>
  </si>
  <si>
    <t>Loomes</t>
  </si>
  <si>
    <t>Maarten</t>
  </si>
  <si>
    <t>Molenaar</t>
  </si>
  <si>
    <t>Denny</t>
  </si>
  <si>
    <t>Boyce</t>
  </si>
  <si>
    <t>Lloyd</t>
  </si>
  <si>
    <t>La Grange</t>
  </si>
  <si>
    <t>De Haast</t>
  </si>
  <si>
    <t>Gus-2022-D1</t>
  </si>
  <si>
    <t>(blank)</t>
  </si>
  <si>
    <t>Pres Ladies</t>
  </si>
  <si>
    <t>SA8804</t>
  </si>
  <si>
    <t>SA5282</t>
  </si>
  <si>
    <t>Kunesh</t>
  </si>
  <si>
    <t>Naidoo</t>
  </si>
  <si>
    <t>Hardus</t>
  </si>
  <si>
    <t>Gus-2022-D2</t>
  </si>
  <si>
    <t>(All)</t>
  </si>
  <si>
    <t>Gus-2022-D3</t>
  </si>
  <si>
    <t>sa1009</t>
  </si>
  <si>
    <t>sa8169</t>
  </si>
  <si>
    <t>Gus Day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</si>
</sst>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7">
    <numFmt numFmtId="164" formatCode="_ * #,##0.00_ ;_ * \-#,##0.00_ ;_ * &quot;-&quot;??_ ;_ @_ "/>
    <numFmt numFmtId="165" formatCode="_(* #,##0.00_);_(* \(#,##0.00\);_(* &quot;-&quot;??_);_(@_)"/>
    <numFmt numFmtId="166" formatCode="0.0"/>
    <numFmt numFmtId="167" formatCode="[$-409]d\-mmm\-yy;@"/>
    <numFmt numFmtId="168" formatCode="[$-409]mmm\-yy;@"/>
    <numFmt numFmtId="169" formatCode="_ * #,##0.0_ ;_ * \-#,##0.0_ ;_ * &quot;-&quot;??_ ;_ @_ "/>
    <numFmt numFmtId="170" formatCode="[$-409]d/mmm/yy;@"/>
  </numFmts>
  <fonts count="63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0"/>
      <name val="Arial"/>
      <family val="2"/>
    </font>
    <font>
      <sz val="10"/>
      <name val="Arial Narrow"/>
      <family val="2"/>
    </font>
    <font>
      <sz val="10"/>
      <name val="Arial"/>
      <family val="2"/>
    </font>
    <font>
      <sz val="11"/>
      <color theme="1"/>
      <name val="Constantia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4"/>
      <name val="Arial Narrow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9"/>
      <color rgb="FF000099"/>
      <name val="Arial Narrow"/>
      <family val="2"/>
    </font>
    <font>
      <sz val="9"/>
      <color theme="1"/>
      <name val="Arial Narrow"/>
      <family val="2"/>
    </font>
    <font>
      <b/>
      <sz val="9"/>
      <color theme="1"/>
      <name val="Arial Narrow"/>
      <family val="2"/>
    </font>
    <font>
      <sz val="9"/>
      <name val="Arial"/>
      <family val="2"/>
    </font>
    <font>
      <sz val="9"/>
      <color rgb="FFFF0000"/>
      <name val="Arial Narrow"/>
      <family val="2"/>
    </font>
    <font>
      <b/>
      <sz val="9"/>
      <color rgb="FFFF0000"/>
      <name val="Arial Narrow"/>
      <family val="2"/>
    </font>
    <font>
      <sz val="9"/>
      <color rgb="FF000099"/>
      <name val="Arial Narrow"/>
      <family val="2"/>
    </font>
    <font>
      <b/>
      <u/>
      <sz val="9"/>
      <color rgb="FF000099"/>
      <name val="Arial Narrow"/>
      <family val="2"/>
    </font>
    <font>
      <b/>
      <i/>
      <sz val="9"/>
      <name val="Arial Narrow"/>
      <family val="2"/>
    </font>
    <font>
      <i/>
      <sz val="9"/>
      <name val="Arial Narrow"/>
      <family val="2"/>
    </font>
    <font>
      <b/>
      <sz val="10"/>
      <color rgb="FF000099"/>
      <name val="Arial"/>
      <family val="2"/>
    </font>
    <font>
      <sz val="9"/>
      <color rgb="FFC00000"/>
      <name val="Arial Narrow"/>
      <family val="2"/>
    </font>
    <font>
      <sz val="7.5"/>
      <color rgb="FF000000"/>
      <name val="Georgia"/>
      <family val="1"/>
    </font>
    <font>
      <b/>
      <sz val="9"/>
      <color theme="5" tint="-0.249977111117893"/>
      <name val="Arial Narrow"/>
      <family val="2"/>
    </font>
    <font>
      <sz val="9"/>
      <color theme="5" tint="-0.249977111117893"/>
      <name val="Arial Narrow"/>
      <family val="2"/>
    </font>
    <font>
      <b/>
      <sz val="14"/>
      <color theme="5" tint="-0.249977111117893"/>
      <name val="Arial Narrow"/>
      <family val="2"/>
    </font>
    <font>
      <b/>
      <sz val="14"/>
      <color rgb="FF000099"/>
      <name val="Arial Narrow"/>
      <family val="2"/>
    </font>
    <font>
      <sz val="9"/>
      <name val="Arial Narrow"/>
      <family val="2"/>
    </font>
    <font>
      <b/>
      <sz val="9"/>
      <name val="Arial Narrow"/>
      <family val="2"/>
    </font>
    <font>
      <u/>
      <sz val="10"/>
      <color theme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6"/>
      <name val="Arial Narrow"/>
      <family val="2"/>
    </font>
    <font>
      <b/>
      <sz val="16"/>
      <color rgb="FFFF0000"/>
      <name val="Arial Narrow"/>
      <family val="2"/>
    </font>
    <font>
      <sz val="9"/>
      <name val="Arial Narrow"/>
      <family val="2"/>
    </font>
    <font>
      <sz val="9"/>
      <color theme="1"/>
      <name val="Arial Narrow"/>
      <family val="2"/>
    </font>
    <font>
      <b/>
      <sz val="9"/>
      <name val="Arial Narrow"/>
      <family val="2"/>
    </font>
    <font>
      <b/>
      <sz val="9"/>
      <color theme="1"/>
      <name val="Arial Narrow"/>
      <family val="2"/>
    </font>
    <font>
      <sz val="9"/>
      <color rgb="FFFF0000"/>
      <name val="Arial Narrow"/>
      <family val="2"/>
    </font>
    <font>
      <u/>
      <sz val="10"/>
      <color rgb="FFFF0000"/>
      <name val="Arial"/>
      <family val="2"/>
    </font>
    <font>
      <b/>
      <u/>
      <sz val="10"/>
      <name val="Arial"/>
      <family val="2"/>
    </font>
    <font>
      <b/>
      <sz val="10"/>
      <name val="Arial Narrow"/>
      <family val="2"/>
    </font>
    <font>
      <b/>
      <sz val="10"/>
      <color theme="1"/>
      <name val="Arial Narrow"/>
      <family val="2"/>
    </font>
    <font>
      <sz val="9"/>
      <name val="Arial Narrow"/>
      <family val="2"/>
    </font>
    <font>
      <b/>
      <sz val="9"/>
      <name val="Arial Narrow"/>
      <family val="2"/>
    </font>
    <font>
      <sz val="9"/>
      <color rgb="FFFF0000"/>
      <name val="Arial Narrow"/>
      <family val="2"/>
    </font>
    <font>
      <sz val="10"/>
      <name val="Arial"/>
      <family val="2"/>
    </font>
    <font>
      <u/>
      <sz val="10"/>
      <name val="Arial Narrow"/>
      <family val="2"/>
    </font>
    <font>
      <u/>
      <sz val="10"/>
      <color rgb="FFFF0000"/>
      <name val="Arial Narrow"/>
      <family val="2"/>
    </font>
    <font>
      <sz val="11"/>
      <name val="Arial Narrow"/>
      <family val="2"/>
    </font>
    <font>
      <u/>
      <sz val="11"/>
      <color theme="10"/>
      <name val="Calibri"/>
      <family val="2"/>
      <scheme val="minor"/>
    </font>
    <font>
      <u/>
      <sz val="11"/>
      <name val="Arial Narrow"/>
      <family val="2"/>
    </font>
    <font>
      <b/>
      <sz val="10"/>
      <color rgb="FFFF0000"/>
      <name val="Arial"/>
      <family val="2"/>
    </font>
    <font>
      <sz val="10"/>
      <name val="Arial Narrow"/>
    </font>
    <font>
      <b/>
      <sz val="10"/>
      <name val="Arial Narrow"/>
    </font>
    <font>
      <sz val="9"/>
      <name val="Arial Narrow"/>
    </font>
    <font>
      <b/>
      <sz val="9"/>
      <name val="Arial Narrow"/>
    </font>
    <font>
      <sz val="9"/>
      <color rgb="FF000099"/>
      <name val="Arial Narrow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0"/>
        <bgColor indexed="64"/>
      </patternFill>
    </fill>
  </fills>
  <borders count="7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auto="1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33">
    <xf numFmtId="0" fontId="0" fillId="0" borderId="0"/>
    <xf numFmtId="0" fontId="8" fillId="0" borderId="0"/>
    <xf numFmtId="165" fontId="8" fillId="0" borderId="0" applyFont="0" applyFill="0" applyBorder="0" applyAlignment="0" applyProtection="0"/>
    <xf numFmtId="0" fontId="9" fillId="0" borderId="0"/>
    <xf numFmtId="0" fontId="10" fillId="0" borderId="0"/>
    <xf numFmtId="0" fontId="5" fillId="0" borderId="0"/>
    <xf numFmtId="164" fontId="5" fillId="0" borderId="0" applyFont="0" applyFill="0" applyBorder="0" applyAlignment="0" applyProtection="0"/>
    <xf numFmtId="0" fontId="11" fillId="0" borderId="0"/>
    <xf numFmtId="164" fontId="8" fillId="0" borderId="0" applyFon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0" fontId="8" fillId="0" borderId="0"/>
    <xf numFmtId="164" fontId="5" fillId="0" borderId="0" applyFont="0" applyFill="0" applyBorder="0" applyAlignment="0" applyProtection="0"/>
    <xf numFmtId="0" fontId="4" fillId="0" borderId="0"/>
    <xf numFmtId="164" fontId="8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3" fillId="0" borderId="0"/>
    <xf numFmtId="164" fontId="8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2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2" fillId="0" borderId="0"/>
    <xf numFmtId="164" fontId="8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2" fillId="0" borderId="0"/>
    <xf numFmtId="164" fontId="8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1" fillId="0" borderId="0"/>
    <xf numFmtId="0" fontId="1" fillId="0" borderId="0"/>
    <xf numFmtId="0" fontId="55" fillId="0" borderId="0" applyNumberFormat="0" applyFill="0" applyBorder="0" applyAlignment="0" applyProtection="0"/>
    <xf numFmtId="0" fontId="1" fillId="0" borderId="0"/>
  </cellStyleXfs>
  <cellXfs count="554">
    <xf numFmtId="0" fontId="0" fillId="0" borderId="0" xfId="0"/>
    <xf numFmtId="0" fontId="13" fillId="0" borderId="0" xfId="0" applyFont="1"/>
    <xf numFmtId="0" fontId="16" fillId="0" borderId="0" xfId="5" applyFont="1"/>
    <xf numFmtId="166" fontId="16" fillId="0" borderId="0" xfId="5" applyNumberFormat="1" applyFont="1"/>
    <xf numFmtId="0" fontId="14" fillId="0" borderId="1" xfId="0" applyFont="1" applyBorder="1" applyAlignment="1">
      <alignment wrapText="1"/>
    </xf>
    <xf numFmtId="0" fontId="14" fillId="0" borderId="2" xfId="0" applyFont="1" applyBorder="1" applyAlignment="1">
      <alignment wrapText="1"/>
    </xf>
    <xf numFmtId="0" fontId="14" fillId="0" borderId="0" xfId="0" applyFont="1" applyAlignment="1">
      <alignment wrapText="1"/>
    </xf>
    <xf numFmtId="0" fontId="20" fillId="0" borderId="0" xfId="0" applyFont="1"/>
    <xf numFmtId="0" fontId="14" fillId="0" borderId="0" xfId="0" applyFont="1"/>
    <xf numFmtId="0" fontId="18" fillId="0" borderId="3" xfId="0" applyFont="1" applyBorder="1"/>
    <xf numFmtId="0" fontId="18" fillId="0" borderId="4" xfId="0" applyFont="1" applyBorder="1"/>
    <xf numFmtId="0" fontId="16" fillId="0" borderId="0" xfId="0" applyFont="1"/>
    <xf numFmtId="166" fontId="19" fillId="0" borderId="21" xfId="0" applyNumberFormat="1" applyFont="1" applyBorder="1"/>
    <xf numFmtId="166" fontId="19" fillId="0" borderId="21" xfId="0" applyNumberFormat="1" applyFont="1" applyBorder="1" applyAlignment="1">
      <alignment wrapText="1"/>
    </xf>
    <xf numFmtId="166" fontId="19" fillId="0" borderId="22" xfId="0" applyNumberFormat="1" applyFont="1" applyBorder="1" applyAlignment="1">
      <alignment wrapText="1"/>
    </xf>
    <xf numFmtId="166" fontId="19" fillId="0" borderId="17" xfId="0" applyNumberFormat="1" applyFont="1" applyBorder="1"/>
    <xf numFmtId="166" fontId="19" fillId="0" borderId="18" xfId="0" applyNumberFormat="1" applyFont="1" applyBorder="1"/>
    <xf numFmtId="0" fontId="13" fillId="0" borderId="3" xfId="0" applyFont="1" applyBorder="1"/>
    <xf numFmtId="0" fontId="13" fillId="0" borderId="4" xfId="0" applyFont="1" applyBorder="1"/>
    <xf numFmtId="166" fontId="20" fillId="0" borderId="16" xfId="0" applyNumberFormat="1" applyFont="1" applyBorder="1" applyAlignment="1" applyProtection="1">
      <alignment horizontal="center"/>
      <protection hidden="1"/>
    </xf>
    <xf numFmtId="166" fontId="19" fillId="0" borderId="17" xfId="0" applyNumberFormat="1" applyFont="1" applyBorder="1" applyAlignment="1" applyProtection="1">
      <alignment horizontal="center"/>
      <protection hidden="1"/>
    </xf>
    <xf numFmtId="166" fontId="19" fillId="0" borderId="17" xfId="0" applyNumberFormat="1" applyFont="1" applyBorder="1" applyAlignment="1">
      <alignment horizontal="center"/>
    </xf>
    <xf numFmtId="0" fontId="13" fillId="0" borderId="5" xfId="0" applyFont="1" applyBorder="1"/>
    <xf numFmtId="0" fontId="13" fillId="0" borderId="6" xfId="0" applyFont="1" applyBorder="1"/>
    <xf numFmtId="166" fontId="19" fillId="0" borderId="17" xfId="8" applyNumberFormat="1" applyFont="1" applyFill="1" applyBorder="1" applyAlignment="1" applyProtection="1">
      <alignment horizontal="center"/>
      <protection hidden="1"/>
    </xf>
    <xf numFmtId="166" fontId="19" fillId="0" borderId="17" xfId="8" applyNumberFormat="1" applyFont="1" applyBorder="1" applyAlignment="1" applyProtection="1">
      <alignment horizontal="center"/>
      <protection hidden="1"/>
    </xf>
    <xf numFmtId="166" fontId="19" fillId="0" borderId="17" xfId="9" applyNumberFormat="1" applyFont="1" applyBorder="1" applyAlignment="1" applyProtection="1">
      <alignment horizontal="center"/>
      <protection hidden="1"/>
    </xf>
    <xf numFmtId="166" fontId="20" fillId="0" borderId="19" xfId="0" applyNumberFormat="1" applyFont="1" applyBorder="1" applyAlignment="1" applyProtection="1">
      <alignment horizontal="center"/>
      <protection hidden="1"/>
    </xf>
    <xf numFmtId="166" fontId="19" fillId="0" borderId="20" xfId="0" applyNumberFormat="1" applyFont="1" applyBorder="1"/>
    <xf numFmtId="1" fontId="13" fillId="0" borderId="0" xfId="0" applyNumberFormat="1" applyFont="1" applyAlignment="1">
      <alignment horizontal="center"/>
    </xf>
    <xf numFmtId="166" fontId="13" fillId="0" borderId="0" xfId="0" applyNumberFormat="1" applyFont="1" applyAlignment="1">
      <alignment horizontal="center"/>
    </xf>
    <xf numFmtId="166" fontId="14" fillId="0" borderId="0" xfId="0" applyNumberFormat="1" applyFont="1"/>
    <xf numFmtId="0" fontId="13" fillId="0" borderId="0" xfId="0" applyFont="1" applyAlignment="1">
      <alignment horizontal="center"/>
    </xf>
    <xf numFmtId="14" fontId="13" fillId="0" borderId="0" xfId="0" applyNumberFormat="1" applyFont="1"/>
    <xf numFmtId="0" fontId="14" fillId="0" borderId="0" xfId="0" applyFont="1" applyAlignment="1">
      <alignment vertical="top"/>
    </xf>
    <xf numFmtId="0" fontId="14" fillId="0" borderId="0" xfId="0" applyFont="1" applyAlignment="1">
      <alignment horizontal="center"/>
    </xf>
    <xf numFmtId="166" fontId="13" fillId="0" borderId="0" xfId="0" applyNumberFormat="1" applyFont="1"/>
    <xf numFmtId="0" fontId="15" fillId="0" borderId="0" xfId="0" applyFont="1"/>
    <xf numFmtId="0" fontId="14" fillId="0" borderId="8" xfId="0" applyFont="1" applyBorder="1" applyAlignment="1">
      <alignment vertical="top"/>
    </xf>
    <xf numFmtId="0" fontId="14" fillId="0" borderId="0" xfId="0" applyFont="1" applyAlignment="1">
      <alignment horizontal="center" vertical="top"/>
    </xf>
    <xf numFmtId="0" fontId="14" fillId="0" borderId="8" xfId="0" applyFont="1" applyBorder="1" applyAlignment="1">
      <alignment horizontal="center" vertical="top" wrapText="1"/>
    </xf>
    <xf numFmtId="0" fontId="13" fillId="0" borderId="8" xfId="0" applyFont="1" applyBorder="1"/>
    <xf numFmtId="0" fontId="15" fillId="0" borderId="0" xfId="5" applyFont="1"/>
    <xf numFmtId="0" fontId="22" fillId="0" borderId="0" xfId="5" applyFont="1" applyAlignment="1">
      <alignment horizontal="center"/>
    </xf>
    <xf numFmtId="0" fontId="21" fillId="0" borderId="0" xfId="0" applyFont="1"/>
    <xf numFmtId="166" fontId="15" fillId="0" borderId="15" xfId="0" applyNumberFormat="1" applyFont="1" applyBorder="1" applyAlignment="1">
      <alignment wrapText="1"/>
    </xf>
    <xf numFmtId="166" fontId="15" fillId="0" borderId="15" xfId="0" applyNumberFormat="1" applyFont="1" applyBorder="1"/>
    <xf numFmtId="0" fontId="19" fillId="0" borderId="0" xfId="0" applyFont="1"/>
    <xf numFmtId="0" fontId="13" fillId="0" borderId="0" xfId="0" applyFont="1" applyAlignment="1">
      <alignment wrapText="1"/>
    </xf>
    <xf numFmtId="0" fontId="23" fillId="0" borderId="0" xfId="0" applyFont="1"/>
    <xf numFmtId="0" fontId="13" fillId="0" borderId="27" xfId="0" applyFont="1" applyBorder="1"/>
    <xf numFmtId="0" fontId="14" fillId="0" borderId="8" xfId="0" applyFont="1" applyBorder="1"/>
    <xf numFmtId="0" fontId="14" fillId="0" borderId="0" xfId="0" applyFont="1" applyAlignment="1">
      <alignment horizontal="center" vertical="top" wrapText="1"/>
    </xf>
    <xf numFmtId="166" fontId="14" fillId="0" borderId="0" xfId="0" applyNumberFormat="1" applyFont="1" applyAlignment="1">
      <alignment horizontal="center"/>
    </xf>
    <xf numFmtId="1" fontId="14" fillId="0" borderId="30" xfId="0" applyNumberFormat="1" applyFont="1" applyBorder="1" applyAlignment="1">
      <alignment horizontal="center" vertical="top" wrapText="1"/>
    </xf>
    <xf numFmtId="0" fontId="14" fillId="0" borderId="31" xfId="0" applyFont="1" applyBorder="1" applyAlignment="1">
      <alignment horizontal="center" vertical="top" wrapText="1"/>
    </xf>
    <xf numFmtId="2" fontId="13" fillId="0" borderId="0" xfId="0" applyNumberFormat="1" applyFont="1"/>
    <xf numFmtId="0" fontId="13" fillId="0" borderId="33" xfId="0" applyFont="1" applyBorder="1"/>
    <xf numFmtId="0" fontId="13" fillId="0" borderId="35" xfId="0" applyFont="1" applyBorder="1"/>
    <xf numFmtId="0" fontId="13" fillId="0" borderId="36" xfId="0" applyFont="1" applyBorder="1"/>
    <xf numFmtId="0" fontId="13" fillId="0" borderId="37" xfId="0" applyFont="1" applyBorder="1"/>
    <xf numFmtId="0" fontId="13" fillId="0" borderId="38" xfId="0" applyFont="1" applyBorder="1"/>
    <xf numFmtId="0" fontId="13" fillId="0" borderId="39" xfId="0" applyFont="1" applyBorder="1"/>
    <xf numFmtId="2" fontId="13" fillId="0" borderId="35" xfId="0" applyNumberFormat="1" applyFont="1" applyBorder="1"/>
    <xf numFmtId="166" fontId="13" fillId="0" borderId="38" xfId="0" applyNumberFormat="1" applyFont="1" applyBorder="1"/>
    <xf numFmtId="0" fontId="13" fillId="0" borderId="37" xfId="0" applyFont="1" applyBorder="1" applyAlignment="1">
      <alignment horizontal="center"/>
    </xf>
    <xf numFmtId="0" fontId="13" fillId="0" borderId="35" xfId="0" applyFont="1" applyBorder="1" applyAlignment="1">
      <alignment wrapText="1"/>
    </xf>
    <xf numFmtId="0" fontId="13" fillId="0" borderId="33" xfId="0" applyFont="1" applyBorder="1" applyAlignment="1">
      <alignment wrapText="1"/>
    </xf>
    <xf numFmtId="0" fontId="13" fillId="0" borderId="36" xfId="0" applyFont="1" applyBorder="1" applyAlignment="1">
      <alignment wrapText="1"/>
    </xf>
    <xf numFmtId="166" fontId="13" fillId="0" borderId="33" xfId="0" applyNumberFormat="1" applyFont="1" applyBorder="1"/>
    <xf numFmtId="0" fontId="24" fillId="0" borderId="35" xfId="0" applyFont="1" applyBorder="1"/>
    <xf numFmtId="0" fontId="24" fillId="0" borderId="33" xfId="0" applyFont="1" applyBorder="1"/>
    <xf numFmtId="0" fontId="24" fillId="0" borderId="36" xfId="0" applyFont="1" applyBorder="1"/>
    <xf numFmtId="0" fontId="13" fillId="0" borderId="35" xfId="0" applyFont="1" applyBorder="1" applyAlignment="1">
      <alignment horizontal="center"/>
    </xf>
    <xf numFmtId="2" fontId="13" fillId="0" borderId="37" xfId="0" applyNumberFormat="1" applyFont="1" applyBorder="1"/>
    <xf numFmtId="2" fontId="13" fillId="0" borderId="12" xfId="0" applyNumberFormat="1" applyFont="1" applyBorder="1"/>
    <xf numFmtId="0" fontId="14" fillId="0" borderId="34" xfId="0" applyFont="1" applyBorder="1" applyAlignment="1">
      <alignment horizontal="center" vertical="top"/>
    </xf>
    <xf numFmtId="0" fontId="13" fillId="0" borderId="12" xfId="0" applyFont="1" applyBorder="1"/>
    <xf numFmtId="0" fontId="13" fillId="0" borderId="13" xfId="0" applyFont="1" applyBorder="1"/>
    <xf numFmtId="0" fontId="13" fillId="0" borderId="14" xfId="0" applyFont="1" applyBorder="1"/>
    <xf numFmtId="166" fontId="13" fillId="0" borderId="13" xfId="0" applyNumberFormat="1" applyFont="1" applyBorder="1"/>
    <xf numFmtId="1" fontId="13" fillId="0" borderId="12" xfId="0" applyNumberFormat="1" applyFont="1" applyBorder="1" applyAlignment="1">
      <alignment horizontal="center"/>
    </xf>
    <xf numFmtId="1" fontId="13" fillId="0" borderId="35" xfId="0" applyNumberFormat="1" applyFont="1" applyBorder="1" applyAlignment="1">
      <alignment horizontal="center"/>
    </xf>
    <xf numFmtId="1" fontId="13" fillId="0" borderId="37" xfId="0" applyNumberFormat="1" applyFont="1" applyBorder="1" applyAlignment="1">
      <alignment horizontal="center"/>
    </xf>
    <xf numFmtId="0" fontId="13" fillId="0" borderId="36" xfId="0" applyFont="1" applyBorder="1" applyAlignment="1">
      <alignment horizontal="center"/>
    </xf>
    <xf numFmtId="0" fontId="13" fillId="0" borderId="39" xfId="0" applyFont="1" applyBorder="1" applyAlignment="1">
      <alignment horizontal="center"/>
    </xf>
    <xf numFmtId="166" fontId="13" fillId="0" borderId="33" xfId="0" applyNumberFormat="1" applyFont="1" applyBorder="1" applyAlignment="1">
      <alignment horizontal="center"/>
    </xf>
    <xf numFmtId="0" fontId="13" fillId="0" borderId="33" xfId="0" applyFont="1" applyBorder="1" applyAlignment="1">
      <alignment horizontal="center"/>
    </xf>
    <xf numFmtId="166" fontId="13" fillId="0" borderId="38" xfId="0" applyNumberFormat="1" applyFont="1" applyBorder="1" applyAlignment="1">
      <alignment horizontal="center"/>
    </xf>
    <xf numFmtId="0" fontId="13" fillId="0" borderId="38" xfId="0" applyFont="1" applyBorder="1" applyAlignment="1">
      <alignment horizontal="center"/>
    </xf>
    <xf numFmtId="166" fontId="13" fillId="0" borderId="13" xfId="0" applyNumberFormat="1" applyFont="1" applyBorder="1" applyAlignment="1">
      <alignment horizontal="center"/>
    </xf>
    <xf numFmtId="2" fontId="21" fillId="0" borderId="12" xfId="0" applyNumberFormat="1" applyFont="1" applyBorder="1" applyAlignment="1">
      <alignment horizontal="center" vertical="top" wrapText="1"/>
    </xf>
    <xf numFmtId="2" fontId="21" fillId="0" borderId="13" xfId="0" applyNumberFormat="1" applyFont="1" applyBorder="1" applyAlignment="1">
      <alignment horizontal="center" vertical="top" wrapText="1"/>
    </xf>
    <xf numFmtId="2" fontId="21" fillId="0" borderId="14" xfId="0" applyNumberFormat="1" applyFont="1" applyBorder="1" applyAlignment="1">
      <alignment horizontal="center" vertical="top" wrapText="1"/>
    </xf>
    <xf numFmtId="2" fontId="21" fillId="0" borderId="35" xfId="0" applyNumberFormat="1" applyFont="1" applyBorder="1" applyAlignment="1">
      <alignment horizontal="center" vertical="top" wrapText="1"/>
    </xf>
    <xf numFmtId="2" fontId="21" fillId="0" borderId="33" xfId="0" applyNumberFormat="1" applyFont="1" applyBorder="1" applyAlignment="1">
      <alignment horizontal="center" vertical="top" wrapText="1"/>
    </xf>
    <xf numFmtId="2" fontId="21" fillId="0" borderId="36" xfId="0" applyNumberFormat="1" applyFont="1" applyBorder="1" applyAlignment="1">
      <alignment horizontal="center" vertical="top" wrapText="1"/>
    </xf>
    <xf numFmtId="2" fontId="21" fillId="0" borderId="37" xfId="0" applyNumberFormat="1" applyFont="1" applyBorder="1" applyAlignment="1">
      <alignment horizontal="center" vertical="top" wrapText="1"/>
    </xf>
    <xf numFmtId="2" fontId="21" fillId="0" borderId="38" xfId="0" applyNumberFormat="1" applyFont="1" applyBorder="1" applyAlignment="1">
      <alignment horizontal="center" vertical="top" wrapText="1"/>
    </xf>
    <xf numFmtId="2" fontId="21" fillId="0" borderId="39" xfId="0" applyNumberFormat="1" applyFont="1" applyBorder="1" applyAlignment="1">
      <alignment horizontal="center" vertical="top" wrapText="1"/>
    </xf>
    <xf numFmtId="0" fontId="15" fillId="0" borderId="42" xfId="0" applyFont="1" applyBorder="1" applyAlignment="1">
      <alignment horizontal="center" vertical="top" wrapText="1"/>
    </xf>
    <xf numFmtId="0" fontId="15" fillId="0" borderId="43" xfId="0" applyFont="1" applyBorder="1" applyAlignment="1">
      <alignment horizontal="center" vertical="top" wrapText="1"/>
    </xf>
    <xf numFmtId="0" fontId="15" fillId="0" borderId="44" xfId="0" applyFont="1" applyBorder="1" applyAlignment="1">
      <alignment horizontal="center" vertical="top" wrapText="1"/>
    </xf>
    <xf numFmtId="2" fontId="21" fillId="0" borderId="12" xfId="0" applyNumberFormat="1" applyFont="1" applyBorder="1"/>
    <xf numFmtId="2" fontId="21" fillId="0" borderId="13" xfId="0" applyNumberFormat="1" applyFont="1" applyBorder="1"/>
    <xf numFmtId="2" fontId="21" fillId="0" borderId="35" xfId="0" applyNumberFormat="1" applyFont="1" applyBorder="1"/>
    <xf numFmtId="2" fontId="21" fillId="0" borderId="33" xfId="0" applyNumberFormat="1" applyFont="1" applyBorder="1"/>
    <xf numFmtId="2" fontId="21" fillId="0" borderId="37" xfId="0" applyNumberFormat="1" applyFont="1" applyBorder="1"/>
    <xf numFmtId="2" fontId="21" fillId="0" borderId="38" xfId="0" applyNumberFormat="1" applyFont="1" applyBorder="1"/>
    <xf numFmtId="1" fontId="21" fillId="0" borderId="12" xfId="0" applyNumberFormat="1" applyFont="1" applyBorder="1" applyAlignment="1">
      <alignment horizontal="center"/>
    </xf>
    <xf numFmtId="1" fontId="21" fillId="0" borderId="13" xfId="0" applyNumberFormat="1" applyFont="1" applyBorder="1" applyAlignment="1">
      <alignment horizontal="center"/>
    </xf>
    <xf numFmtId="1" fontId="21" fillId="0" borderId="14" xfId="0" applyNumberFormat="1" applyFont="1" applyBorder="1" applyAlignment="1">
      <alignment horizontal="center"/>
    </xf>
    <xf numFmtId="1" fontId="21" fillId="0" borderId="35" xfId="0" applyNumberFormat="1" applyFont="1" applyBorder="1" applyAlignment="1">
      <alignment horizontal="center"/>
    </xf>
    <xf numFmtId="1" fontId="21" fillId="0" borderId="33" xfId="0" applyNumberFormat="1" applyFont="1" applyBorder="1" applyAlignment="1">
      <alignment horizontal="center"/>
    </xf>
    <xf numFmtId="1" fontId="21" fillId="0" borderId="36" xfId="0" applyNumberFormat="1" applyFont="1" applyBorder="1" applyAlignment="1">
      <alignment horizontal="center"/>
    </xf>
    <xf numFmtId="1" fontId="21" fillId="0" borderId="37" xfId="0" applyNumberFormat="1" applyFont="1" applyBorder="1" applyAlignment="1">
      <alignment horizontal="center"/>
    </xf>
    <xf numFmtId="1" fontId="21" fillId="0" borderId="38" xfId="0" applyNumberFormat="1" applyFont="1" applyBorder="1" applyAlignment="1">
      <alignment horizontal="center"/>
    </xf>
    <xf numFmtId="1" fontId="21" fillId="0" borderId="39" xfId="0" applyNumberFormat="1" applyFont="1" applyBorder="1" applyAlignment="1">
      <alignment horizontal="center"/>
    </xf>
    <xf numFmtId="1" fontId="15" fillId="0" borderId="30" xfId="0" applyNumberFormat="1" applyFont="1" applyBorder="1" applyAlignment="1">
      <alignment horizontal="center" vertical="top" wrapText="1"/>
    </xf>
    <xf numFmtId="0" fontId="15" fillId="0" borderId="3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/>
    </xf>
    <xf numFmtId="0" fontId="15" fillId="0" borderId="30" xfId="0" applyFont="1" applyBorder="1" applyAlignment="1">
      <alignment horizontal="center" vertical="top" wrapText="1"/>
    </xf>
    <xf numFmtId="0" fontId="15" fillId="0" borderId="32" xfId="0" applyFont="1" applyBorder="1" applyAlignment="1">
      <alignment horizontal="center" vertical="top" wrapText="1"/>
    </xf>
    <xf numFmtId="0" fontId="14" fillId="0" borderId="30" xfId="0" applyFont="1" applyBorder="1" applyAlignment="1">
      <alignment horizontal="center" vertical="top" wrapText="1"/>
    </xf>
    <xf numFmtId="0" fontId="14" fillId="0" borderId="32" xfId="0" applyFont="1" applyBorder="1" applyAlignment="1">
      <alignment horizontal="center" vertical="top" wrapText="1"/>
    </xf>
    <xf numFmtId="166" fontId="14" fillId="0" borderId="33" xfId="0" applyNumberFormat="1" applyFont="1" applyBorder="1"/>
    <xf numFmtId="0" fontId="14" fillId="0" borderId="42" xfId="0" pivotButton="1" applyFont="1" applyBorder="1" applyAlignment="1">
      <alignment horizontal="center" vertical="top"/>
    </xf>
    <xf numFmtId="0" fontId="14" fillId="0" borderId="43" xfId="0" pivotButton="1" applyFont="1" applyBorder="1" applyAlignment="1">
      <alignment horizontal="center" vertical="top"/>
    </xf>
    <xf numFmtId="0" fontId="14" fillId="0" borderId="44" xfId="0" pivotButton="1" applyFont="1" applyBorder="1" applyAlignment="1">
      <alignment horizontal="center" vertical="top"/>
    </xf>
    <xf numFmtId="0" fontId="14" fillId="0" borderId="42" xfId="0" applyFont="1" applyBorder="1" applyAlignment="1">
      <alignment horizontal="center" vertical="top" wrapText="1"/>
    </xf>
    <xf numFmtId="0" fontId="14" fillId="0" borderId="43" xfId="0" applyFont="1" applyBorder="1" applyAlignment="1">
      <alignment horizontal="center" vertical="top" wrapText="1"/>
    </xf>
    <xf numFmtId="0" fontId="14" fillId="0" borderId="44" xfId="0" applyFont="1" applyBorder="1" applyAlignment="1">
      <alignment horizontal="center" vertical="top" wrapText="1"/>
    </xf>
    <xf numFmtId="0" fontId="13" fillId="0" borderId="23" xfId="0" applyFont="1" applyBorder="1"/>
    <xf numFmtId="0" fontId="13" fillId="0" borderId="24" xfId="0" applyFont="1" applyBorder="1"/>
    <xf numFmtId="2" fontId="13" fillId="0" borderId="26" xfId="0" applyNumberFormat="1" applyFont="1" applyBorder="1"/>
    <xf numFmtId="2" fontId="13" fillId="0" borderId="45" xfId="0" applyNumberFormat="1" applyFont="1" applyBorder="1"/>
    <xf numFmtId="0" fontId="13" fillId="0" borderId="45" xfId="0" applyFont="1" applyBorder="1"/>
    <xf numFmtId="0" fontId="13" fillId="0" borderId="25" xfId="0" applyFont="1" applyBorder="1"/>
    <xf numFmtId="1" fontId="13" fillId="0" borderId="46" xfId="0" applyNumberFormat="1" applyFont="1" applyBorder="1" applyAlignment="1">
      <alignment horizontal="center"/>
    </xf>
    <xf numFmtId="166" fontId="13" fillId="0" borderId="34" xfId="0" applyNumberFormat="1" applyFont="1" applyBorder="1" applyAlignment="1">
      <alignment horizontal="center"/>
    </xf>
    <xf numFmtId="2" fontId="21" fillId="0" borderId="14" xfId="0" applyNumberFormat="1" applyFont="1" applyBorder="1"/>
    <xf numFmtId="2" fontId="21" fillId="0" borderId="36" xfId="0" applyNumberFormat="1" applyFont="1" applyBorder="1"/>
    <xf numFmtId="2" fontId="21" fillId="0" borderId="39" xfId="0" applyNumberFormat="1" applyFont="1" applyBorder="1"/>
    <xf numFmtId="0" fontId="13" fillId="0" borderId="13" xfId="0" applyFont="1" applyBorder="1" applyAlignment="1">
      <alignment horizontal="center"/>
    </xf>
    <xf numFmtId="0" fontId="13" fillId="0" borderId="14" xfId="0" applyFont="1" applyBorder="1" applyAlignment="1">
      <alignment horizontal="center"/>
    </xf>
    <xf numFmtId="0" fontId="13" fillId="0" borderId="34" xfId="0" applyFont="1" applyBorder="1" applyAlignment="1">
      <alignment horizontal="center"/>
    </xf>
    <xf numFmtId="2" fontId="13" fillId="0" borderId="34" xfId="0" applyNumberFormat="1" applyFont="1" applyBorder="1"/>
    <xf numFmtId="2" fontId="13" fillId="0" borderId="7" xfId="0" applyNumberFormat="1" applyFont="1" applyBorder="1"/>
    <xf numFmtId="0" fontId="13" fillId="0" borderId="35" xfId="0" applyFont="1" applyBorder="1" applyAlignment="1">
      <alignment horizontal="center" vertical="top" wrapText="1"/>
    </xf>
    <xf numFmtId="0" fontId="13" fillId="0" borderId="33" xfId="0" applyFont="1" applyBorder="1" applyAlignment="1">
      <alignment horizontal="center" vertical="top" wrapText="1"/>
    </xf>
    <xf numFmtId="2" fontId="13" fillId="0" borderId="12" xfId="0" applyNumberFormat="1" applyFont="1" applyBorder="1" applyAlignment="1">
      <alignment horizontal="center"/>
    </xf>
    <xf numFmtId="2" fontId="13" fillId="0" borderId="26" xfId="0" applyNumberFormat="1" applyFont="1" applyBorder="1" applyAlignment="1">
      <alignment horizontal="center"/>
    </xf>
    <xf numFmtId="2" fontId="13" fillId="0" borderId="35" xfId="0" applyNumberFormat="1" applyFont="1" applyBorder="1" applyAlignment="1">
      <alignment horizontal="center"/>
    </xf>
    <xf numFmtId="2" fontId="13" fillId="0" borderId="45" xfId="0" applyNumberFormat="1" applyFont="1" applyBorder="1" applyAlignment="1">
      <alignment horizontal="center"/>
    </xf>
    <xf numFmtId="0" fontId="13" fillId="0" borderId="45" xfId="0" applyFont="1" applyBorder="1" applyAlignment="1">
      <alignment horizontal="center"/>
    </xf>
    <xf numFmtId="2" fontId="13" fillId="0" borderId="37" xfId="0" applyNumberFormat="1" applyFont="1" applyBorder="1" applyAlignment="1">
      <alignment horizontal="center"/>
    </xf>
    <xf numFmtId="0" fontId="13" fillId="0" borderId="25" xfId="0" applyFont="1" applyBorder="1" applyAlignment="1">
      <alignment horizontal="center"/>
    </xf>
    <xf numFmtId="0" fontId="14" fillId="0" borderId="48" xfId="0" applyFont="1" applyBorder="1" applyAlignment="1">
      <alignment horizontal="center" vertical="top" wrapText="1"/>
    </xf>
    <xf numFmtId="0" fontId="14" fillId="0" borderId="28" xfId="0" applyFont="1" applyBorder="1" applyAlignment="1">
      <alignment horizontal="center" vertical="top"/>
    </xf>
    <xf numFmtId="0" fontId="14" fillId="0" borderId="30" xfId="0" applyFont="1" applyBorder="1" applyAlignment="1">
      <alignment horizontal="center" vertical="top"/>
    </xf>
    <xf numFmtId="0" fontId="14" fillId="0" borderId="31" xfId="0" applyFont="1" applyBorder="1" applyAlignment="1">
      <alignment horizontal="center" vertical="top"/>
    </xf>
    <xf numFmtId="0" fontId="14" fillId="0" borderId="32" xfId="0" applyFont="1" applyBorder="1" applyAlignment="1">
      <alignment horizontal="center" vertical="top"/>
    </xf>
    <xf numFmtId="0" fontId="13" fillId="0" borderId="12" xfId="0" applyFont="1" applyBorder="1" applyAlignment="1">
      <alignment horizontal="center"/>
    </xf>
    <xf numFmtId="2" fontId="13" fillId="0" borderId="0" xfId="0" applyNumberFormat="1" applyFont="1" applyAlignment="1">
      <alignment horizontal="center"/>
    </xf>
    <xf numFmtId="2" fontId="14" fillId="0" borderId="31" xfId="0" applyNumberFormat="1" applyFont="1" applyBorder="1" applyAlignment="1">
      <alignment horizontal="center" vertical="top" wrapText="1"/>
    </xf>
    <xf numFmtId="2" fontId="14" fillId="0" borderId="0" xfId="0" applyNumberFormat="1" applyFont="1" applyAlignment="1">
      <alignment horizontal="center"/>
    </xf>
    <xf numFmtId="1" fontId="13" fillId="0" borderId="26" xfId="0" applyNumberFormat="1" applyFont="1" applyBorder="1" applyAlignment="1">
      <alignment horizontal="center"/>
    </xf>
    <xf numFmtId="1" fontId="13" fillId="0" borderId="45" xfId="0" applyNumberFormat="1" applyFont="1" applyBorder="1" applyAlignment="1">
      <alignment horizontal="center"/>
    </xf>
    <xf numFmtId="0" fontId="13" fillId="0" borderId="0" xfId="0" applyFont="1" applyAlignment="1">
      <alignment horizontal="center" vertical="top"/>
    </xf>
    <xf numFmtId="0" fontId="13" fillId="0" borderId="27" xfId="0" applyFont="1" applyBorder="1" applyAlignment="1">
      <alignment horizontal="center"/>
    </xf>
    <xf numFmtId="2" fontId="13" fillId="0" borderId="13" xfId="0" applyNumberFormat="1" applyFont="1" applyBorder="1" applyAlignment="1">
      <alignment horizontal="center"/>
    </xf>
    <xf numFmtId="2" fontId="13" fillId="0" borderId="33" xfId="0" applyNumberFormat="1" applyFont="1" applyBorder="1" applyAlignment="1">
      <alignment horizontal="center"/>
    </xf>
    <xf numFmtId="2" fontId="13" fillId="0" borderId="38" xfId="0" applyNumberFormat="1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166" fontId="14" fillId="0" borderId="38" xfId="0" applyNumberFormat="1" applyFont="1" applyBorder="1" applyAlignment="1">
      <alignment horizontal="center"/>
    </xf>
    <xf numFmtId="166" fontId="14" fillId="0" borderId="33" xfId="0" applyNumberFormat="1" applyFont="1" applyBorder="1" applyAlignment="1">
      <alignment horizontal="center"/>
    </xf>
    <xf numFmtId="0" fontId="15" fillId="0" borderId="38" xfId="0" applyFont="1" applyBorder="1" applyAlignment="1">
      <alignment horizontal="center"/>
    </xf>
    <xf numFmtId="0" fontId="15" fillId="0" borderId="33" xfId="0" applyFont="1" applyBorder="1" applyAlignment="1">
      <alignment horizontal="center"/>
    </xf>
    <xf numFmtId="0" fontId="13" fillId="0" borderId="47" xfId="0" applyFont="1" applyBorder="1" applyAlignment="1">
      <alignment horizontal="center"/>
    </xf>
    <xf numFmtId="0" fontId="13" fillId="0" borderId="23" xfId="0" applyFont="1" applyBorder="1" applyAlignment="1">
      <alignment horizontal="center"/>
    </xf>
    <xf numFmtId="1" fontId="13" fillId="0" borderId="2" xfId="0" applyNumberFormat="1" applyFont="1" applyBorder="1" applyAlignment="1">
      <alignment horizontal="center"/>
    </xf>
    <xf numFmtId="0" fontId="14" fillId="0" borderId="36" xfId="0" applyFont="1" applyBorder="1" applyAlignment="1">
      <alignment horizontal="center"/>
    </xf>
    <xf numFmtId="0" fontId="14" fillId="0" borderId="35" xfId="0" applyFont="1" applyBorder="1" applyAlignment="1">
      <alignment horizontal="center"/>
    </xf>
    <xf numFmtId="1" fontId="13" fillId="0" borderId="33" xfId="0" applyNumberFormat="1" applyFont="1" applyBorder="1" applyAlignment="1">
      <alignment horizontal="center"/>
    </xf>
    <xf numFmtId="2" fontId="14" fillId="0" borderId="33" xfId="0" applyNumberFormat="1" applyFont="1" applyBorder="1" applyAlignment="1">
      <alignment horizontal="center"/>
    </xf>
    <xf numFmtId="0" fontId="19" fillId="0" borderId="27" xfId="0" applyFont="1" applyBorder="1" applyAlignment="1">
      <alignment horizontal="center"/>
    </xf>
    <xf numFmtId="0" fontId="19" fillId="0" borderId="36" xfId="0" applyFont="1" applyBorder="1" applyAlignment="1">
      <alignment horizontal="center"/>
    </xf>
    <xf numFmtId="0" fontId="19" fillId="0" borderId="14" xfId="0" applyFont="1" applyBorder="1" applyAlignment="1">
      <alignment horizontal="center"/>
    </xf>
    <xf numFmtId="0" fontId="26" fillId="0" borderId="27" xfId="0" applyFont="1" applyBorder="1" applyAlignment="1">
      <alignment horizontal="center"/>
    </xf>
    <xf numFmtId="0" fontId="26" fillId="0" borderId="36" xfId="0" applyFont="1" applyBorder="1" applyAlignment="1">
      <alignment horizontal="center"/>
    </xf>
    <xf numFmtId="166" fontId="14" fillId="0" borderId="27" xfId="0" applyNumberFormat="1" applyFont="1" applyBorder="1" applyAlignment="1">
      <alignment horizontal="center"/>
    </xf>
    <xf numFmtId="0" fontId="21" fillId="0" borderId="36" xfId="0" applyFont="1" applyBorder="1" applyAlignment="1">
      <alignment horizontal="center"/>
    </xf>
    <xf numFmtId="166" fontId="13" fillId="0" borderId="35" xfId="0" applyNumberFormat="1" applyFont="1" applyBorder="1" applyAlignment="1">
      <alignment horizontal="center"/>
    </xf>
    <xf numFmtId="0" fontId="21" fillId="0" borderId="33" xfId="0" applyFont="1" applyBorder="1" applyAlignment="1">
      <alignment horizontal="center"/>
    </xf>
    <xf numFmtId="166" fontId="13" fillId="0" borderId="37" xfId="0" applyNumberFormat="1" applyFont="1" applyBorder="1" applyAlignment="1">
      <alignment horizontal="center"/>
    </xf>
    <xf numFmtId="0" fontId="21" fillId="0" borderId="38" xfId="0" applyFont="1" applyBorder="1" applyAlignment="1">
      <alignment horizontal="center"/>
    </xf>
    <xf numFmtId="0" fontId="21" fillId="0" borderId="39" xfId="0" applyFont="1" applyBorder="1" applyAlignment="1">
      <alignment horizontal="center"/>
    </xf>
    <xf numFmtId="166" fontId="21" fillId="0" borderId="17" xfId="0" applyNumberFormat="1" applyFont="1" applyBorder="1" applyAlignment="1" applyProtection="1">
      <alignment horizontal="center"/>
      <protection hidden="1"/>
    </xf>
    <xf numFmtId="166" fontId="21" fillId="0" borderId="17" xfId="0" applyNumberFormat="1" applyFont="1" applyBorder="1"/>
    <xf numFmtId="166" fontId="21" fillId="0" borderId="17" xfId="8" applyNumberFormat="1" applyFont="1" applyFill="1" applyBorder="1" applyAlignment="1" applyProtection="1">
      <alignment horizontal="center"/>
      <protection hidden="1"/>
    </xf>
    <xf numFmtId="0" fontId="27" fillId="0" borderId="0" xfId="0" applyFont="1"/>
    <xf numFmtId="166" fontId="20" fillId="0" borderId="45" xfId="0" applyNumberFormat="1" applyFont="1" applyBorder="1" applyAlignment="1">
      <alignment horizontal="center" wrapText="1"/>
    </xf>
    <xf numFmtId="166" fontId="20" fillId="0" borderId="49" xfId="0" applyNumberFormat="1" applyFont="1" applyBorder="1" applyAlignment="1">
      <alignment horizontal="center" wrapText="1"/>
    </xf>
    <xf numFmtId="166" fontId="20" fillId="0" borderId="50" xfId="0" applyNumberFormat="1" applyFont="1" applyBorder="1" applyAlignment="1">
      <alignment horizontal="center"/>
    </xf>
    <xf numFmtId="166" fontId="20" fillId="0" borderId="50" xfId="0" applyNumberFormat="1" applyFont="1" applyBorder="1" applyAlignment="1">
      <alignment horizontal="center" wrapText="1"/>
    </xf>
    <xf numFmtId="166" fontId="20" fillId="0" borderId="50" xfId="0" applyNumberFormat="1" applyFont="1" applyBorder="1" applyAlignment="1" applyProtection="1">
      <alignment horizontal="center"/>
      <protection hidden="1"/>
    </xf>
    <xf numFmtId="0" fontId="21" fillId="0" borderId="9" xfId="0" applyFont="1" applyBorder="1"/>
    <xf numFmtId="0" fontId="21" fillId="0" borderId="10" xfId="0" applyFont="1" applyBorder="1"/>
    <xf numFmtId="0" fontId="21" fillId="0" borderId="51" xfId="0" applyFont="1" applyBorder="1"/>
    <xf numFmtId="0" fontId="21" fillId="0" borderId="52" xfId="0" applyFont="1" applyBorder="1"/>
    <xf numFmtId="0" fontId="21" fillId="0" borderId="51" xfId="0" applyFont="1" applyBorder="1" applyAlignment="1">
      <alignment vertical="center"/>
    </xf>
    <xf numFmtId="0" fontId="21" fillId="0" borderId="40" xfId="0" applyFont="1" applyBorder="1"/>
    <xf numFmtId="0" fontId="21" fillId="0" borderId="29" xfId="0" applyFont="1" applyBorder="1"/>
    <xf numFmtId="0" fontId="21" fillId="0" borderId="41" xfId="0" applyFont="1" applyBorder="1"/>
    <xf numFmtId="0" fontId="28" fillId="0" borderId="9" xfId="0" applyFont="1" applyBorder="1" applyAlignment="1">
      <alignment wrapText="1"/>
    </xf>
    <xf numFmtId="0" fontId="28" fillId="0" borderId="10" xfId="0" applyFont="1" applyBorder="1" applyAlignment="1">
      <alignment wrapText="1"/>
    </xf>
    <xf numFmtId="0" fontId="29" fillId="0" borderId="51" xfId="0" applyFont="1" applyBorder="1"/>
    <xf numFmtId="0" fontId="29" fillId="0" borderId="0" xfId="0" applyFont="1"/>
    <xf numFmtId="0" fontId="29" fillId="0" borderId="52" xfId="0" applyFont="1" applyBorder="1"/>
    <xf numFmtId="0" fontId="29" fillId="0" borderId="40" xfId="0" applyFont="1" applyBorder="1"/>
    <xf numFmtId="0" fontId="29" fillId="0" borderId="29" xfId="0" applyFont="1" applyBorder="1"/>
    <xf numFmtId="0" fontId="29" fillId="0" borderId="41" xfId="0" applyFont="1" applyBorder="1"/>
    <xf numFmtId="166" fontId="20" fillId="0" borderId="15" xfId="0" applyNumberFormat="1" applyFont="1" applyBorder="1" applyAlignment="1">
      <alignment wrapText="1"/>
    </xf>
    <xf numFmtId="0" fontId="30" fillId="0" borderId="11" xfId="0" applyFont="1" applyBorder="1" applyAlignment="1">
      <alignment wrapText="1"/>
    </xf>
    <xf numFmtId="0" fontId="31" fillId="0" borderId="11" xfId="0" applyFont="1" applyBorder="1" applyAlignment="1">
      <alignment wrapText="1"/>
    </xf>
    <xf numFmtId="0" fontId="32" fillId="0" borderId="53" xfId="0" applyFont="1" applyBorder="1"/>
    <xf numFmtId="0" fontId="32" fillId="0" borderId="0" xfId="0" pivotButton="1" applyFont="1"/>
    <xf numFmtId="0" fontId="32" fillId="0" borderId="0" xfId="0" applyFont="1"/>
    <xf numFmtId="166" fontId="33" fillId="0" borderId="53" xfId="0" applyNumberFormat="1" applyFont="1" applyBorder="1"/>
    <xf numFmtId="0" fontId="33" fillId="0" borderId="53" xfId="0" pivotButton="1" applyFont="1" applyBorder="1" applyAlignment="1">
      <alignment horizontal="center" vertical="top"/>
    </xf>
    <xf numFmtId="0" fontId="33" fillId="0" borderId="53" xfId="0" applyFont="1" applyBorder="1" applyAlignment="1">
      <alignment horizontal="center" vertical="top" wrapText="1"/>
    </xf>
    <xf numFmtId="0" fontId="32" fillId="0" borderId="54" xfId="0" applyFont="1" applyBorder="1"/>
    <xf numFmtId="2" fontId="32" fillId="0" borderId="53" xfId="0" applyNumberFormat="1" applyFont="1" applyBorder="1"/>
    <xf numFmtId="168" fontId="39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center" vertical="center"/>
    </xf>
    <xf numFmtId="1" fontId="39" fillId="0" borderId="0" xfId="4" applyNumberFormat="1" applyFont="1" applyAlignment="1">
      <alignment horizontal="center" vertical="center"/>
    </xf>
    <xf numFmtId="0" fontId="39" fillId="0" borderId="0" xfId="4" applyFont="1" applyAlignment="1">
      <alignment horizontal="center" vertical="center"/>
    </xf>
    <xf numFmtId="0" fontId="39" fillId="0" borderId="0" xfId="4" applyFont="1" applyAlignment="1">
      <alignment horizontal="left" vertical="center"/>
    </xf>
    <xf numFmtId="49" fontId="39" fillId="0" borderId="0" xfId="4" applyNumberFormat="1" applyFont="1" applyAlignment="1">
      <alignment horizontal="center" vertical="center"/>
    </xf>
    <xf numFmtId="0" fontId="41" fillId="0" borderId="0" xfId="4" applyFont="1" applyAlignment="1">
      <alignment horizontal="center" vertical="center"/>
    </xf>
    <xf numFmtId="0" fontId="42" fillId="3" borderId="0" xfId="4" applyFont="1" applyFill="1" applyAlignment="1">
      <alignment horizontal="center" vertical="center"/>
    </xf>
    <xf numFmtId="168" fontId="41" fillId="0" borderId="0" xfId="4" applyNumberFormat="1" applyFont="1" applyAlignment="1">
      <alignment horizontal="center" vertical="center"/>
    </xf>
    <xf numFmtId="0" fontId="42" fillId="3" borderId="0" xfId="4" applyFont="1" applyFill="1" applyAlignment="1">
      <alignment horizontal="center" vertical="center" wrapText="1"/>
    </xf>
    <xf numFmtId="0" fontId="40" fillId="3" borderId="0" xfId="4" applyFont="1" applyFill="1" applyAlignment="1">
      <alignment horizontal="center" vertical="center"/>
    </xf>
    <xf numFmtId="0" fontId="42" fillId="0" borderId="0" xfId="4" applyFont="1" applyAlignment="1">
      <alignment horizontal="center" vertical="center"/>
    </xf>
    <xf numFmtId="1" fontId="41" fillId="0" borderId="0" xfId="4" applyNumberFormat="1" applyFont="1" applyAlignment="1">
      <alignment horizontal="center" vertical="center"/>
    </xf>
    <xf numFmtId="0" fontId="41" fillId="0" borderId="0" xfId="4" applyFont="1" applyAlignment="1">
      <alignment horizontal="left" vertical="center"/>
    </xf>
    <xf numFmtId="49" fontId="41" fillId="0" borderId="0" xfId="4" applyNumberFormat="1" applyFont="1" applyAlignment="1">
      <alignment horizontal="center" vertical="center"/>
    </xf>
    <xf numFmtId="0" fontId="43" fillId="0" borderId="0" xfId="4" applyFont="1" applyAlignment="1">
      <alignment horizontal="center" vertical="center"/>
    </xf>
    <xf numFmtId="0" fontId="39" fillId="0" borderId="0" xfId="4" applyFont="1" applyAlignment="1">
      <alignment horizontal="center"/>
    </xf>
    <xf numFmtId="0" fontId="39" fillId="0" borderId="0" xfId="4" applyFont="1" applyAlignment="1">
      <alignment horizontal="left"/>
    </xf>
    <xf numFmtId="49" fontId="39" fillId="0" borderId="0" xfId="4" applyNumberFormat="1" applyFont="1" applyAlignment="1">
      <alignment horizontal="center"/>
    </xf>
    <xf numFmtId="0" fontId="43" fillId="0" borderId="0" xfId="4" applyFont="1" applyAlignment="1">
      <alignment horizontal="center"/>
    </xf>
    <xf numFmtId="0" fontId="41" fillId="0" borderId="0" xfId="4" applyFont="1" applyAlignment="1">
      <alignment horizontal="center"/>
    </xf>
    <xf numFmtId="168" fontId="39" fillId="0" borderId="0" xfId="4" applyNumberFormat="1" applyFont="1" applyAlignment="1">
      <alignment horizontal="center"/>
    </xf>
    <xf numFmtId="0" fontId="40" fillId="0" borderId="0" xfId="4" applyFont="1" applyAlignment="1">
      <alignment horizontal="center"/>
    </xf>
    <xf numFmtId="0" fontId="45" fillId="0" borderId="0" xfId="0" applyFont="1"/>
    <xf numFmtId="0" fontId="0" fillId="0" borderId="28" xfId="0" applyBorder="1" applyAlignment="1">
      <alignment horizontal="center"/>
    </xf>
    <xf numFmtId="0" fontId="0" fillId="0" borderId="53" xfId="0" applyBorder="1" applyAlignment="1">
      <alignment horizontal="left"/>
    </xf>
    <xf numFmtId="0" fontId="16" fillId="4" borderId="0" xfId="5" applyFont="1" applyFill="1"/>
    <xf numFmtId="0" fontId="0" fillId="0" borderId="12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55" xfId="0" applyBorder="1" applyAlignment="1">
      <alignment horizontal="center"/>
    </xf>
    <xf numFmtId="0" fontId="46" fillId="0" borderId="0" xfId="0" applyFont="1" applyAlignment="1">
      <alignment horizontal="center"/>
    </xf>
    <xf numFmtId="0" fontId="46" fillId="0" borderId="0" xfId="0" applyFont="1" applyAlignment="1">
      <alignment horizontal="center" vertical="center"/>
    </xf>
    <xf numFmtId="166" fontId="46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66" fontId="46" fillId="4" borderId="0" xfId="0" applyNumberFormat="1" applyFont="1" applyFill="1" applyAlignment="1">
      <alignment horizontal="center"/>
    </xf>
    <xf numFmtId="0" fontId="46" fillId="4" borderId="0" xfId="0" applyFont="1" applyFill="1" applyAlignment="1">
      <alignment horizontal="center"/>
    </xf>
    <xf numFmtId="0" fontId="6" fillId="4" borderId="0" xfId="0" applyFont="1" applyFill="1" applyAlignment="1">
      <alignment horizontal="center"/>
    </xf>
    <xf numFmtId="0" fontId="47" fillId="4" borderId="0" xfId="5" applyFont="1" applyFill="1" applyAlignment="1">
      <alignment horizontal="center"/>
    </xf>
    <xf numFmtId="166" fontId="47" fillId="4" borderId="0" xfId="5" applyNumberFormat="1" applyFont="1" applyFill="1" applyAlignment="1">
      <alignment horizontal="center"/>
    </xf>
    <xf numFmtId="0" fontId="6" fillId="0" borderId="0" xfId="0" applyFont="1" applyAlignment="1">
      <alignment horizontal="center"/>
    </xf>
    <xf numFmtId="0" fontId="47" fillId="0" borderId="0" xfId="5" applyFont="1" applyAlignment="1">
      <alignment horizontal="center"/>
    </xf>
    <xf numFmtId="166" fontId="47" fillId="0" borderId="0" xfId="5" applyNumberFormat="1" applyFont="1" applyAlignment="1">
      <alignment horizontal="center"/>
    </xf>
    <xf numFmtId="0" fontId="48" fillId="0" borderId="0" xfId="0" applyFont="1"/>
    <xf numFmtId="1" fontId="48" fillId="0" borderId="0" xfId="0" applyNumberFormat="1" applyFont="1" applyAlignment="1">
      <alignment horizontal="center"/>
    </xf>
    <xf numFmtId="166" fontId="49" fillId="0" borderId="0" xfId="0" applyNumberFormat="1" applyFont="1"/>
    <xf numFmtId="14" fontId="48" fillId="0" borderId="0" xfId="0" applyNumberFormat="1" applyFont="1"/>
    <xf numFmtId="0" fontId="49" fillId="0" borderId="0" xfId="0" applyFont="1" applyAlignment="1">
      <alignment vertical="top"/>
    </xf>
    <xf numFmtId="0" fontId="49" fillId="0" borderId="0" xfId="0" applyFont="1" applyAlignment="1">
      <alignment horizontal="center"/>
    </xf>
    <xf numFmtId="0" fontId="50" fillId="0" borderId="0" xfId="0" applyFont="1"/>
    <xf numFmtId="0" fontId="51" fillId="0" borderId="0" xfId="0" applyFont="1"/>
    <xf numFmtId="0" fontId="0" fillId="0" borderId="56" xfId="0" applyBorder="1" applyAlignment="1">
      <alignment horizontal="center"/>
    </xf>
    <xf numFmtId="0" fontId="0" fillId="0" borderId="57" xfId="0" applyBorder="1" applyAlignment="1">
      <alignment horizontal="center"/>
    </xf>
    <xf numFmtId="0" fontId="0" fillId="0" borderId="58" xfId="0" applyBorder="1" applyAlignment="1">
      <alignment horizontal="center"/>
    </xf>
    <xf numFmtId="0" fontId="0" fillId="0" borderId="59" xfId="0" applyBorder="1" applyAlignment="1">
      <alignment horizontal="center"/>
    </xf>
    <xf numFmtId="0" fontId="0" fillId="0" borderId="60" xfId="0" applyBorder="1" applyAlignment="1">
      <alignment horizontal="center"/>
    </xf>
    <xf numFmtId="0" fontId="13" fillId="0" borderId="53" xfId="0" applyFont="1" applyBorder="1" applyAlignment="1">
      <alignment horizontal="center" vertical="center"/>
    </xf>
    <xf numFmtId="0" fontId="0" fillId="0" borderId="61" xfId="0" applyBorder="1" applyAlignment="1">
      <alignment horizontal="center"/>
    </xf>
    <xf numFmtId="0" fontId="13" fillId="0" borderId="62" xfId="0" applyFont="1" applyBorder="1"/>
    <xf numFmtId="0" fontId="0" fillId="0" borderId="63" xfId="0" applyBorder="1" applyAlignment="1">
      <alignment horizontal="left"/>
    </xf>
    <xf numFmtId="0" fontId="0" fillId="0" borderId="64" xfId="0" applyBorder="1" applyAlignment="1">
      <alignment horizontal="center"/>
    </xf>
    <xf numFmtId="0" fontId="0" fillId="0" borderId="65" xfId="0" applyBorder="1" applyAlignment="1">
      <alignment horizontal="center"/>
    </xf>
    <xf numFmtId="0" fontId="19" fillId="0" borderId="0" xfId="11" applyFont="1" applyAlignment="1">
      <alignment horizontal="center" vertical="center"/>
    </xf>
    <xf numFmtId="49" fontId="19" fillId="0" borderId="0" xfId="11" applyNumberFormat="1" applyFont="1" applyAlignment="1">
      <alignment horizontal="center" vertical="center"/>
    </xf>
    <xf numFmtId="0" fontId="13" fillId="0" borderId="0" xfId="11" applyFont="1" applyAlignment="1">
      <alignment horizontal="center" vertical="center"/>
    </xf>
    <xf numFmtId="1" fontId="13" fillId="0" borderId="0" xfId="11" applyNumberFormat="1" applyFont="1" applyAlignment="1">
      <alignment horizontal="center" vertical="center"/>
    </xf>
    <xf numFmtId="0" fontId="52" fillId="0" borderId="0" xfId="28" applyFont="1" applyAlignment="1">
      <alignment horizontal="center" vertical="center"/>
    </xf>
    <xf numFmtId="49" fontId="13" fillId="0" borderId="0" xfId="11" applyNumberFormat="1" applyFont="1" applyAlignment="1">
      <alignment horizontal="center" vertical="center"/>
    </xf>
    <xf numFmtId="0" fontId="53" fillId="0" borderId="0" xfId="28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14" fontId="52" fillId="0" borderId="0" xfId="28" applyNumberFormat="1" applyFont="1" applyAlignment="1">
      <alignment horizontal="center" vertical="center"/>
    </xf>
    <xf numFmtId="0" fontId="34" fillId="0" borderId="0" xfId="28" applyAlignment="1">
      <alignment horizontal="center" vertical="center"/>
    </xf>
    <xf numFmtId="0" fontId="19" fillId="0" borderId="0" xfId="11" applyFont="1" applyAlignment="1">
      <alignment horizontal="center"/>
    </xf>
    <xf numFmtId="0" fontId="53" fillId="0" borderId="0" xfId="28" applyFont="1" applyAlignment="1">
      <alignment horizontal="center"/>
    </xf>
    <xf numFmtId="49" fontId="19" fillId="0" borderId="0" xfId="11" applyNumberFormat="1" applyFont="1" applyAlignment="1">
      <alignment horizontal="center"/>
    </xf>
    <xf numFmtId="0" fontId="52" fillId="0" borderId="53" xfId="28" applyFont="1" applyBorder="1" applyAlignment="1">
      <alignment horizontal="center"/>
    </xf>
    <xf numFmtId="49" fontId="16" fillId="0" borderId="0" xfId="11" applyNumberFormat="1" applyFont="1" applyAlignment="1">
      <alignment horizontal="center" vertical="center"/>
    </xf>
    <xf numFmtId="0" fontId="13" fillId="0" borderId="0" xfId="11" applyFont="1" applyAlignment="1">
      <alignment horizontal="center"/>
    </xf>
    <xf numFmtId="0" fontId="54" fillId="0" borderId="0" xfId="29" applyFont="1" applyAlignment="1">
      <alignment horizontal="center"/>
    </xf>
    <xf numFmtId="0" fontId="52" fillId="0" borderId="0" xfId="28" applyFont="1" applyAlignment="1">
      <alignment horizontal="center"/>
    </xf>
    <xf numFmtId="49" fontId="13" fillId="0" borderId="0" xfId="11" applyNumberFormat="1" applyFont="1" applyAlignment="1">
      <alignment horizontal="center"/>
    </xf>
    <xf numFmtId="0" fontId="34" fillId="0" borderId="0" xfId="28" applyAlignment="1">
      <alignment horizontal="center"/>
    </xf>
    <xf numFmtId="0" fontId="19" fillId="0" borderId="0" xfId="31" applyFont="1" applyAlignment="1">
      <alignment horizontal="center" wrapText="1"/>
    </xf>
    <xf numFmtId="0" fontId="19" fillId="0" borderId="0" xfId="30" applyFont="1" applyAlignment="1">
      <alignment horizontal="center"/>
    </xf>
    <xf numFmtId="0" fontId="13" fillId="0" borderId="0" xfId="30" applyFont="1" applyAlignment="1">
      <alignment horizontal="center"/>
    </xf>
    <xf numFmtId="0" fontId="13" fillId="0" borderId="0" xfId="31" applyFont="1" applyAlignment="1">
      <alignment horizontal="center" wrapText="1"/>
    </xf>
    <xf numFmtId="0" fontId="56" fillId="0" borderId="0" xfId="32" applyFont="1" applyAlignment="1">
      <alignment horizontal="center"/>
    </xf>
    <xf numFmtId="0" fontId="54" fillId="0" borderId="0" xfId="32" applyFont="1" applyAlignment="1">
      <alignment horizontal="center"/>
    </xf>
    <xf numFmtId="0" fontId="54" fillId="0" borderId="0" xfId="0" applyFont="1" applyAlignment="1">
      <alignment horizontal="center"/>
    </xf>
    <xf numFmtId="0" fontId="44" fillId="0" borderId="0" xfId="28" applyFont="1" applyAlignment="1">
      <alignment horizontal="center"/>
    </xf>
    <xf numFmtId="0" fontId="0" fillId="0" borderId="12" xfId="0" applyBorder="1" applyAlignment="1">
      <alignment horizontal="center" vertical="center"/>
    </xf>
    <xf numFmtId="0" fontId="17" fillId="0" borderId="12" xfId="11" applyFont="1" applyBorder="1" applyAlignment="1">
      <alignment horizontal="center" vertical="center"/>
    </xf>
    <xf numFmtId="0" fontId="16" fillId="0" borderId="13" xfId="11" applyFont="1" applyBorder="1" applyAlignment="1">
      <alignment horizontal="center" vertical="center"/>
    </xf>
    <xf numFmtId="0" fontId="16" fillId="3" borderId="13" xfId="11" applyFont="1" applyFill="1" applyBorder="1" applyAlignment="1">
      <alignment horizontal="center" vertical="center"/>
    </xf>
    <xf numFmtId="168" fontId="16" fillId="0" borderId="13" xfId="0" applyNumberFormat="1" applyFont="1" applyBorder="1" applyAlignment="1">
      <alignment horizontal="center" vertical="center"/>
    </xf>
    <xf numFmtId="168" fontId="16" fillId="3" borderId="13" xfId="11" applyNumberFormat="1" applyFont="1" applyFill="1" applyBorder="1" applyAlignment="1">
      <alignment horizontal="center" vertical="center"/>
    </xf>
    <xf numFmtId="1" fontId="16" fillId="3" borderId="13" xfId="11" applyNumberFormat="1" applyFont="1" applyFill="1" applyBorder="1" applyAlignment="1">
      <alignment horizontal="center" vertical="center"/>
    </xf>
    <xf numFmtId="1" fontId="16" fillId="0" borderId="13" xfId="11" applyNumberFormat="1" applyFont="1" applyBorder="1" applyAlignment="1">
      <alignment horizontal="center" vertical="center"/>
    </xf>
    <xf numFmtId="0" fontId="16" fillId="0" borderId="14" xfId="11" applyFont="1" applyBorder="1" applyAlignment="1">
      <alignment horizontal="center" vertical="center"/>
    </xf>
    <xf numFmtId="0" fontId="17" fillId="0" borderId="35" xfId="11" applyFont="1" applyBorder="1" applyAlignment="1">
      <alignment horizontal="center" vertical="center"/>
    </xf>
    <xf numFmtId="0" fontId="16" fillId="0" borderId="53" xfId="11" applyFont="1" applyBorder="1" applyAlignment="1">
      <alignment horizontal="center" vertical="center"/>
    </xf>
    <xf numFmtId="0" fontId="16" fillId="3" borderId="53" xfId="11" applyFont="1" applyFill="1" applyBorder="1" applyAlignment="1">
      <alignment horizontal="center" vertical="center"/>
    </xf>
    <xf numFmtId="168" fontId="16" fillId="0" borderId="53" xfId="11" applyNumberFormat="1" applyFont="1" applyBorder="1" applyAlignment="1">
      <alignment horizontal="center" vertical="center"/>
    </xf>
    <xf numFmtId="168" fontId="16" fillId="3" borderId="53" xfId="11" applyNumberFormat="1" applyFont="1" applyFill="1" applyBorder="1" applyAlignment="1">
      <alignment horizontal="center" vertical="center"/>
    </xf>
    <xf numFmtId="1" fontId="16" fillId="3" borderId="53" xfId="11" applyNumberFormat="1" applyFont="1" applyFill="1" applyBorder="1" applyAlignment="1">
      <alignment horizontal="center" vertical="center"/>
    </xf>
    <xf numFmtId="1" fontId="16" fillId="0" borderId="53" xfId="11" applyNumberFormat="1" applyFont="1" applyBorder="1" applyAlignment="1">
      <alignment horizontal="center" vertical="center"/>
    </xf>
    <xf numFmtId="0" fontId="16" fillId="0" borderId="36" xfId="11" applyFont="1" applyBorder="1" applyAlignment="1">
      <alignment horizontal="center" vertical="center"/>
    </xf>
    <xf numFmtId="0" fontId="14" fillId="0" borderId="35" xfId="11" applyFont="1" applyBorder="1" applyAlignment="1">
      <alignment horizontal="center" vertical="center"/>
    </xf>
    <xf numFmtId="0" fontId="13" fillId="0" borderId="53" xfId="11" applyFont="1" applyBorder="1" applyAlignment="1">
      <alignment horizontal="center" vertical="center"/>
    </xf>
    <xf numFmtId="0" fontId="13" fillId="3" borderId="53" xfId="11" applyFont="1" applyFill="1" applyBorder="1" applyAlignment="1">
      <alignment horizontal="center" vertical="center"/>
    </xf>
    <xf numFmtId="168" fontId="13" fillId="0" borderId="53" xfId="11" applyNumberFormat="1" applyFont="1" applyBorder="1" applyAlignment="1">
      <alignment horizontal="center" vertical="center"/>
    </xf>
    <xf numFmtId="168" fontId="13" fillId="3" borderId="53" xfId="11" applyNumberFormat="1" applyFont="1" applyFill="1" applyBorder="1" applyAlignment="1">
      <alignment horizontal="center" vertical="center"/>
    </xf>
    <xf numFmtId="1" fontId="13" fillId="3" borderId="53" xfId="11" applyNumberFormat="1" applyFont="1" applyFill="1" applyBorder="1" applyAlignment="1">
      <alignment horizontal="center" vertical="center"/>
    </xf>
    <xf numFmtId="1" fontId="13" fillId="0" borderId="53" xfId="11" applyNumberFormat="1" applyFont="1" applyBorder="1" applyAlignment="1">
      <alignment horizontal="center" vertical="center"/>
    </xf>
    <xf numFmtId="0" fontId="13" fillId="0" borderId="36" xfId="11" applyFont="1" applyBorder="1" applyAlignment="1">
      <alignment horizontal="center" vertical="center"/>
    </xf>
    <xf numFmtId="168" fontId="13" fillId="0" borderId="53" xfId="0" applyNumberFormat="1" applyFont="1" applyBorder="1" applyAlignment="1">
      <alignment horizontal="center" vertical="center"/>
    </xf>
    <xf numFmtId="0" fontId="20" fillId="0" borderId="35" xfId="11" applyFont="1" applyBorder="1" applyAlignment="1">
      <alignment horizontal="center" vertical="center"/>
    </xf>
    <xf numFmtId="0" fontId="19" fillId="0" borderId="53" xfId="11" applyFont="1" applyBorder="1" applyAlignment="1">
      <alignment horizontal="center" vertical="center"/>
    </xf>
    <xf numFmtId="0" fontId="19" fillId="3" borderId="53" xfId="11" applyFont="1" applyFill="1" applyBorder="1" applyAlignment="1">
      <alignment horizontal="center" vertical="center"/>
    </xf>
    <xf numFmtId="168" fontId="19" fillId="0" borderId="53" xfId="11" applyNumberFormat="1" applyFont="1" applyBorder="1" applyAlignment="1">
      <alignment horizontal="center" vertical="center"/>
    </xf>
    <xf numFmtId="168" fontId="19" fillId="3" borderId="53" xfId="11" applyNumberFormat="1" applyFont="1" applyFill="1" applyBorder="1" applyAlignment="1">
      <alignment horizontal="center" vertical="center"/>
    </xf>
    <xf numFmtId="1" fontId="19" fillId="3" borderId="53" xfId="11" applyNumberFormat="1" applyFont="1" applyFill="1" applyBorder="1" applyAlignment="1">
      <alignment horizontal="center" vertical="center"/>
    </xf>
    <xf numFmtId="1" fontId="19" fillId="0" borderId="53" xfId="11" applyNumberFormat="1" applyFont="1" applyBorder="1" applyAlignment="1">
      <alignment horizontal="center" vertical="center"/>
    </xf>
    <xf numFmtId="0" fontId="19" fillId="0" borderId="36" xfId="11" applyFont="1" applyBorder="1" applyAlignment="1">
      <alignment horizontal="center" vertical="center"/>
    </xf>
    <xf numFmtId="168" fontId="16" fillId="0" borderId="53" xfId="0" applyNumberFormat="1" applyFont="1" applyBorder="1" applyAlignment="1">
      <alignment horizontal="center" vertical="center"/>
    </xf>
    <xf numFmtId="168" fontId="19" fillId="0" borderId="53" xfId="0" applyNumberFormat="1" applyFont="1" applyBorder="1" applyAlignment="1">
      <alignment horizontal="center" vertical="center"/>
    </xf>
    <xf numFmtId="0" fontId="19" fillId="0" borderId="53" xfId="11" applyFont="1" applyBorder="1" applyAlignment="1">
      <alignment horizontal="center"/>
    </xf>
    <xf numFmtId="0" fontId="13" fillId="0" borderId="35" xfId="11" applyFont="1" applyBorder="1" applyAlignment="1">
      <alignment horizontal="center" vertical="center"/>
    </xf>
    <xf numFmtId="1" fontId="13" fillId="0" borderId="53" xfId="11" quotePrefix="1" applyNumberFormat="1" applyFont="1" applyBorder="1" applyAlignment="1">
      <alignment horizontal="center" vertical="center"/>
    </xf>
    <xf numFmtId="14" fontId="19" fillId="0" borderId="53" xfId="11" applyNumberFormat="1" applyFont="1" applyBorder="1" applyAlignment="1">
      <alignment horizontal="center" vertical="center"/>
    </xf>
    <xf numFmtId="1" fontId="16" fillId="0" borderId="53" xfId="11" quotePrefix="1" applyNumberFormat="1" applyFont="1" applyBorder="1" applyAlignment="1">
      <alignment horizontal="center" vertical="center"/>
    </xf>
    <xf numFmtId="170" fontId="19" fillId="0" borderId="53" xfId="11" applyNumberFormat="1" applyFont="1" applyBorder="1" applyAlignment="1">
      <alignment horizontal="center" vertical="center"/>
    </xf>
    <xf numFmtId="14" fontId="13" fillId="0" borderId="53" xfId="11" applyNumberFormat="1" applyFont="1" applyBorder="1" applyAlignment="1">
      <alignment horizontal="center" vertical="center"/>
    </xf>
    <xf numFmtId="0" fontId="19" fillId="0" borderId="35" xfId="11" applyFont="1" applyBorder="1" applyAlignment="1">
      <alignment horizontal="center" vertical="center"/>
    </xf>
    <xf numFmtId="0" fontId="16" fillId="0" borderId="53" xfId="11" applyFont="1" applyBorder="1" applyAlignment="1">
      <alignment horizontal="center"/>
    </xf>
    <xf numFmtId="0" fontId="14" fillId="0" borderId="35" xfId="11" applyFont="1" applyBorder="1" applyAlignment="1">
      <alignment horizontal="center"/>
    </xf>
    <xf numFmtId="0" fontId="13" fillId="0" borderId="53" xfId="11" applyFont="1" applyBorder="1" applyAlignment="1">
      <alignment horizontal="center"/>
    </xf>
    <xf numFmtId="168" fontId="13" fillId="0" borderId="53" xfId="11" applyNumberFormat="1" applyFont="1" applyBorder="1" applyAlignment="1">
      <alignment horizontal="center"/>
    </xf>
    <xf numFmtId="0" fontId="20" fillId="0" borderId="35" xfId="11" applyFont="1" applyBorder="1" applyAlignment="1">
      <alignment horizontal="center"/>
    </xf>
    <xf numFmtId="168" fontId="19" fillId="0" borderId="53" xfId="11" applyNumberFormat="1" applyFont="1" applyBorder="1" applyAlignment="1">
      <alignment horizontal="center"/>
    </xf>
    <xf numFmtId="0" fontId="17" fillId="0" borderId="35" xfId="11" applyFont="1" applyBorder="1" applyAlignment="1">
      <alignment horizontal="center"/>
    </xf>
    <xf numFmtId="168" fontId="16" fillId="0" borderId="53" xfId="11" applyNumberFormat="1" applyFont="1" applyBorder="1" applyAlignment="1">
      <alignment horizontal="center"/>
    </xf>
    <xf numFmtId="1" fontId="13" fillId="0" borderId="36" xfId="11" applyNumberFormat="1" applyFont="1" applyBorder="1" applyAlignment="1">
      <alignment horizontal="center" vertical="center"/>
    </xf>
    <xf numFmtId="0" fontId="13" fillId="0" borderId="36" xfId="11" applyFont="1" applyBorder="1" applyAlignment="1">
      <alignment horizontal="center"/>
    </xf>
    <xf numFmtId="0" fontId="16" fillId="0" borderId="36" xfId="11" applyFont="1" applyBorder="1" applyAlignment="1">
      <alignment horizontal="center"/>
    </xf>
    <xf numFmtId="0" fontId="19" fillId="0" borderId="36" xfId="11" applyFont="1" applyBorder="1" applyAlignment="1">
      <alignment horizontal="center"/>
    </xf>
    <xf numFmtId="0" fontId="14" fillId="0" borderId="37" xfId="11" applyFont="1" applyBorder="1" applyAlignment="1">
      <alignment horizontal="center"/>
    </xf>
    <xf numFmtId="0" fontId="13" fillId="0" borderId="38" xfId="11" applyFont="1" applyBorder="1" applyAlignment="1">
      <alignment horizontal="center"/>
    </xf>
    <xf numFmtId="0" fontId="13" fillId="3" borderId="38" xfId="11" applyFont="1" applyFill="1" applyBorder="1" applyAlignment="1">
      <alignment horizontal="center" vertical="center"/>
    </xf>
    <xf numFmtId="168" fontId="13" fillId="0" borderId="38" xfId="11" applyNumberFormat="1" applyFont="1" applyBorder="1" applyAlignment="1">
      <alignment horizontal="center"/>
    </xf>
    <xf numFmtId="168" fontId="13" fillId="3" borderId="38" xfId="11" applyNumberFormat="1" applyFont="1" applyFill="1" applyBorder="1" applyAlignment="1">
      <alignment horizontal="center" vertical="center"/>
    </xf>
    <xf numFmtId="1" fontId="13" fillId="3" borderId="38" xfId="11" applyNumberFormat="1" applyFont="1" applyFill="1" applyBorder="1" applyAlignment="1">
      <alignment horizontal="center" vertical="center"/>
    </xf>
    <xf numFmtId="1" fontId="13" fillId="0" borderId="38" xfId="11" applyNumberFormat="1" applyFont="1" applyBorder="1" applyAlignment="1">
      <alignment horizontal="center" vertical="center"/>
    </xf>
    <xf numFmtId="0" fontId="13" fillId="0" borderId="39" xfId="11" applyFont="1" applyBorder="1" applyAlignment="1">
      <alignment horizontal="center"/>
    </xf>
    <xf numFmtId="0" fontId="14" fillId="0" borderId="69" xfId="11" applyFont="1" applyBorder="1" applyAlignment="1">
      <alignment horizontal="center"/>
    </xf>
    <xf numFmtId="0" fontId="13" fillId="0" borderId="68" xfId="11" applyFont="1" applyBorder="1" applyAlignment="1">
      <alignment horizontal="center"/>
    </xf>
    <xf numFmtId="0" fontId="13" fillId="3" borderId="68" xfId="11" applyFont="1" applyFill="1" applyBorder="1" applyAlignment="1">
      <alignment horizontal="center" vertical="center"/>
    </xf>
    <xf numFmtId="168" fontId="13" fillId="0" borderId="68" xfId="11" applyNumberFormat="1" applyFont="1" applyBorder="1" applyAlignment="1">
      <alignment horizontal="center"/>
    </xf>
    <xf numFmtId="168" fontId="13" fillId="3" borderId="68" xfId="11" applyNumberFormat="1" applyFont="1" applyFill="1" applyBorder="1" applyAlignment="1">
      <alignment horizontal="center" vertical="center"/>
    </xf>
    <xf numFmtId="1" fontId="13" fillId="3" borderId="68" xfId="11" applyNumberFormat="1" applyFont="1" applyFill="1" applyBorder="1" applyAlignment="1">
      <alignment horizontal="center" vertical="center"/>
    </xf>
    <xf numFmtId="1" fontId="13" fillId="0" borderId="68" xfId="11" applyNumberFormat="1" applyFont="1" applyBorder="1" applyAlignment="1">
      <alignment horizontal="center" vertical="center"/>
    </xf>
    <xf numFmtId="0" fontId="13" fillId="0" borderId="70" xfId="11" applyFont="1" applyBorder="1" applyAlignment="1">
      <alignment horizontal="center"/>
    </xf>
    <xf numFmtId="0" fontId="17" fillId="0" borderId="0" xfId="5" applyFont="1" applyAlignment="1">
      <alignment horizontal="center" vertical="center"/>
    </xf>
    <xf numFmtId="167" fontId="17" fillId="0" borderId="0" xfId="5" applyNumberFormat="1" applyFont="1" applyAlignment="1">
      <alignment horizontal="center" vertical="center"/>
    </xf>
    <xf numFmtId="0" fontId="17" fillId="2" borderId="0" xfId="5" applyFont="1" applyFill="1" applyAlignment="1">
      <alignment horizontal="center" vertical="center"/>
    </xf>
    <xf numFmtId="166" fontId="17" fillId="0" borderId="0" xfId="22" applyNumberFormat="1" applyFont="1" applyFill="1" applyAlignment="1">
      <alignment horizontal="center" vertical="center"/>
    </xf>
    <xf numFmtId="166" fontId="17" fillId="0" borderId="0" xfId="5" applyNumberFormat="1" applyFont="1" applyAlignment="1">
      <alignment horizontal="center" vertical="center"/>
    </xf>
    <xf numFmtId="0" fontId="16" fillId="0" borderId="0" xfId="5" applyFont="1" applyAlignment="1">
      <alignment vertical="center"/>
    </xf>
    <xf numFmtId="0" fontId="16" fillId="0" borderId="53" xfId="5" applyFont="1" applyBorder="1" applyAlignment="1">
      <alignment horizontal="center" vertical="center"/>
    </xf>
    <xf numFmtId="167" fontId="16" fillId="0" borderId="53" xfId="5" applyNumberFormat="1" applyFont="1" applyBorder="1" applyAlignment="1">
      <alignment horizontal="center" vertical="center"/>
    </xf>
    <xf numFmtId="0" fontId="16" fillId="2" borderId="53" xfId="5" applyFont="1" applyFill="1" applyBorder="1" applyAlignment="1">
      <alignment horizontal="center" vertical="center"/>
    </xf>
    <xf numFmtId="0" fontId="16" fillId="0" borderId="53" xfId="5" applyFont="1" applyBorder="1" applyAlignment="1">
      <alignment vertical="center"/>
    </xf>
    <xf numFmtId="0" fontId="16" fillId="2" borderId="53" xfId="5" applyFont="1" applyFill="1" applyBorder="1" applyAlignment="1">
      <alignment vertical="center"/>
    </xf>
    <xf numFmtId="166" fontId="16" fillId="0" borderId="53" xfId="5" applyNumberFormat="1" applyFont="1" applyBorder="1" applyAlignment="1">
      <alignment vertical="center"/>
    </xf>
    <xf numFmtId="166" fontId="18" fillId="0" borderId="53" xfId="6" applyNumberFormat="1" applyFont="1" applyFill="1" applyBorder="1" applyAlignment="1">
      <alignment vertical="center"/>
    </xf>
    <xf numFmtId="0" fontId="16" fillId="0" borderId="0" xfId="5" applyFont="1" applyAlignment="1">
      <alignment horizontal="center" vertical="center"/>
    </xf>
    <xf numFmtId="167" fontId="16" fillId="0" borderId="0" xfId="5" applyNumberFormat="1" applyFont="1" applyAlignment="1">
      <alignment horizontal="center" vertical="center"/>
    </xf>
    <xf numFmtId="166" fontId="18" fillId="0" borderId="0" xfId="6" applyNumberFormat="1" applyFont="1" applyFill="1" applyAlignment="1">
      <alignment vertical="center"/>
    </xf>
    <xf numFmtId="166" fontId="16" fillId="0" borderId="0" xfId="5" applyNumberFormat="1" applyFont="1" applyAlignment="1">
      <alignment vertical="center"/>
    </xf>
    <xf numFmtId="0" fontId="17" fillId="2" borderId="53" xfId="5" applyFont="1" applyFill="1" applyBorder="1" applyAlignment="1">
      <alignment horizontal="center" vertical="center"/>
    </xf>
    <xf numFmtId="0" fontId="17" fillId="0" borderId="53" xfId="5" applyFont="1" applyBorder="1" applyAlignment="1">
      <alignment horizontal="center" vertical="center"/>
    </xf>
    <xf numFmtId="0" fontId="6" fillId="0" borderId="0" xfId="0" applyFont="1"/>
    <xf numFmtId="164" fontId="14" fillId="0" borderId="0" xfId="8" applyFont="1" applyAlignment="1">
      <alignment wrapText="1"/>
    </xf>
    <xf numFmtId="164" fontId="13" fillId="0" borderId="0" xfId="8" applyFont="1"/>
    <xf numFmtId="164" fontId="48" fillId="0" borderId="0" xfId="8" applyFont="1"/>
    <xf numFmtId="169" fontId="0" fillId="0" borderId="0" xfId="8" applyNumberFormat="1" applyFont="1"/>
    <xf numFmtId="169" fontId="0" fillId="0" borderId="28" xfId="8" applyNumberFormat="1" applyFont="1" applyBorder="1" applyAlignment="1">
      <alignment horizontal="center"/>
    </xf>
    <xf numFmtId="169" fontId="0" fillId="0" borderId="14" xfId="8" applyNumberFormat="1" applyFont="1" applyBorder="1" applyAlignment="1">
      <alignment horizontal="center"/>
    </xf>
    <xf numFmtId="169" fontId="0" fillId="0" borderId="36" xfId="8" applyNumberFormat="1" applyFont="1" applyBorder="1" applyAlignment="1">
      <alignment horizontal="center"/>
    </xf>
    <xf numFmtId="169" fontId="48" fillId="0" borderId="0" xfId="8" applyNumberFormat="1" applyFont="1" applyAlignment="1">
      <alignment horizontal="center"/>
    </xf>
    <xf numFmtId="169" fontId="49" fillId="0" borderId="0" xfId="8" applyNumberFormat="1" applyFont="1"/>
    <xf numFmtId="169" fontId="51" fillId="0" borderId="0" xfId="8" applyNumberFormat="1" applyFont="1"/>
    <xf numFmtId="169" fontId="48" fillId="0" borderId="0" xfId="8" applyNumberFormat="1" applyFont="1"/>
    <xf numFmtId="0" fontId="0" fillId="0" borderId="37" xfId="0" applyBorder="1" applyAlignment="1">
      <alignment horizontal="center"/>
    </xf>
    <xf numFmtId="169" fontId="0" fillId="0" borderId="39" xfId="8" applyNumberFormat="1" applyFont="1" applyBorder="1" applyAlignment="1">
      <alignment horizontal="center"/>
    </xf>
    <xf numFmtId="169" fontId="6" fillId="0" borderId="0" xfId="8" applyNumberFormat="1" applyFont="1"/>
    <xf numFmtId="169" fontId="6" fillId="0" borderId="28" xfId="8" applyNumberFormat="1" applyFont="1" applyBorder="1" applyAlignment="1">
      <alignment horizontal="center"/>
    </xf>
    <xf numFmtId="169" fontId="6" fillId="0" borderId="36" xfId="8" applyNumberFormat="1" applyFont="1" applyBorder="1" applyAlignment="1">
      <alignment horizontal="center"/>
    </xf>
    <xf numFmtId="169" fontId="6" fillId="0" borderId="39" xfId="8" applyNumberFormat="1" applyFont="1" applyBorder="1" applyAlignment="1">
      <alignment horizontal="center"/>
    </xf>
    <xf numFmtId="0" fontId="6" fillId="0" borderId="28" xfId="0" applyFont="1" applyBorder="1" applyAlignment="1">
      <alignment horizontal="center"/>
    </xf>
    <xf numFmtId="0" fontId="6" fillId="0" borderId="35" xfId="0" applyFont="1" applyBorder="1" applyAlignment="1">
      <alignment horizontal="center"/>
    </xf>
    <xf numFmtId="0" fontId="6" fillId="0" borderId="37" xfId="0" applyFont="1" applyBorder="1" applyAlignment="1">
      <alignment horizontal="center"/>
    </xf>
    <xf numFmtId="0" fontId="6" fillId="0" borderId="71" xfId="0" applyFont="1" applyBorder="1" applyAlignment="1">
      <alignment horizontal="center"/>
    </xf>
    <xf numFmtId="0" fontId="6" fillId="0" borderId="76" xfId="0" applyFont="1" applyBorder="1" applyAlignment="1">
      <alignment horizontal="center"/>
    </xf>
    <xf numFmtId="0" fontId="6" fillId="0" borderId="73" xfId="0" applyFont="1" applyBorder="1" applyAlignment="1">
      <alignment horizontal="center"/>
    </xf>
    <xf numFmtId="0" fontId="6" fillId="0" borderId="77" xfId="0" applyFont="1" applyBorder="1" applyAlignment="1">
      <alignment horizontal="center"/>
    </xf>
    <xf numFmtId="0" fontId="6" fillId="0" borderId="74" xfId="0" applyFont="1" applyBorder="1" applyAlignment="1">
      <alignment horizontal="center"/>
    </xf>
    <xf numFmtId="1" fontId="12" fillId="0" borderId="0" xfId="0" applyNumberFormat="1" applyFont="1" applyAlignment="1">
      <alignment vertical="center"/>
    </xf>
    <xf numFmtId="0" fontId="1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46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5" fillId="0" borderId="0" xfId="5" applyFont="1" applyAlignment="1">
      <alignment vertical="center"/>
    </xf>
    <xf numFmtId="0" fontId="16" fillId="0" borderId="68" xfId="5" applyFont="1" applyBorder="1" applyAlignment="1">
      <alignment horizontal="center" vertical="center"/>
    </xf>
    <xf numFmtId="167" fontId="16" fillId="0" borderId="68" xfId="5" applyNumberFormat="1" applyFont="1" applyBorder="1" applyAlignment="1">
      <alignment horizontal="center" vertical="center"/>
    </xf>
    <xf numFmtId="0" fontId="17" fillId="2" borderId="68" xfId="5" applyFont="1" applyFill="1" applyBorder="1" applyAlignment="1">
      <alignment horizontal="center" vertical="center"/>
    </xf>
    <xf numFmtId="0" fontId="16" fillId="0" borderId="68" xfId="5" applyFont="1" applyBorder="1" applyAlignment="1">
      <alignment vertical="center"/>
    </xf>
    <xf numFmtId="0" fontId="16" fillId="2" borderId="68" xfId="5" applyFont="1" applyFill="1" applyBorder="1" applyAlignment="1">
      <alignment horizontal="center" vertical="center"/>
    </xf>
    <xf numFmtId="0" fontId="16" fillId="2" borderId="68" xfId="5" applyFont="1" applyFill="1" applyBorder="1" applyAlignment="1">
      <alignment vertical="center"/>
    </xf>
    <xf numFmtId="166" fontId="16" fillId="0" borderId="68" xfId="5" applyNumberFormat="1" applyFont="1" applyBorder="1" applyAlignment="1">
      <alignment vertical="center"/>
    </xf>
    <xf numFmtId="0" fontId="16" fillId="0" borderId="38" xfId="5" applyFont="1" applyBorder="1" applyAlignment="1">
      <alignment horizontal="center" vertical="center"/>
    </xf>
    <xf numFmtId="167" fontId="16" fillId="0" borderId="38" xfId="5" applyNumberFormat="1" applyFont="1" applyBorder="1" applyAlignment="1">
      <alignment horizontal="center" vertical="center"/>
    </xf>
    <xf numFmtId="0" fontId="17" fillId="2" borderId="38" xfId="5" applyFont="1" applyFill="1" applyBorder="1" applyAlignment="1">
      <alignment horizontal="center" vertical="center"/>
    </xf>
    <xf numFmtId="0" fontId="16" fillId="0" borderId="38" xfId="5" applyFont="1" applyBorder="1" applyAlignment="1">
      <alignment vertical="center"/>
    </xf>
    <xf numFmtId="0" fontId="16" fillId="2" borderId="38" xfId="5" applyFont="1" applyFill="1" applyBorder="1" applyAlignment="1">
      <alignment horizontal="center" vertical="center"/>
    </xf>
    <xf numFmtId="0" fontId="16" fillId="2" borderId="38" xfId="5" applyFont="1" applyFill="1" applyBorder="1" applyAlignment="1">
      <alignment vertical="center"/>
    </xf>
    <xf numFmtId="166" fontId="16" fillId="0" borderId="38" xfId="5" applyNumberFormat="1" applyFont="1" applyBorder="1" applyAlignment="1">
      <alignment vertical="center"/>
    </xf>
    <xf numFmtId="0" fontId="57" fillId="0" borderId="59" xfId="0" applyFont="1" applyBorder="1" applyAlignment="1">
      <alignment horizontal="center"/>
    </xf>
    <xf numFmtId="0" fontId="57" fillId="0" borderId="55" xfId="0" applyFont="1" applyBorder="1" applyAlignment="1">
      <alignment horizontal="center"/>
    </xf>
    <xf numFmtId="0" fontId="57" fillId="0" borderId="60" xfId="0" applyFont="1" applyBorder="1" applyAlignment="1">
      <alignment horizontal="center"/>
    </xf>
    <xf numFmtId="0" fontId="57" fillId="0" borderId="56" xfId="0" applyFont="1" applyBorder="1" applyAlignment="1">
      <alignment horizontal="center"/>
    </xf>
    <xf numFmtId="0" fontId="57" fillId="0" borderId="57" xfId="0" applyFont="1" applyBorder="1" applyAlignment="1">
      <alignment horizontal="center"/>
    </xf>
    <xf numFmtId="0" fontId="57" fillId="0" borderId="58" xfId="0" applyFont="1" applyBorder="1" applyAlignment="1">
      <alignment horizontal="center"/>
    </xf>
    <xf numFmtId="0" fontId="57" fillId="0" borderId="66" xfId="0" applyFont="1" applyBorder="1" applyAlignment="1">
      <alignment horizontal="center"/>
    </xf>
    <xf numFmtId="0" fontId="57" fillId="0" borderId="67" xfId="0" applyFont="1" applyBorder="1" applyAlignment="1">
      <alignment horizontal="center"/>
    </xf>
    <xf numFmtId="0" fontId="0" fillId="0" borderId="75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166" fontId="0" fillId="0" borderId="75" xfId="0" applyNumberFormat="1" applyBorder="1" applyAlignment="1">
      <alignment horizontal="center" vertical="center"/>
    </xf>
    <xf numFmtId="2" fontId="0" fillId="0" borderId="60" xfId="0" applyNumberFormat="1" applyBorder="1" applyAlignment="1">
      <alignment horizontal="center"/>
    </xf>
    <xf numFmtId="0" fontId="60" fillId="0" borderId="0" xfId="0" pivotButton="1" applyFont="1"/>
    <xf numFmtId="0" fontId="60" fillId="0" borderId="0" xfId="0" applyFont="1"/>
    <xf numFmtId="1" fontId="60" fillId="0" borderId="0" xfId="0" pivotButton="1" applyNumberFormat="1" applyFont="1" applyAlignment="1">
      <alignment horizontal="center"/>
    </xf>
    <xf numFmtId="0" fontId="60" fillId="0" borderId="0" xfId="0" applyFont="1" applyAlignment="1">
      <alignment horizontal="center"/>
    </xf>
    <xf numFmtId="0" fontId="61" fillId="0" borderId="53" xfId="0" pivotButton="1" applyFont="1" applyBorder="1" applyAlignment="1">
      <alignment horizontal="center" vertical="top"/>
    </xf>
    <xf numFmtId="1" fontId="61" fillId="0" borderId="53" xfId="0" applyNumberFormat="1" applyFont="1" applyBorder="1" applyAlignment="1">
      <alignment horizontal="center" vertical="top" wrapText="1"/>
    </xf>
    <xf numFmtId="0" fontId="61" fillId="0" borderId="53" xfId="0" applyFont="1" applyBorder="1" applyAlignment="1">
      <alignment horizontal="center" vertical="top" wrapText="1"/>
    </xf>
    <xf numFmtId="1" fontId="60" fillId="0" borderId="54" xfId="0" applyNumberFormat="1" applyFont="1" applyBorder="1" applyAlignment="1">
      <alignment horizontal="center"/>
    </xf>
    <xf numFmtId="166" fontId="61" fillId="0" borderId="54" xfId="0" applyNumberFormat="1" applyFont="1" applyBorder="1"/>
    <xf numFmtId="1" fontId="60" fillId="0" borderId="7" xfId="0" applyNumberFormat="1" applyFont="1" applyBorder="1" applyAlignment="1">
      <alignment horizontal="center"/>
    </xf>
    <xf numFmtId="166" fontId="61" fillId="0" borderId="7" xfId="0" applyNumberFormat="1" applyFont="1" applyBorder="1"/>
    <xf numFmtId="0" fontId="60" fillId="0" borderId="53" xfId="0" applyFont="1" applyBorder="1"/>
    <xf numFmtId="1" fontId="60" fillId="0" borderId="68" xfId="0" applyNumberFormat="1" applyFont="1" applyBorder="1" applyAlignment="1">
      <alignment horizontal="center"/>
    </xf>
    <xf numFmtId="166" fontId="61" fillId="0" borderId="68" xfId="0" applyNumberFormat="1" applyFont="1" applyBorder="1"/>
    <xf numFmtId="0" fontId="60" fillId="0" borderId="53" xfId="0" pivotButton="1" applyFont="1" applyBorder="1"/>
    <xf numFmtId="0" fontId="62" fillId="0" borderId="53" xfId="0" pivotButton="1" applyFont="1" applyBorder="1"/>
    <xf numFmtId="0" fontId="60" fillId="0" borderId="53" xfId="0" applyFont="1" applyBorder="1" applyAlignment="1">
      <alignment horizontal="center"/>
    </xf>
    <xf numFmtId="0" fontId="61" fillId="0" borderId="53" xfId="0" applyFont="1" applyBorder="1"/>
    <xf numFmtId="169" fontId="61" fillId="0" borderId="53" xfId="0" applyNumberFormat="1" applyFont="1" applyBorder="1"/>
    <xf numFmtId="0" fontId="60" fillId="0" borderId="0" xfId="0" pivotButton="1" applyFont="1" applyAlignment="1">
      <alignment vertical="center"/>
    </xf>
    <xf numFmtId="0" fontId="60" fillId="0" borderId="0" xfId="0" applyFont="1" applyAlignment="1">
      <alignment vertical="center"/>
    </xf>
    <xf numFmtId="166" fontId="61" fillId="0" borderId="53" xfId="0" applyNumberFormat="1" applyFont="1" applyBorder="1" applyAlignment="1">
      <alignment vertical="center"/>
    </xf>
    <xf numFmtId="0" fontId="61" fillId="0" borderId="0" xfId="0" applyFont="1" applyAlignment="1">
      <alignment vertical="center"/>
    </xf>
    <xf numFmtId="0" fontId="61" fillId="0" borderId="0" xfId="0" pivotButton="1" applyFont="1" applyAlignment="1">
      <alignment vertical="center"/>
    </xf>
    <xf numFmtId="0" fontId="61" fillId="0" borderId="53" xfId="0" applyFont="1" applyBorder="1" applyAlignment="1">
      <alignment vertical="center"/>
    </xf>
    <xf numFmtId="0" fontId="58" fillId="0" borderId="0" xfId="0" pivotButton="1" applyFont="1" applyAlignment="1">
      <alignment vertical="center"/>
    </xf>
    <xf numFmtId="0" fontId="58" fillId="0" borderId="0" xfId="0" applyFont="1" applyAlignment="1">
      <alignment vertical="center"/>
    </xf>
    <xf numFmtId="0" fontId="59" fillId="0" borderId="0" xfId="0" applyFont="1" applyAlignment="1">
      <alignment vertical="center"/>
    </xf>
    <xf numFmtId="0" fontId="59" fillId="0" borderId="0" xfId="0" pivotButton="1" applyFont="1" applyAlignment="1">
      <alignment vertical="center"/>
    </xf>
    <xf numFmtId="0" fontId="59" fillId="0" borderId="0" xfId="0" pivotButton="1" applyFont="1" applyAlignment="1">
      <alignment horizontal="center" vertical="center" wrapText="1"/>
    </xf>
    <xf numFmtId="0" fontId="59" fillId="0" borderId="0" xfId="0" applyFont="1" applyAlignment="1">
      <alignment horizontal="center" vertical="center" wrapText="1"/>
    </xf>
    <xf numFmtId="0" fontId="58" fillId="0" borderId="53" xfId="0" applyFont="1" applyBorder="1" applyAlignment="1">
      <alignment vertical="center"/>
    </xf>
    <xf numFmtId="169" fontId="58" fillId="0" borderId="53" xfId="0" applyNumberFormat="1" applyFont="1" applyBorder="1" applyAlignment="1">
      <alignment vertical="center"/>
    </xf>
    <xf numFmtId="166" fontId="59" fillId="0" borderId="53" xfId="0" applyNumberFormat="1" applyFont="1" applyBorder="1" applyAlignment="1">
      <alignment vertical="center"/>
    </xf>
    <xf numFmtId="0" fontId="59" fillId="0" borderId="53" xfId="0" applyFont="1" applyBorder="1" applyAlignment="1">
      <alignment vertical="center"/>
    </xf>
    <xf numFmtId="169" fontId="59" fillId="0" borderId="53" xfId="0" applyNumberFormat="1" applyFont="1" applyBorder="1" applyAlignment="1">
      <alignment vertical="center"/>
    </xf>
    <xf numFmtId="169" fontId="61" fillId="0" borderId="54" xfId="0" applyNumberFormat="1" applyFont="1" applyBorder="1"/>
    <xf numFmtId="169" fontId="61" fillId="0" borderId="7" xfId="0" applyNumberFormat="1" applyFont="1" applyBorder="1"/>
    <xf numFmtId="169" fontId="61" fillId="0" borderId="68" xfId="0" applyNumberFormat="1" applyFont="1" applyBorder="1"/>
    <xf numFmtId="0" fontId="60" fillId="0" borderId="54" xfId="0" applyFont="1" applyBorder="1" applyAlignment="1">
      <alignment horizontal="center"/>
    </xf>
    <xf numFmtId="0" fontId="60" fillId="0" borderId="7" xfId="0" applyFont="1" applyBorder="1" applyAlignment="1">
      <alignment horizontal="center"/>
    </xf>
    <xf numFmtId="0" fontId="60" fillId="0" borderId="68" xfId="0" applyFont="1" applyBorder="1" applyAlignment="1">
      <alignment horizontal="center"/>
    </xf>
    <xf numFmtId="0" fontId="60" fillId="0" borderId="54" xfId="0" applyFont="1" applyBorder="1"/>
    <xf numFmtId="0" fontId="60" fillId="0" borderId="68" xfId="0" applyFont="1" applyBorder="1"/>
    <xf numFmtId="0" fontId="14" fillId="0" borderId="0" xfId="4" applyFont="1" applyAlignment="1">
      <alignment horizontal="center" vertical="center"/>
    </xf>
    <xf numFmtId="0" fontId="41" fillId="0" borderId="0" xfId="4" applyFont="1" applyAlignment="1">
      <alignment horizontal="center" vertical="center"/>
    </xf>
    <xf numFmtId="0" fontId="37" fillId="2" borderId="0" xfId="4" applyFont="1" applyFill="1" applyAlignment="1">
      <alignment horizontal="center" vertical="center"/>
    </xf>
    <xf numFmtId="0" fontId="38" fillId="2" borderId="0" xfId="4" applyFont="1" applyFill="1" applyAlignment="1">
      <alignment horizontal="center" vertical="center"/>
    </xf>
    <xf numFmtId="0" fontId="49" fillId="0" borderId="0" xfId="0" applyFont="1" applyAlignment="1">
      <alignment horizontal="center"/>
    </xf>
    <xf numFmtId="1" fontId="14" fillId="0" borderId="0" xfId="0" applyNumberFormat="1" applyFont="1" applyAlignment="1">
      <alignment horizontal="center"/>
    </xf>
    <xf numFmtId="1" fontId="49" fillId="0" borderId="0" xfId="0" applyNumberFormat="1" applyFont="1" applyAlignment="1">
      <alignment horizontal="center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40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6" fillId="0" borderId="41" xfId="0" applyFont="1" applyBorder="1" applyAlignment="1">
      <alignment horizontal="center" vertical="center" wrapText="1"/>
    </xf>
    <xf numFmtId="0" fontId="25" fillId="0" borderId="9" xfId="0" applyFont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 wrapText="1"/>
    </xf>
    <xf numFmtId="0" fontId="25" fillId="0" borderId="11" xfId="0" applyFont="1" applyBorder="1" applyAlignment="1">
      <alignment horizontal="center" vertical="center" wrapText="1"/>
    </xf>
    <xf numFmtId="0" fontId="25" fillId="0" borderId="40" xfId="0" applyFont="1" applyBorder="1" applyAlignment="1">
      <alignment horizontal="center" vertical="center" wrapText="1"/>
    </xf>
    <xf numFmtId="0" fontId="25" fillId="0" borderId="29" xfId="0" applyFont="1" applyBorder="1" applyAlignment="1">
      <alignment horizontal="center" vertical="center" wrapText="1"/>
    </xf>
    <xf numFmtId="0" fontId="25" fillId="0" borderId="41" xfId="0" applyFont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6" fillId="0" borderId="29" xfId="0" applyFont="1" applyBorder="1" applyAlignment="1">
      <alignment horizontal="center"/>
    </xf>
    <xf numFmtId="0" fontId="0" fillId="0" borderId="29" xfId="0" applyBorder="1" applyAlignment="1">
      <alignment horizontal="center"/>
    </xf>
    <xf numFmtId="0" fontId="12" fillId="0" borderId="0" xfId="0" applyFont="1" applyAlignment="1">
      <alignment horizontal="center" vertical="center"/>
    </xf>
    <xf numFmtId="0" fontId="60" fillId="0" borderId="54" xfId="0" applyNumberFormat="1" applyFont="1" applyBorder="1" applyAlignment="1">
      <alignment horizontal="center"/>
    </xf>
    <xf numFmtId="0" fontId="60" fillId="0" borderId="7" xfId="0" applyNumberFormat="1" applyFont="1" applyBorder="1" applyAlignment="1">
      <alignment horizontal="center"/>
    </xf>
    <xf numFmtId="0" fontId="60" fillId="0" borderId="68" xfId="0" applyNumberFormat="1" applyFont="1" applyBorder="1" applyAlignment="1">
      <alignment horizontal="center"/>
    </xf>
    <xf numFmtId="0" fontId="57" fillId="0" borderId="75" xfId="0" applyFont="1" applyBorder="1" applyAlignment="1">
      <alignment horizontal="center"/>
    </xf>
    <xf numFmtId="0" fontId="57" fillId="0" borderId="72" xfId="0" applyFont="1" applyBorder="1" applyAlignment="1">
      <alignment horizontal="center"/>
    </xf>
    <xf numFmtId="0" fontId="57" fillId="0" borderId="12" xfId="0" applyFont="1" applyBorder="1" applyAlignment="1">
      <alignment horizontal="center"/>
    </xf>
    <xf numFmtId="169" fontId="57" fillId="0" borderId="14" xfId="8" applyNumberFormat="1" applyFont="1" applyBorder="1" applyAlignment="1">
      <alignment horizontal="center"/>
    </xf>
    <xf numFmtId="0" fontId="57" fillId="0" borderId="76" xfId="0" applyFont="1" applyBorder="1" applyAlignment="1">
      <alignment horizontal="center"/>
    </xf>
    <xf numFmtId="0" fontId="57" fillId="0" borderId="73" xfId="0" applyFont="1" applyBorder="1" applyAlignment="1">
      <alignment horizontal="center"/>
    </xf>
    <xf numFmtId="0" fontId="57" fillId="0" borderId="35" xfId="0" applyFont="1" applyBorder="1" applyAlignment="1">
      <alignment horizontal="center"/>
    </xf>
    <xf numFmtId="169" fontId="57" fillId="0" borderId="36" xfId="8" applyNumberFormat="1" applyFont="1" applyBorder="1" applyAlignment="1">
      <alignment horizontal="center"/>
    </xf>
  </cellXfs>
  <cellStyles count="33">
    <cellStyle name="Comma" xfId="8" builtinId="3"/>
    <cellStyle name="Comma 2" xfId="2" xr:uid="{00000000-0005-0000-0000-000001000000}"/>
    <cellStyle name="Comma 2 2" xfId="10" xr:uid="{00000000-0005-0000-0000-000002000000}"/>
    <cellStyle name="Comma 2 2 2" xfId="21" xr:uid="{00000000-0005-0000-0000-000003000000}"/>
    <cellStyle name="Comma 3" xfId="6" xr:uid="{00000000-0005-0000-0000-000004000000}"/>
    <cellStyle name="Comma 3 2" xfId="12" xr:uid="{00000000-0005-0000-0000-000005000000}"/>
    <cellStyle name="Comma 3 2 2" xfId="22" xr:uid="{00000000-0005-0000-0000-000006000000}"/>
    <cellStyle name="Comma 3 3" xfId="15" xr:uid="{00000000-0005-0000-0000-000007000000}"/>
    <cellStyle name="Comma 3 3 2" xfId="25" xr:uid="{00000000-0005-0000-0000-000008000000}"/>
    <cellStyle name="Comma 3 4" xfId="18" xr:uid="{00000000-0005-0000-0000-000009000000}"/>
    <cellStyle name="Comma 4" xfId="14" xr:uid="{00000000-0005-0000-0000-00000A000000}"/>
    <cellStyle name="Comma 4 2" xfId="24" xr:uid="{00000000-0005-0000-0000-00000B000000}"/>
    <cellStyle name="Comma 5" xfId="17" xr:uid="{00000000-0005-0000-0000-00000C000000}"/>
    <cellStyle name="Comma 5 2" xfId="27" xr:uid="{00000000-0005-0000-0000-00000D000000}"/>
    <cellStyle name="Comma 6" xfId="20" xr:uid="{00000000-0005-0000-0000-00000E000000}"/>
    <cellStyle name="Hyperlink" xfId="28" builtinId="8"/>
    <cellStyle name="Hyperlink 2" xfId="31" xr:uid="{BA671E9E-BE91-4552-83CD-120A2B1392DF}"/>
    <cellStyle name="Normal" xfId="0" builtinId="0"/>
    <cellStyle name="Normal 2" xfId="1" xr:uid="{00000000-0005-0000-0000-000011000000}"/>
    <cellStyle name="Normal 3" xfId="3" xr:uid="{00000000-0005-0000-0000-000012000000}"/>
    <cellStyle name="Normal 4" xfId="4" xr:uid="{00000000-0005-0000-0000-000013000000}"/>
    <cellStyle name="Normal 4 2" xfId="11" xr:uid="{00000000-0005-0000-0000-000014000000}"/>
    <cellStyle name="Normal 5" xfId="5" xr:uid="{00000000-0005-0000-0000-000015000000}"/>
    <cellStyle name="Normal 6" xfId="7" xr:uid="{00000000-0005-0000-0000-000016000000}"/>
    <cellStyle name="Normal 6 2" xfId="13" xr:uid="{00000000-0005-0000-0000-000017000000}"/>
    <cellStyle name="Normal 6 2 2" xfId="23" xr:uid="{00000000-0005-0000-0000-000018000000}"/>
    <cellStyle name="Normal 6 3" xfId="16" xr:uid="{00000000-0005-0000-0000-000019000000}"/>
    <cellStyle name="Normal 6 3 2" xfId="26" xr:uid="{00000000-0005-0000-0000-00001A000000}"/>
    <cellStyle name="Normal 6 4" xfId="19" xr:uid="{00000000-0005-0000-0000-00001B000000}"/>
    <cellStyle name="Normal 7" xfId="30" xr:uid="{6E3E7440-CE4D-4719-9B89-DAA7D3743EC5}"/>
    <cellStyle name="Normal 8" xfId="29" xr:uid="{40069DDF-F068-4824-A302-3561D4E0A5C7}"/>
    <cellStyle name="Normal 9" xfId="32" xr:uid="{2C440576-C541-47EA-BF37-57076CACCF10}"/>
    <cellStyle name="Normal_Rays len-wt eqns" xfId="9" xr:uid="{00000000-0005-0000-0000-00001C000000}"/>
  </cellStyles>
  <dxfs count="1862">
    <dxf>
      <font>
        <b/>
      </font>
    </dxf>
    <dxf>
      <font>
        <b/>
      </font>
    </dxf>
    <dxf>
      <font>
        <b/>
      </font>
    </dxf>
    <dxf>
      <font>
        <b/>
      </font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ont>
        <b val="0"/>
      </font>
    </dxf>
    <dxf>
      <alignment wrapText="1" readingOrder="0"/>
    </dxf>
    <dxf>
      <alignment wrapText="1" readingOrder="0"/>
    </dxf>
    <dxf>
      <numFmt numFmtId="166" formatCode="0.0"/>
    </dxf>
    <dxf>
      <numFmt numFmtId="2" formatCode="0.00"/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font>
        <b/>
      </font>
    </dxf>
    <dxf>
      <font>
        <b/>
      </font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numFmt numFmtId="166" formatCode="0.0"/>
    </dxf>
    <dxf>
      <numFmt numFmtId="1" formatCode="0"/>
    </dxf>
    <dxf>
      <numFmt numFmtId="1" formatCode="0"/>
    </dxf>
    <dxf>
      <numFmt numFmtId="1" formatCode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font>
        <b/>
      </font>
    </dxf>
    <dxf>
      <font>
        <b/>
      </font>
    </dxf>
    <dxf>
      <font>
        <name val="Arial Narrow"/>
        <scheme val="none"/>
      </font>
    </dxf>
    <dxf>
      <font>
        <sz val="9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ont>
        <b val="0"/>
      </font>
    </dxf>
    <dxf>
      <alignment wrapText="1" readingOrder="0"/>
    </dxf>
    <dxf>
      <alignment wrapText="1" readingOrder="0"/>
    </dxf>
    <dxf>
      <numFmt numFmtId="166" formatCode="0.0"/>
    </dxf>
    <dxf>
      <numFmt numFmtId="2" formatCode="0.00"/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font>
        <b/>
      </font>
    </dxf>
    <dxf>
      <font>
        <b/>
      </font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numFmt numFmtId="166" formatCode="0.0"/>
    </dxf>
    <dxf>
      <numFmt numFmtId="1" formatCode="0"/>
    </dxf>
    <dxf>
      <numFmt numFmtId="1" formatCode="0"/>
    </dxf>
    <dxf>
      <numFmt numFmtId="1" formatCode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font>
        <b/>
      </font>
    </dxf>
    <dxf>
      <font>
        <b/>
      </font>
    </dxf>
    <dxf>
      <font>
        <name val="Arial Narrow"/>
        <scheme val="none"/>
      </font>
    </dxf>
    <dxf>
      <font>
        <sz val="9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ont>
        <b val="0"/>
      </font>
    </dxf>
    <dxf>
      <alignment wrapText="1" readingOrder="0"/>
    </dxf>
    <dxf>
      <alignment wrapText="1" readingOrder="0"/>
    </dxf>
    <dxf>
      <numFmt numFmtId="166" formatCode="0.0"/>
    </dxf>
    <dxf>
      <numFmt numFmtId="2" formatCode="0.00"/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font>
        <b/>
      </font>
    </dxf>
    <dxf>
      <font>
        <b/>
      </font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numFmt numFmtId="166" formatCode="0.0"/>
    </dxf>
    <dxf>
      <numFmt numFmtId="1" formatCode="0"/>
    </dxf>
    <dxf>
      <numFmt numFmtId="1" formatCode="0"/>
    </dxf>
    <dxf>
      <numFmt numFmtId="1" formatCode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font>
        <b/>
      </font>
    </dxf>
    <dxf>
      <font>
        <b/>
      </font>
    </dxf>
    <dxf>
      <font>
        <name val="Arial Narrow"/>
        <scheme val="none"/>
      </font>
    </dxf>
    <dxf>
      <font>
        <sz val="9"/>
      </font>
    </dxf>
    <dxf>
      <font>
        <color auto="1"/>
      </font>
    </dxf>
    <dxf>
      <font>
        <color auto="1"/>
      </font>
    </dxf>
    <dxf>
      <font>
        <color auto="1"/>
      </font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numFmt numFmtId="169" formatCode="_ * #,##0.0_ ;_ * \-#,##0.0_ ;_ * &quot;-&quot;??_ ;_ @_ "/>
    </dxf>
    <dxf>
      <numFmt numFmtId="166" formatCode="0.0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</font>
    </dxf>
    <dxf>
      <font>
        <name val="Arial Narrow"/>
        <scheme val="none"/>
      </font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numFmt numFmtId="169" formatCode="_ * #,##0.0_ ;_ * \-#,##0.0_ ;_ * &quot;-&quot;??_ ;_ @_ "/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sz val="9"/>
      </font>
    </dxf>
    <dxf>
      <font>
        <name val="Arial Narrow"/>
        <scheme val="none"/>
      </font>
    </dxf>
    <dxf>
      <border>
        <left style="thin">
          <color indexed="64"/>
        </lef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 val="0"/>
      </font>
    </dxf>
    <dxf>
      <numFmt numFmtId="166" formatCode="0.0"/>
    </dxf>
    <dxf>
      <font>
        <sz val="9"/>
      </font>
    </dxf>
    <dxf>
      <font>
        <name val="Arial Narrow"/>
        <scheme val="none"/>
      </font>
    </dxf>
    <dxf>
      <numFmt numFmtId="169" formatCode="_ * #,##0.0_ ;_ * \-#,##0.0_ ;_ * &quot;-&quot;??_ ;_ @_ 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 val="0"/>
      </font>
    </dxf>
    <dxf>
      <alignment vertical="center" readingOrder="0"/>
    </dxf>
    <dxf>
      <font>
        <color rgb="FF000099"/>
      </font>
    </dxf>
    <dxf>
      <font>
        <color rgb="FF000099"/>
      </font>
    </dxf>
    <dxf>
      <font>
        <color rgb="FF000099"/>
      </font>
    </dxf>
    <dxf>
      <font>
        <color rgb="FF000099"/>
      </font>
    </dxf>
    <dxf>
      <font>
        <sz val="12"/>
      </font>
    </dxf>
    <dxf>
      <font>
        <b/>
      </font>
    </dxf>
    <dxf>
      <alignment horizontal="center" readingOrder="0"/>
    </dxf>
    <dxf>
      <alignment horizontal="center" readingOrder="0"/>
    </dxf>
    <dxf>
      <font>
        <color auto="1"/>
      </font>
    </dxf>
    <dxf>
      <font>
        <color auto="1"/>
      </font>
    </dxf>
    <dxf>
      <font>
        <color auto="1"/>
      </font>
    </dxf>
    <dxf>
      <font>
        <sz val="9"/>
      </font>
    </dxf>
    <dxf>
      <font>
        <name val="Arial Narrow"/>
        <scheme val="none"/>
      </font>
    </dxf>
    <dxf>
      <font>
        <b/>
      </font>
    </dxf>
    <dxf>
      <font>
        <b/>
      </font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numFmt numFmtId="1" formatCode="0"/>
    </dxf>
    <dxf>
      <numFmt numFmtId="1" formatCode="0"/>
    </dxf>
    <dxf>
      <numFmt numFmtId="1" formatCode="0"/>
    </dxf>
    <dxf>
      <numFmt numFmtId="166" formatCode="0.0"/>
    </dxf>
    <dxf>
      <border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font>
        <b/>
      </font>
    </dxf>
    <dxf>
      <font>
        <b/>
      </font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numFmt numFmtId="2" formatCode="0.00"/>
    </dxf>
    <dxf>
      <numFmt numFmtId="166" formatCode="0.0"/>
    </dxf>
    <dxf>
      <alignment wrapText="1" readingOrder="0"/>
    </dxf>
    <dxf>
      <alignment wrapText="1" readingOrder="0"/>
    </dxf>
    <dxf>
      <font>
        <b val="0"/>
      </font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sz val="9"/>
      </font>
    </dxf>
    <dxf>
      <font>
        <name val="Arial Narrow"/>
        <scheme val="none"/>
      </font>
    </dxf>
    <dxf>
      <font>
        <b/>
      </font>
    </dxf>
    <dxf>
      <font>
        <b/>
      </font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numFmt numFmtId="1" formatCode="0"/>
    </dxf>
    <dxf>
      <numFmt numFmtId="1" formatCode="0"/>
    </dxf>
    <dxf>
      <numFmt numFmtId="1" formatCode="0"/>
    </dxf>
    <dxf>
      <numFmt numFmtId="166" formatCode="0.0"/>
    </dxf>
    <dxf>
      <border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font>
        <b/>
      </font>
    </dxf>
    <dxf>
      <font>
        <b/>
      </font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numFmt numFmtId="2" formatCode="0.00"/>
    </dxf>
    <dxf>
      <numFmt numFmtId="166" formatCode="0.0"/>
    </dxf>
    <dxf>
      <alignment wrapText="1" readingOrder="0"/>
    </dxf>
    <dxf>
      <alignment wrapText="1" readingOrder="0"/>
    </dxf>
    <dxf>
      <font>
        <b val="0"/>
      </font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sz val="9"/>
      </font>
    </dxf>
    <dxf>
      <font>
        <name val="Arial Narrow"/>
        <scheme val="none"/>
      </font>
    </dxf>
    <dxf>
      <font>
        <b/>
      </font>
    </dxf>
    <dxf>
      <font>
        <b/>
      </font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numFmt numFmtId="1" formatCode="0"/>
    </dxf>
    <dxf>
      <numFmt numFmtId="1" formatCode="0"/>
    </dxf>
    <dxf>
      <numFmt numFmtId="1" formatCode="0"/>
    </dxf>
    <dxf>
      <numFmt numFmtId="166" formatCode="0.0"/>
    </dxf>
    <dxf>
      <border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font>
        <b/>
      </font>
    </dxf>
    <dxf>
      <font>
        <b/>
      </font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numFmt numFmtId="2" formatCode="0.00"/>
    </dxf>
    <dxf>
      <numFmt numFmtId="166" formatCode="0.0"/>
    </dxf>
    <dxf>
      <alignment wrapText="1" readingOrder="0"/>
    </dxf>
    <dxf>
      <alignment wrapText="1" readingOrder="0"/>
    </dxf>
    <dxf>
      <font>
        <b val="0"/>
      </font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sz val="9"/>
      </font>
    </dxf>
    <dxf>
      <font>
        <name val="Arial Narrow"/>
        <scheme val="none"/>
      </font>
    </dxf>
    <dxf>
      <font>
        <b/>
      </font>
    </dxf>
    <dxf>
      <font>
        <b/>
      </font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numFmt numFmtId="1" formatCode="0"/>
    </dxf>
    <dxf>
      <numFmt numFmtId="1" formatCode="0"/>
    </dxf>
    <dxf>
      <numFmt numFmtId="1" formatCode="0"/>
    </dxf>
    <dxf>
      <numFmt numFmtId="166" formatCode="0.0"/>
    </dxf>
    <dxf>
      <border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font>
        <b/>
      </font>
    </dxf>
    <dxf>
      <font>
        <b/>
      </font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numFmt numFmtId="2" formatCode="0.00"/>
    </dxf>
    <dxf>
      <numFmt numFmtId="166" formatCode="0.0"/>
    </dxf>
    <dxf>
      <alignment wrapText="1" readingOrder="0"/>
    </dxf>
    <dxf>
      <alignment wrapText="1" readingOrder="0"/>
    </dxf>
    <dxf>
      <font>
        <b val="0"/>
      </font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sz val="9"/>
      </font>
    </dxf>
    <dxf>
      <font>
        <name val="Arial Narrow"/>
        <scheme val="none"/>
      </font>
    </dxf>
    <dxf>
      <font>
        <b/>
      </font>
    </dxf>
    <dxf>
      <font>
        <b/>
      </font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numFmt numFmtId="1" formatCode="0"/>
    </dxf>
    <dxf>
      <numFmt numFmtId="1" formatCode="0"/>
    </dxf>
    <dxf>
      <numFmt numFmtId="1" formatCode="0"/>
    </dxf>
    <dxf>
      <numFmt numFmtId="166" formatCode="0.0"/>
    </dxf>
    <dxf>
      <border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font>
        <b/>
      </font>
    </dxf>
    <dxf>
      <font>
        <b/>
      </font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numFmt numFmtId="2" formatCode="0.00"/>
    </dxf>
    <dxf>
      <numFmt numFmtId="166" formatCode="0.0"/>
    </dxf>
    <dxf>
      <alignment wrapText="1" readingOrder="0"/>
    </dxf>
    <dxf>
      <alignment wrapText="1" readingOrder="0"/>
    </dxf>
    <dxf>
      <font>
        <b val="0"/>
      </font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sz val="9"/>
      </font>
    </dxf>
    <dxf>
      <font>
        <name val="Arial Narrow"/>
        <scheme val="none"/>
      </font>
    </dxf>
    <dxf>
      <font>
        <b/>
      </font>
    </dxf>
    <dxf>
      <font>
        <b/>
      </font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numFmt numFmtId="1" formatCode="0"/>
    </dxf>
    <dxf>
      <numFmt numFmtId="1" formatCode="0"/>
    </dxf>
    <dxf>
      <numFmt numFmtId="1" formatCode="0"/>
    </dxf>
    <dxf>
      <numFmt numFmtId="166" formatCode="0.0"/>
    </dxf>
    <dxf>
      <border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font>
        <b/>
      </font>
    </dxf>
    <dxf>
      <font>
        <b/>
      </font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numFmt numFmtId="2" formatCode="0.00"/>
    </dxf>
    <dxf>
      <numFmt numFmtId="166" formatCode="0.0"/>
    </dxf>
    <dxf>
      <alignment wrapText="1" readingOrder="0"/>
    </dxf>
    <dxf>
      <alignment wrapText="1" readingOrder="0"/>
    </dxf>
    <dxf>
      <font>
        <b val="0"/>
      </font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sz val="9"/>
      </font>
    </dxf>
    <dxf>
      <font>
        <name val="Arial Narrow"/>
        <scheme val="none"/>
      </font>
    </dxf>
    <dxf>
      <font>
        <b/>
      </font>
    </dxf>
    <dxf>
      <font>
        <b/>
      </font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numFmt numFmtId="1" formatCode="0"/>
    </dxf>
    <dxf>
      <numFmt numFmtId="1" formatCode="0"/>
    </dxf>
    <dxf>
      <numFmt numFmtId="1" formatCode="0"/>
    </dxf>
    <dxf>
      <numFmt numFmtId="166" formatCode="0.0"/>
    </dxf>
    <dxf>
      <border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font>
        <b/>
      </font>
    </dxf>
    <dxf>
      <font>
        <b/>
      </font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numFmt numFmtId="2" formatCode="0.00"/>
    </dxf>
    <dxf>
      <numFmt numFmtId="166" formatCode="0.0"/>
    </dxf>
    <dxf>
      <alignment wrapText="1" readingOrder="0"/>
    </dxf>
    <dxf>
      <alignment wrapText="1" readingOrder="0"/>
    </dxf>
    <dxf>
      <font>
        <b val="0"/>
      </font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sz val="9"/>
      </font>
    </dxf>
    <dxf>
      <font>
        <name val="Arial Narrow"/>
        <scheme val="none"/>
      </font>
    </dxf>
    <dxf>
      <font>
        <b/>
      </font>
    </dxf>
    <dxf>
      <font>
        <b/>
      </font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numFmt numFmtId="1" formatCode="0"/>
    </dxf>
    <dxf>
      <numFmt numFmtId="1" formatCode="0"/>
    </dxf>
    <dxf>
      <numFmt numFmtId="1" formatCode="0"/>
    </dxf>
    <dxf>
      <numFmt numFmtId="166" formatCode="0.0"/>
    </dxf>
    <dxf>
      <border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font>
        <b/>
      </font>
    </dxf>
    <dxf>
      <font>
        <b/>
      </font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numFmt numFmtId="2" formatCode="0.00"/>
    </dxf>
    <dxf>
      <numFmt numFmtId="166" formatCode="0.0"/>
    </dxf>
    <dxf>
      <alignment wrapText="1" readingOrder="0"/>
    </dxf>
    <dxf>
      <alignment wrapText="1" readingOrder="0"/>
    </dxf>
    <dxf>
      <font>
        <b val="0"/>
      </font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sz val="9"/>
      </font>
    </dxf>
    <dxf>
      <font>
        <name val="Arial Narrow"/>
        <scheme val="none"/>
      </font>
    </dxf>
    <dxf>
      <font>
        <b/>
      </font>
    </dxf>
    <dxf>
      <font>
        <b/>
      </font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numFmt numFmtId="1" formatCode="0"/>
    </dxf>
    <dxf>
      <numFmt numFmtId="1" formatCode="0"/>
    </dxf>
    <dxf>
      <numFmt numFmtId="1" formatCode="0"/>
    </dxf>
    <dxf>
      <numFmt numFmtId="166" formatCode="0.0"/>
    </dxf>
    <dxf>
      <border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font>
        <b/>
      </font>
    </dxf>
    <dxf>
      <font>
        <b/>
      </font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numFmt numFmtId="2" formatCode="0.00"/>
    </dxf>
    <dxf>
      <numFmt numFmtId="166" formatCode="0.0"/>
    </dxf>
    <dxf>
      <alignment wrapText="1" readingOrder="0"/>
    </dxf>
    <dxf>
      <alignment wrapText="1" readingOrder="0"/>
    </dxf>
    <dxf>
      <font>
        <b val="0"/>
      </font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sz val="9"/>
      </font>
    </dxf>
    <dxf>
      <font>
        <name val="Arial Narrow"/>
        <scheme val="none"/>
      </font>
    </dxf>
    <dxf>
      <font>
        <b/>
      </font>
    </dxf>
    <dxf>
      <font>
        <b/>
      </font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numFmt numFmtId="1" formatCode="0"/>
    </dxf>
    <dxf>
      <numFmt numFmtId="1" formatCode="0"/>
    </dxf>
    <dxf>
      <numFmt numFmtId="1" formatCode="0"/>
    </dxf>
    <dxf>
      <numFmt numFmtId="166" formatCode="0.0"/>
    </dxf>
    <dxf>
      <border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font>
        <b/>
      </font>
    </dxf>
    <dxf>
      <font>
        <b/>
      </font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numFmt numFmtId="2" formatCode="0.00"/>
    </dxf>
    <dxf>
      <numFmt numFmtId="166" formatCode="0.0"/>
    </dxf>
    <dxf>
      <alignment wrapText="1" readingOrder="0"/>
    </dxf>
    <dxf>
      <alignment wrapText="1" readingOrder="0"/>
    </dxf>
    <dxf>
      <font>
        <b val="0"/>
      </font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sz val="9"/>
      </font>
    </dxf>
    <dxf>
      <font>
        <name val="Arial Narrow"/>
        <scheme val="none"/>
      </font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border>
        <left style="thin">
          <color indexed="64"/>
        </left>
        <right style="thin">
          <color indexed="64"/>
        </right>
        <top style="thin">
          <color indexed="64"/>
        </top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vertical style="thin">
          <color indexed="64"/>
        </vertical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</border>
    </dxf>
    <dxf>
      <numFmt numFmtId="166" formatCode="0.0"/>
    </dxf>
    <dxf>
      <border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font>
        <b/>
      </font>
    </dxf>
    <dxf>
      <font>
        <b/>
      </font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numFmt numFmtId="2" formatCode="0.00"/>
    </dxf>
    <dxf>
      <numFmt numFmtId="166" formatCode="0.0"/>
    </dxf>
    <dxf>
      <alignment wrapText="1" readingOrder="0"/>
    </dxf>
    <dxf>
      <alignment wrapText="1" readingOrder="0"/>
    </dxf>
    <dxf>
      <font>
        <b val="0"/>
      </font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sz val="9"/>
      </font>
    </dxf>
    <dxf>
      <font>
        <name val="Arial Narrow"/>
        <scheme val="none"/>
      </font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border>
        <left style="thin">
          <color indexed="64"/>
        </left>
        <right style="thin">
          <color indexed="64"/>
        </right>
        <top style="thin">
          <color indexed="64"/>
        </top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vertical style="thin">
          <color indexed="64"/>
        </vertical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</border>
    </dxf>
    <dxf>
      <numFmt numFmtId="166" formatCode="0.0"/>
    </dxf>
    <dxf>
      <border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font>
        <b/>
      </font>
    </dxf>
    <dxf>
      <font>
        <b/>
      </font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numFmt numFmtId="2" formatCode="0.00"/>
    </dxf>
    <dxf>
      <numFmt numFmtId="166" formatCode="0.0"/>
    </dxf>
    <dxf>
      <alignment wrapText="1" readingOrder="0"/>
    </dxf>
    <dxf>
      <alignment wrapText="1" readingOrder="0"/>
    </dxf>
    <dxf>
      <font>
        <b val="0"/>
      </font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ont>
        <b/>
      </font>
    </dxf>
    <dxf>
      <font>
        <b/>
      </font>
    </dxf>
    <dxf>
      <font>
        <b/>
      </font>
    </dxf>
    <dxf>
      <font>
        <b/>
      </font>
    </dxf>
    <dxf>
      <numFmt numFmtId="169" formatCode="_ * #,##0.0_ ;_ * \-#,##0.0_ ;_ * &quot;-&quot;??_ ;_ @_ "/>
    </dxf>
    <dxf>
      <font>
        <color auto="1"/>
      </font>
    </dxf>
    <dxf>
      <font>
        <color auto="1"/>
      </font>
    </dxf>
    <dxf>
      <font>
        <color auto="1"/>
      </font>
    </dxf>
    <dxf>
      <font>
        <sz val="9"/>
      </font>
    </dxf>
    <dxf>
      <font>
        <name val="Arial Narrow"/>
        <scheme val="none"/>
      </font>
    </dxf>
    <dxf>
      <font>
        <b/>
      </font>
    </dxf>
    <dxf>
      <font>
        <b/>
      </font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numFmt numFmtId="1" formatCode="0"/>
    </dxf>
    <dxf>
      <numFmt numFmtId="1" formatCode="0"/>
    </dxf>
    <dxf>
      <numFmt numFmtId="1" formatCode="0"/>
    </dxf>
    <dxf>
      <border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font>
        <b/>
      </font>
    </dxf>
    <dxf>
      <font>
        <b/>
      </font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numFmt numFmtId="2" formatCode="0.00"/>
    </dxf>
    <dxf>
      <numFmt numFmtId="166" formatCode="0.0"/>
    </dxf>
    <dxf>
      <alignment wrapText="1" readingOrder="0"/>
    </dxf>
    <dxf>
      <alignment wrapText="1" readingOrder="0"/>
    </dxf>
    <dxf>
      <font>
        <b val="0"/>
      </font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  <i val="0"/>
      </font>
      <fill>
        <patternFill>
          <bgColor theme="4" tint="0.79998168889431442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2" defaultTableStyle="TableStyleMedium9" defaultPivotStyle="PivotStyleLight16">
    <tableStyle name="PivotTable Style 1" table="0" count="1" xr9:uid="{00000000-0011-0000-FFFF-FFFF00000000}">
      <tableStyleElement type="wholeTable" dxfId="1861"/>
    </tableStyle>
    <tableStyle name="PivotTable Style 2" table="0" count="2" xr9:uid="{00000000-0011-0000-FFFF-FFFF01000000}">
      <tableStyleElement type="wholeTable" dxfId="1860"/>
      <tableStyleElement type="headerRow" dxfId="1859"/>
    </tableStyle>
  </tableStyles>
  <colors>
    <mruColors>
      <color rgb="FFFFCCFF"/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pivotCacheDefinition" Target="pivotCache/pivotCacheDefinition3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pivotCacheDefinition" Target="pivotCache/pivotCacheDefinition2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pivotCacheDefinition" Target="pivotCache/pivotCacheDefinition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pivotCacheDefinition" Target="pivotCache/pivotCacheDefinition1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1.xml"/><Relationship Id="rId28" Type="http://schemas.openxmlformats.org/officeDocument/2006/relationships/pivotCacheDefinition" Target="pivotCache/pivotCacheDefinition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pivotCacheDefinition" Target="pivotCache/pivotCacheDefinition4.xml"/><Relationship Id="rId30" Type="http://schemas.openxmlformats.org/officeDocument/2006/relationships/pivotCacheDefinition" Target="pivotCache/pivotCacheDefinition7.xml"/><Relationship Id="rId35" Type="http://schemas.openxmlformats.org/officeDocument/2006/relationships/customXml" Target="../customXml/item1.xml"/><Relationship Id="rId8" Type="http://schemas.openxmlformats.org/officeDocument/2006/relationships/worksheet" Target="worksheets/sheet8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endrik%20Dry\Dropbox\Hengel%202016\NRSAA%202016\Users\Hendrik\Documents\NRSAA\Comps%202015\Competition%20DATA%2014JuneHDrev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s"/>
      <sheetName val="MASTERLIST"/>
      <sheetName val="DATA ENTRY"/>
      <sheetName val="Individuals"/>
      <sheetName val="Individuals Season"/>
      <sheetName val="TOP6"/>
      <sheetName val="Jr Men U16"/>
      <sheetName val="Jr Men U21"/>
      <sheetName val="Ladies"/>
      <sheetName val="Clubs"/>
      <sheetName val="Edibles"/>
      <sheetName val="Inedible"/>
      <sheetName val="SpeciesSTATS"/>
      <sheetName val="IndividualsSeason"/>
      <sheetName val="Yearlist"/>
    </sheetNames>
    <sheetDataSet>
      <sheetData sheetId="0">
        <row r="2">
          <cell r="A2" t="str">
            <v>Atlantic Angling Club</v>
          </cell>
          <cell r="C2" t="str">
            <v>Deseased</v>
          </cell>
          <cell r="D2" t="str">
            <v>Blacktail</v>
          </cell>
          <cell r="E2" t="str">
            <v>Bull Ray</v>
          </cell>
          <cell r="F2" t="str">
            <v>cm</v>
          </cell>
          <cell r="G2" t="str">
            <v>Blacktail</v>
          </cell>
          <cell r="H2" t="str">
            <v>Galjoen</v>
          </cell>
          <cell r="I2" t="str">
            <v>Kob</v>
          </cell>
          <cell r="J2" t="str">
            <v>Steenbras West Coast</v>
          </cell>
          <cell r="K2" t="str">
            <v>Garrick</v>
          </cell>
          <cell r="L2" t="str">
            <v>Shad</v>
          </cell>
          <cell r="M2" t="str">
            <v>Redfinger</v>
          </cell>
          <cell r="N2" t="str">
            <v>Copper Shark Male</v>
          </cell>
          <cell r="O2" t="str">
            <v>Copper Shark Female</v>
          </cell>
          <cell r="P2" t="str">
            <v>Sevengill Shark - Broadnose</v>
          </cell>
          <cell r="Q2" t="str">
            <v>Spotted Gully Shark</v>
          </cell>
          <cell r="R2" t="str">
            <v>Houndshark Smooth</v>
          </cell>
          <cell r="S2" t="str">
            <v>Guitarfish - Lesser</v>
          </cell>
          <cell r="T2" t="str">
            <v>Elephantfish</v>
          </cell>
          <cell r="U2" t="str">
            <v>Blue Ray Male</v>
          </cell>
          <cell r="V2" t="str">
            <v>Blue Ray Female</v>
          </cell>
          <cell r="W2" t="str">
            <v>Bull Ray</v>
          </cell>
          <cell r="X2" t="str">
            <v>Diamond / ButterFly - Ray</v>
          </cell>
        </row>
        <row r="3">
          <cell r="A3" t="str">
            <v>Benguella</v>
          </cell>
          <cell r="C3" t="str">
            <v>Grand Masters Men</v>
          </cell>
          <cell r="D3" t="str">
            <v>Bluefin Gurnard</v>
          </cell>
          <cell r="E3" t="str">
            <v>Catfish - Sea Black</v>
          </cell>
          <cell r="F3">
            <v>1</v>
          </cell>
        </row>
        <row r="4">
          <cell r="A4" t="str">
            <v>Henties Bay</v>
          </cell>
          <cell r="C4" t="str">
            <v>Junior Ladies</v>
          </cell>
          <cell r="D4" t="str">
            <v>Cape Gurnard</v>
          </cell>
          <cell r="E4" t="str">
            <v>Catfish - Sea White</v>
          </cell>
          <cell r="F4">
            <v>2</v>
          </cell>
        </row>
        <row r="5">
          <cell r="A5" t="str">
            <v>Mako</v>
          </cell>
          <cell r="C5" t="str">
            <v>Junior Men U/16</v>
          </cell>
          <cell r="D5" t="str">
            <v>Galjoen</v>
          </cell>
          <cell r="E5" t="str">
            <v>Copper shark Female</v>
          </cell>
          <cell r="F5">
            <v>3</v>
          </cell>
        </row>
        <row r="6">
          <cell r="A6" t="str">
            <v>Namib Park</v>
          </cell>
          <cell r="C6" t="str">
            <v>Junior Men U/21</v>
          </cell>
          <cell r="D6" t="str">
            <v>Garrick</v>
          </cell>
          <cell r="E6" t="str">
            <v>Copper shark Male</v>
          </cell>
          <cell r="F6">
            <v>4</v>
          </cell>
        </row>
        <row r="7">
          <cell r="A7" t="str">
            <v>Okahandja</v>
          </cell>
          <cell r="C7" t="str">
            <v>Ladies</v>
          </cell>
          <cell r="D7" t="str">
            <v>Geelbek</v>
          </cell>
          <cell r="E7" t="str">
            <v>Diamond / ButterFly - Ray</v>
          </cell>
          <cell r="F7">
            <v>5</v>
          </cell>
        </row>
        <row r="8">
          <cell r="A8" t="str">
            <v>Orca Angling Club</v>
          </cell>
          <cell r="C8" t="str">
            <v>Masters Men</v>
          </cell>
          <cell r="D8" t="str">
            <v>Grunter - Spotted</v>
          </cell>
          <cell r="E8" t="str">
            <v>Duckbill Ray</v>
          </cell>
          <cell r="F8">
            <v>6</v>
          </cell>
        </row>
        <row r="9">
          <cell r="A9" t="str">
            <v>Otjiwarongo</v>
          </cell>
          <cell r="C9" t="str">
            <v>Senior Men</v>
          </cell>
          <cell r="D9" t="str">
            <v>Kob</v>
          </cell>
          <cell r="E9" t="str">
            <v>Elephantfish</v>
          </cell>
          <cell r="F9">
            <v>7</v>
          </cell>
        </row>
        <row r="10">
          <cell r="A10" t="str">
            <v>Penguin</v>
          </cell>
          <cell r="D10" t="str">
            <v>Lyre Gurnard</v>
          </cell>
          <cell r="E10" t="str">
            <v>Guitarfish - Bluntnose</v>
          </cell>
          <cell r="F10">
            <v>8</v>
          </cell>
        </row>
        <row r="11">
          <cell r="A11" t="str">
            <v>Seagulls WHK</v>
          </cell>
          <cell r="D11" t="str">
            <v>Maasbanker</v>
          </cell>
          <cell r="E11" t="str">
            <v>Guitarfish - Greyspot</v>
          </cell>
          <cell r="F11">
            <v>9</v>
          </cell>
        </row>
        <row r="12">
          <cell r="A12" t="str">
            <v>Seagulls WVB</v>
          </cell>
          <cell r="D12" t="str">
            <v>Redfinger</v>
          </cell>
          <cell r="E12" t="str">
            <v>Guitarfish - Lesser</v>
          </cell>
          <cell r="F12">
            <v>10</v>
          </cell>
        </row>
        <row r="13">
          <cell r="A13" t="str">
            <v>Skeleton Coast</v>
          </cell>
          <cell r="D13" t="str">
            <v>Shad</v>
          </cell>
          <cell r="E13" t="str">
            <v>Houndshark Smooth</v>
          </cell>
          <cell r="F13">
            <v>11</v>
          </cell>
        </row>
        <row r="14">
          <cell r="A14" t="str">
            <v>Steenbras</v>
          </cell>
          <cell r="D14" t="str">
            <v>Steenbras Sand</v>
          </cell>
          <cell r="E14" t="str">
            <v>Houndshark Whitespotted</v>
          </cell>
          <cell r="F14">
            <v>12</v>
          </cell>
        </row>
        <row r="15">
          <cell r="A15" t="str">
            <v>Walvis Bay</v>
          </cell>
          <cell r="D15" t="str">
            <v>Steenbras West Coast</v>
          </cell>
          <cell r="E15" t="str">
            <v>Javelin Skate</v>
          </cell>
          <cell r="F15">
            <v>13</v>
          </cell>
        </row>
        <row r="16">
          <cell r="A16" t="str">
            <v>Welwitschia</v>
          </cell>
          <cell r="D16" t="str">
            <v>Steenbras White</v>
          </cell>
          <cell r="E16" t="str">
            <v>Ragged Tooth Shark</v>
          </cell>
          <cell r="F16">
            <v>14</v>
          </cell>
        </row>
        <row r="17">
          <cell r="D17" t="str">
            <v>Strepie</v>
          </cell>
          <cell r="E17" t="str">
            <v>Sevengill Shark - Broadnose</v>
          </cell>
          <cell r="F17">
            <v>15</v>
          </cell>
        </row>
        <row r="18">
          <cell r="D18" t="str">
            <v>Striped Mullet</v>
          </cell>
          <cell r="E18" t="str">
            <v>Skate - Thornback</v>
          </cell>
          <cell r="F18">
            <v>16</v>
          </cell>
        </row>
        <row r="19">
          <cell r="D19" t="str">
            <v>Tuna Eastern Little</v>
          </cell>
          <cell r="E19" t="str">
            <v>Soupfin Shark</v>
          </cell>
          <cell r="F19">
            <v>17</v>
          </cell>
        </row>
        <row r="20">
          <cell r="D20" t="str">
            <v>White Stumpnose</v>
          </cell>
          <cell r="E20" t="str">
            <v>Spearnose Skate</v>
          </cell>
          <cell r="F20">
            <v>18</v>
          </cell>
        </row>
        <row r="21">
          <cell r="D21" t="str">
            <v>Yellowtail amberjack</v>
          </cell>
          <cell r="E21" t="str">
            <v>Spiney dogfish Bluntnose</v>
          </cell>
          <cell r="F21">
            <v>19</v>
          </cell>
        </row>
        <row r="22">
          <cell r="E22" t="str">
            <v>Spiney dogfish Spotted</v>
          </cell>
          <cell r="F22">
            <v>20</v>
          </cell>
        </row>
        <row r="23">
          <cell r="E23" t="str">
            <v>Spinner shark - Long nose</v>
          </cell>
          <cell r="F23">
            <v>21</v>
          </cell>
        </row>
        <row r="24">
          <cell r="E24" t="str">
            <v>Spotted Gully Shark</v>
          </cell>
          <cell r="F24">
            <v>23</v>
          </cell>
          <cell r="G24">
            <v>0.3</v>
          </cell>
          <cell r="M24">
            <v>0</v>
          </cell>
        </row>
        <row r="25">
          <cell r="E25" t="str">
            <v>Blue Ray Female</v>
          </cell>
          <cell r="F25">
            <v>24</v>
          </cell>
          <cell r="G25">
            <v>0.4</v>
          </cell>
          <cell r="M25">
            <v>0</v>
          </cell>
        </row>
        <row r="26">
          <cell r="E26" t="str">
            <v>Blue Ray Male</v>
          </cell>
          <cell r="F26">
            <v>25</v>
          </cell>
          <cell r="G26">
            <v>0.4</v>
          </cell>
          <cell r="M26">
            <v>0</v>
          </cell>
        </row>
        <row r="27">
          <cell r="F27">
            <v>26</v>
          </cell>
          <cell r="G27">
            <v>0.5</v>
          </cell>
          <cell r="M27">
            <v>0</v>
          </cell>
        </row>
        <row r="28">
          <cell r="F28">
            <v>27</v>
          </cell>
          <cell r="G28">
            <v>0.6</v>
          </cell>
          <cell r="M28">
            <v>0</v>
          </cell>
        </row>
        <row r="29">
          <cell r="F29">
            <v>28</v>
          </cell>
          <cell r="G29">
            <v>0.6</v>
          </cell>
          <cell r="M29">
            <v>0</v>
          </cell>
        </row>
        <row r="30">
          <cell r="F30">
            <v>29</v>
          </cell>
          <cell r="G30">
            <v>0.7</v>
          </cell>
          <cell r="M30">
            <v>0</v>
          </cell>
        </row>
        <row r="31">
          <cell r="F31">
            <v>30</v>
          </cell>
          <cell r="G31">
            <v>0.84160148184076311</v>
          </cell>
          <cell r="H31">
            <v>0.5</v>
          </cell>
          <cell r="M31">
            <v>0</v>
          </cell>
        </row>
        <row r="32">
          <cell r="F32">
            <v>31</v>
          </cell>
          <cell r="G32">
            <v>0.92829370295317559</v>
          </cell>
          <cell r="H32">
            <v>0.5</v>
          </cell>
          <cell r="M32">
            <v>0</v>
          </cell>
        </row>
        <row r="33">
          <cell r="F33">
            <v>32</v>
          </cell>
          <cell r="G33">
            <v>1.0207335157615676</v>
          </cell>
          <cell r="H33">
            <v>0.6</v>
          </cell>
          <cell r="J33">
            <v>0.7</v>
          </cell>
          <cell r="M33">
            <v>0</v>
          </cell>
        </row>
        <row r="34">
          <cell r="F34">
            <v>33</v>
          </cell>
          <cell r="G34">
            <v>1.1191044434123771</v>
          </cell>
          <cell r="H34">
            <v>0.7</v>
          </cell>
          <cell r="J34">
            <v>0.8</v>
          </cell>
          <cell r="M34">
            <v>0</v>
          </cell>
        </row>
        <row r="35">
          <cell r="F35">
            <v>34</v>
          </cell>
          <cell r="G35">
            <v>1.223589951691203</v>
          </cell>
          <cell r="H35">
            <v>0.7</v>
          </cell>
          <cell r="J35">
            <v>0.9</v>
          </cell>
          <cell r="M35">
            <v>0</v>
          </cell>
        </row>
        <row r="36">
          <cell r="F36">
            <v>35</v>
          </cell>
          <cell r="G36">
            <v>1.3343734507791951</v>
          </cell>
          <cell r="H36">
            <v>0.78195191700812661</v>
          </cell>
          <cell r="J36">
            <v>0.9</v>
          </cell>
          <cell r="M36">
            <v>0</v>
          </cell>
          <cell r="V36">
            <v>1.6808019189667149</v>
          </cell>
        </row>
        <row r="37">
          <cell r="F37">
            <v>36</v>
          </cell>
          <cell r="G37">
            <v>1.4516382969056187</v>
          </cell>
          <cell r="H37">
            <v>0.85379096109371277</v>
          </cell>
          <cell r="J37">
            <v>1</v>
          </cell>
          <cell r="K37">
            <v>0.67361768653629417</v>
          </cell>
          <cell r="M37">
            <v>0</v>
          </cell>
          <cell r="V37">
            <v>1.8420151589992773</v>
          </cell>
        </row>
        <row r="38">
          <cell r="F38">
            <v>37</v>
          </cell>
          <cell r="G38">
            <v>1.5755677939053345</v>
          </cell>
          <cell r="H38">
            <v>0.92998753892859376</v>
          </cell>
          <cell r="J38">
            <v>1.1000000000000001</v>
          </cell>
          <cell r="K38">
            <v>0.72583660243732817</v>
          </cell>
          <cell r="M38">
            <v>0</v>
          </cell>
          <cell r="V38">
            <v>2.0136313066530893</v>
          </cell>
        </row>
        <row r="39">
          <cell r="F39">
            <v>38</v>
          </cell>
          <cell r="G39">
            <v>1.7063451946893589</v>
          </cell>
          <cell r="H39">
            <v>1.0106774402874563</v>
          </cell>
          <cell r="J39">
            <v>1.2</v>
          </cell>
          <cell r="K39">
            <v>0.78054773475090289</v>
          </cell>
          <cell r="L39">
            <v>0.73085121819665233</v>
          </cell>
          <cell r="M39">
            <v>0</v>
          </cell>
          <cell r="U39">
            <v>1.6564965618667777</v>
          </cell>
          <cell r="V39">
            <v>2.196013161956913</v>
          </cell>
        </row>
        <row r="40">
          <cell r="F40">
            <v>39</v>
          </cell>
          <cell r="G40">
            <v>1.8441537026354167</v>
          </cell>
          <cell r="H40">
            <v>1.0959968961571405</v>
          </cell>
          <cell r="J40">
            <v>1.3</v>
          </cell>
          <cell r="K40">
            <v>0.83779973962459342</v>
          </cell>
          <cell r="L40">
            <v>0.78967185252728678</v>
          </cell>
          <cell r="M40">
            <v>0</v>
          </cell>
          <cell r="U40">
            <v>1.7994170779972101</v>
          </cell>
          <cell r="V40">
            <v>2.3895259969281231</v>
          </cell>
        </row>
        <row r="41">
          <cell r="F41">
            <v>40</v>
          </cell>
          <cell r="G41">
            <v>1.9891764729049572</v>
          </cell>
          <cell r="H41">
            <v>1.1860825684982979</v>
          </cell>
          <cell r="I41">
            <v>0.65065738082095648</v>
          </cell>
          <cell r="J41">
            <v>1.4</v>
          </cell>
          <cell r="K41">
            <v>0.89764092226275449</v>
          </cell>
          <cell r="L41">
            <v>0.85155591170439615</v>
          </cell>
          <cell r="M41">
            <v>0</v>
          </cell>
          <cell r="U41">
            <v>1.9505771499820659</v>
          </cell>
          <cell r="V41">
            <v>2.5945375066786482</v>
          </cell>
        </row>
        <row r="42">
          <cell r="F42">
            <v>41</v>
          </cell>
          <cell r="G42">
            <v>2.1415966136922098</v>
          </cell>
          <cell r="H42">
            <v>1.2810715405016699</v>
          </cell>
          <cell r="I42">
            <v>0.7013792469278527</v>
          </cell>
          <cell r="J42">
            <v>1.5</v>
          </cell>
          <cell r="K42">
            <v>0.96011924836471196</v>
          </cell>
          <cell r="L42">
            <v>0.91658035661013892</v>
          </cell>
          <cell r="M42">
            <v>0</v>
          </cell>
          <cell r="U42">
            <v>2.1102279331570508</v>
          </cell>
          <cell r="V42">
            <v>2.8114177627218773</v>
          </cell>
        </row>
        <row r="43">
          <cell r="F43">
            <v>42</v>
          </cell>
          <cell r="G43">
            <v>2.3015971874104704</v>
          </cell>
          <cell r="H43">
            <v>1.3811013073032938</v>
          </cell>
          <cell r="I43">
            <v>0.75468866955363878</v>
          </cell>
          <cell r="J43">
            <v>1.6</v>
          </cell>
          <cell r="K43">
            <v>1.0252823549142145</v>
          </cell>
          <cell r="L43">
            <v>0.98485919601375049</v>
          </cell>
          <cell r="M43">
            <v>0</v>
          </cell>
          <cell r="U43">
            <v>2.278621753660143</v>
          </cell>
          <cell r="V43">
            <v>3.0405391683287388</v>
          </cell>
        </row>
        <row r="44">
          <cell r="F44">
            <v>43</v>
          </cell>
          <cell r="G44">
            <v>2.4693612118201735</v>
          </cell>
          <cell r="H44">
            <v>1.4863097671263656</v>
          </cell>
          <cell r="I44">
            <v>0.81065131579125005</v>
          </cell>
          <cell r="J44">
            <v>1.7</v>
          </cell>
          <cell r="K44">
            <v>1.0931775603718614</v>
          </cell>
          <cell r="L44">
            <v>1.0563972370993107</v>
          </cell>
          <cell r="M44">
            <v>0</v>
          </cell>
          <cell r="U44">
            <v>2.4560120851251477</v>
          </cell>
          <cell r="V44">
            <v>3.2822764157950286</v>
          </cell>
        </row>
        <row r="45">
          <cell r="F45">
            <v>44</v>
          </cell>
          <cell r="G45">
            <v>2.645071661103005</v>
          </cell>
          <cell r="H45">
            <v>1.5968352128203627</v>
          </cell>
          <cell r="I45">
            <v>0.86933291531496948</v>
          </cell>
          <cell r="J45">
            <v>1.8</v>
          </cell>
          <cell r="K45">
            <v>1.163851874316888</v>
          </cell>
          <cell r="L45">
            <v>1.1313063764820284</v>
          </cell>
          <cell r="M45">
            <v>0</v>
          </cell>
          <cell r="U45">
            <v>2.6426535263846413</v>
          </cell>
          <cell r="V45">
            <v>3.5370064454942494</v>
          </cell>
        </row>
        <row r="46">
          <cell r="F46">
            <v>45</v>
          </cell>
          <cell r="G46">
            <v>2.8289114668857231</v>
          </cell>
          <cell r="H46">
            <v>1.7128163237708323</v>
          </cell>
          <cell r="I46">
            <v>0.93079925898212745</v>
          </cell>
          <cell r="J46">
            <v>1.9</v>
          </cell>
          <cell r="K46">
            <v>1.2373520065801846</v>
          </cell>
          <cell r="L46">
            <v>1.2096634262531789</v>
          </cell>
          <cell r="M46">
            <v>0</v>
          </cell>
          <cell r="U46">
            <v>2.8388017801161247</v>
          </cell>
          <cell r="V46">
            <v>3.8051084066017697</v>
          </cell>
        </row>
        <row r="47">
          <cell r="F47">
            <v>46</v>
          </cell>
          <cell r="G47">
            <v>3.0210635192172193</v>
          </cell>
          <cell r="H47">
            <v>1.8343921581554752</v>
          </cell>
          <cell r="I47">
            <v>0.99511619749711522</v>
          </cell>
          <cell r="J47">
            <v>2.1</v>
          </cell>
          <cell r="K47">
            <v>1.3137243759063155</v>
          </cell>
          <cell r="L47">
            <v>1.2915451635912789</v>
          </cell>
          <cell r="M47">
            <v>0</v>
          </cell>
          <cell r="U47">
            <v>3.0447136323708341</v>
          </cell>
          <cell r="V47">
            <v>4.0869636193850765</v>
          </cell>
          <cell r="W47">
            <v>1.7</v>
          </cell>
        </row>
        <row r="48">
          <cell r="F48">
            <v>47</v>
          </cell>
          <cell r="G48">
            <v>3.2217106675019358</v>
          </cell>
          <cell r="H48">
            <v>1.961702145524401</v>
          </cell>
          <cell r="I48">
            <v>1.0623496401336647</v>
          </cell>
          <cell r="J48">
            <v>2.2000000000000002</v>
          </cell>
          <cell r="K48">
            <v>1.3930151181787345</v>
          </cell>
          <cell r="L48">
            <v>1.3770283315535392</v>
          </cell>
          <cell r="M48">
            <v>0</v>
          </cell>
          <cell r="U48">
            <v>3.2606469329299514</v>
          </cell>
          <cell r="V48">
            <v>4.3829555389644534</v>
          </cell>
          <cell r="W48">
            <v>1.8</v>
          </cell>
        </row>
        <row r="49">
          <cell r="F49">
            <v>48</v>
          </cell>
          <cell r="G49">
            <v>3.4310357213924383</v>
          </cell>
          <cell r="H49">
            <v>2.0948860796841262</v>
          </cell>
          <cell r="I49">
            <v>1.1325655535116195</v>
          </cell>
          <cell r="J49">
            <v>2.4</v>
          </cell>
          <cell r="K49">
            <v>1.4752700942392243</v>
          </cell>
          <cell r="L49">
            <v>1.466189639832536</v>
          </cell>
          <cell r="M49">
            <v>0</v>
          </cell>
          <cell r="U49">
            <v>3.4868605764373153</v>
          </cell>
          <cell r="V49">
            <v>4.693469720455882</v>
          </cell>
          <cell r="W49">
            <v>2</v>
          </cell>
        </row>
        <row r="50">
          <cell r="F50">
            <v>49</v>
          </cell>
          <cell r="H50">
            <v>2.2340841118667045</v>
          </cell>
          <cell r="I50">
            <v>1.2058299604247467</v>
          </cell>
          <cell r="J50">
            <v>2.5</v>
          </cell>
          <cell r="K50">
            <v>1.5605348973297766</v>
          </cell>
          <cell r="L50">
            <v>1.5591057654803746</v>
          </cell>
          <cell r="M50">
            <v>0</v>
          </cell>
          <cell r="U50">
            <v>3.7236144842621717</v>
          </cell>
          <cell r="V50">
            <v>5.0188937854147593</v>
          </cell>
          <cell r="W50">
            <v>2.1</v>
          </cell>
        </row>
        <row r="51">
          <cell r="F51">
            <v>50</v>
          </cell>
          <cell r="H51">
            <v>2.3794367441668629</v>
          </cell>
          <cell r="I51">
            <v>1.2822089387164712</v>
          </cell>
          <cell r="J51">
            <v>2.7</v>
          </cell>
          <cell r="K51">
            <v>1.6488548601825748</v>
          </cell>
          <cell r="L51">
            <v>1.6558533536023574</v>
          </cell>
          <cell r="M51">
            <v>0</v>
          </cell>
          <cell r="U51">
            <v>3.9711695870489296</v>
          </cell>
          <cell r="V51">
            <v>5.3596173895061625</v>
          </cell>
          <cell r="W51">
            <v>2.2000000000000002</v>
          </cell>
        </row>
        <row r="52">
          <cell r="F52">
            <v>51</v>
          </cell>
          <cell r="H52">
            <v>2.531084823231363</v>
          </cell>
          <cell r="I52">
            <v>1.3617686202006156</v>
          </cell>
          <cell r="J52">
            <v>2.8</v>
          </cell>
          <cell r="K52">
            <v>1.7402750617816245</v>
          </cell>
          <cell r="L52">
            <v>1.7565090180220257</v>
          </cell>
          <cell r="M52">
            <v>0</v>
          </cell>
          <cell r="U52">
            <v>4.2297878079145406</v>
          </cell>
          <cell r="V52">
            <v>5.7160321913322862</v>
          </cell>
          <cell r="W52">
            <v>2.4</v>
          </cell>
        </row>
        <row r="53">
          <cell r="F53">
            <v>52</v>
          </cell>
          <cell r="H53">
            <v>2.689169534186016</v>
          </cell>
          <cell r="I53">
            <v>1.4445751896244685</v>
          </cell>
          <cell r="J53">
            <v>3</v>
          </cell>
          <cell r="K53">
            <v>1.8348403338174262</v>
          </cell>
          <cell r="L53">
            <v>1.8611493419193903</v>
          </cell>
          <cell r="M53">
            <v>0</v>
          </cell>
          <cell r="U53">
            <v>4.4997320462566774</v>
          </cell>
          <cell r="V53">
            <v>6.0885318223533158</v>
          </cell>
          <cell r="W53">
            <v>2.5</v>
          </cell>
        </row>
        <row r="54">
          <cell r="F54">
            <v>53</v>
          </cell>
          <cell r="H54">
            <v>2.8538323947868873</v>
          </cell>
          <cell r="I54">
            <v>1.5306948836717362</v>
          </cell>
          <cell r="J54">
            <v>3.1</v>
          </cell>
          <cell r="K54">
            <v>1.9325952668543431</v>
          </cell>
          <cell r="L54">
            <v>1.96985087844381</v>
          </cell>
          <cell r="M54">
            <v>0</v>
          </cell>
          <cell r="U54">
            <v>4.7812661621393593</v>
          </cell>
          <cell r="V54">
            <v>6.4775118578426891</v>
          </cell>
          <cell r="W54">
            <v>2.7</v>
          </cell>
        </row>
        <row r="55">
          <cell r="F55">
            <v>54</v>
          </cell>
          <cell r="H55">
            <v>3.0252152497833507</v>
          </cell>
          <cell r="I55">
            <v>1.6201939900031344</v>
          </cell>
          <cell r="J55">
            <v>3.3</v>
          </cell>
          <cell r="K55">
            <v>2.0335842162288462</v>
          </cell>
          <cell r="L55">
            <v>2.0826901513031286</v>
          </cell>
          <cell r="M55">
            <v>0</v>
          </cell>
          <cell r="U55">
            <v>5.0746549612241649</v>
          </cell>
          <cell r="V55">
            <v>6.8833697888220655</v>
          </cell>
          <cell r="W55">
            <v>2.8</v>
          </cell>
        </row>
        <row r="56">
          <cell r="F56">
            <v>55</v>
          </cell>
          <cell r="H56">
            <v>3.2034602654812865</v>
          </cell>
          <cell r="I56">
            <v>1.7131388463324435</v>
          </cell>
          <cell r="J56">
            <v>3.5</v>
          </cell>
          <cell r="K56">
            <v>2.1378513076950187</v>
          </cell>
          <cell r="L56">
            <v>2.1997436553302454</v>
          </cell>
          <cell r="M56">
            <v>0</v>
          </cell>
          <cell r="U56">
            <v>5.3801641802185669</v>
          </cell>
          <cell r="V56">
            <v>7.3065049949244711</v>
          </cell>
          <cell r="W56">
            <v>3</v>
          </cell>
        </row>
        <row r="57">
          <cell r="F57">
            <v>56</v>
          </cell>
          <cell r="H57">
            <v>3.3887099244959722</v>
          </cell>
          <cell r="I57">
            <v>1.8095958395361569</v>
          </cell>
          <cell r="J57">
            <v>3.7</v>
          </cell>
          <cell r="K57">
            <v>2.2454404428328667</v>
          </cell>
          <cell r="L57">
            <v>2.3210878570286431</v>
          </cell>
          <cell r="M57">
            <v>0</v>
          </cell>
          <cell r="U57">
            <v>5.6980604728138902</v>
          </cell>
          <cell r="V57">
            <v>7.7473187181390859</v>
          </cell>
          <cell r="W57">
            <v>3.2</v>
          </cell>
        </row>
        <row r="58">
          <cell r="F58">
            <v>57</v>
          </cell>
          <cell r="H58">
            <v>3.581107020684458</v>
          </cell>
          <cell r="I58">
            <v>1.9096314047948511</v>
          </cell>
          <cell r="J58">
            <v>3.9</v>
          </cell>
          <cell r="K58">
            <v>2.3563953042332906</v>
          </cell>
          <cell r="L58">
            <v>2.4467991950977321</v>
          </cell>
          <cell r="M58">
            <v>0</v>
          </cell>
          <cell r="U58">
            <v>6.0286113960881327</v>
          </cell>
          <cell r="V58">
            <v>8.2062140373926002</v>
          </cell>
          <cell r="W58">
            <v>3.3</v>
          </cell>
        </row>
        <row r="59">
          <cell r="F59">
            <v>58</v>
          </cell>
          <cell r="H59">
            <v>3.7807946542483384</v>
          </cell>
          <cell r="I59">
            <v>2.013312024764649</v>
          </cell>
          <cell r="J59">
            <v>4.0999999999999996</v>
          </cell>
          <cell r="K59">
            <v>2.4707593604729277</v>
          </cell>
          <cell r="L59">
            <v>2.5769540809392919</v>
          </cell>
          <cell r="M59">
            <v>0</v>
          </cell>
          <cell r="U59">
            <v>6.3720853973500287</v>
          </cell>
          <cell r="V59">
            <v>8.6835958439267262</v>
          </cell>
          <cell r="W59">
            <v>3.5</v>
          </cell>
        </row>
        <row r="60">
          <cell r="F60">
            <v>59</v>
          </cell>
          <cell r="H60">
            <v>3.9879162269984056</v>
          </cell>
          <cell r="I60">
            <v>2.1207042287772051</v>
          </cell>
          <cell r="J60">
            <v>4.3</v>
          </cell>
          <cell r="K60">
            <v>2.5885758708908639</v>
          </cell>
          <cell r="L60">
            <v>2.7116288991460307</v>
          </cell>
          <cell r="M60">
            <v>0</v>
          </cell>
          <cell r="U60">
            <v>6.7287518014027228</v>
          </cell>
          <cell r="V60">
            <v>9.1798708174329189</v>
          </cell>
          <cell r="W60">
            <v>3.7</v>
          </cell>
        </row>
        <row r="61">
          <cell r="F61">
            <v>60</v>
          </cell>
          <cell r="H61">
            <v>4.2026154377727325</v>
          </cell>
          <cell r="I61">
            <v>2.2318745920667022</v>
          </cell>
          <cell r="J61">
            <v>4.5</v>
          </cell>
          <cell r="K61">
            <v>2.7098878901783348</v>
          </cell>
          <cell r="L61">
            <v>2.8509000079730331</v>
          </cell>
          <cell r="M61">
            <v>0</v>
          </cell>
          <cell r="U61">
            <v>7.0988807982063786</v>
          </cell>
          <cell r="V61">
            <v>9.6954474029084459</v>
          </cell>
          <cell r="W61">
            <v>3.9</v>
          </cell>
        </row>
        <row r="62">
          <cell r="F62">
            <v>61</v>
          </cell>
          <cell r="H62">
            <v>4.4250362780012118</v>
          </cell>
          <cell r="I62">
            <v>2.3468897350225775</v>
          </cell>
          <cell r="J62">
            <v>4.8</v>
          </cell>
          <cell r="K62">
            <v>2.8347382727917623</v>
          </cell>
          <cell r="L62">
            <v>2.9948437397930707</v>
          </cell>
          <cell r="M62">
            <v>0</v>
          </cell>
          <cell r="U62">
            <v>7.4827434309209453</v>
          </cell>
          <cell r="V62">
            <v>10.230735788200001</v>
          </cell>
          <cell r="W62">
            <v>4.0999999999999996</v>
          </cell>
          <cell r="X62">
            <v>2</v>
          </cell>
        </row>
        <row r="63">
          <cell r="F63">
            <v>62</v>
          </cell>
          <cell r="H63">
            <v>4.655323027409052</v>
          </cell>
          <cell r="I63">
            <v>2.4658163224666536</v>
          </cell>
          <cell r="J63">
            <v>5</v>
          </cell>
          <cell r="K63">
            <v>2.9631696771989371</v>
          </cell>
          <cell r="L63">
            <v>3.143536401536664</v>
          </cell>
          <cell r="M63">
            <v>0</v>
          </cell>
          <cell r="U63">
            <v>7.88061158431102</v>
          </cell>
          <cell r="V63">
            <v>10.786147882203755</v>
          </cell>
          <cell r="W63">
            <v>4.3</v>
          </cell>
          <cell r="X63">
            <v>2.1</v>
          </cell>
        </row>
        <row r="64">
          <cell r="F64">
            <v>63</v>
          </cell>
          <cell r="H64">
            <v>4.8936202498529981</v>
          </cell>
          <cell r="I64">
            <v>2.5887210629535349</v>
          </cell>
          <cell r="J64">
            <v>5.2</v>
          </cell>
          <cell r="K64">
            <v>3.0952245699670331</v>
          </cell>
          <cell r="L64">
            <v>3.2970542751174814</v>
          </cell>
          <cell r="M64">
            <v>0</v>
          </cell>
          <cell r="T64">
            <v>2</v>
          </cell>
          <cell r="U64">
            <v>8.2927579734962631</v>
          </cell>
          <cell r="V64">
            <v>11.362097293691434</v>
          </cell>
          <cell r="W64">
            <v>4.5</v>
          </cell>
          <cell r="X64">
            <v>2.2000000000000002</v>
          </cell>
        </row>
        <row r="65">
          <cell r="F65">
            <v>64</v>
          </cell>
          <cell r="H65">
            <v>5.1400727892839013</v>
          </cell>
          <cell r="I65">
            <v>2.7156707080931191</v>
          </cell>
          <cell r="J65">
            <v>5.5</v>
          </cell>
          <cell r="K65">
            <v>3.230945229700934</v>
          </cell>
          <cell r="L65">
            <v>3.4554736178439298</v>
          </cell>
          <cell r="M65">
            <v>0</v>
          </cell>
          <cell r="T65">
            <v>2.1</v>
          </cell>
          <cell r="U65">
            <v>8.7194561330313203</v>
          </cell>
          <cell r="V65">
            <v>11.958999310735193</v>
          </cell>
          <cell r="W65">
            <v>4.7</v>
          </cell>
          <cell r="X65">
            <v>2.2999999999999998</v>
          </cell>
        </row>
        <row r="66">
          <cell r="F66">
            <v>65</v>
          </cell>
          <cell r="H66">
            <v>5.3948257658298742</v>
          </cell>
          <cell r="I66">
            <v>2.8467320518941808</v>
          </cell>
          <cell r="J66">
            <v>5.7</v>
          </cell>
          <cell r="K66">
            <v>3.3703737508396356</v>
          </cell>
          <cell r="L66">
            <v>3.6188706628175384</v>
          </cell>
          <cell r="M66">
            <v>0</v>
          </cell>
          <cell r="T66">
            <v>2.2000000000000002</v>
          </cell>
          <cell r="U66">
            <v>9.1609804063009364</v>
          </cell>
          <cell r="V66">
            <v>12.577270880705107</v>
          </cell>
          <cell r="W66">
            <v>5</v>
          </cell>
          <cell r="X66">
            <v>2.4</v>
          </cell>
        </row>
        <row r="67">
          <cell r="F67">
            <v>66</v>
          </cell>
          <cell r="H67">
            <v>5.6580245719947255</v>
          </cell>
          <cell r="I67">
            <v>2.981971930128088</v>
          </cell>
          <cell r="J67">
            <v>6</v>
          </cell>
          <cell r="K67">
            <v>3.5135520473179569</v>
          </cell>
          <cell r="L67">
            <v>3.7873216193187278</v>
          </cell>
          <cell r="M67">
            <v>0</v>
          </cell>
          <cell r="T67">
            <v>2.2999999999999998</v>
          </cell>
          <cell r="U67">
            <v>9.6176059352160408</v>
          </cell>
          <cell r="V67">
            <v>13.217330590813877</v>
          </cell>
          <cell r="W67">
            <v>5.2</v>
          </cell>
          <cell r="X67">
            <v>2.6</v>
          </cell>
        </row>
        <row r="68">
          <cell r="F68">
            <v>67</v>
          </cell>
          <cell r="H68">
            <v>5.9298148689664227</v>
          </cell>
          <cell r="I68">
            <v>3.121457219711754</v>
          </cell>
          <cell r="J68">
            <v>6.3</v>
          </cell>
          <cell r="K68">
            <v>3.6605218561003259</v>
          </cell>
          <cell r="L68">
            <v>3.9609026731806445</v>
          </cell>
          <cell r="M68">
            <v>0</v>
          </cell>
          <cell r="T68">
            <v>2.4</v>
          </cell>
          <cell r="U68">
            <v>10.089608650197947</v>
          </cell>
          <cell r="V68">
            <v>13.879598649186889</v>
          </cell>
          <cell r="W68">
            <v>5.5</v>
          </cell>
          <cell r="X68">
            <v>2.7</v>
          </cell>
        </row>
        <row r="69">
          <cell r="F69">
            <v>68</v>
          </cell>
          <cell r="H69">
            <v>6.2103425830308732</v>
          </cell>
          <cell r="I69">
            <v>3.2652548381088198</v>
          </cell>
          <cell r="J69">
            <v>6.6</v>
          </cell>
          <cell r="K69">
            <v>3.8113247405929278</v>
          </cell>
          <cell r="L69">
            <v>4.13968998715153</v>
          </cell>
          <cell r="M69">
            <v>0</v>
          </cell>
          <cell r="T69">
            <v>2.5</v>
          </cell>
          <cell r="U69">
            <v>10.577265260438052</v>
          </cell>
          <cell r="V69">
            <v>14.564496866434144</v>
          </cell>
          <cell r="W69">
            <v>5.7</v>
          </cell>
          <cell r="X69">
            <v>2.8</v>
          </cell>
        </row>
        <row r="70">
          <cell r="F70">
            <v>69</v>
          </cell>
          <cell r="H70">
            <v>6.4997539020863515</v>
          </cell>
          <cell r="I70">
            <v>3.4134317427484717</v>
          </cell>
          <cell r="J70">
            <v>6.8</v>
          </cell>
          <cell r="K70">
            <v>3.9660020939403169</v>
          </cell>
          <cell r="L70">
            <v>4.3237597012461437</v>
          </cell>
          <cell r="M70">
            <v>0</v>
          </cell>
          <cell r="T70">
            <v>2.6</v>
          </cell>
          <cell r="U70">
            <v>11.08085324442216</v>
          </cell>
          <cell r="V70">
            <v>15.272448637704754</v>
          </cell>
          <cell r="W70">
            <v>6</v>
          </cell>
          <cell r="X70">
            <v>2.9</v>
          </cell>
        </row>
        <row r="71">
          <cell r="F71">
            <v>70</v>
          </cell>
          <cell r="H71">
            <v>6.7981952722545245</v>
          </cell>
          <cell r="I71">
            <v>3.5660549304609641</v>
          </cell>
          <cell r="J71">
            <v>7.1</v>
          </cell>
          <cell r="K71">
            <v>4.1245951422117937</v>
          </cell>
          <cell r="L71">
            <v>4.5131879330867912</v>
          </cell>
          <cell r="M71">
            <v>0</v>
          </cell>
          <cell r="T71">
            <v>2.7</v>
          </cell>
          <cell r="U71">
            <v>11.600650840707434</v>
          </cell>
          <cell r="V71">
            <v>16.003878925203704</v>
          </cell>
          <cell r="W71">
            <v>6.2</v>
          </cell>
          <cell r="X71">
            <v>3</v>
          </cell>
        </row>
        <row r="72">
          <cell r="F72">
            <v>71</v>
          </cell>
          <cell r="H72">
            <v>7.1058133945837909</v>
          </cell>
          <cell r="I72">
            <v>3.7231914369292163</v>
          </cell>
          <cell r="J72">
            <v>7.5</v>
          </cell>
          <cell r="K72">
            <v>4.287144947483073</v>
          </cell>
          <cell r="L72">
            <v>4.7080507782343179</v>
          </cell>
          <cell r="M72">
            <v>0</v>
          </cell>
          <cell r="T72">
            <v>2.9</v>
          </cell>
          <cell r="U72">
            <v>12.136937038942648</v>
          </cell>
          <cell r="V72">
            <v>16.759214241152609</v>
          </cell>
          <cell r="W72">
            <v>6.5</v>
          </cell>
          <cell r="X72">
            <v>3.2</v>
          </cell>
        </row>
        <row r="73">
          <cell r="F73">
            <v>72</v>
          </cell>
          <cell r="H73">
            <v>7.4227552218413493</v>
          </cell>
          <cell r="I73">
            <v>3.8849083361556631</v>
          </cell>
          <cell r="J73">
            <v>7.8</v>
          </cell>
          <cell r="K73">
            <v>4.4536924108178049</v>
          </cell>
          <cell r="L73">
            <v>4.9084243105095897</v>
          </cell>
          <cell r="M73">
            <v>0</v>
          </cell>
          <cell r="T73">
            <v>3</v>
          </cell>
          <cell r="U73">
            <v>12.689991571121068</v>
          </cell>
          <cell r="V73">
            <v>17.538882631177</v>
          </cell>
          <cell r="W73">
            <v>6.8</v>
          </cell>
          <cell r="X73">
            <v>3.3</v>
          </cell>
        </row>
        <row r="74">
          <cell r="F74">
            <v>73</v>
          </cell>
          <cell r="H74">
            <v>7.7491679553902344</v>
          </cell>
          <cell r="I74">
            <v>4.0512727399440251</v>
          </cell>
          <cell r="J74">
            <v>8.1</v>
          </cell>
          <cell r="K74">
            <v>4.6242782751538209</v>
          </cell>
          <cell r="L74">
            <v>5.1143845823058287</v>
          </cell>
          <cell r="M74">
            <v>0</v>
          </cell>
          <cell r="T74">
            <v>3.1</v>
          </cell>
          <cell r="U74">
            <v>13.26009490305761</v>
          </cell>
          <cell r="V74">
            <v>18.343313658103718</v>
          </cell>
          <cell r="W74">
            <v>7.1</v>
          </cell>
          <cell r="X74">
            <v>3.5</v>
          </cell>
        </row>
        <row r="75">
          <cell r="F75">
            <v>74</v>
          </cell>
          <cell r="H75">
            <v>8.0851990421481119</v>
          </cell>
          <cell r="I75">
            <v>4.2223517973950644</v>
          </cell>
          <cell r="J75">
            <v>8.4</v>
          </cell>
          <cell r="K75">
            <v>4.7989431280984087</v>
          </cell>
          <cell r="L75">
            <v>5.3260076248920747</v>
          </cell>
          <cell r="M75">
            <v>0</v>
          </cell>
          <cell r="T75">
            <v>3.2</v>
          </cell>
          <cell r="U75">
            <v>13.847528226080771</v>
          </cell>
          <cell r="V75">
            <v>19.17293838615247</v>
          </cell>
          <cell r="W75">
            <v>7.4</v>
          </cell>
          <cell r="X75">
            <v>3.6</v>
          </cell>
        </row>
        <row r="76">
          <cell r="F76">
            <v>75</v>
          </cell>
          <cell r="H76">
            <v>8.4309961716241997</v>
          </cell>
          <cell r="I76">
            <v>4.3982126944158564</v>
          </cell>
          <cell r="J76">
            <v>8.8000000000000007</v>
          </cell>
          <cell r="K76">
            <v>4.9777274046364317</v>
          </cell>
          <cell r="L76">
            <v>5.5433694487085292</v>
          </cell>
          <cell r="M76">
            <v>0</v>
          </cell>
          <cell r="P76">
            <v>4.6665885018655002</v>
          </cell>
          <cell r="T76">
            <v>3.4</v>
          </cell>
          <cell r="U76">
            <v>14.452573448931304</v>
          </cell>
          <cell r="V76">
            <v>20.028189365507121</v>
          </cell>
          <cell r="W76">
            <v>7.7</v>
          </cell>
          <cell r="X76">
            <v>3.4</v>
          </cell>
        </row>
        <row r="77">
          <cell r="F77">
            <v>76</v>
          </cell>
          <cell r="H77">
            <v>8.7867072730318316</v>
          </cell>
          <cell r="I77">
            <v>4.5789226532421505</v>
          </cell>
          <cell r="J77">
            <v>9.1</v>
          </cell>
          <cell r="K77">
            <v>5.160671389755457</v>
          </cell>
          <cell r="L77">
            <v>5.7665460436534426</v>
          </cell>
          <cell r="M77">
            <v>0</v>
          </cell>
          <cell r="P77">
            <v>4.8737937354353047</v>
          </cell>
          <cell r="T77">
            <v>3.5</v>
          </cell>
          <cell r="U77">
            <v>15.075513189859832</v>
          </cell>
          <cell r="V77">
            <v>20.909500617251592</v>
          </cell>
          <cell r="W77">
            <v>8</v>
          </cell>
          <cell r="X77">
            <v>3.5</v>
          </cell>
        </row>
        <row r="78">
          <cell r="F78">
            <v>77</v>
          </cell>
          <cell r="H78">
            <v>9.1524805124732911</v>
          </cell>
          <cell r="I78">
            <v>4.7645489319731729</v>
          </cell>
          <cell r="J78">
            <v>9.5</v>
          </cell>
          <cell r="K78">
            <v>5.3478152209914107</v>
          </cell>
          <cell r="L78">
            <v>5.9956133793625801</v>
          </cell>
          <cell r="M78">
            <v>0</v>
          </cell>
          <cell r="P78">
            <v>5.0873092819447416</v>
          </cell>
          <cell r="T78">
            <v>3.6</v>
          </cell>
          <cell r="U78">
            <v>15.716630768915971</v>
          </cell>
          <cell r="V78">
            <v>21.817307618658496</v>
          </cell>
          <cell r="W78">
            <v>8.4</v>
          </cell>
          <cell r="X78">
            <v>3.6</v>
          </cell>
        </row>
        <row r="79">
          <cell r="F79">
            <v>78</v>
          </cell>
          <cell r="H79">
            <v>9.5284642901945489</v>
          </cell>
          <cell r="I79">
            <v>4.9551588241184916</v>
          </cell>
          <cell r="J79">
            <v>9.8000000000000007</v>
          </cell>
          <cell r="K79">
            <v>5.5391988908981</v>
          </cell>
          <cell r="L79">
            <v>6.2306474054812373</v>
          </cell>
          <cell r="M79">
            <v>0</v>
          </cell>
          <cell r="P79">
            <v>5.3072416146546608</v>
          </cell>
          <cell r="T79">
            <v>3.8</v>
          </cell>
          <cell r="U79">
            <v>16.376210200421568</v>
          </cell>
          <cell r="V79">
            <v>22.752047288816591</v>
          </cell>
          <cell r="W79">
            <v>8.6999999999999993</v>
          </cell>
        </row>
        <row r="80">
          <cell r="F80">
            <v>79</v>
          </cell>
          <cell r="H80">
            <v>9.9148072379066825</v>
          </cell>
          <cell r="I80">
            <v>5.150819658156256</v>
          </cell>
          <cell r="J80">
            <v>10.199999999999999</v>
          </cell>
          <cell r="K80">
            <v>5.7348622494438164</v>
          </cell>
          <cell r="L80">
            <v>6.4717240519288701</v>
          </cell>
          <cell r="M80">
            <v>0</v>
          </cell>
          <cell r="P80">
            <v>5.5336975947233809</v>
          </cell>
          <cell r="T80">
            <v>3.9</v>
          </cell>
          <cell r="U80">
            <v>17.05453618562154</v>
          </cell>
          <cell r="V80">
            <v>23.714157974584857</v>
          </cell>
          <cell r="W80">
            <v>9</v>
          </cell>
        </row>
        <row r="81">
          <cell r="F81">
            <v>80</v>
          </cell>
          <cell r="H81">
            <v>10.311658216172393</v>
          </cell>
          <cell r="I81">
            <v>5.3515987971027945</v>
          </cell>
          <cell r="J81">
            <v>10.6</v>
          </cell>
          <cell r="K81">
            <v>5.934845006338362</v>
          </cell>
          <cell r="L81">
            <v>6.71891922915718</v>
          </cell>
          <cell r="M81">
            <v>0</v>
          </cell>
          <cell r="P81">
            <v>5.766784467619412</v>
          </cell>
          <cell r="Q81">
            <v>2.0141958196632874</v>
          </cell>
          <cell r="S81">
            <v>1.8418315758478472</v>
          </cell>
          <cell r="T81">
            <v>4.0999999999999996</v>
          </cell>
          <cell r="U81">
            <v>17.751894105505954</v>
          </cell>
          <cell r="V81">
            <v>24.704079436862614</v>
          </cell>
          <cell r="W81">
            <v>9.4</v>
          </cell>
        </row>
        <row r="82">
          <cell r="F82">
            <v>81</v>
          </cell>
          <cell r="H82">
            <v>10.719166311854663</v>
          </cell>
          <cell r="I82">
            <v>5.5575636380926579</v>
          </cell>
          <cell r="J82">
            <v>11</v>
          </cell>
          <cell r="K82">
            <v>6.1391867332929273</v>
          </cell>
          <cell r="L82">
            <v>6.9723088284014514</v>
          </cell>
          <cell r="M82">
            <v>0</v>
          </cell>
          <cell r="P82">
            <v>6.0066098596123432</v>
          </cell>
          <cell r="Q82">
            <v>2.1018921401114521</v>
          </cell>
          <cell r="S82">
            <v>1.9160468127062849</v>
          </cell>
          <cell r="T82">
            <v>4.2</v>
          </cell>
          <cell r="U82">
            <v>18.468570013797294</v>
          </cell>
          <cell r="V82">
            <v>25.722252837164035</v>
          </cell>
          <cell r="W82">
            <v>9.8000000000000007</v>
          </cell>
        </row>
        <row r="83">
          <cell r="F83">
            <v>82</v>
          </cell>
          <cell r="H83">
            <v>11.137480835624961</v>
          </cell>
          <cell r="I83">
            <v>5.768781611969156</v>
          </cell>
          <cell r="J83">
            <v>11.4</v>
          </cell>
          <cell r="K83">
            <v>6.3479268662159818</v>
          </cell>
          <cell r="L83">
            <v>7.231968721925476</v>
          </cell>
          <cell r="M83">
            <v>0</v>
          </cell>
          <cell r="P83">
            <v>6.2532817743392144</v>
          </cell>
          <cell r="Q83">
            <v>2.1922599772449654</v>
          </cell>
          <cell r="S83">
            <v>1.9922865639312057</v>
          </cell>
          <cell r="T83">
            <v>4.4000000000000004</v>
          </cell>
          <cell r="U83">
            <v>19.20485063009637</v>
          </cell>
          <cell r="V83">
            <v>26.769120724486072</v>
          </cell>
          <cell r="W83">
            <v>10.1</v>
          </cell>
        </row>
        <row r="84">
          <cell r="F84">
            <v>83</v>
          </cell>
          <cell r="H84">
            <v>11.566751319530145</v>
          </cell>
          <cell r="I84">
            <v>5.9853201828845517</v>
          </cell>
          <cell r="J84">
            <v>11.8</v>
          </cell>
          <cell r="K84">
            <v>6.5611047073474777</v>
          </cell>
          <cell r="L84">
            <v>7.497974763260542</v>
          </cell>
          <cell r="M84">
            <v>0</v>
          </cell>
          <cell r="P84">
            <v>6.5069085894440271</v>
          </cell>
          <cell r="Q84">
            <v>2.2853466426088302</v>
          </cell>
          <cell r="R84">
            <v>1.9276130426034506</v>
          </cell>
          <cell r="S84">
            <v>2.0705803549735644</v>
          </cell>
          <cell r="T84">
            <v>4.5999999999999996</v>
          </cell>
          <cell r="U84">
            <v>19.961023333182638</v>
          </cell>
          <cell r="V84">
            <v>27.845127022461092</v>
          </cell>
          <cell r="W84">
            <v>10.5</v>
          </cell>
        </row>
        <row r="85">
          <cell r="F85">
            <v>84</v>
          </cell>
          <cell r="H85">
            <v>12.00712751461441</v>
          </cell>
          <cell r="I85">
            <v>6.2072468479101568</v>
          </cell>
          <cell r="J85">
            <v>12.2</v>
          </cell>
          <cell r="K85">
            <v>6.7787594273340073</v>
          </cell>
          <cell r="L85">
            <v>7.7704027874383703</v>
          </cell>
          <cell r="M85">
            <v>0</v>
          </cell>
          <cell r="P85">
            <v>6.7675990532878822</v>
          </cell>
          <cell r="Q85">
            <v>2.3811996969112199</v>
          </cell>
          <cell r="R85">
            <v>2.010081338730191</v>
          </cell>
          <cell r="S85">
            <v>2.1509577761702712</v>
          </cell>
          <cell r="T85">
            <v>4.7</v>
          </cell>
          <cell r="U85">
            <v>20.737376154462382</v>
          </cell>
          <cell r="V85">
            <v>28.950717016783894</v>
          </cell>
          <cell r="W85">
            <v>10.9</v>
          </cell>
        </row>
        <row r="86">
          <cell r="F86">
            <v>85</v>
          </cell>
          <cell r="H86">
            <v>12.45875938859569</v>
          </cell>
          <cell r="I86">
            <v>6.434629136655273</v>
          </cell>
          <cell r="J86">
            <v>12.7</v>
          </cell>
          <cell r="K86">
            <v>7.0009300672471042</v>
          </cell>
          <cell r="L86">
            <v>8.0493286112185043</v>
          </cell>
          <cell r="M86">
            <v>0</v>
          </cell>
          <cell r="P86">
            <v>7.0354622817274111</v>
          </cell>
          <cell r="Q86">
            <v>2.4798669483098283</v>
          </cell>
          <cell r="R86">
            <v>2.0950388998126379</v>
          </cell>
          <cell r="S86">
            <v>2.2334484821023568</v>
          </cell>
          <cell r="T86">
            <v>4.9000000000000004</v>
          </cell>
          <cell r="U86">
            <v>21.534197771560642</v>
          </cell>
          <cell r="V86">
            <v>30.086337342903295</v>
          </cell>
          <cell r="W86">
            <v>11.3</v>
          </cell>
        </row>
        <row r="87">
          <cell r="F87">
            <v>86</v>
          </cell>
          <cell r="H87">
            <v>12.92179712359369</v>
          </cell>
          <cell r="I87">
            <v>6.6675346108953359</v>
          </cell>
          <cell r="J87">
            <v>13.1</v>
          </cell>
          <cell r="K87">
            <v>7.2276555405469738</v>
          </cell>
          <cell r="L87">
            <v>8.3348280333101226</v>
          </cell>
          <cell r="M87">
            <v>0</v>
          </cell>
          <cell r="P87">
            <v>7.3106077549592117</v>
          </cell>
          <cell r="Q87">
            <v>2.5813964507303724</v>
          </cell>
          <cell r="R87">
            <v>2.1825302485495905</v>
          </cell>
          <cell r="S87">
            <v>2.3180821909671159</v>
          </cell>
          <cell r="T87">
            <v>5.0999999999999996</v>
          </cell>
          <cell r="U87">
            <v>22.351777502051387</v>
          </cell>
          <cell r="V87">
            <v>31.2524359739711</v>
          </cell>
          <cell r="W87">
            <v>11.7</v>
          </cell>
        </row>
        <row r="88">
          <cell r="F88">
            <v>87</v>
          </cell>
          <cell r="H88">
            <v>13.396391113908818</v>
          </cell>
          <cell r="I88">
            <v>6.9060308642084944</v>
          </cell>
          <cell r="J88">
            <v>13.6</v>
          </cell>
          <cell r="K88">
            <v>7.4589746349938011</v>
          </cell>
          <cell r="M88">
            <v>0</v>
          </cell>
          <cell r="P88">
            <v>7.5931453144284777</v>
          </cell>
          <cell r="Q88">
            <v>2.685836502216246</v>
          </cell>
          <cell r="R88">
            <v>2.2726001692637405</v>
          </cell>
          <cell r="S88">
            <v>2.4048886839637271</v>
          </cell>
          <cell r="T88">
            <v>5.2</v>
          </cell>
          <cell r="U88">
            <v>23.190405297322023</v>
          </cell>
          <cell r="V88">
            <v>32.449462209040121</v>
          </cell>
          <cell r="W88">
            <v>12.1</v>
          </cell>
        </row>
        <row r="89">
          <cell r="F89">
            <v>88</v>
          </cell>
          <cell r="H89">
            <v>13.882691963848867</v>
          </cell>
          <cell r="I89">
            <v>7.1501855216203767</v>
          </cell>
          <cell r="J89">
            <v>14</v>
          </cell>
          <cell r="K89">
            <v>7.6949260145085585</v>
          </cell>
          <cell r="M89">
            <v>0</v>
          </cell>
          <cell r="P89">
            <v>7.8831851597991545</v>
          </cell>
          <cell r="Q89">
            <v>2.7932356433082974</v>
          </cell>
          <cell r="R89">
            <v>2.3652937063698727</v>
          </cell>
          <cell r="S89">
            <v>2.4938978046917817</v>
          </cell>
          <cell r="T89">
            <v>5.4</v>
          </cell>
          <cell r="U89">
            <v>24.050371736567062</v>
          </cell>
          <cell r="V89">
            <v>33.677866661500431</v>
          </cell>
          <cell r="W89">
            <v>12.6</v>
          </cell>
        </row>
        <row r="90">
          <cell r="F90">
            <v>89</v>
          </cell>
          <cell r="H90">
            <v>14.380850485603561</v>
          </cell>
          <cell r="I90">
            <v>7.4000662392571508</v>
          </cell>
          <cell r="J90">
            <v>14.5</v>
          </cell>
          <cell r="K90">
            <v>7.9355482209850754</v>
          </cell>
          <cell r="M90">
            <v>0</v>
          </cell>
          <cell r="P90">
            <v>8.1808378459846232</v>
          </cell>
          <cell r="Q90">
            <v>2.9036426554539583</v>
          </cell>
          <cell r="R90">
            <v>2.4606561628697778</v>
          </cell>
          <cell r="S90">
            <v>2.5851394585625718</v>
          </cell>
          <cell r="T90">
            <v>5.6</v>
          </cell>
          <cell r="U90">
            <v>24.931968020907359</v>
          </cell>
          <cell r="V90">
            <v>34.938101247750588</v>
          </cell>
          <cell r="W90">
            <v>13</v>
          </cell>
        </row>
        <row r="91">
          <cell r="F91">
            <v>90</v>
          </cell>
          <cell r="H91">
            <v>14.891017697163841</v>
          </cell>
          <cell r="I91">
            <v>7.6557407040059662</v>
          </cell>
          <cell r="J91">
            <v>15</v>
          </cell>
          <cell r="K91">
            <v>8.180879676055584</v>
          </cell>
          <cell r="M91">
            <v>0</v>
          </cell>
          <cell r="P91">
            <v>8.4862142802360534</v>
          </cell>
          <cell r="Q91">
            <v>3.0171065594447728</v>
          </cell>
          <cell r="R91">
            <v>2.5587330988727768</v>
          </cell>
          <cell r="S91">
            <v>2.6786436122223889</v>
          </cell>
          <cell r="T91">
            <v>5.8</v>
          </cell>
          <cell r="U91">
            <v>25.835485967630948</v>
          </cell>
          <cell r="V91">
            <v>36.230619176093086</v>
          </cell>
          <cell r="W91">
            <v>13.5</v>
          </cell>
        </row>
        <row r="92">
          <cell r="F92">
            <v>91</v>
          </cell>
          <cell r="I92">
            <v>7.917276633183163</v>
          </cell>
          <cell r="J92">
            <v>15.5</v>
          </cell>
          <cell r="K92">
            <v>8.4309586828109726</v>
          </cell>
          <cell r="M92">
            <v>0</v>
          </cell>
          <cell r="P92">
            <v>8.799425719287326</v>
          </cell>
          <cell r="Q92">
            <v>3.1336766138816112</v>
          </cell>
          <cell r="R92">
            <v>2.6595703301413813</v>
          </cell>
          <cell r="S92">
            <v>2.7744402929877947</v>
          </cell>
          <cell r="T92">
            <v>6</v>
          </cell>
          <cell r="U92">
            <v>26.761218004551026</v>
          </cell>
          <cell r="V92">
            <v>37.55587493584882</v>
          </cell>
          <cell r="W92">
            <v>13.9</v>
          </cell>
        </row>
        <row r="93">
          <cell r="F93">
            <v>92</v>
          </cell>
          <cell r="I93">
            <v>8.1847417742095416</v>
          </cell>
          <cell r="J93">
            <v>16</v>
          </cell>
          <cell r="K93">
            <v>8.6858234274777608</v>
          </cell>
          <cell r="M93">
            <v>0</v>
          </cell>
          <cell r="P93">
            <v>9.1205837665548319</v>
          </cell>
          <cell r="Q93">
            <v>3.253402313666689</v>
          </cell>
          <cell r="R93">
            <v>2.7632139266612352</v>
          </cell>
          <cell r="S93">
            <v>2.8725595882922201</v>
          </cell>
          <cell r="T93">
            <v>6.2</v>
          </cell>
          <cell r="U93">
            <v>27.709457164477993</v>
          </cell>
          <cell r="V93">
            <v>38.914324286683609</v>
          </cell>
          <cell r="W93">
            <v>14.4</v>
          </cell>
        </row>
        <row r="94">
          <cell r="F94">
            <v>93</v>
          </cell>
          <cell r="I94">
            <v>8.458203904292672</v>
          </cell>
          <cell r="J94">
            <v>16.5</v>
          </cell>
          <cell r="K94">
            <v>8.945511981053091</v>
          </cell>
          <cell r="M94">
            <v>0</v>
          </cell>
          <cell r="P94">
            <v>9.449800369389644</v>
          </cell>
          <cell r="Q94">
            <v>3.3763333885215503</v>
          </cell>
          <cell r="R94">
            <v>2.8697102112347523</v>
          </cell>
          <cell r="S94">
            <v>2.9730316451436436</v>
          </cell>
          <cell r="T94">
            <v>6.4</v>
          </cell>
          <cell r="U94">
            <v>28.680497079801537</v>
          </cell>
          <cell r="V94">
            <v>40.306424248139045</v>
          </cell>
          <cell r="W94">
            <v>14.9</v>
          </cell>
        </row>
        <row r="95">
          <cell r="F95">
            <v>94</v>
          </cell>
          <cell r="I95">
            <v>8.7377308301161332</v>
          </cell>
          <cell r="J95">
            <v>17</v>
          </cell>
          <cell r="K95">
            <v>9.2100623008995246</v>
          </cell>
          <cell r="M95">
            <v>0</v>
          </cell>
          <cell r="P95">
            <v>9.787187816382076</v>
          </cell>
          <cell r="Q95">
            <v>3.5025198015306551</v>
          </cell>
          <cell r="R95">
            <v>2.9791057580978326</v>
          </cell>
          <cell r="S95">
            <v>3.0758866695931273</v>
          </cell>
          <cell r="T95">
            <v>6.6</v>
          </cell>
          <cell r="U95">
            <v>29.674631977180535</v>
          </cell>
          <cell r="V95">
            <v>41.732633089364732</v>
          </cell>
          <cell r="W95">
            <v>15.4</v>
          </cell>
        </row>
        <row r="96">
          <cell r="F96">
            <v>95</v>
          </cell>
          <cell r="I96">
            <v>9.0233903875348584</v>
          </cell>
          <cell r="J96">
            <v>17.600000000000001</v>
          </cell>
          <cell r="K96">
            <v>9.4795122323006478</v>
          </cell>
          <cell r="M96">
            <v>0</v>
          </cell>
          <cell r="P96">
            <v>10.132858734715137</v>
          </cell>
          <cell r="Q96">
            <v>3.6320117477092504</v>
          </cell>
          <cell r="R96">
            <v>3.0914473915588312</v>
          </cell>
          <cell r="S96">
            <v>3.1811549262135705</v>
          </cell>
          <cell r="T96">
            <v>6.8</v>
          </cell>
          <cell r="U96">
            <v>30.692156672335166</v>
          </cell>
          <cell r="V96">
            <v>43.193410319040794</v>
          </cell>
          <cell r="W96">
            <v>15.9</v>
          </cell>
        </row>
        <row r="97">
          <cell r="F97">
            <v>96</v>
          </cell>
          <cell r="I97">
            <v>9.3152504412774135</v>
          </cell>
          <cell r="J97">
            <v>18.100000000000001</v>
          </cell>
          <cell r="K97">
            <v>9.7538995099792309</v>
          </cell>
          <cell r="M97">
            <v>0</v>
          </cell>
          <cell r="P97">
            <v>10.486926087567349</v>
          </cell>
          <cell r="Q97">
            <v>3.7648596525954932</v>
          </cell>
          <cell r="R97">
            <v>3.2067821846595232</v>
          </cell>
          <cell r="S97">
            <v>3.2888667375887453</v>
          </cell>
          <cell r="T97">
            <v>7.1</v>
          </cell>
          <cell r="U97">
            <v>31.733366564941047</v>
          </cell>
          <cell r="V97">
            <v>44.689216675491451</v>
          </cell>
          <cell r="W97">
            <v>16.399999999999999</v>
          </cell>
        </row>
        <row r="98">
          <cell r="F98">
            <v>97</v>
          </cell>
          <cell r="I98">
            <v>9.6133788846539758</v>
          </cell>
          <cell r="J98">
            <v>18.7</v>
          </cell>
          <cell r="K98">
            <v>10.03326175957903</v>
          </cell>
          <cell r="M98">
            <v>0</v>
          </cell>
          <cell r="P98">
            <v>10.849503171562274</v>
          </cell>
          <cell r="Q98">
            <v>3.9011141708657986</v>
          </cell>
          <cell r="R98">
            <v>3.3251574578571614</v>
          </cell>
          <cell r="S98">
            <v>3.3990524838120715</v>
          </cell>
          <cell r="T98">
            <v>7.3</v>
          </cell>
          <cell r="U98">
            <v>32.798557633620376</v>
          </cell>
          <cell r="V98">
            <v>46.220514116979089</v>
          </cell>
          <cell r="W98">
            <v>16.899999999999999</v>
          </cell>
        </row>
        <row r="99">
          <cell r="F99">
            <v>98</v>
          </cell>
          <cell r="I99">
            <v>9.9178436392705507</v>
          </cell>
          <cell r="J99">
            <v>19.2</v>
          </cell>
          <cell r="K99">
            <v>10.317636499111536</v>
          </cell>
          <cell r="M99">
            <v>0</v>
          </cell>
          <cell r="P99">
            <v>11.220703614263643</v>
          </cell>
          <cell r="Q99">
            <v>4.0408261849727651</v>
          </cell>
          <cell r="R99">
            <v>3.4466207777272513</v>
          </cell>
          <cell r="S99">
            <v>3.5117426019948184</v>
          </cell>
          <cell r="T99">
            <v>7.7</v>
          </cell>
          <cell r="U99">
            <v>33.888026431027349</v>
          </cell>
          <cell r="V99">
            <v>47.787765812174477</v>
          </cell>
          <cell r="W99">
            <v>17.5</v>
          </cell>
        </row>
        <row r="100">
          <cell r="F100">
            <v>99</v>
          </cell>
          <cell r="I100">
            <v>10.228712654748731</v>
          </cell>
          <cell r="J100">
            <v>19.8</v>
          </cell>
          <cell r="K100">
            <v>10.60706114036897</v>
          </cell>
          <cell r="M100">
            <v>0</v>
          </cell>
          <cell r="P100">
            <v>11.600641371715575</v>
          </cell>
          <cell r="Q100">
            <v>4.1840468038054137</v>
          </cell>
          <cell r="R100">
            <v>3.5712199556865287</v>
          </cell>
          <cell r="S100">
            <v>3.6269675857837274</v>
          </cell>
          <cell r="T100">
            <v>8</v>
          </cell>
          <cell r="U100">
            <v>35.002070079027028</v>
          </cell>
          <cell r="V100">
            <v>49.391436130802205</v>
          </cell>
          <cell r="W100">
            <v>18</v>
          </cell>
        </row>
        <row r="101">
          <cell r="F101">
            <v>100</v>
          </cell>
          <cell r="I101">
            <v>10.546053908451237</v>
          </cell>
          <cell r="J101">
            <v>20.399999999999999</v>
          </cell>
          <cell r="K101">
            <v>10.901572990304043</v>
          </cell>
          <cell r="M101">
            <v>0</v>
          </cell>
          <cell r="P101">
            <v>11.98943072602515</v>
          </cell>
          <cell r="Q101">
            <v>4.330827361370674</v>
          </cell>
          <cell r="R101">
            <v>3.6990030467354167</v>
          </cell>
          <cell r="S101">
            <v>3.7447579848873462</v>
          </cell>
          <cell r="U101">
            <v>36.140986263961324</v>
          </cell>
          <cell r="V101">
            <v>51.031990634448803</v>
          </cell>
          <cell r="W101">
            <v>18.600000000000001</v>
          </cell>
        </row>
        <row r="102">
          <cell r="F102">
            <v>101</v>
          </cell>
          <cell r="I102">
            <v>10.86993540521294</v>
          </cell>
          <cell r="J102">
            <v>21</v>
          </cell>
          <cell r="K102">
            <v>11.201209252378813</v>
          </cell>
          <cell r="M102">
            <v>0</v>
          </cell>
          <cell r="P102">
            <v>12.387186282987983</v>
          </cell>
          <cell r="Q102">
            <v>4.481219415496029</v>
          </cell>
          <cell r="R102">
            <v>3.8300183482197379</v>
          </cell>
          <cell r="S102">
            <v>3.8651444046113865</v>
          </cell>
          <cell r="U102">
            <v>37.305073232004247</v>
          </cell>
          <cell r="V102">
            <v>52.709896067538281</v>
          </cell>
          <cell r="W102">
            <v>19.2</v>
          </cell>
        </row>
        <row r="103">
          <cell r="F103">
            <v>102</v>
          </cell>
          <cell r="I103">
            <v>11.200425177076848</v>
          </cell>
          <cell r="J103">
            <v>21.7</v>
          </cell>
          <cell r="K103">
            <v>11.506007027882097</v>
          </cell>
          <cell r="M103">
            <v>0</v>
          </cell>
          <cell r="P103">
            <v>12.794022969753946</v>
          </cell>
          <cell r="Q103">
            <v>4.6352747465524526</v>
          </cell>
          <cell r="R103">
            <v>3.9643143986110823</v>
          </cell>
          <cell r="S103">
            <v>3.9881575054022718</v>
          </cell>
          <cell r="U103">
            <v>38.494629784599624</v>
          </cell>
          <cell r="V103">
            <v>54.425620348461948</v>
          </cell>
          <cell r="W103">
            <v>19.7</v>
          </cell>
        </row>
        <row r="104">
          <cell r="F104">
            <v>103</v>
          </cell>
          <cell r="I104">
            <v>11.537591283035665</v>
          </cell>
          <cell r="J104">
            <v>22.3</v>
          </cell>
          <cell r="K104">
            <v>11.816003317217923</v>
          </cell>
          <cell r="M104">
            <v>0</v>
          </cell>
          <cell r="P104">
            <v>13.210056032533304</v>
          </cell>
          <cell r="Q104">
            <v>4.7930453561972355</v>
          </cell>
          <cell r="R104">
            <v>4.1019399763052231</v>
          </cell>
          <cell r="S104">
            <v>4.1138280023990994</v>
          </cell>
          <cell r="U104">
            <v>39.709955273982004</v>
          </cell>
          <cell r="V104">
            <v>56.179632560863574</v>
          </cell>
          <cell r="W104">
            <v>20.3</v>
          </cell>
        </row>
        <row r="105">
          <cell r="F105">
            <v>104</v>
          </cell>
          <cell r="I105">
            <v>11.881501808777795</v>
          </cell>
          <cell r="J105">
            <v>22.9</v>
          </cell>
          <cell r="K105">
            <v>12.131235021164716</v>
          </cell>
          <cell r="M105">
            <v>0</v>
          </cell>
          <cell r="P105">
            <v>13.635401034340793</v>
          </cell>
          <cell r="Q105">
            <v>4.9545834661362358</v>
          </cell>
          <cell r="R105">
            <v>4.2429440984384028</v>
          </cell>
          <cell r="S105">
            <v>4.2421866649934827</v>
          </cell>
          <cell r="U105">
            <v>40.951349598776375</v>
          </cell>
          <cell r="W105">
            <v>21</v>
          </cell>
        </row>
        <row r="106">
          <cell r="F106">
            <v>105</v>
          </cell>
          <cell r="I106">
            <v>12.232224866438756</v>
          </cell>
          <cell r="J106">
            <v>23.6</v>
          </cell>
          <cell r="K106">
            <v>12.451738942107113</v>
          </cell>
          <cell r="M106">
            <v>0</v>
          </cell>
          <cell r="P106">
            <v>14.070173852778607</v>
          </cell>
          <cell r="Q106">
            <v>5.1199415169050706</v>
          </cell>
          <cell r="R106">
            <v>4.3873760197209277</v>
          </cell>
          <cell r="S106">
            <v>4.3732643163972753</v>
          </cell>
          <cell r="U106">
            <v>42.219113199676386</v>
          </cell>
          <cell r="W106">
            <v>21.6</v>
          </cell>
        </row>
        <row r="107">
          <cell r="F107">
            <v>106</v>
          </cell>
          <cell r="I107">
            <v>12.589828594356888</v>
          </cell>
          <cell r="J107">
            <v>24.3</v>
          </cell>
          <cell r="K107">
            <v>12.777551785240794</v>
          </cell>
          <cell r="M107">
            <v>0</v>
          </cell>
          <cell r="P107">
            <v>14.514490677854837</v>
          </cell>
          <cell r="Q107">
            <v>5.2891721666685916</v>
          </cell>
          <cell r="R107">
            <v>4.535285231287526</v>
          </cell>
          <cell r="S107">
            <v>4.5070918332178342</v>
          </cell>
          <cell r="U107">
            <v>43.513547055197044</v>
          </cell>
          <cell r="W107">
            <v>22.2</v>
          </cell>
        </row>
        <row r="108">
          <cell r="F108">
            <v>107</v>
          </cell>
          <cell r="I108">
            <v>12.954381156833588</v>
          </cell>
          <cell r="J108">
            <v>24.9</v>
          </cell>
          <cell r="K108">
            <v>13.108710159750879</v>
          </cell>
          <cell r="M108">
            <v>0</v>
          </cell>
          <cell r="P108">
            <v>14.968468009838542</v>
          </cell>
          <cell r="Q108">
            <v>5.4623282900385002</v>
          </cell>
          <cell r="R108">
            <v>4.6867214595642723</v>
          </cell>
          <cell r="S108">
            <v>4.6437001450405901</v>
          </cell>
          <cell r="W108">
            <v>22.9</v>
          </cell>
        </row>
        <row r="109">
          <cell r="F109">
            <v>108</v>
          </cell>
          <cell r="I109">
            <v>13.325950743898263</v>
          </cell>
          <cell r="J109">
            <v>25.6</v>
          </cell>
          <cell r="K109">
            <v>13.445250579965736</v>
          </cell>
          <cell r="M109">
            <v>0</v>
          </cell>
          <cell r="P109">
            <v>15.432222657149493</v>
          </cell>
          <cell r="Q109">
            <v>5.639462976908427</v>
          </cell>
          <cell r="R109">
            <v>4.8417346651517059</v>
          </cell>
          <cell r="S109">
            <v>4.7831202340189307</v>
          </cell>
          <cell r="W109">
            <v>23.5</v>
          </cell>
        </row>
        <row r="110">
          <cell r="F110">
            <v>109</v>
          </cell>
          <cell r="I110">
            <v>13.704605571077449</v>
          </cell>
          <cell r="K110">
            <v>13.787209466485489</v>
          </cell>
          <cell r="M110">
            <v>0</v>
          </cell>
          <cell r="P110">
            <v>15.905871734281471</v>
          </cell>
          <cell r="Q110">
            <v>5.8206295313060741</v>
          </cell>
          <cell r="R110">
            <v>5.0003750417234052</v>
          </cell>
          <cell r="S110">
            <v>4.925383134470863</v>
          </cell>
          <cell r="W110">
            <v>24.2</v>
          </cell>
        </row>
        <row r="111">
          <cell r="F111">
            <v>110</v>
          </cell>
          <cell r="I111">
            <v>14.090413879168056</v>
          </cell>
          <cell r="K111">
            <v>14.134623147287598</v>
          </cell>
          <cell r="M111">
            <v>0</v>
          </cell>
          <cell r="N111">
            <v>16.719106666285612</v>
          </cell>
          <cell r="P111">
            <v>16.389532659759379</v>
          </cell>
          <cell r="Q111">
            <v>6.0058814702622563</v>
          </cell>
          <cell r="R111">
            <v>5.1626930149402055</v>
          </cell>
          <cell r="S111">
            <v>5.070519932482723</v>
          </cell>
          <cell r="W111">
            <v>24.9</v>
          </cell>
          <cell r="X111">
            <v>12.048640121098909</v>
          </cell>
        </row>
        <row r="112">
          <cell r="F112">
            <v>111</v>
          </cell>
          <cell r="I112">
            <v>14.483443934014762</v>
          </cell>
          <cell r="K112">
            <v>14.487527858808678</v>
          </cell>
          <cell r="M112">
            <v>0</v>
          </cell>
          <cell r="N112">
            <v>17.196350234708007</v>
          </cell>
          <cell r="P112">
            <v>16.883323154128227</v>
          </cell>
          <cell r="Q112">
            <v>6.1952725226960572</v>
          </cell>
          <cell r="R112">
            <v>5.3287392413792372</v>
          </cell>
          <cell r="S112">
            <v>5.2185617655193166</v>
          </cell>
          <cell r="W112">
            <v>25.6</v>
          </cell>
          <cell r="X112">
            <v>12.384700717263227</v>
          </cell>
        </row>
        <row r="113">
          <cell r="F113">
            <v>112</v>
          </cell>
          <cell r="I113">
            <v>14.883764026291317</v>
          </cell>
          <cell r="K113">
            <v>14.845959747004487</v>
          </cell>
          <cell r="M113">
            <v>0</v>
          </cell>
          <cell r="N113">
            <v>17.682752496667085</v>
          </cell>
          <cell r="P113">
            <v>17.387361237973312</v>
          </cell>
          <cell r="Q113">
            <v>6.3888566283160166</v>
          </cell>
          <cell r="R113">
            <v>5.4985646074776566</v>
          </cell>
          <cell r="S113">
            <v>5.3695398220405934</v>
          </cell>
          <cell r="W113">
            <v>26.3</v>
          </cell>
          <cell r="X113">
            <v>12.726994186525838</v>
          </cell>
        </row>
        <row r="114">
          <cell r="F114">
            <v>113</v>
          </cell>
          <cell r="I114">
            <v>15.291442471285832</v>
          </cell>
          <cell r="K114">
            <v>15.209954868387742</v>
          </cell>
          <cell r="M114">
            <v>0</v>
          </cell>
          <cell r="N114">
            <v>18.178405084222572</v>
          </cell>
          <cell r="P114">
            <v>17.901765229971925</v>
          </cell>
          <cell r="Q114">
            <v>6.5866879365369178</v>
          </cell>
          <cell r="R114">
            <v>5.6722202284906835</v>
          </cell>
          <cell r="S114">
            <v>5.5234853411245401</v>
          </cell>
          <cell r="W114">
            <v>27</v>
          </cell>
          <cell r="X114">
            <v>13.075578928691328</v>
          </cell>
        </row>
        <row r="115">
          <cell r="F115">
            <v>114</v>
          </cell>
          <cell r="I115">
            <v>15.706547608689867</v>
          </cell>
          <cell r="K115">
            <v>15.579549191045526</v>
          </cell>
          <cell r="M115">
            <v>0</v>
          </cell>
          <cell r="N115">
            <v>18.683399719476252</v>
          </cell>
          <cell r="P115">
            <v>18.426653744974303</v>
          </cell>
          <cell r="Q115">
            <v>6.7888208054117003</v>
          </cell>
          <cell r="R115">
            <v>5.8497574474638219</v>
          </cell>
          <cell r="S115">
            <v>5.6804296120964537</v>
          </cell>
          <cell r="W115">
            <v>27.8</v>
          </cell>
          <cell r="X115">
            <v>13.430513364344685</v>
          </cell>
        </row>
        <row r="116">
          <cell r="F116">
            <v>115</v>
          </cell>
          <cell r="I116">
            <v>16.129147802390644</v>
          </cell>
          <cell r="K116">
            <v>15.954778595635519</v>
          </cell>
          <cell r="M116">
            <v>0</v>
          </cell>
          <cell r="N116">
            <v>19.197828213862682</v>
          </cell>
          <cell r="P116">
            <v>18.962145692113815</v>
          </cell>
          <cell r="Q116">
            <v>6.9953098005782595</v>
          </cell>
          <cell r="R116">
            <v>6.0312278342183481</v>
          </cell>
          <cell r="S116">
            <v>5.8404039741637233</v>
          </cell>
          <cell r="W116">
            <v>28.5</v>
          </cell>
          <cell r="X116">
            <v>13.791855934674858</v>
          </cell>
        </row>
        <row r="117">
          <cell r="F117">
            <v>116</v>
          </cell>
          <cell r="I117">
            <v>16.559311440267642</v>
          </cell>
          <cell r="K117">
            <v>16.335678876362817</v>
          </cell>
          <cell r="M117">
            <v>0</v>
          </cell>
          <cell r="N117">
            <v>19.721782467451138</v>
          </cell>
          <cell r="O117">
            <v>20.376078558110834</v>
          </cell>
          <cell r="P117">
            <v>19.508360272946682</v>
          </cell>
          <cell r="Q117">
            <v>7.2062096942208456</v>
          </cell>
          <cell r="R117">
            <v>6.2166831843508081</v>
          </cell>
          <cell r="S117">
            <v>6.0034398160569795</v>
          </cell>
          <cell r="W117">
            <v>29.3</v>
          </cell>
          <cell r="X117">
            <v>14.159665101301098</v>
          </cell>
        </row>
        <row r="118">
          <cell r="F118">
            <v>117</v>
          </cell>
          <cell r="I118">
            <v>16.997106933992345</v>
          </cell>
          <cell r="K118">
            <v>16.72228574193737</v>
          </cell>
          <cell r="M118">
            <v>0</v>
          </cell>
          <cell r="N118">
            <v>20.255354468259512</v>
          </cell>
          <cell r="O118">
            <v>20.932742257155923</v>
          </cell>
          <cell r="P118">
            <v>20.065416979618071</v>
          </cell>
          <cell r="Q118">
            <v>7.4215754640455929</v>
          </cell>
          <cell r="R118">
            <v>6.4061755182450035</v>
          </cell>
          <cell r="S118">
            <v>6.1695685756766006</v>
          </cell>
          <cell r="W118">
            <v>30.1</v>
          </cell>
          <cell r="X118">
            <v>14.533999346102313</v>
          </cell>
        </row>
        <row r="119">
          <cell r="F119">
            <v>118</v>
          </cell>
          <cell r="I119">
            <v>17.44260271883067</v>
          </cell>
          <cell r="K119">
            <v>17.114634816512599</v>
          </cell>
          <cell r="M119">
            <v>0</v>
          </cell>
          <cell r="N119">
            <v>20.798636291578934</v>
          </cell>
          <cell r="O119">
            <v>21.499681344581045</v>
          </cell>
          <cell r="P119">
            <v>20.633435593056575</v>
          </cell>
          <cell r="Q119">
            <v>7.6414622922698321</v>
          </cell>
          <cell r="R119">
            <v>6.5997570800972172</v>
          </cell>
          <cell r="S119">
            <v>6.3388217397447404</v>
          </cell>
          <cell r="W119">
            <v>30.8</v>
          </cell>
          <cell r="X119">
            <v>14.914917171049346</v>
          </cell>
        </row>
        <row r="120">
          <cell r="F120">
            <v>119</v>
          </cell>
          <cell r="I120">
            <v>17.895867253450263</v>
          </cell>
          <cell r="K120">
            <v>17.512761640605838</v>
          </cell>
          <cell r="M120">
            <v>0</v>
          </cell>
          <cell r="N120">
            <v>21.351720099309752</v>
          </cell>
          <cell r="O120">
            <v>22.076995999139065</v>
          </cell>
          <cell r="P120">
            <v>21.212536181195063</v>
          </cell>
          <cell r="Q120">
            <v>7.8659255646253703</v>
          </cell>
          <cell r="R120">
            <v>6.7974803369538117</v>
          </cell>
          <cell r="S120">
            <v>6.5112308434630615</v>
          </cell>
          <cell r="W120">
            <v>31.7</v>
          </cell>
          <cell r="X120">
            <v>15.302477098040013</v>
          </cell>
        </row>
        <row r="121">
          <cell r="F121">
            <v>120</v>
          </cell>
          <cell r="I121">
            <v>18.35696901972921</v>
          </cell>
          <cell r="K121">
            <v>17.916701672001018</v>
          </cell>
          <cell r="M121">
            <v>0</v>
          </cell>
          <cell r="N121">
            <v>21.914698139307891</v>
          </cell>
          <cell r="O121">
            <v>22.66478651851201</v>
          </cell>
          <cell r="P121">
            <v>21.802839097216737</v>
          </cell>
          <cell r="Q121">
            <v>8.0950208693744337</v>
          </cell>
          <cell r="R121">
            <v>6.9993979777611282</v>
          </cell>
          <cell r="S121">
            <v>6.6868274701754089</v>
          </cell>
          <cell r="W121">
            <v>32.5</v>
          </cell>
          <cell r="X121">
            <v>15.69673766873713</v>
          </cell>
        </row>
        <row r="122">
          <cell r="F122">
            <v>121</v>
          </cell>
          <cell r="I122">
            <v>18.825976522569167</v>
          </cell>
          <cell r="K122">
            <v>18.32649028663398</v>
          </cell>
          <cell r="M122">
            <v>0</v>
          </cell>
          <cell r="N122">
            <v>22.487662744741758</v>
          </cell>
          <cell r="O122">
            <v>23.263153318451376</v>
          </cell>
          <cell r="P122">
            <v>22.404464977827498</v>
          </cell>
          <cell r="Q122">
            <v>8.3288039963392393</v>
          </cell>
          <cell r="R122">
            <v>7.2055629124273217</v>
          </cell>
          <cell r="S122">
            <v>6.8656432510358965</v>
          </cell>
          <cell r="W122">
            <v>33.299999999999997</v>
          </cell>
          <cell r="X122">
            <v>16.097757444408735</v>
          </cell>
        </row>
        <row r="123">
          <cell r="F123">
            <v>122</v>
          </cell>
          <cell r="I123">
            <v>19.302958289711228</v>
          </cell>
          <cell r="K123">
            <v>18.74216277946136</v>
          </cell>
          <cell r="M123">
            <v>0</v>
          </cell>
          <cell r="N123">
            <v>23.070706333458897</v>
          </cell>
          <cell r="O123">
            <v>23.87219693193077</v>
          </cell>
          <cell r="P123">
            <v>23.017534741552996</v>
          </cell>
          <cell r="Q123">
            <v>8.5673309359438825</v>
          </cell>
          <cell r="R123">
            <v>7.4160282708961942</v>
          </cell>
          <cell r="S123">
            <v>7.047709864681968</v>
          </cell>
          <cell r="W123">
            <v>34.200000000000003</v>
          </cell>
          <cell r="X123">
            <v>16.505595005771347</v>
          </cell>
        </row>
        <row r="124">
          <cell r="F124">
            <v>123</v>
          </cell>
          <cell r="I124">
            <v>19.787982871554423</v>
          </cell>
          <cell r="K124">
            <v>19.163754365312869</v>
          </cell>
          <cell r="M124">
            <v>0</v>
          </cell>
          <cell r="N124">
            <v>23.663921407363208</v>
          </cell>
          <cell r="O124">
            <v>24.492018008312876</v>
          </cell>
          <cell r="P124">
            <v>23.642169587058998</v>
          </cell>
          <cell r="Q124">
            <v>8.8106578782687457</v>
          </cell>
          <cell r="R124">
            <v>7.6308474022322725</v>
          </cell>
          <cell r="S124">
            <v>7.2330590369122296</v>
          </cell>
          <cell r="W124">
            <v>35</v>
          </cell>
          <cell r="X124">
            <v>16.920308952835551</v>
          </cell>
        </row>
        <row r="125">
          <cell r="F125">
            <v>124</v>
          </cell>
          <cell r="I125">
            <v>20.281118840977438</v>
          </cell>
          <cell r="K125">
            <v>19.591300179727838</v>
          </cell>
          <cell r="M125">
            <v>0</v>
          </cell>
          <cell r="N125">
            <v>24.267400551801277</v>
          </cell>
          <cell r="O125">
            <v>25.122717312528376</v>
          </cell>
          <cell r="P125">
            <v>24.278490991496788</v>
          </cell>
          <cell r="Q125">
            <v>9.0588412121173327</v>
          </cell>
          <cell r="R125">
            <v>7.8500738737173634</v>
          </cell>
          <cell r="S125">
            <v>7.4217225403693856</v>
          </cell>
          <cell r="W125">
            <v>35.9</v>
          </cell>
          <cell r="X125">
            <v>17.341957904754199</v>
          </cell>
        </row>
        <row r="126">
          <cell r="F126">
            <v>125</v>
          </cell>
          <cell r="I126">
            <v>20.782434793163304</v>
          </cell>
          <cell r="K126">
            <v>20.024835279775964</v>
          </cell>
          <cell r="M126">
            <v>0</v>
          </cell>
          <cell r="N126">
            <v>24.88123643495819</v>
          </cell>
          <cell r="O126">
            <v>25.764395724266929</v>
          </cell>
          <cell r="P126">
            <v>24.926620708870704</v>
          </cell>
          <cell r="Q126">
            <v>9.3119375240945512</v>
          </cell>
          <cell r="R126">
            <v>8.0737614699581037</v>
          </cell>
          <cell r="S126">
            <v>7.6137321942275076</v>
          </cell>
          <cell r="W126">
            <v>36.799999999999997</v>
          </cell>
          <cell r="X126">
            <v>17.770600499672799</v>
          </cell>
        </row>
        <row r="127">
          <cell r="F127">
            <v>126</v>
          </cell>
          <cell r="I127">
            <v>21.291999345426614</v>
          </cell>
          <cell r="K127">
            <v>20.464394644863948</v>
          </cell>
          <cell r="M127">
            <v>0</v>
          </cell>
          <cell r="N127">
            <v>25.505521807262848</v>
          </cell>
          <cell r="O127">
            <v>26.417154237181428</v>
          </cell>
          <cell r="P127">
            <v>25.586680768428888</v>
          </cell>
          <cell r="Q127">
            <v>9.5700035976972746</v>
          </cell>
          <cell r="R127">
            <v>8.3019641920043536</v>
          </cell>
          <cell r="S127">
            <v>7.8091198638843178</v>
          </cell>
          <cell r="W127">
            <v>37.700000000000003</v>
          </cell>
          <cell r="X127">
            <v>18.206295394582529</v>
          </cell>
        </row>
        <row r="128">
          <cell r="F128">
            <v>127</v>
          </cell>
          <cell r="I128">
            <v>21.809881137043199</v>
          </cell>
          <cell r="K128">
            <v>20.91001317752589</v>
          </cell>
          <cell r="M128">
            <v>0</v>
          </cell>
          <cell r="N128">
            <v>26.140349500802049</v>
          </cell>
          <cell r="O128">
            <v>27.081093958103182</v>
          </cell>
          <cell r="P128">
            <v>26.258793473075936</v>
          </cell>
          <cell r="Q128">
            <v>9.8330964124157703</v>
          </cell>
          <cell r="R128">
            <v>8.534736256478082</v>
          </cell>
          <cell r="S128">
            <v>8.0079174606575361</v>
          </cell>
          <cell r="W128">
            <v>38.6</v>
          </cell>
          <cell r="X128">
            <v>18.649101265175521</v>
          </cell>
        </row>
        <row r="129">
          <cell r="F129">
            <v>128</v>
          </cell>
          <cell r="I129">
            <v>22.336148829083239</v>
          </cell>
          <cell r="K129">
            <v>21.361725704201326</v>
          </cell>
          <cell r="M129">
            <v>0</v>
          </cell>
          <cell r="N129">
            <v>26.785812428743448</v>
          </cell>
          <cell r="O129">
            <v>27.756316106268866</v>
          </cell>
          <cell r="P129">
            <v>26.943081397807497</v>
          </cell>
          <cell r="Q129">
            <v>10.101273142846805</v>
          </cell>
          <cell r="R129">
            <v>8.7721320947129762</v>
          </cell>
          <cell r="S129">
            <v>8.2101569414859306</v>
          </cell>
          <cell r="W129">
            <v>39.6</v>
          </cell>
          <cell r="X129">
            <v>19.099076805702079</v>
          </cell>
        </row>
        <row r="130">
          <cell r="F130">
            <v>129</v>
          </cell>
          <cell r="I130">
            <v>22.870871104246376</v>
          </cell>
          <cell r="K130">
            <v>21.819566975997699</v>
          </cell>
          <cell r="M130">
            <v>0</v>
          </cell>
          <cell r="N130">
            <v>27.442003584767068</v>
          </cell>
          <cell r="O130">
            <v>28.44292201255907</v>
          </cell>
          <cell r="P130">
            <v>27.639667388165673</v>
          </cell>
          <cell r="Q130">
            <v>10.374591157817374</v>
          </cell>
          <cell r="R130">
            <v>9.0142063519038391</v>
          </cell>
          <cell r="S130">
            <v>8.4158703086344566</v>
          </cell>
          <cell r="W130">
            <v>40.5</v>
          </cell>
          <cell r="X130">
            <v>19.556280728830728</v>
          </cell>
        </row>
        <row r="131">
          <cell r="F131">
            <v>130</v>
          </cell>
          <cell r="I131">
            <v>23.414116666699208</v>
          </cell>
          <cell r="K131">
            <v>22.283571669440139</v>
          </cell>
          <cell r="M131">
            <v>0</v>
          </cell>
          <cell r="N131">
            <v>28.109016042505143</v>
          </cell>
          <cell r="O131">
            <v>29.141013118747672</v>
          </cell>
          <cell r="P131">
            <v>28.348674558715928</v>
          </cell>
          <cell r="Q131">
            <v>10.653108019519474</v>
          </cell>
          <cell r="R131">
            <v>9.2610138862663138</v>
          </cell>
          <cell r="S131">
            <v>8.6250896094036982</v>
          </cell>
          <cell r="W131">
            <v>41.5</v>
          </cell>
          <cell r="X131">
            <v>20.020771765509561</v>
          </cell>
        </row>
        <row r="132">
          <cell r="F132">
            <v>131</v>
          </cell>
          <cell r="I132">
            <v>23.965954241915661</v>
          </cell>
          <cell r="K132">
            <v>22.753774387208114</v>
          </cell>
          <cell r="M132">
            <v>0</v>
          </cell>
          <cell r="N132">
            <v>28.786942954990426</v>
          </cell>
          <cell r="O132">
            <v>29.850690976762088</v>
          </cell>
          <cell r="P132">
            <v>29.070226291543335</v>
          </cell>
          <cell r="Q132">
            <v>10.936881482655208</v>
          </cell>
          <cell r="R132">
            <v>9.5126097682062341</v>
          </cell>
          <cell r="S132">
            <v>8.837846935843471</v>
          </cell>
          <cell r="W132">
            <v>42.5</v>
          </cell>
          <cell r="X132">
            <v>20.492608664830588</v>
          </cell>
        </row>
        <row r="133">
          <cell r="F133">
            <v>132</v>
          </cell>
          <cell r="I133">
            <v>24.526452576519709</v>
          </cell>
          <cell r="K133">
            <v>23.712911941536984</v>
          </cell>
          <cell r="M133">
            <v>0</v>
          </cell>
          <cell r="N133">
            <v>29.475877554112195</v>
          </cell>
          <cell r="O133">
            <v>30.572057247954341</v>
          </cell>
          <cell r="P133">
            <v>29.804446234769696</v>
          </cell>
          <cell r="Q133">
            <v>11.225969493592334</v>
          </cell>
          <cell r="R133">
            <v>9.7690492794986596</v>
          </cell>
          <cell r="S133">
            <v>9.0541744244701619</v>
          </cell>
          <cell r="W133">
            <v>43.5</v>
          </cell>
          <cell r="X133">
            <v>20.971850193895403</v>
          </cell>
        </row>
        <row r="134">
          <cell r="F134">
            <v>133</v>
          </cell>
          <cell r="I134">
            <v>25.095680438130294</v>
          </cell>
          <cell r="K134">
            <v>24.201915620676534</v>
          </cell>
          <cell r="M134">
            <v>0</v>
          </cell>
          <cell r="N134">
            <v>30.175913150080309</v>
          </cell>
          <cell r="O134">
            <v>31.305213702381952</v>
          </cell>
          <cell r="P134">
            <v>30.551458301089539</v>
          </cell>
          <cell r="Q134">
            <v>11.520430189529916</v>
          </cell>
          <cell r="R134">
            <v>10.030387912476359</v>
          </cell>
          <cell r="S134">
            <v>9.274104255988382</v>
          </cell>
          <cell r="W134">
            <v>44.5</v>
          </cell>
          <cell r="X134">
            <v>21.458555137683309</v>
          </cell>
        </row>
        <row r="135">
          <cell r="F135">
            <v>134</v>
          </cell>
          <cell r="I135">
            <v>25.673706615208449</v>
          </cell>
          <cell r="K135">
            <v>24.697255010684202</v>
          </cell>
          <cell r="M135">
            <v>0</v>
          </cell>
          <cell r="N135">
            <v>30.887143130896892</v>
          </cell>
          <cell r="O135">
            <v>32.050262218099562</v>
          </cell>
          <cell r="P135">
            <v>31.311386666325436</v>
          </cell>
          <cell r="Q135">
            <v>11.820321897673878</v>
          </cell>
          <cell r="R135">
            <v>10.296681369227352</v>
          </cell>
          <cell r="S135">
            <v>9.4976686550161471</v>
          </cell>
          <cell r="W135">
            <v>45.5</v>
          </cell>
          <cell r="X135">
            <v>21.952782298921218</v>
          </cell>
        </row>
        <row r="136">
          <cell r="F136">
            <v>135</v>
          </cell>
          <cell r="I136">
            <v>26.260599916907033</v>
          </cell>
          <cell r="K136">
            <v>25.198964355616404</v>
          </cell>
          <cell r="M136">
            <v>0</v>
          </cell>
          <cell r="N136">
            <v>31.60966096183569</v>
          </cell>
          <cell r="O136">
            <v>32.807304780460228</v>
          </cell>
          <cell r="P136">
            <v>32.084355768001963</v>
          </cell>
          <cell r="Q136">
            <v>12.125703134422556</v>
          </cell>
          <cell r="R136">
            <v>10.56798556080196</v>
          </cell>
          <cell r="S136">
            <v>9.7248998898139369</v>
          </cell>
          <cell r="W136">
            <v>46.6</v>
          </cell>
          <cell r="X136">
            <v>22.454590497955575</v>
          </cell>
        </row>
        <row r="137">
          <cell r="F137">
            <v>136</v>
          </cell>
          <cell r="I137">
            <v>26.85642917292234</v>
          </cell>
          <cell r="K137">
            <v>25.707077829842628</v>
          </cell>
          <cell r="M137">
            <v>0</v>
          </cell>
          <cell r="N137">
            <v>32.343560184928265</v>
          </cell>
          <cell r="O137">
            <v>33.57644348142621</v>
          </cell>
          <cell r="P137">
            <v>32.870490303938226</v>
          </cell>
          <cell r="Q137">
            <v>12.43663260456127</v>
          </cell>
          <cell r="R137">
            <v>10.844356606428292</v>
          </cell>
          <cell r="S137">
            <v>9.9558302720175664</v>
          </cell>
          <cell r="W137">
            <v>47.6</v>
          </cell>
        </row>
        <row r="138">
          <cell r="F138">
            <v>137</v>
          </cell>
          <cell r="I138">
            <v>27.461263233348141</v>
          </cell>
          <cell r="K138">
            <v>26.221629538697922</v>
          </cell>
          <cell r="M138">
            <v>0</v>
          </cell>
          <cell r="N138">
            <v>33.088934418458166</v>
          </cell>
          <cell r="O138">
            <v>34.357780518889513</v>
          </cell>
          <cell r="P138">
            <v>33.669915230857889</v>
          </cell>
          <cell r="Q138">
            <v>12.753169200466829</v>
          </cell>
          <cell r="R138">
            <v>11.125850832736758</v>
          </cell>
          <cell r="W138">
            <v>48.7</v>
          </cell>
        </row>
        <row r="139">
          <cell r="F139">
            <v>138</v>
          </cell>
          <cell r="I139">
            <v>28.075170968531324</v>
          </cell>
          <cell r="K139">
            <v>26.742653519125287</v>
          </cell>
          <cell r="M139">
            <v>0</v>
          </cell>
          <cell r="N139">
            <v>33.84587735646133</v>
          </cell>
          <cell r="O139">
            <v>35.15141819600197</v>
          </cell>
          <cell r="P139">
            <v>34.482755763017181</v>
          </cell>
          <cell r="Q139">
            <v>13.075372001320838</v>
          </cell>
          <cell r="R139">
            <v>11.412524772993002</v>
          </cell>
          <cell r="W139">
            <v>49.8</v>
          </cell>
        </row>
        <row r="140">
          <cell r="F140">
            <v>139</v>
          </cell>
          <cell r="I140">
            <v>28.698221268930585</v>
          </cell>
          <cell r="K140">
            <v>27.270183740306084</v>
          </cell>
          <cell r="M140">
            <v>0</v>
          </cell>
          <cell r="N140">
            <v>34.614482768233977</v>
          </cell>
          <cell r="O140">
            <v>35.95745892051351</v>
          </cell>
          <cell r="P140">
            <v>35.309137370849854</v>
          </cell>
          <cell r="Q140">
            <v>13.40330027233245</v>
          </cell>
          <cell r="R140">
            <v>11.704435166339545</v>
          </cell>
          <cell r="W140">
            <v>50.9</v>
          </cell>
        </row>
        <row r="141">
          <cell r="F141">
            <v>140</v>
          </cell>
          <cell r="I141">
            <v>29.330483044975733</v>
          </cell>
          <cell r="K141">
            <v>27.804254104281945</v>
          </cell>
          <cell r="M141">
            <v>0</v>
          </cell>
          <cell r="N141">
            <v>35.394844497847018</v>
          </cell>
          <cell r="O141">
            <v>36.776005204120828</v>
          </cell>
          <cell r="P141">
            <v>36.149185779629505</v>
          </cell>
          <cell r="Q141">
            <v>13.737013463969374</v>
          </cell>
          <cell r="R141">
            <v>12.001638957045131</v>
          </cell>
          <cell r="W141">
            <v>52</v>
          </cell>
        </row>
        <row r="142">
          <cell r="F142">
            <v>141</v>
          </cell>
          <cell r="I142">
            <v>29.972025226930278</v>
          </cell>
          <cell r="K142">
            <v>28.344898446564923</v>
          </cell>
          <cell r="M142">
            <v>0</v>
          </cell>
          <cell r="N142">
            <v>36.187056463667126</v>
          </cell>
          <cell r="O142">
            <v>37.607159661822969</v>
          </cell>
          <cell r="P142">
            <v>37.003026968148063</v>
          </cell>
          <cell r="Q142">
            <v>14.076571211198184</v>
          </cell>
          <cell r="R142">
            <v>12.30419329376301</v>
          </cell>
          <cell r="W142">
            <v>53.2</v>
          </cell>
        </row>
        <row r="143">
          <cell r="F143">
            <v>142</v>
          </cell>
          <cell r="I143">
            <v>30.622916764755146</v>
          </cell>
          <cell r="K143">
            <v>28.892150536738853</v>
          </cell>
          <cell r="M143">
            <v>0</v>
          </cell>
          <cell r="N143">
            <v>36.991212657883736</v>
          </cell>
          <cell r="O143">
            <v>38.451025011286994</v>
          </cell>
          <cell r="P143">
            <v>37.870787167410015</v>
          </cell>
          <cell r="Q143">
            <v>14.422033332732607</v>
          </cell>
          <cell r="R143">
            <v>12.612155528796341</v>
          </cell>
          <cell r="W143">
            <v>54.4</v>
          </cell>
        </row>
        <row r="144">
          <cell r="F144">
            <v>143</v>
          </cell>
          <cell r="I144">
            <v>31.283226627974603</v>
          </cell>
          <cell r="K144">
            <v>29.446044079050946</v>
          </cell>
          <cell r="M144">
            <v>0</v>
          </cell>
          <cell r="N144">
            <v>37.807407146043566</v>
          </cell>
          <cell r="O144">
            <v>39.307704072221355</v>
          </cell>
          <cell r="P144">
            <v>38.75259285934424</v>
          </cell>
          <cell r="Q144">
            <v>14.773459830290868</v>
          </cell>
          <cell r="R144">
            <v>12.925583217372084</v>
          </cell>
          <cell r="W144">
            <v>55.5</v>
          </cell>
        </row>
        <row r="145">
          <cell r="F145">
            <v>144</v>
          </cell>
          <cell r="I145">
            <v>31.953023805544397</v>
          </cell>
          <cell r="K145">
            <v>30.006612712993249</v>
          </cell>
          <cell r="M145">
            <v>0</v>
          </cell>
          <cell r="N145">
            <v>38.63573406659048</v>
          </cell>
          <cell r="O145">
            <v>40.177299765757652</v>
          </cell>
          <cell r="P145">
            <v>39.64857077553004</v>
          </cell>
          <cell r="Q145">
            <v>15.130910887860535</v>
          </cell>
          <cell r="R145">
            <v>13.244534116922294</v>
          </cell>
          <cell r="W145">
            <v>56.7</v>
          </cell>
        </row>
        <row r="146">
          <cell r="F146">
            <v>145</v>
          </cell>
          <cell r="I146">
            <v>32.632377305720148</v>
          </cell>
          <cell r="K146">
            <v>30.573890013875943</v>
          </cell>
          <cell r="M146">
            <v>0</v>
          </cell>
          <cell r="N146">
            <v>39.476287630411043</v>
          </cell>
          <cell r="O146">
            <v>41.059915113839907</v>
          </cell>
          <cell r="P146">
            <v>40.558847895938172</v>
          </cell>
          <cell r="Q146">
            <v>15.494446870971769</v>
          </cell>
          <cell r="R146">
            <v>13.569066186372931</v>
          </cell>
          <cell r="W146">
            <v>57.9</v>
          </cell>
        </row>
        <row r="147">
          <cell r="F147">
            <v>146</v>
          </cell>
          <cell r="I147">
            <v>33.321356155930054</v>
          </cell>
          <cell r="K147">
            <v>31.147909493390934</v>
          </cell>
          <cell r="M147">
            <v>0</v>
          </cell>
          <cell r="N147">
            <v>40.329162120387466</v>
          </cell>
          <cell r="O147">
            <v>41.955653238622943</v>
          </cell>
          <cell r="P147">
            <v>41.483551447688932</v>
          </cell>
          <cell r="Q147">
            <v>15.864128325978916</v>
          </cell>
          <cell r="R147">
            <v>13.899237585440348</v>
          </cell>
          <cell r="W147">
            <v>59.2</v>
          </cell>
        </row>
        <row r="148">
          <cell r="F148">
            <v>147</v>
          </cell>
          <cell r="I148">
            <v>34.020029402647104</v>
          </cell>
          <cell r="K148">
            <v>31.728704600167259</v>
          </cell>
          <cell r="M148">
            <v>0</v>
          </cell>
          <cell r="N148">
            <v>41.194451890954745</v>
          </cell>
          <cell r="O148">
            <v>42.864617361877038</v>
          </cell>
          <cell r="P148">
            <v>42.422808903822215</v>
          </cell>
          <cell r="Q148">
            <v>16.240015979348737</v>
          </cell>
          <cell r="R148">
            <v>14.235106673934748</v>
          </cell>
          <cell r="W148">
            <v>60.4</v>
          </cell>
        </row>
        <row r="149">
          <cell r="F149">
            <v>148</v>
          </cell>
          <cell r="I149">
            <v>34.728466111263671</v>
          </cell>
          <cell r="K149">
            <v>32.316308720316904</v>
          </cell>
          <cell r="M149">
            <v>0</v>
          </cell>
          <cell r="N149">
            <v>42.072251367664919</v>
          </cell>
          <cell r="O149">
            <v>43.78691080440106</v>
          </cell>
          <cell r="P149">
            <v>43.376747982085149</v>
          </cell>
          <cell r="Q149">
            <v>16.622170736957884</v>
          </cell>
          <cell r="R149">
            <v>14.576732011071194</v>
          </cell>
          <cell r="W149">
            <v>61.7</v>
          </cell>
        </row>
        <row r="150">
          <cell r="F150">
            <v>149</v>
          </cell>
          <cell r="I150">
            <v>35.446735365968863</v>
          </cell>
          <cell r="K150">
            <v>32.910755177973698</v>
          </cell>
          <cell r="M150">
            <v>0</v>
          </cell>
          <cell r="N150">
            <v>42.96265504675582</v>
          </cell>
          <cell r="O150">
            <v>44.722636985443103</v>
          </cell>
          <cell r="P150">
            <v>44.345496643731259</v>
          </cell>
          <cell r="Q150">
            <v>17.010653683396427</v>
          </cell>
          <cell r="R150">
            <v>14.924172354787315</v>
          </cell>
          <cell r="W150">
            <v>63</v>
          </cell>
        </row>
        <row r="151">
          <cell r="F151">
            <v>150</v>
          </cell>
          <cell r="I151">
            <v>36.174906269625382</v>
          </cell>
          <cell r="K151">
            <v>33.512077235822701</v>
          </cell>
          <cell r="M151">
            <v>0</v>
          </cell>
          <cell r="N151">
            <v>43.865757494726061</v>
          </cell>
          <cell r="O151">
            <v>45.671899422127566</v>
          </cell>
          <cell r="P151">
            <v>45.329183092334794</v>
          </cell>
          <cell r="Q151">
            <v>17.405526081279536</v>
          </cell>
          <cell r="R151">
            <v>15.277486661068119</v>
          </cell>
          <cell r="W151">
            <v>64.3</v>
          </cell>
        </row>
        <row r="152">
          <cell r="F152">
            <v>151</v>
          </cell>
          <cell r="I152">
            <v>36.91304794365039</v>
          </cell>
          <cell r="K152">
            <v>34.120308095621958</v>
          </cell>
          <cell r="M152">
            <v>0</v>
          </cell>
          <cell r="N152">
            <v>44.781653347915544</v>
          </cell>
          <cell r="O152">
            <v>46.634801728890693</v>
          </cell>
          <cell r="P152">
            <v>46.327935772619028</v>
          </cell>
          <cell r="Q152">
            <v>17.806849370566439</v>
          </cell>
          <cell r="R152">
            <v>15.636734083277657</v>
          </cell>
          <cell r="W152">
            <v>65.599999999999994</v>
          </cell>
        </row>
        <row r="153">
          <cell r="F153">
            <v>152</v>
          </cell>
          <cell r="I153">
            <v>37.661229527895486</v>
          </cell>
          <cell r="K153">
            <v>34.735480898716865</v>
          </cell>
          <cell r="M153">
            <v>0</v>
          </cell>
          <cell r="N153">
            <v>45.710437312090022</v>
          </cell>
          <cell r="O153">
            <v>47.611447616921573</v>
          </cell>
          <cell r="P153">
            <v>47.341883369297335</v>
          </cell>
          <cell r="Q153">
            <v>18.214685167886266</v>
          </cell>
          <cell r="R153">
            <v>16.001973971497524</v>
          </cell>
          <cell r="W153">
            <v>66.900000000000006</v>
          </cell>
        </row>
        <row r="154">
          <cell r="F154">
            <v>153</v>
          </cell>
          <cell r="I154">
            <v>38.419520180530739</v>
          </cell>
          <cell r="K154">
            <v>35.357628726546373</v>
          </cell>
          <cell r="M154">
            <v>0</v>
          </cell>
          <cell r="N154">
            <v>46.652204162032625</v>
          </cell>
          <cell r="O154">
            <v>48.601940893611463</v>
          </cell>
          <cell r="P154">
            <v>48.371154805928121</v>
          </cell>
          <cell r="Q154">
            <v>18.629095265871012</v>
          </cell>
          <cell r="R154">
            <v>16.373265871871336</v>
          </cell>
          <cell r="W154">
            <v>68.3</v>
          </cell>
        </row>
        <row r="155">
          <cell r="F155">
            <v>154</v>
          </cell>
          <cell r="I155">
            <v>39.187989077928087</v>
          </cell>
          <cell r="K155">
            <v>35.98678460114165</v>
          </cell>
          <cell r="M155">
            <v>0</v>
          </cell>
          <cell r="N155">
            <v>47.607048741139231</v>
          </cell>
          <cell r="O155">
            <v>49.606385462008937</v>
          </cell>
          <cell r="P155">
            <v>49.415879243782072</v>
          </cell>
          <cell r="Q155">
            <v>19.050141632495194</v>
          </cell>
          <cell r="R155">
            <v>16.750669525956489</v>
          </cell>
        </row>
        <row r="156">
          <cell r="F156">
            <v>155</v>
          </cell>
          <cell r="I156">
            <v>39.966705414547633</v>
          </cell>
          <cell r="K156">
            <v>36.622981485617487</v>
          </cell>
          <cell r="M156">
            <v>0</v>
          </cell>
          <cell r="N156">
            <v>48.575065961018858</v>
          </cell>
          <cell r="O156">
            <v>50.624885320281678</v>
          </cell>
          <cell r="P156">
            <v>50.476186080722279</v>
          </cell>
          <cell r="Q156">
            <v>19.47788641042284</v>
          </cell>
          <cell r="R156">
            <v>17.13424487008206</v>
          </cell>
        </row>
        <row r="157">
          <cell r="F157">
            <v>156</v>
          </cell>
          <cell r="I157">
            <v>40.755738402824292</v>
          </cell>
          <cell r="K157">
            <v>37.266252284656801</v>
          </cell>
          <cell r="M157">
            <v>0</v>
          </cell>
          <cell r="N157">
            <v>49.556350801100031</v>
          </cell>
          <cell r="O157">
            <v>51.657544561185887</v>
          </cell>
          <cell r="P157">
            <v>51.552204950097526</v>
          </cell>
          <cell r="Q157">
            <v>19.912391916360498</v>
          </cell>
          <cell r="R157">
            <v>17.524052034712192</v>
          </cell>
        </row>
        <row r="158">
          <cell r="F158">
            <v>157</v>
          </cell>
          <cell r="I158">
            <v>41.555157273056892</v>
          </cell>
          <cell r="K158">
            <v>37.916629844987447</v>
          </cell>
          <cell r="M158">
            <v>0</v>
          </cell>
          <cell r="N158">
            <v>50.550998308240473</v>
          </cell>
          <cell r="O158">
            <v>52.70446737154019</v>
          </cell>
          <cell r="P158">
            <v>52.644065719647067</v>
          </cell>
          <cell r="Q158">
            <v>20.353720640417258</v>
          </cell>
          <cell r="R158">
            <v>17.920151343817118</v>
          </cell>
        </row>
        <row r="159">
          <cell r="F159">
            <v>158</v>
          </cell>
          <cell r="I159">
            <v>42.365031273298541</v>
          </cell>
          <cell r="K159">
            <v>38.574146955852498</v>
          </cell>
          <cell r="M159">
            <v>0</v>
          </cell>
          <cell r="N159">
            <v>51.559103596343142</v>
          </cell>
          <cell r="O159">
            <v>53.765758031707676</v>
          </cell>
          <cell r="P159">
            <v>53.751898490418377</v>
          </cell>
          <cell r="Q159">
            <v>20.801935245470947</v>
          </cell>
          <cell r="R159">
            <v>18.322603314249108</v>
          </cell>
        </row>
        <row r="160">
          <cell r="F160">
            <v>159</v>
          </cell>
          <cell r="I160">
            <v>43.185429669247149</v>
          </cell>
          <cell r="K160">
            <v>39.238836349474134</v>
          </cell>
          <cell r="M160">
            <v>0</v>
          </cell>
          <cell r="N160">
            <v>52.580761845974735</v>
          </cell>
          <cell r="O160">
            <v>54.84152091508254</v>
          </cell>
          <cell r="P160">
            <v>54.875833595694971</v>
          </cell>
          <cell r="Q160">
            <v>21.257098566540655</v>
          </cell>
          <cell r="R160">
            <v>18.731468655124477</v>
          </cell>
        </row>
        <row r="161">
          <cell r="F161">
            <v>160</v>
          </cell>
          <cell r="I161">
            <v>44.016421744138832</v>
          </cell>
          <cell r="K161">
            <v>39.910730701510332</v>
          </cell>
          <cell r="M161">
            <v>0</v>
          </cell>
          <cell r="N161">
            <v>53.616068303991241</v>
          </cell>
          <cell r="O161">
            <v>55.93186048758411</v>
          </cell>
          <cell r="P161">
            <v>56.016001599938363</v>
          </cell>
          <cell r="Q161">
            <v>21.719273610166088</v>
          </cell>
          <cell r="R161">
            <v>19.146808267212119</v>
          </cell>
        </row>
        <row r="162">
          <cell r="F162">
            <v>161</v>
          </cell>
          <cell r="I162">
            <v>44.858076798642045</v>
          </cell>
          <cell r="K162">
            <v>40.589862631504388</v>
          </cell>
          <cell r="M162">
            <v>0</v>
          </cell>
          <cell r="N162">
            <v>54.665118283166379</v>
          </cell>
          <cell r="O162">
            <v>57.03688130715576</v>
          </cell>
          <cell r="P162">
            <v>57.172533297740522</v>
          </cell>
          <cell r="Q162">
            <v>22.188523553792088</v>
          </cell>
          <cell r="R162">
            <v>19.568683242327609</v>
          </cell>
        </row>
        <row r="163">
          <cell r="F163">
            <v>162</v>
          </cell>
          <cell r="I163">
            <v>45.710464150752564</v>
          </cell>
          <cell r="K163">
            <v>41.276264703330853</v>
          </cell>
          <cell r="M163">
            <v>0</v>
          </cell>
          <cell r="N163">
            <v>55.728007161824301</v>
          </cell>
          <cell r="O163">
            <v>58.156688023269943</v>
          </cell>
          <cell r="P163">
            <v>58.345559712785402</v>
          </cell>
          <cell r="Q163">
            <v>22.664911745159788</v>
          </cell>
          <cell r="R163">
            <v>19.99715486273211</v>
          </cell>
        </row>
        <row r="164">
          <cell r="F164">
            <v>163</v>
          </cell>
          <cell r="I164">
            <v>46.57365313569052</v>
          </cell>
          <cell r="M164">
            <v>0</v>
          </cell>
          <cell r="N164">
            <v>56.804830383477992</v>
          </cell>
          <cell r="O164">
            <v>59.291385376440005</v>
          </cell>
          <cell r="P164">
            <v>59.535212096825923</v>
          </cell>
          <cell r="Q164">
            <v>23.148501701703985</v>
          </cell>
          <cell r="R164">
            <v>20.432284600538516</v>
          </cell>
        </row>
        <row r="165">
          <cell r="F165">
            <v>164</v>
          </cell>
          <cell r="I165">
            <v>47.447713105798073</v>
          </cell>
          <cell r="M165">
            <v>0</v>
          </cell>
          <cell r="N165">
            <v>57.895683456470294</v>
          </cell>
          <cell r="O165">
            <v>60.441078197735173</v>
          </cell>
          <cell r="P165">
            <v>60.741621928667577</v>
          </cell>
          <cell r="Q165">
            <v>23.639357109955458</v>
          </cell>
          <cell r="R165">
            <v>20.874134117121528</v>
          </cell>
        </row>
        <row r="166">
          <cell r="F166">
            <v>165</v>
          </cell>
          <cell r="I166">
            <v>48.33271343043883</v>
          </cell>
          <cell r="M166">
            <v>0</v>
          </cell>
          <cell r="N166">
            <v>59.000661953619755</v>
          </cell>
          <cell r="O166">
            <v>61.605871408303166</v>
          </cell>
          <cell r="P166">
            <v>61.96492091316626</v>
          </cell>
          <cell r="Q166">
            <v>24.13754182495007</v>
          </cell>
          <cell r="R166">
            <v>21.322765262534311</v>
          </cell>
        </row>
        <row r="167">
          <cell r="F167">
            <v>166</v>
          </cell>
          <cell r="I167">
            <v>49.228723495897782</v>
          </cell>
          <cell r="M167">
            <v>0</v>
          </cell>
          <cell r="N167">
            <v>60.119861511871584</v>
          </cell>
          <cell r="O167">
            <v>62.785870018898983</v>
          </cell>
          <cell r="P167">
            <v>63.205240980232944</v>
          </cell>
          <cell r="Q167">
            <v>24.64311986964271</v>
          </cell>
          <cell r="R167">
            <v>21.778240074929784</v>
          </cell>
        </row>
        <row r="168">
          <cell r="F168">
            <v>167</v>
          </cell>
          <cell r="I168">
            <v>50.135812705283307</v>
          </cell>
          <cell r="M168">
            <v>0</v>
          </cell>
          <cell r="N168">
            <v>61.253377831950083</v>
          </cell>
          <cell r="O168">
            <v>63.981179129415324</v>
          </cell>
          <cell r="P168">
            <v>64.462714283852947</v>
          </cell>
          <cell r="Q168">
            <v>25.156155434327388</v>
          </cell>
          <cell r="R168">
            <v>22.240620779987683</v>
          </cell>
        </row>
        <row r="169">
          <cell r="F169">
            <v>168</v>
          </cell>
          <cell r="I169">
            <v>51.054050478429723</v>
          </cell>
          <cell r="M169">
            <v>0</v>
          </cell>
          <cell r="N169">
            <v>62.401306678018031</v>
          </cell>
          <cell r="O169">
            <v>65.191903928421723</v>
          </cell>
          <cell r="P169">
            <v>65.737473201111186</v>
          </cell>
          <cell r="Q169">
            <v>25.676712876062378</v>
          </cell>
          <cell r="R169">
            <v>22.709969790346548</v>
          </cell>
        </row>
        <row r="170">
          <cell r="F170">
            <v>169</v>
          </cell>
          <cell r="I170">
            <v>51.983506251800456</v>
          </cell>
          <cell r="M170">
            <v>0</v>
          </cell>
          <cell r="N170">
            <v>63.563743877337586</v>
          </cell>
          <cell r="O170">
            <v>66.418149692708297</v>
          </cell>
          <cell r="P170">
            <v>67.029650331231423</v>
          </cell>
          <cell r="Q170">
            <v>26.204856718101038</v>
          </cell>
          <cell r="R170">
            <v>23.186349705040534</v>
          </cell>
        </row>
        <row r="171">
          <cell r="F171">
            <v>170</v>
          </cell>
          <cell r="I171">
            <v>52.924249478394174</v>
          </cell>
          <cell r="M171">
            <v>0</v>
          </cell>
          <cell r="N171">
            <v>64.740785319936464</v>
          </cell>
          <cell r="O171">
            <v>67.660021786833312</v>
          </cell>
          <cell r="P171">
            <v>68.339378494621741</v>
          </cell>
          <cell r="Q171">
            <v>26.740651649327965</v>
          </cell>
          <cell r="R171">
            <v>23.669823308942245</v>
          </cell>
        </row>
        <row r="172">
          <cell r="F172">
            <v>171</v>
          </cell>
          <cell r="I172">
            <v>53.876349627649901</v>
          </cell>
          <cell r="M172">
            <v>0</v>
          </cell>
          <cell r="N172">
            <v>65.932526958276483</v>
          </cell>
          <cell r="O172">
            <v>68.917625662675292</v>
          </cell>
          <cell r="P172">
            <v>69.666790731932338</v>
          </cell>
          <cell r="Q172">
            <v>27.284162523700402</v>
          </cell>
          <cell r="R172">
            <v>24.160453572209381</v>
          </cell>
        </row>
        <row r="173">
          <cell r="F173">
            <v>172</v>
          </cell>
          <cell r="I173">
            <v>54.839876185354946</v>
          </cell>
          <cell r="M173">
            <v>0</v>
          </cell>
          <cell r="N173">
            <v>67.139064806927252</v>
          </cell>
          <cell r="O173">
            <v>70.191066858993409</v>
          </cell>
          <cell r="P173">
            <v>71.012020303122043</v>
          </cell>
          <cell r="Q173">
            <v>27.835454359694349</v>
          </cell>
          <cell r="R173">
            <v>24.658303649736919</v>
          </cell>
        </row>
        <row r="174">
          <cell r="F174">
            <v>173</v>
          </cell>
          <cell r="I174">
            <v>55.814898653552241</v>
          </cell>
          <cell r="M174">
            <v>0</v>
          </cell>
          <cell r="N174">
            <v>68.360494942243591</v>
          </cell>
          <cell r="O174">
            <v>71.480451000988637</v>
          </cell>
          <cell r="P174">
            <v>72.375200686533233</v>
          </cell>
          <cell r="Q174">
            <v>28.394592339756532</v>
          </cell>
          <cell r="R174">
            <v>25.163436880614153</v>
          </cell>
        </row>
        <row r="175">
          <cell r="F175">
            <v>174</v>
          </cell>
          <cell r="I175">
            <v>56.801486550450356</v>
          </cell>
          <cell r="M175">
            <v>0</v>
          </cell>
          <cell r="N175">
            <v>69.596913502043094</v>
          </cell>
          <cell r="O175">
            <v>72.785883799871499</v>
          </cell>
          <cell r="P175">
            <v>73.756465577978133</v>
          </cell>
          <cell r="Q175">
            <v>28.961641809761112</v>
          </cell>
          <cell r="R175">
            <v>25.675916787586075</v>
          </cell>
        </row>
        <row r="176">
          <cell r="F176">
            <v>175</v>
          </cell>
          <cell r="I176">
            <v>57.79970941033298</v>
          </cell>
          <cell r="M176">
            <v>0</v>
          </cell>
          <cell r="N176">
            <v>70.848416685293174</v>
          </cell>
          <cell r="O176">
            <v>74.107471052434917</v>
          </cell>
          <cell r="P176">
            <v>75.155948889831976</v>
          </cell>
          <cell r="Q176">
            <v>29.536668278470309</v>
          </cell>
          <cell r="R176">
            <v>26.195807076519582</v>
          </cell>
        </row>
        <row r="177">
          <cell r="F177">
            <v>176</v>
          </cell>
          <cell r="I177">
            <v>58.80963678347161</v>
          </cell>
          <cell r="M177">
            <v>0</v>
          </cell>
          <cell r="N177">
            <v>72.115100751794927</v>
          </cell>
          <cell r="O177">
            <v>75.445318640631015</v>
          </cell>
          <cell r="P177">
            <v>76.573784750136852</v>
          </cell>
          <cell r="Q177">
            <v>30.119737417001936</v>
          </cell>
          <cell r="R177">
            <v>26.723171635875076</v>
          </cell>
        </row>
        <row r="178">
          <cell r="F178">
            <v>177</v>
          </cell>
          <cell r="I178">
            <v>59.831338236035705</v>
          </cell>
          <cell r="M178">
            <v>0</v>
          </cell>
          <cell r="N178">
            <v>73.397062021876778</v>
          </cell>
          <cell r="O178">
            <v>76.799532531151812</v>
          </cell>
          <cell r="P178">
            <v>78.010107501712696</v>
          </cell>
          <cell r="Q178">
            <v>30.710915058300078</v>
          </cell>
          <cell r="R178">
            <v>27.25807453618113</v>
          </cell>
        </row>
        <row r="179">
          <cell r="F179">
            <v>178</v>
          </cell>
          <cell r="I179">
            <v>60.86488335000827</v>
          </cell>
          <cell r="M179">
            <v>0</v>
          </cell>
          <cell r="N179">
            <v>74.694396876085804</v>
          </cell>
          <cell r="O179">
            <v>78.170218775015485</v>
          </cell>
          <cell r="P179">
            <v>79.465051701279592</v>
          </cell>
          <cell r="Q179">
            <v>31.310267196610656</v>
          </cell>
          <cell r="R179">
            <v>27.800580029514691</v>
          </cell>
        </row>
        <row r="180">
          <cell r="F180">
            <v>179</v>
          </cell>
          <cell r="I180">
            <v>61.910341723098583</v>
          </cell>
          <cell r="M180">
            <v>0</v>
          </cell>
          <cell r="N180">
            <v>76.007201754885784</v>
          </cell>
          <cell r="O180">
            <v>79.557483507156221</v>
          </cell>
          <cell r="P180">
            <v>80.938752118584873</v>
          </cell>
          <cell r="Q180">
            <v>31.917859986962394</v>
          </cell>
          <cell r="R180">
            <v>28.350752548985529</v>
          </cell>
        </row>
        <row r="181">
          <cell r="F181">
            <v>180</v>
          </cell>
          <cell r="I181">
            <v>62.967782968657417</v>
          </cell>
          <cell r="M181">
            <v>0</v>
          </cell>
          <cell r="N181">
            <v>77.335573158358315</v>
          </cell>
          <cell r="O181">
            <v>80.961432946019315</v>
          </cell>
          <cell r="P181">
            <v>82.431343735542413</v>
          </cell>
          <cell r="Q181">
            <v>32.533759744652031</v>
          </cell>
          <cell r="R181">
            <v>28.908656708225074</v>
          </cell>
        </row>
        <row r="182">
          <cell r="F182">
            <v>181</v>
          </cell>
          <cell r="I182">
            <v>64.037276715594047</v>
          </cell>
          <cell r="M182">
            <v>0</v>
          </cell>
          <cell r="N182">
            <v>78.679607645904881</v>
          </cell>
          <cell r="O182">
            <v>82.382173393158183</v>
          </cell>
          <cell r="P182">
            <v>83.942961745377914</v>
          </cell>
          <cell r="Q182">
            <v>33.158032944733428</v>
          </cell>
          <cell r="R182">
            <v>29.474357300879099</v>
          </cell>
        </row>
        <row r="183">
          <cell r="F183">
            <v>182</v>
          </cell>
          <cell r="I183">
            <v>65.118892608292768</v>
          </cell>
          <cell r="M183">
            <v>0</v>
          </cell>
          <cell r="N183">
            <v>80.039401835953726</v>
          </cell>
          <cell r="O183">
            <v>83.8198112328392</v>
          </cell>
          <cell r="P183">
            <v>85.47374155178322</v>
          </cell>
          <cell r="Q183">
            <v>33.790746221512507</v>
          </cell>
          <cell r="R183">
            <v>30.047919300105477</v>
          </cell>
        </row>
        <row r="184">
          <cell r="F184">
            <v>183</v>
          </cell>
          <cell r="I184">
            <v>66.212700306530067</v>
          </cell>
          <cell r="M184">
            <v>0</v>
          </cell>
          <cell r="N184">
            <v>81.41505240567092</v>
          </cell>
          <cell r="O184">
            <v>85.274452931647033</v>
          </cell>
          <cell r="P184">
            <v>87.023818768077547</v>
          </cell>
          <cell r="Q184">
            <v>34.431966368044904</v>
          </cell>
          <cell r="R184">
            <v>30.629407858074874</v>
          </cell>
        </row>
        <row r="185">
          <cell r="F185">
            <v>184</v>
          </cell>
          <cell r="M185">
            <v>0</v>
          </cell>
          <cell r="N185">
            <v>82.806656090671353</v>
          </cell>
          <cell r="O185">
            <v>86.746205038095582</v>
          </cell>
          <cell r="P185">
            <v>88.593329216378663</v>
          </cell>
          <cell r="Q185">
            <v>35.081760335639281</v>
          </cell>
          <cell r="R185">
            <v>31.218888305476892</v>
          </cell>
        </row>
        <row r="186">
          <cell r="F186">
            <v>185</v>
          </cell>
          <cell r="M186">
            <v>0</v>
          </cell>
          <cell r="N186">
            <v>84.214309684734488</v>
          </cell>
          <cell r="O186">
            <v>88.235174182243696</v>
          </cell>
          <cell r="P186">
            <v>90.182408926780695</v>
          </cell>
          <cell r="Q186">
            <v>35.740195233364446</v>
          </cell>
          <cell r="R186">
            <v>31.81642615102988</v>
          </cell>
        </row>
        <row r="187">
          <cell r="F187">
            <v>186</v>
          </cell>
          <cell r="M187">
            <v>0</v>
          </cell>
          <cell r="N187">
            <v>85.638110039524832</v>
          </cell>
          <cell r="O187">
            <v>89.741467075313608</v>
          </cell>
          <cell r="Q187">
            <v>36.407338327560339</v>
          </cell>
          <cell r="R187">
            <v>32.422087080993492</v>
          </cell>
        </row>
        <row r="188">
          <cell r="F188">
            <v>187</v>
          </cell>
          <cell r="M188">
            <v>0</v>
          </cell>
          <cell r="N188">
            <v>87.07815406431034</v>
          </cell>
          <cell r="O188">
            <v>91.265190509312589</v>
          </cell>
          <cell r="Q188">
            <v>37.083257041353775</v>
          </cell>
          <cell r="R188">
            <v>33.035936958687813</v>
          </cell>
        </row>
        <row r="189">
          <cell r="F189">
            <v>188</v>
          </cell>
          <cell r="M189">
            <v>0</v>
          </cell>
          <cell r="N189">
            <v>88.534538725690112</v>
          </cell>
          <cell r="O189">
            <v>92.806451356660489</v>
          </cell>
          <cell r="Q189">
            <v>37.768018954177897</v>
          </cell>
          <cell r="R189">
            <v>33.65804182401321</v>
          </cell>
        </row>
        <row r="190">
          <cell r="F190">
            <v>189</v>
          </cell>
          <cell r="M190">
            <v>0</v>
          </cell>
          <cell r="N190">
            <v>90.007361047318284</v>
          </cell>
          <cell r="O190">
            <v>94.36535656981907</v>
          </cell>
          <cell r="Q190">
            <v>38.461691801295864</v>
          </cell>
          <cell r="R190">
            <v>34.28846789297706</v>
          </cell>
        </row>
        <row r="191">
          <cell r="F191">
            <v>190</v>
          </cell>
          <cell r="M191">
            <v>0</v>
          </cell>
          <cell r="N191">
            <v>91.496718109635992</v>
          </cell>
          <cell r="O191">
            <v>95.94201318092513</v>
          </cell>
          <cell r="Q191">
            <v>39.164343473328167</v>
          </cell>
          <cell r="R191">
            <v>34.927281557221797</v>
          </cell>
        </row>
        <row r="192">
          <cell r="F192">
            <v>191</v>
          </cell>
          <cell r="M192">
            <v>0</v>
          </cell>
          <cell r="N192">
            <v>93</v>
          </cell>
          <cell r="O192">
            <v>97.5</v>
          </cell>
          <cell r="Q192">
            <v>39.876042015784293</v>
          </cell>
          <cell r="R192">
            <v>35.574549383558683</v>
          </cell>
        </row>
        <row r="193">
          <cell r="F193">
            <v>192</v>
          </cell>
          <cell r="M193">
            <v>0</v>
          </cell>
          <cell r="N193">
            <v>94.5</v>
          </cell>
          <cell r="O193">
            <v>99.2</v>
          </cell>
          <cell r="Q193">
            <v>40.596855628598142</v>
          </cell>
          <cell r="R193">
            <v>36.230338113503848</v>
          </cell>
        </row>
        <row r="194">
          <cell r="F194">
            <v>193</v>
          </cell>
          <cell r="M194">
            <v>0</v>
          </cell>
          <cell r="N194">
            <v>96.1</v>
          </cell>
          <cell r="O194">
            <v>100.8</v>
          </cell>
          <cell r="Q194">
            <v>41.326852665667211</v>
          </cell>
          <cell r="R194">
            <v>36.894714662818359</v>
          </cell>
        </row>
        <row r="195">
          <cell r="F195">
            <v>194</v>
          </cell>
          <cell r="M195">
            <v>0</v>
          </cell>
          <cell r="N195">
            <v>97.6</v>
          </cell>
          <cell r="O195">
            <v>102.4</v>
          </cell>
          <cell r="Q195">
            <v>42.066101634395558</v>
          </cell>
          <cell r="R195">
            <v>37.56774612105275</v>
          </cell>
        </row>
        <row r="196">
          <cell r="F196">
            <v>195</v>
          </cell>
          <cell r="M196">
            <v>0</v>
          </cell>
          <cell r="N196">
            <v>99.2</v>
          </cell>
          <cell r="O196">
            <v>104.1</v>
          </cell>
          <cell r="Q196">
            <v>42.814671195240017</v>
          </cell>
          <cell r="R196">
            <v>38.249499751093438</v>
          </cell>
        </row>
        <row r="197">
          <cell r="F197">
            <v>196</v>
          </cell>
          <cell r="M197">
            <v>0</v>
          </cell>
          <cell r="N197">
            <v>100.8</v>
          </cell>
          <cell r="O197">
            <v>105.8</v>
          </cell>
          <cell r="Q197">
            <v>43.572630161261351</v>
          </cell>
          <cell r="R197">
            <v>38.94004298871458</v>
          </cell>
        </row>
        <row r="198">
          <cell r="F198">
            <v>197</v>
          </cell>
          <cell r="M198">
            <v>0</v>
          </cell>
          <cell r="N198">
            <v>102.4</v>
          </cell>
          <cell r="O198">
            <v>107.5</v>
          </cell>
          <cell r="Q198">
            <v>44.340047497678007</v>
          </cell>
          <cell r="R198">
            <v>39.639443442131963</v>
          </cell>
        </row>
        <row r="199">
          <cell r="F199">
            <v>198</v>
          </cell>
          <cell r="M199">
            <v>0</v>
          </cell>
          <cell r="N199">
            <v>104</v>
          </cell>
          <cell r="O199">
            <v>109.2</v>
          </cell>
          <cell r="Q199">
            <v>45.116992321422934</v>
          </cell>
          <cell r="R199">
            <v>40.347768891560264</v>
          </cell>
        </row>
        <row r="200">
          <cell r="F200">
            <v>199</v>
          </cell>
          <cell r="M200">
            <v>0</v>
          </cell>
          <cell r="N200">
            <v>105.7</v>
          </cell>
          <cell r="O200">
            <v>111</v>
          </cell>
          <cell r="Q200">
            <v>45.903533900705789</v>
          </cell>
          <cell r="R200">
            <v>41.065087288775331</v>
          </cell>
        </row>
        <row r="201">
          <cell r="F201">
            <v>200</v>
          </cell>
          <cell r="M201">
            <v>0</v>
          </cell>
          <cell r="N201">
            <v>107.3</v>
          </cell>
          <cell r="O201">
            <v>112.7</v>
          </cell>
          <cell r="Q201">
            <v>46.699741654576435</v>
          </cell>
          <cell r="R201">
            <v>41.791466756677785</v>
          </cell>
        </row>
        <row r="202">
          <cell r="F202">
            <v>201</v>
          </cell>
          <cell r="M202">
            <v>0</v>
          </cell>
          <cell r="N202">
            <v>109</v>
          </cell>
          <cell r="O202">
            <v>114.5</v>
          </cell>
          <cell r="Q202">
            <v>47.505685152494145</v>
          </cell>
          <cell r="R202">
            <v>42.526975588860971</v>
          </cell>
        </row>
        <row r="203">
          <cell r="F203">
            <v>202</v>
          </cell>
          <cell r="M203">
            <v>0</v>
          </cell>
          <cell r="N203">
            <v>110.7</v>
          </cell>
          <cell r="O203">
            <v>116.3</v>
          </cell>
          <cell r="Q203">
            <v>48.321434113897254</v>
          </cell>
          <cell r="R203">
            <v>43.271682249182021</v>
          </cell>
        </row>
        <row r="204">
          <cell r="F204">
            <v>203</v>
          </cell>
          <cell r="M204">
            <v>0</v>
          </cell>
          <cell r="N204">
            <v>112.4</v>
          </cell>
          <cell r="O204">
            <v>118.1</v>
          </cell>
          <cell r="Q204">
            <v>49.147058407780236</v>
          </cell>
          <cell r="R204">
            <v>44.025655371336498</v>
          </cell>
        </row>
        <row r="205">
          <cell r="F205">
            <v>204</v>
          </cell>
          <cell r="M205">
            <v>0</v>
          </cell>
          <cell r="N205">
            <v>114.1</v>
          </cell>
          <cell r="O205">
            <v>120</v>
          </cell>
          <cell r="Q205">
            <v>49.982628052269405</v>
          </cell>
          <cell r="R205">
            <v>44.788963758435237</v>
          </cell>
        </row>
        <row r="206">
          <cell r="F206">
            <v>205</v>
          </cell>
          <cell r="M206">
            <v>0</v>
          </cell>
          <cell r="N206">
            <v>115.9</v>
          </cell>
          <cell r="O206">
            <v>121.8</v>
          </cell>
          <cell r="Q206">
            <v>50.828213214205753</v>
          </cell>
          <cell r="R206">
            <v>45.561676382584643</v>
          </cell>
        </row>
        <row r="207">
          <cell r="F207">
            <v>206</v>
          </cell>
          <cell r="M207">
            <v>0</v>
          </cell>
          <cell r="N207">
            <v>117.7</v>
          </cell>
          <cell r="O207">
            <v>123.7</v>
          </cell>
          <cell r="Q207">
            <v>51.683884208729204</v>
          </cell>
          <cell r="R207">
            <v>46.343862384471613</v>
          </cell>
        </row>
        <row r="208">
          <cell r="F208">
            <v>207</v>
          </cell>
          <cell r="M208">
            <v>0</v>
          </cell>
          <cell r="N208">
            <v>119.9</v>
          </cell>
          <cell r="O208">
            <v>125.6</v>
          </cell>
          <cell r="Q208">
            <v>52.549711498865527</v>
          </cell>
          <cell r="R208">
            <v>47.135591072948174</v>
          </cell>
        </row>
        <row r="209">
          <cell r="F209">
            <v>208</v>
          </cell>
          <cell r="M209">
            <v>0</v>
          </cell>
          <cell r="N209">
            <v>121.2</v>
          </cell>
          <cell r="O209">
            <v>127.5</v>
          </cell>
          <cell r="Q209">
            <v>53.425765695118514</v>
          </cell>
          <cell r="R209">
            <v>47.936931924623522</v>
          </cell>
        </row>
        <row r="210">
          <cell r="F210">
            <v>209</v>
          </cell>
          <cell r="M210">
            <v>0</v>
          </cell>
          <cell r="N210">
            <v>123.1</v>
          </cell>
          <cell r="O210">
            <v>129.4</v>
          </cell>
          <cell r="Q210">
            <v>54.312117555062983</v>
          </cell>
          <cell r="R210">
            <v>48.747954583454742</v>
          </cell>
        </row>
        <row r="211">
          <cell r="F211">
            <v>210</v>
          </cell>
          <cell r="M211">
            <v>0</v>
          </cell>
          <cell r="N211">
            <v>124.9</v>
          </cell>
          <cell r="O211">
            <v>131.4</v>
          </cell>
          <cell r="R211">
            <v>49.568728860343512</v>
          </cell>
        </row>
        <row r="212">
          <cell r="F212">
            <v>211</v>
          </cell>
          <cell r="M212">
            <v>0</v>
          </cell>
          <cell r="N212">
            <v>126.8</v>
          </cell>
          <cell r="O212">
            <v>133.4</v>
          </cell>
          <cell r="R212">
            <v>50.3993247327342</v>
          </cell>
        </row>
        <row r="213">
          <cell r="F213">
            <v>212</v>
          </cell>
          <cell r="M213">
            <v>0</v>
          </cell>
          <cell r="N213">
            <v>128.6</v>
          </cell>
          <cell r="O213">
            <v>135.4</v>
          </cell>
          <cell r="R213">
            <v>51.239812344215551</v>
          </cell>
        </row>
        <row r="214">
          <cell r="F214">
            <v>213</v>
          </cell>
          <cell r="M214">
            <v>0</v>
          </cell>
          <cell r="N214">
            <v>130.5</v>
          </cell>
          <cell r="O214">
            <v>137.4</v>
          </cell>
          <cell r="R214">
            <v>52.090262004124313</v>
          </cell>
        </row>
        <row r="215">
          <cell r="F215">
            <v>214</v>
          </cell>
          <cell r="M215">
            <v>0</v>
          </cell>
          <cell r="N215">
            <v>132.5</v>
          </cell>
          <cell r="O215">
            <v>139.4</v>
          </cell>
          <cell r="R215">
            <v>52.95074418715356</v>
          </cell>
        </row>
        <row r="216">
          <cell r="F216">
            <v>215</v>
          </cell>
          <cell r="M216">
            <v>0</v>
          </cell>
          <cell r="N216">
            <v>134.4</v>
          </cell>
          <cell r="O216">
            <v>141.5</v>
          </cell>
        </row>
        <row r="217">
          <cell r="F217">
            <v>216</v>
          </cell>
          <cell r="M217">
            <v>0</v>
          </cell>
          <cell r="N217">
            <v>136.30000000000001</v>
          </cell>
          <cell r="O217">
            <v>143.5</v>
          </cell>
        </row>
        <row r="218">
          <cell r="F218">
            <v>217</v>
          </cell>
          <cell r="M218">
            <v>0</v>
          </cell>
          <cell r="N218">
            <v>138.30000000000001</v>
          </cell>
          <cell r="O218">
            <v>145.6</v>
          </cell>
        </row>
        <row r="219">
          <cell r="F219">
            <v>218</v>
          </cell>
          <cell r="M219">
            <v>0</v>
          </cell>
          <cell r="N219">
            <v>140.30000000000001</v>
          </cell>
          <cell r="O219">
            <v>147.80000000000001</v>
          </cell>
        </row>
        <row r="220">
          <cell r="F220">
            <v>219</v>
          </cell>
          <cell r="M220">
            <v>0</v>
          </cell>
          <cell r="N220">
            <v>142.30000000000001</v>
          </cell>
          <cell r="O220">
            <v>149.9</v>
          </cell>
        </row>
        <row r="221">
          <cell r="F221">
            <v>220</v>
          </cell>
          <cell r="M221">
            <v>0</v>
          </cell>
          <cell r="N221">
            <v>144.30000000000001</v>
          </cell>
          <cell r="O221">
            <v>152.1</v>
          </cell>
        </row>
        <row r="222">
          <cell r="F222">
            <v>221</v>
          </cell>
          <cell r="M222">
            <v>0</v>
          </cell>
          <cell r="N222">
            <v>146.4</v>
          </cell>
        </row>
        <row r="223">
          <cell r="F223">
            <v>222</v>
          </cell>
          <cell r="M223">
            <v>0</v>
          </cell>
          <cell r="N223">
            <v>148.5</v>
          </cell>
        </row>
        <row r="224">
          <cell r="F224">
            <v>223</v>
          </cell>
          <cell r="M224">
            <v>0</v>
          </cell>
          <cell r="N224">
            <v>150.6</v>
          </cell>
        </row>
        <row r="225">
          <cell r="F225">
            <v>224</v>
          </cell>
          <cell r="M225">
            <v>0</v>
          </cell>
        </row>
        <row r="226">
          <cell r="F226">
            <v>225</v>
          </cell>
          <cell r="M226">
            <v>0</v>
          </cell>
        </row>
        <row r="227">
          <cell r="F227">
            <v>226</v>
          </cell>
          <cell r="M227">
            <v>0</v>
          </cell>
        </row>
        <row r="228">
          <cell r="F228">
            <v>227</v>
          </cell>
          <cell r="M228">
            <v>0</v>
          </cell>
        </row>
        <row r="229">
          <cell r="F229">
            <v>228</v>
          </cell>
          <cell r="M229">
            <v>0</v>
          </cell>
        </row>
        <row r="230">
          <cell r="F230">
            <v>229</v>
          </cell>
          <cell r="M230">
            <v>0</v>
          </cell>
        </row>
        <row r="231">
          <cell r="F231">
            <v>230</v>
          </cell>
          <cell r="M231">
            <v>0</v>
          </cell>
        </row>
        <row r="232">
          <cell r="F232">
            <v>231</v>
          </cell>
          <cell r="M232">
            <v>0</v>
          </cell>
        </row>
        <row r="233">
          <cell r="F233">
            <v>232</v>
          </cell>
          <cell r="M233">
            <v>0</v>
          </cell>
        </row>
        <row r="234">
          <cell r="F234">
            <v>233</v>
          </cell>
          <cell r="M234">
            <v>0</v>
          </cell>
        </row>
        <row r="235">
          <cell r="F235">
            <v>234</v>
          </cell>
          <cell r="M235">
            <v>0</v>
          </cell>
        </row>
        <row r="236">
          <cell r="F236">
            <v>235</v>
          </cell>
          <cell r="M236">
            <v>0</v>
          </cell>
        </row>
        <row r="237">
          <cell r="F237">
            <v>236</v>
          </cell>
          <cell r="M237">
            <v>0</v>
          </cell>
        </row>
        <row r="238">
          <cell r="F238">
            <v>237</v>
          </cell>
          <cell r="M238">
            <v>0</v>
          </cell>
        </row>
        <row r="239">
          <cell r="F239">
            <v>238</v>
          </cell>
          <cell r="M239">
            <v>0</v>
          </cell>
        </row>
        <row r="240">
          <cell r="F240">
            <v>239</v>
          </cell>
          <cell r="M240">
            <v>0</v>
          </cell>
        </row>
        <row r="241">
          <cell r="F241">
            <v>240</v>
          </cell>
          <cell r="M241">
            <v>0</v>
          </cell>
        </row>
        <row r="242">
          <cell r="F242">
            <v>241</v>
          </cell>
          <cell r="M242">
            <v>0</v>
          </cell>
        </row>
        <row r="243">
          <cell r="F243">
            <v>242</v>
          </cell>
          <cell r="M243">
            <v>0</v>
          </cell>
        </row>
        <row r="244">
          <cell r="F244">
            <v>243</v>
          </cell>
          <cell r="M244">
            <v>0</v>
          </cell>
        </row>
        <row r="245">
          <cell r="F245">
            <v>244</v>
          </cell>
          <cell r="M245">
            <v>0</v>
          </cell>
        </row>
        <row r="246">
          <cell r="F246">
            <v>245</v>
          </cell>
          <cell r="M246">
            <v>0</v>
          </cell>
        </row>
        <row r="247">
          <cell r="F247">
            <v>246</v>
          </cell>
          <cell r="M247">
            <v>0</v>
          </cell>
        </row>
        <row r="248">
          <cell r="F248">
            <v>247</v>
          </cell>
          <cell r="M248">
            <v>0</v>
          </cell>
        </row>
        <row r="249">
          <cell r="F249">
            <v>248</v>
          </cell>
          <cell r="M249">
            <v>0</v>
          </cell>
        </row>
        <row r="250">
          <cell r="F250">
            <v>249</v>
          </cell>
          <cell r="M250">
            <v>0</v>
          </cell>
        </row>
        <row r="251">
          <cell r="F251">
            <v>250</v>
          </cell>
          <cell r="M251">
            <v>0</v>
          </cell>
        </row>
        <row r="252">
          <cell r="F252">
            <v>251</v>
          </cell>
          <cell r="M252">
            <v>0</v>
          </cell>
        </row>
        <row r="253">
          <cell r="F253">
            <v>252</v>
          </cell>
          <cell r="M253">
            <v>0</v>
          </cell>
        </row>
        <row r="254">
          <cell r="F254">
            <v>253</v>
          </cell>
          <cell r="M254">
            <v>0</v>
          </cell>
        </row>
        <row r="255">
          <cell r="F255">
            <v>254</v>
          </cell>
          <cell r="M255">
            <v>0</v>
          </cell>
        </row>
        <row r="256">
          <cell r="F256">
            <v>255</v>
          </cell>
          <cell r="M256">
            <v>0</v>
          </cell>
        </row>
        <row r="257">
          <cell r="F257">
            <v>256</v>
          </cell>
          <cell r="M257">
            <v>0</v>
          </cell>
        </row>
        <row r="258">
          <cell r="F258">
            <v>257</v>
          </cell>
          <cell r="M258">
            <v>0</v>
          </cell>
        </row>
        <row r="259">
          <cell r="F259">
            <v>258</v>
          </cell>
          <cell r="M259">
            <v>0</v>
          </cell>
        </row>
        <row r="260">
          <cell r="F260">
            <v>259</v>
          </cell>
          <cell r="M260">
            <v>0</v>
          </cell>
        </row>
        <row r="261">
          <cell r="F261">
            <v>260</v>
          </cell>
          <cell r="M261">
            <v>0</v>
          </cell>
        </row>
      </sheetData>
      <sheetData sheetId="1">
        <row r="5">
          <cell r="A5" t="str">
            <v>N0001</v>
          </cell>
          <cell r="B5" t="str">
            <v>Atlantic Angling Club</v>
          </cell>
          <cell r="C5" t="str">
            <v>Herman</v>
          </cell>
          <cell r="D5" t="str">
            <v>Krauze</v>
          </cell>
          <cell r="E5" t="str">
            <v>Veterans Men</v>
          </cell>
        </row>
        <row r="6">
          <cell r="A6" t="str">
            <v>N0002</v>
          </cell>
          <cell r="B6" t="str">
            <v>Orca Angling Club</v>
          </cell>
          <cell r="C6" t="str">
            <v xml:space="preserve">William </v>
          </cell>
          <cell r="D6" t="str">
            <v>Klemp</v>
          </cell>
          <cell r="E6" t="str">
            <v>Veterans Men</v>
          </cell>
        </row>
        <row r="7">
          <cell r="A7" t="str">
            <v>N0003</v>
          </cell>
          <cell r="B7" t="str">
            <v>Henties Bay</v>
          </cell>
          <cell r="C7" t="str">
            <v>Bertie</v>
          </cell>
          <cell r="D7" t="str">
            <v>Diedericks</v>
          </cell>
          <cell r="E7" t="str">
            <v>Masters Men</v>
          </cell>
        </row>
        <row r="8">
          <cell r="A8" t="str">
            <v>N0004</v>
          </cell>
          <cell r="B8" t="str">
            <v>Namib Park</v>
          </cell>
          <cell r="C8" t="str">
            <v>Charles</v>
          </cell>
          <cell r="D8" t="str">
            <v>Bothma</v>
          </cell>
          <cell r="E8" t="str">
            <v>Masters Men</v>
          </cell>
        </row>
        <row r="9">
          <cell r="A9" t="str">
            <v>N0005</v>
          </cell>
          <cell r="B9" t="str">
            <v>Penguin</v>
          </cell>
          <cell r="C9" t="str">
            <v>Lesley</v>
          </cell>
          <cell r="D9" t="str">
            <v>Page</v>
          </cell>
          <cell r="E9" t="str">
            <v>Veterans Men</v>
          </cell>
        </row>
        <row r="10">
          <cell r="A10" t="str">
            <v>N0006</v>
          </cell>
          <cell r="B10" t="str">
            <v>Namib Park</v>
          </cell>
          <cell r="C10" t="str">
            <v>Nico</v>
          </cell>
          <cell r="D10" t="str">
            <v>Kotze</v>
          </cell>
          <cell r="E10" t="str">
            <v>Senior Men</v>
          </cell>
        </row>
        <row r="11">
          <cell r="A11" t="str">
            <v>N0007</v>
          </cell>
          <cell r="B11" t="str">
            <v>Orca Angling Club</v>
          </cell>
          <cell r="C11" t="str">
            <v>Brian</v>
          </cell>
          <cell r="D11" t="str">
            <v>Curtis</v>
          </cell>
          <cell r="E11" t="str">
            <v>Senior Men</v>
          </cell>
        </row>
        <row r="12">
          <cell r="A12" t="str">
            <v>N0008</v>
          </cell>
          <cell r="B12" t="str">
            <v>Namib Park</v>
          </cell>
          <cell r="C12" t="str">
            <v>Andre</v>
          </cell>
          <cell r="D12" t="str">
            <v>Coetzee</v>
          </cell>
          <cell r="E12" t="str">
            <v>Masters Men</v>
          </cell>
        </row>
        <row r="13">
          <cell r="A13" t="str">
            <v>N0009</v>
          </cell>
          <cell r="B13" t="str">
            <v>Penguin</v>
          </cell>
          <cell r="C13" t="str">
            <v>Henry</v>
          </cell>
          <cell r="D13" t="str">
            <v>Loubser</v>
          </cell>
          <cell r="E13" t="str">
            <v>Masters Men</v>
          </cell>
        </row>
        <row r="14">
          <cell r="A14" t="str">
            <v>N0010</v>
          </cell>
          <cell r="B14" t="str">
            <v>Orca Angling Club</v>
          </cell>
          <cell r="C14" t="str">
            <v>Desiree</v>
          </cell>
          <cell r="D14" t="str">
            <v>Klemp</v>
          </cell>
          <cell r="E14" t="str">
            <v>Ladies</v>
          </cell>
        </row>
        <row r="15">
          <cell r="A15" t="str">
            <v>N0011</v>
          </cell>
          <cell r="B15" t="str">
            <v>Walvis Bay</v>
          </cell>
          <cell r="C15" t="str">
            <v>Johan</v>
          </cell>
          <cell r="D15" t="str">
            <v>Mostert</v>
          </cell>
          <cell r="E15" t="str">
            <v>Senior Men</v>
          </cell>
        </row>
        <row r="16">
          <cell r="A16" t="str">
            <v>N0012</v>
          </cell>
          <cell r="B16" t="str">
            <v>Welwitschia</v>
          </cell>
          <cell r="C16" t="str">
            <v>Walter</v>
          </cell>
          <cell r="D16" t="str">
            <v>Hankey</v>
          </cell>
          <cell r="E16" t="str">
            <v>Veterans Men</v>
          </cell>
        </row>
        <row r="17">
          <cell r="A17" t="str">
            <v>N0013</v>
          </cell>
          <cell r="B17" t="str">
            <v>Namib Park</v>
          </cell>
          <cell r="C17" t="str">
            <v>Rodger</v>
          </cell>
          <cell r="D17" t="str">
            <v>Boon</v>
          </cell>
          <cell r="E17" t="str">
            <v>Senior Men</v>
          </cell>
        </row>
        <row r="18">
          <cell r="A18" t="str">
            <v>N0014</v>
          </cell>
          <cell r="B18" t="str">
            <v>Welwitschia</v>
          </cell>
          <cell r="C18" t="str">
            <v>Willem</v>
          </cell>
          <cell r="D18" t="str">
            <v>Steyn</v>
          </cell>
          <cell r="E18" t="str">
            <v>Senior Men</v>
          </cell>
        </row>
        <row r="19">
          <cell r="A19" t="str">
            <v>N0015</v>
          </cell>
          <cell r="B19" t="str">
            <v>Okahandja</v>
          </cell>
          <cell r="C19" t="str">
            <v>Herman</v>
          </cell>
          <cell r="D19" t="str">
            <v>Fourie</v>
          </cell>
          <cell r="E19" t="str">
            <v>Masters Men</v>
          </cell>
        </row>
        <row r="20">
          <cell r="A20" t="str">
            <v>N0016</v>
          </cell>
          <cell r="B20" t="str">
            <v>Henties Bay</v>
          </cell>
          <cell r="C20" t="str">
            <v>Johan</v>
          </cell>
          <cell r="D20" t="str">
            <v>Diedericks</v>
          </cell>
          <cell r="E20" t="str">
            <v>Senior Men</v>
          </cell>
        </row>
        <row r="21">
          <cell r="A21" t="str">
            <v>N0017</v>
          </cell>
          <cell r="B21" t="str">
            <v>Mako</v>
          </cell>
          <cell r="C21" t="str">
            <v>Riaan</v>
          </cell>
          <cell r="D21" t="str">
            <v>Tap</v>
          </cell>
          <cell r="E21" t="str">
            <v>Senior Men</v>
          </cell>
        </row>
        <row r="22">
          <cell r="A22" t="str">
            <v>N0018</v>
          </cell>
          <cell r="B22" t="str">
            <v>Orca Angling Club</v>
          </cell>
          <cell r="C22" t="str">
            <v>Garreth</v>
          </cell>
          <cell r="D22" t="str">
            <v>Wolfaardt</v>
          </cell>
          <cell r="E22" t="str">
            <v>Senior Men</v>
          </cell>
        </row>
        <row r="23">
          <cell r="A23" t="str">
            <v>N0019</v>
          </cell>
          <cell r="B23" t="str">
            <v>Mako</v>
          </cell>
          <cell r="C23" t="str">
            <v>Johan</v>
          </cell>
          <cell r="D23" t="str">
            <v>Visser</v>
          </cell>
          <cell r="E23" t="str">
            <v>Senior Men</v>
          </cell>
        </row>
        <row r="24">
          <cell r="A24" t="str">
            <v>N0020</v>
          </cell>
          <cell r="B24" t="str">
            <v>Penguin</v>
          </cell>
          <cell r="C24" t="str">
            <v>Morne</v>
          </cell>
          <cell r="D24" t="str">
            <v>Horn</v>
          </cell>
          <cell r="E24" t="str">
            <v>Senior Men</v>
          </cell>
        </row>
        <row r="25">
          <cell r="A25" t="str">
            <v>N0021</v>
          </cell>
          <cell r="B25" t="str">
            <v>Penguin</v>
          </cell>
          <cell r="C25" t="str">
            <v>Hanjo</v>
          </cell>
          <cell r="D25" t="str">
            <v>Doll</v>
          </cell>
          <cell r="E25" t="str">
            <v>Senior Men</v>
          </cell>
        </row>
        <row r="26">
          <cell r="A26" t="str">
            <v>N0022</v>
          </cell>
          <cell r="B26" t="str">
            <v>Mako</v>
          </cell>
          <cell r="C26" t="str">
            <v>Warren</v>
          </cell>
          <cell r="D26" t="str">
            <v>Deysel</v>
          </cell>
          <cell r="E26" t="str">
            <v>Senior Men</v>
          </cell>
        </row>
        <row r="27">
          <cell r="A27" t="str">
            <v>N0023</v>
          </cell>
          <cell r="B27" t="str">
            <v>Atlantic Angling Club</v>
          </cell>
          <cell r="C27" t="str">
            <v>Jörg</v>
          </cell>
          <cell r="D27" t="str">
            <v>Walter</v>
          </cell>
          <cell r="E27" t="str">
            <v>Masters Men</v>
          </cell>
        </row>
        <row r="28">
          <cell r="A28" t="str">
            <v>N0024</v>
          </cell>
          <cell r="B28" t="str">
            <v>Mako</v>
          </cell>
          <cell r="C28" t="str">
            <v>Andrew</v>
          </cell>
          <cell r="D28" t="str">
            <v>v/d Westhuizen</v>
          </cell>
          <cell r="E28" t="str">
            <v>Senior Men</v>
          </cell>
        </row>
        <row r="29">
          <cell r="A29" t="str">
            <v>N0025</v>
          </cell>
          <cell r="B29" t="str">
            <v>Henties Bay</v>
          </cell>
          <cell r="C29" t="str">
            <v>Renier</v>
          </cell>
          <cell r="D29" t="str">
            <v>Janse van Vuuren</v>
          </cell>
          <cell r="E29" t="str">
            <v>Veterans Men</v>
          </cell>
        </row>
        <row r="30">
          <cell r="A30" t="str">
            <v>N0026</v>
          </cell>
          <cell r="B30" t="str">
            <v>Henties Bay</v>
          </cell>
          <cell r="C30" t="str">
            <v>Johan</v>
          </cell>
          <cell r="D30" t="str">
            <v>Agenbag</v>
          </cell>
          <cell r="E30" t="str">
            <v>Veterans Men</v>
          </cell>
        </row>
        <row r="31">
          <cell r="A31" t="str">
            <v>N0027</v>
          </cell>
          <cell r="B31" t="str">
            <v>Skeleton Coast</v>
          </cell>
          <cell r="C31" t="str">
            <v>Andre</v>
          </cell>
          <cell r="D31" t="str">
            <v>Theart</v>
          </cell>
          <cell r="E31" t="str">
            <v>Masters Men</v>
          </cell>
        </row>
        <row r="32">
          <cell r="A32" t="str">
            <v>N0028</v>
          </cell>
          <cell r="B32" t="str">
            <v>Atlantic Angling Club</v>
          </cell>
          <cell r="C32" t="str">
            <v>George</v>
          </cell>
          <cell r="D32" t="str">
            <v>Coetzee</v>
          </cell>
          <cell r="E32" t="str">
            <v>Veterans Men</v>
          </cell>
        </row>
        <row r="33">
          <cell r="A33" t="str">
            <v>N0029</v>
          </cell>
          <cell r="B33" t="str">
            <v>Namib Park</v>
          </cell>
          <cell r="C33" t="str">
            <v>Carel</v>
          </cell>
          <cell r="D33" t="str">
            <v>de Jager</v>
          </cell>
          <cell r="E33" t="str">
            <v>Senior Men</v>
          </cell>
        </row>
        <row r="34">
          <cell r="A34" t="str">
            <v>N0030</v>
          </cell>
          <cell r="B34" t="str">
            <v>Benguella</v>
          </cell>
          <cell r="C34" t="str">
            <v>Etienne</v>
          </cell>
          <cell r="D34" t="str">
            <v>Stipp</v>
          </cell>
          <cell r="E34" t="str">
            <v>Masters Men</v>
          </cell>
        </row>
        <row r="35">
          <cell r="A35" t="str">
            <v>N0031</v>
          </cell>
          <cell r="B35" t="str">
            <v>Penguin</v>
          </cell>
          <cell r="C35" t="str">
            <v>Emil</v>
          </cell>
          <cell r="D35" t="str">
            <v>Prinsloo</v>
          </cell>
          <cell r="E35" t="str">
            <v>Senior Men</v>
          </cell>
        </row>
        <row r="36">
          <cell r="A36" t="str">
            <v>N0032</v>
          </cell>
          <cell r="B36" t="str">
            <v>Seagulls WHK</v>
          </cell>
          <cell r="C36" t="str">
            <v>Jaco</v>
          </cell>
          <cell r="D36" t="str">
            <v>Mertens</v>
          </cell>
          <cell r="E36" t="str">
            <v>Senior Men</v>
          </cell>
        </row>
        <row r="37">
          <cell r="A37" t="str">
            <v>N0033</v>
          </cell>
          <cell r="B37" t="str">
            <v>Henties Bay</v>
          </cell>
          <cell r="C37" t="str">
            <v>Kobus</v>
          </cell>
          <cell r="D37" t="str">
            <v>Nel</v>
          </cell>
          <cell r="E37" t="str">
            <v>Veterans Men</v>
          </cell>
        </row>
        <row r="38">
          <cell r="A38" t="str">
            <v>N0034</v>
          </cell>
          <cell r="B38" t="str">
            <v>Orca Angling Club</v>
          </cell>
          <cell r="C38" t="str">
            <v>Gerrie</v>
          </cell>
          <cell r="D38" t="str">
            <v>Kok</v>
          </cell>
          <cell r="E38" t="str">
            <v>Senior Men</v>
          </cell>
        </row>
        <row r="39">
          <cell r="A39" t="str">
            <v>N0035</v>
          </cell>
          <cell r="B39" t="str">
            <v>Mako</v>
          </cell>
          <cell r="C39" t="str">
            <v>Johan</v>
          </cell>
          <cell r="D39" t="str">
            <v>van Wyk</v>
          </cell>
          <cell r="E39" t="str">
            <v>Senior Men</v>
          </cell>
        </row>
        <row r="40">
          <cell r="A40" t="str">
            <v>N0036</v>
          </cell>
          <cell r="B40" t="str">
            <v>Namib Park</v>
          </cell>
          <cell r="C40" t="str">
            <v>Gunther</v>
          </cell>
          <cell r="D40" t="str">
            <v>Doll</v>
          </cell>
          <cell r="E40" t="str">
            <v>Senior Men</v>
          </cell>
        </row>
        <row r="41">
          <cell r="A41" t="str">
            <v>N0037</v>
          </cell>
          <cell r="B41" t="str">
            <v>Namib Park</v>
          </cell>
          <cell r="C41" t="str">
            <v>Jaco</v>
          </cell>
          <cell r="D41" t="str">
            <v>van Rhyn</v>
          </cell>
          <cell r="E41" t="str">
            <v>Junior Men U/21</v>
          </cell>
        </row>
        <row r="42">
          <cell r="A42" t="str">
            <v>N0038</v>
          </cell>
          <cell r="B42" t="str">
            <v>Mako</v>
          </cell>
          <cell r="C42" t="str">
            <v>Hein</v>
          </cell>
          <cell r="D42" t="str">
            <v>Lintvelt</v>
          </cell>
          <cell r="E42" t="str">
            <v>Senior Men</v>
          </cell>
        </row>
        <row r="43">
          <cell r="A43" t="str">
            <v>N0039</v>
          </cell>
          <cell r="B43" t="str">
            <v>Namib Park</v>
          </cell>
          <cell r="C43" t="str">
            <v>Attie</v>
          </cell>
          <cell r="D43" t="str">
            <v>Von Bosch</v>
          </cell>
          <cell r="E43" t="str">
            <v>Senior Men</v>
          </cell>
        </row>
        <row r="44">
          <cell r="A44" t="str">
            <v>N0040</v>
          </cell>
          <cell r="B44" t="str">
            <v>Welwitschia</v>
          </cell>
          <cell r="C44" t="str">
            <v>Morne</v>
          </cell>
          <cell r="D44" t="str">
            <v>Honiball</v>
          </cell>
          <cell r="E44" t="str">
            <v>Senior Men</v>
          </cell>
        </row>
        <row r="45">
          <cell r="A45" t="str">
            <v>N0041</v>
          </cell>
          <cell r="B45" t="str">
            <v>Walvis Bay</v>
          </cell>
          <cell r="C45" t="str">
            <v>Terence</v>
          </cell>
          <cell r="D45" t="str">
            <v>Clark</v>
          </cell>
          <cell r="E45" t="str">
            <v>Masters Men</v>
          </cell>
        </row>
        <row r="46">
          <cell r="A46" t="str">
            <v>N0042</v>
          </cell>
          <cell r="B46" t="str">
            <v>Benguella</v>
          </cell>
          <cell r="C46" t="str">
            <v>Marcus</v>
          </cell>
          <cell r="D46" t="str">
            <v>Kirchner-Frankle</v>
          </cell>
          <cell r="E46" t="str">
            <v>Senior Men</v>
          </cell>
        </row>
        <row r="47">
          <cell r="A47" t="str">
            <v>N0043</v>
          </cell>
          <cell r="B47" t="str">
            <v>Henties Bay</v>
          </cell>
          <cell r="C47" t="str">
            <v>Cecil</v>
          </cell>
          <cell r="D47" t="str">
            <v>Laubscher</v>
          </cell>
          <cell r="E47" t="str">
            <v>Ladies</v>
          </cell>
        </row>
        <row r="48">
          <cell r="A48" t="str">
            <v>N0044</v>
          </cell>
          <cell r="B48" t="str">
            <v>Henties Bay</v>
          </cell>
          <cell r="C48" t="str">
            <v>Leon</v>
          </cell>
          <cell r="D48" t="str">
            <v>Krauze</v>
          </cell>
          <cell r="E48" t="str">
            <v>Senior Men</v>
          </cell>
        </row>
        <row r="49">
          <cell r="A49" t="str">
            <v>N0045</v>
          </cell>
          <cell r="B49" t="str">
            <v>Seagulls WHK</v>
          </cell>
          <cell r="C49" t="str">
            <v>Chrisjan</v>
          </cell>
          <cell r="D49" t="str">
            <v>Potgieter</v>
          </cell>
          <cell r="E49" t="str">
            <v>Senior Men</v>
          </cell>
        </row>
        <row r="50">
          <cell r="A50" t="str">
            <v>N0046</v>
          </cell>
          <cell r="B50" t="str">
            <v>Penguin</v>
          </cell>
          <cell r="C50" t="str">
            <v>Daantjie</v>
          </cell>
          <cell r="D50" t="str">
            <v>Nasilowski</v>
          </cell>
          <cell r="E50" t="str">
            <v>Masters Men</v>
          </cell>
        </row>
        <row r="51">
          <cell r="A51" t="str">
            <v>N0047</v>
          </cell>
          <cell r="B51" t="str">
            <v>Skeleton Coast</v>
          </cell>
          <cell r="C51" t="str">
            <v>Jaco</v>
          </cell>
          <cell r="D51" t="str">
            <v>Smit</v>
          </cell>
          <cell r="E51" t="str">
            <v>Senior Men</v>
          </cell>
        </row>
        <row r="52">
          <cell r="A52" t="str">
            <v>N0048</v>
          </cell>
          <cell r="B52" t="str">
            <v>Penguin</v>
          </cell>
          <cell r="C52" t="str">
            <v>Morne</v>
          </cell>
          <cell r="D52" t="str">
            <v>Burger</v>
          </cell>
          <cell r="E52" t="str">
            <v>Senior Men</v>
          </cell>
        </row>
        <row r="53">
          <cell r="A53" t="str">
            <v>N0049</v>
          </cell>
          <cell r="B53" t="str">
            <v>Seagulls WHK</v>
          </cell>
          <cell r="C53" t="str">
            <v>Gideon</v>
          </cell>
          <cell r="D53" t="str">
            <v>Scheepers</v>
          </cell>
          <cell r="E53" t="str">
            <v>Veterans Men</v>
          </cell>
        </row>
        <row r="54">
          <cell r="A54" t="str">
            <v>N0050</v>
          </cell>
          <cell r="B54" t="str">
            <v>Seagulls WHK</v>
          </cell>
          <cell r="C54" t="str">
            <v>Sean</v>
          </cell>
          <cell r="D54" t="str">
            <v>van den Heuvel</v>
          </cell>
          <cell r="E54" t="str">
            <v>Senior Men</v>
          </cell>
        </row>
        <row r="55">
          <cell r="A55" t="str">
            <v>N0051</v>
          </cell>
          <cell r="B55" t="str">
            <v>Atlantic Angling Club</v>
          </cell>
          <cell r="C55" t="str">
            <v>Bernard</v>
          </cell>
          <cell r="D55" t="str">
            <v>Pretorius</v>
          </cell>
          <cell r="E55" t="str">
            <v>Veterans Men</v>
          </cell>
        </row>
        <row r="56">
          <cell r="A56" t="str">
            <v>N0052</v>
          </cell>
          <cell r="B56" t="str">
            <v>Atlantic Angling Club</v>
          </cell>
          <cell r="C56" t="str">
            <v>Kai</v>
          </cell>
          <cell r="D56" t="str">
            <v>Metzger</v>
          </cell>
          <cell r="E56" t="str">
            <v>Senior Men</v>
          </cell>
        </row>
        <row r="57">
          <cell r="A57" t="str">
            <v>N0053</v>
          </cell>
          <cell r="B57" t="str">
            <v>Orca Angling Club</v>
          </cell>
          <cell r="C57" t="str">
            <v>Simon</v>
          </cell>
          <cell r="D57" t="str">
            <v>McGowan</v>
          </cell>
          <cell r="E57" t="str">
            <v>Veterans Men</v>
          </cell>
        </row>
        <row r="58">
          <cell r="A58" t="str">
            <v>N0054</v>
          </cell>
          <cell r="B58" t="str">
            <v>Steenbras</v>
          </cell>
          <cell r="C58" t="str">
            <v>Chris</v>
          </cell>
          <cell r="D58" t="str">
            <v>Bothma</v>
          </cell>
          <cell r="E58" t="str">
            <v>Grand Masters Men</v>
          </cell>
        </row>
        <row r="59">
          <cell r="A59" t="str">
            <v>N0055</v>
          </cell>
          <cell r="B59" t="str">
            <v>Namib Park</v>
          </cell>
          <cell r="C59" t="str">
            <v>Morne</v>
          </cell>
          <cell r="D59" t="str">
            <v>Von Bosch</v>
          </cell>
          <cell r="E59" t="str">
            <v>Junior Men U/21</v>
          </cell>
        </row>
        <row r="60">
          <cell r="A60" t="str">
            <v>N0056</v>
          </cell>
          <cell r="B60" t="str">
            <v>Orca Angling Club</v>
          </cell>
          <cell r="C60" t="str">
            <v>Alec</v>
          </cell>
          <cell r="D60" t="str">
            <v>Landers</v>
          </cell>
          <cell r="E60" t="str">
            <v>Senior Men</v>
          </cell>
        </row>
        <row r="61">
          <cell r="A61" t="str">
            <v>N0057</v>
          </cell>
          <cell r="B61" t="str">
            <v>Mako</v>
          </cell>
          <cell r="C61" t="str">
            <v>Jeri</v>
          </cell>
          <cell r="D61" t="str">
            <v>Drake</v>
          </cell>
          <cell r="E61" t="str">
            <v>Masters Men</v>
          </cell>
        </row>
        <row r="62">
          <cell r="A62" t="str">
            <v>N0058</v>
          </cell>
          <cell r="B62" t="str">
            <v>Skeleton Coast</v>
          </cell>
          <cell r="C62" t="str">
            <v>Jan</v>
          </cell>
          <cell r="D62" t="str">
            <v>Olivier</v>
          </cell>
          <cell r="E62" t="str">
            <v>Veterans Men</v>
          </cell>
        </row>
        <row r="63">
          <cell r="A63" t="str">
            <v>N0059</v>
          </cell>
          <cell r="B63" t="str">
            <v>Welwitschia</v>
          </cell>
          <cell r="C63" t="str">
            <v>Hennie</v>
          </cell>
          <cell r="D63" t="str">
            <v>du Plessis</v>
          </cell>
          <cell r="E63" t="str">
            <v>Senior Men</v>
          </cell>
        </row>
        <row r="64">
          <cell r="A64" t="str">
            <v>N0060</v>
          </cell>
          <cell r="B64" t="str">
            <v>Welwitschia</v>
          </cell>
          <cell r="C64" t="str">
            <v>Julian</v>
          </cell>
          <cell r="D64" t="str">
            <v>Viljoen</v>
          </cell>
          <cell r="E64" t="str">
            <v>Masters Men</v>
          </cell>
        </row>
        <row r="65">
          <cell r="A65" t="str">
            <v>N0061</v>
          </cell>
          <cell r="B65" t="str">
            <v>Penguin</v>
          </cell>
          <cell r="C65" t="str">
            <v>Frans</v>
          </cell>
          <cell r="D65" t="str">
            <v>Klimas</v>
          </cell>
          <cell r="E65" t="str">
            <v>Grand Masters Men</v>
          </cell>
        </row>
        <row r="66">
          <cell r="A66" t="str">
            <v>N0062</v>
          </cell>
          <cell r="B66" t="str">
            <v>Benguella</v>
          </cell>
          <cell r="C66" t="str">
            <v>Piet</v>
          </cell>
          <cell r="D66" t="str">
            <v>Weitz</v>
          </cell>
          <cell r="E66" t="str">
            <v>Grand Masters Men</v>
          </cell>
        </row>
        <row r="67">
          <cell r="A67" t="str">
            <v>N0063</v>
          </cell>
          <cell r="B67" t="str">
            <v>Penguin</v>
          </cell>
          <cell r="C67" t="str">
            <v>Lurock</v>
          </cell>
          <cell r="D67" t="str">
            <v>Viljoen</v>
          </cell>
          <cell r="E67" t="str">
            <v>Junior Men U/21</v>
          </cell>
        </row>
        <row r="68">
          <cell r="A68" t="str">
            <v>N0064</v>
          </cell>
          <cell r="B68" t="str">
            <v>Skeleton Coast</v>
          </cell>
          <cell r="C68" t="str">
            <v>Gerrie</v>
          </cell>
          <cell r="D68" t="str">
            <v>Hough</v>
          </cell>
          <cell r="E68" t="str">
            <v>Veterans Men</v>
          </cell>
        </row>
        <row r="69">
          <cell r="A69" t="str">
            <v>N0065</v>
          </cell>
          <cell r="B69" t="str">
            <v>Namib Park</v>
          </cell>
          <cell r="C69" t="str">
            <v>Henry</v>
          </cell>
          <cell r="D69" t="str">
            <v>van Bosch</v>
          </cell>
          <cell r="E69" t="str">
            <v>Senior Men</v>
          </cell>
        </row>
        <row r="70">
          <cell r="A70" t="str">
            <v>N0066</v>
          </cell>
          <cell r="B70" t="str">
            <v>Henties Bay</v>
          </cell>
          <cell r="C70" t="str">
            <v>Nols</v>
          </cell>
          <cell r="D70" t="str">
            <v>Diedericks</v>
          </cell>
          <cell r="E70" t="str">
            <v>Junior Men U/21</v>
          </cell>
        </row>
        <row r="71">
          <cell r="A71" t="str">
            <v>N0067</v>
          </cell>
          <cell r="B71" t="str">
            <v>Welwitschia</v>
          </cell>
          <cell r="C71" t="str">
            <v>Louis</v>
          </cell>
          <cell r="D71" t="str">
            <v>Potgieter</v>
          </cell>
          <cell r="E71" t="str">
            <v>Senior Men</v>
          </cell>
        </row>
        <row r="72">
          <cell r="A72" t="str">
            <v>N0068</v>
          </cell>
          <cell r="B72" t="str">
            <v>Otjiwarongo</v>
          </cell>
          <cell r="C72" t="str">
            <v>Chris</v>
          </cell>
          <cell r="D72" t="str">
            <v>Feyerabend</v>
          </cell>
          <cell r="E72" t="str">
            <v>Senior Men</v>
          </cell>
        </row>
        <row r="73">
          <cell r="A73" t="str">
            <v>N0069</v>
          </cell>
          <cell r="B73" t="str">
            <v>Otjiwarongo</v>
          </cell>
          <cell r="C73" t="str">
            <v>Maritz</v>
          </cell>
          <cell r="D73" t="str">
            <v>Jansen van Vuuren</v>
          </cell>
          <cell r="E73" t="str">
            <v>Senior Men</v>
          </cell>
        </row>
        <row r="74">
          <cell r="A74" t="str">
            <v>N0070</v>
          </cell>
          <cell r="B74" t="str">
            <v>Seagulls WVB</v>
          </cell>
          <cell r="C74" t="str">
            <v>Herbert</v>
          </cell>
          <cell r="D74" t="str">
            <v>van Niekerk</v>
          </cell>
          <cell r="E74" t="str">
            <v>Veterans Men</v>
          </cell>
        </row>
        <row r="75">
          <cell r="A75" t="str">
            <v>N0071</v>
          </cell>
          <cell r="B75" t="str">
            <v>Welwitschia</v>
          </cell>
          <cell r="C75" t="str">
            <v>Carlien</v>
          </cell>
          <cell r="D75" t="str">
            <v>Steyn</v>
          </cell>
          <cell r="E75" t="str">
            <v>Ladies</v>
          </cell>
        </row>
        <row r="76">
          <cell r="A76" t="str">
            <v>N0072</v>
          </cell>
          <cell r="B76" t="str">
            <v>Steenbras</v>
          </cell>
          <cell r="C76" t="str">
            <v>Louis</v>
          </cell>
          <cell r="D76" t="str">
            <v>Heath</v>
          </cell>
          <cell r="E76" t="str">
            <v>Masters Men</v>
          </cell>
        </row>
        <row r="77">
          <cell r="A77" t="str">
            <v>N0073</v>
          </cell>
          <cell r="B77" t="str">
            <v>Skeleton Coast</v>
          </cell>
          <cell r="C77" t="str">
            <v>Marina</v>
          </cell>
          <cell r="D77" t="str">
            <v>Kruger</v>
          </cell>
          <cell r="E77" t="str">
            <v>Ladies</v>
          </cell>
        </row>
        <row r="78">
          <cell r="A78" t="str">
            <v>N0074</v>
          </cell>
          <cell r="B78" t="str">
            <v>Henties Bay</v>
          </cell>
          <cell r="C78" t="str">
            <v>Corne</v>
          </cell>
          <cell r="D78" t="str">
            <v>Agenbag</v>
          </cell>
          <cell r="E78" t="str">
            <v>Junior Men U/21</v>
          </cell>
        </row>
        <row r="79">
          <cell r="A79" t="str">
            <v>N0075</v>
          </cell>
          <cell r="B79" t="str">
            <v>Walvis Bay</v>
          </cell>
          <cell r="C79" t="str">
            <v>Philip</v>
          </cell>
          <cell r="D79" t="str">
            <v>Bredeham</v>
          </cell>
          <cell r="E79" t="str">
            <v>Senior Men</v>
          </cell>
        </row>
        <row r="80">
          <cell r="A80" t="str">
            <v>N0076</v>
          </cell>
          <cell r="B80" t="str">
            <v>Okahandja</v>
          </cell>
          <cell r="C80" t="str">
            <v>Eddie</v>
          </cell>
          <cell r="D80" t="str">
            <v>Cowley</v>
          </cell>
          <cell r="E80" t="str">
            <v>Grand Masters Men</v>
          </cell>
        </row>
        <row r="81">
          <cell r="A81" t="str">
            <v>N0077</v>
          </cell>
          <cell r="B81" t="str">
            <v>Skeleton Coast</v>
          </cell>
          <cell r="C81" t="str">
            <v>Cobus</v>
          </cell>
          <cell r="D81" t="str">
            <v>De Klerk</v>
          </cell>
          <cell r="E81" t="str">
            <v>Senior Men</v>
          </cell>
        </row>
        <row r="82">
          <cell r="A82" t="str">
            <v>N0078</v>
          </cell>
          <cell r="B82" t="str">
            <v>Seagulls WVB</v>
          </cell>
          <cell r="C82" t="str">
            <v>Richard</v>
          </cell>
          <cell r="D82" t="str">
            <v>Kotze</v>
          </cell>
          <cell r="E82" t="str">
            <v>Masters Men</v>
          </cell>
        </row>
        <row r="83">
          <cell r="A83" t="str">
            <v>N0079</v>
          </cell>
          <cell r="B83" t="str">
            <v>Okahandja</v>
          </cell>
          <cell r="C83" t="str">
            <v>Botha</v>
          </cell>
          <cell r="D83" t="str">
            <v>Jansen</v>
          </cell>
          <cell r="E83" t="str">
            <v>Senior Men</v>
          </cell>
        </row>
        <row r="84">
          <cell r="A84" t="str">
            <v>N0080</v>
          </cell>
          <cell r="B84" t="str">
            <v>Penguin</v>
          </cell>
          <cell r="C84" t="str">
            <v>Shane</v>
          </cell>
          <cell r="D84" t="str">
            <v>Milne</v>
          </cell>
          <cell r="E84" t="str">
            <v>Veterans Men</v>
          </cell>
        </row>
        <row r="85">
          <cell r="A85" t="str">
            <v>N0081</v>
          </cell>
          <cell r="B85" t="str">
            <v>Mako</v>
          </cell>
          <cell r="C85" t="str">
            <v>John-John</v>
          </cell>
          <cell r="D85" t="str">
            <v>Warrington</v>
          </cell>
          <cell r="E85" t="str">
            <v>Senior Men</v>
          </cell>
        </row>
        <row r="86">
          <cell r="A86" t="str">
            <v>N0082</v>
          </cell>
          <cell r="B86" t="str">
            <v>Orca Angling Club</v>
          </cell>
          <cell r="C86" t="str">
            <v>Andrew</v>
          </cell>
          <cell r="D86" t="str">
            <v>Milne</v>
          </cell>
          <cell r="E86" t="str">
            <v>Veterans Men</v>
          </cell>
        </row>
        <row r="87">
          <cell r="A87" t="str">
            <v>N0083</v>
          </cell>
          <cell r="B87" t="str">
            <v>Otjiwarongo</v>
          </cell>
          <cell r="C87" t="str">
            <v>Wikus</v>
          </cell>
          <cell r="D87" t="str">
            <v>van Wyk</v>
          </cell>
          <cell r="E87" t="str">
            <v>Senior Men</v>
          </cell>
        </row>
        <row r="88">
          <cell r="A88" t="str">
            <v>N0084</v>
          </cell>
          <cell r="B88" t="str">
            <v>Namib Park</v>
          </cell>
          <cell r="C88" t="str">
            <v>Peet</v>
          </cell>
          <cell r="D88" t="str">
            <v>Grobler</v>
          </cell>
          <cell r="E88" t="str">
            <v>Veterans Men</v>
          </cell>
        </row>
        <row r="89">
          <cell r="A89" t="str">
            <v>N0085</v>
          </cell>
          <cell r="B89" t="str">
            <v>Steenbras</v>
          </cell>
          <cell r="C89" t="str">
            <v>Denys</v>
          </cell>
          <cell r="D89" t="str">
            <v>Opperman</v>
          </cell>
          <cell r="E89" t="str">
            <v>Veterans Men</v>
          </cell>
        </row>
        <row r="90">
          <cell r="A90" t="str">
            <v>N0086</v>
          </cell>
          <cell r="B90" t="str">
            <v>Skeleton Coast</v>
          </cell>
          <cell r="C90" t="str">
            <v>Hendrik</v>
          </cell>
          <cell r="D90" t="str">
            <v>Dry</v>
          </cell>
          <cell r="E90" t="str">
            <v>Senior Men</v>
          </cell>
        </row>
        <row r="91">
          <cell r="A91" t="str">
            <v>N0087</v>
          </cell>
          <cell r="B91" t="str">
            <v>Benguella</v>
          </cell>
          <cell r="C91" t="str">
            <v>Dagh</v>
          </cell>
          <cell r="D91" t="str">
            <v>Calitz</v>
          </cell>
          <cell r="E91" t="str">
            <v>Masters Men</v>
          </cell>
        </row>
        <row r="92">
          <cell r="A92" t="str">
            <v>N0088</v>
          </cell>
          <cell r="B92" t="str">
            <v>Skeleton Coast</v>
          </cell>
          <cell r="C92" t="str">
            <v>Jéan-Pierre</v>
          </cell>
          <cell r="D92" t="str">
            <v>Kouwenhoven</v>
          </cell>
          <cell r="E92" t="str">
            <v>Senior Men</v>
          </cell>
        </row>
        <row r="93">
          <cell r="A93" t="str">
            <v>N0089</v>
          </cell>
          <cell r="B93" t="str">
            <v>Welwitschia</v>
          </cell>
          <cell r="C93" t="str">
            <v xml:space="preserve">Michael </v>
          </cell>
          <cell r="D93" t="str">
            <v>Maree</v>
          </cell>
          <cell r="E93" t="str">
            <v>Senior Men</v>
          </cell>
        </row>
        <row r="94">
          <cell r="A94" t="str">
            <v>N0090</v>
          </cell>
          <cell r="B94" t="str">
            <v>Welwitschia</v>
          </cell>
          <cell r="C94" t="str">
            <v>James</v>
          </cell>
          <cell r="D94" t="str">
            <v>Scholtz</v>
          </cell>
          <cell r="E94" t="str">
            <v>Senior Men</v>
          </cell>
        </row>
        <row r="95">
          <cell r="A95" t="str">
            <v>N0091</v>
          </cell>
          <cell r="B95" t="str">
            <v>Benguella</v>
          </cell>
          <cell r="C95" t="str">
            <v>Deon</v>
          </cell>
          <cell r="D95" t="str">
            <v>Jacobs</v>
          </cell>
          <cell r="E95" t="str">
            <v>Grand Masters Men</v>
          </cell>
        </row>
        <row r="96">
          <cell r="A96" t="str">
            <v>N0092</v>
          </cell>
          <cell r="B96" t="str">
            <v>Otjiwarongo</v>
          </cell>
          <cell r="C96" t="str">
            <v>Joseph</v>
          </cell>
          <cell r="D96" t="str">
            <v>Payne</v>
          </cell>
          <cell r="E96" t="str">
            <v>Senior Men</v>
          </cell>
        </row>
        <row r="97">
          <cell r="A97" t="str">
            <v>N0093</v>
          </cell>
          <cell r="B97" t="str">
            <v>Steenbras</v>
          </cell>
          <cell r="C97" t="str">
            <v>Estelle</v>
          </cell>
          <cell r="D97" t="str">
            <v>Bothma</v>
          </cell>
          <cell r="E97" t="str">
            <v>Ladies</v>
          </cell>
        </row>
        <row r="98">
          <cell r="A98" t="str">
            <v>N0094</v>
          </cell>
          <cell r="B98" t="str">
            <v>Penguin</v>
          </cell>
          <cell r="C98" t="str">
            <v>Steven</v>
          </cell>
          <cell r="D98" t="str">
            <v>Ogden</v>
          </cell>
          <cell r="E98" t="str">
            <v>Veterans Men</v>
          </cell>
        </row>
        <row r="99">
          <cell r="A99" t="str">
            <v>N0095</v>
          </cell>
          <cell r="B99" t="str">
            <v>Henties Bay</v>
          </cell>
          <cell r="C99" t="str">
            <v>Simen</v>
          </cell>
          <cell r="D99" t="str">
            <v>Andersen</v>
          </cell>
          <cell r="E99" t="str">
            <v>Masters Men</v>
          </cell>
        </row>
        <row r="100">
          <cell r="A100" t="str">
            <v>N0096</v>
          </cell>
          <cell r="B100" t="str">
            <v>Orca Angling Club</v>
          </cell>
          <cell r="C100" t="str">
            <v>Christiaan</v>
          </cell>
          <cell r="D100" t="str">
            <v>Rossouw</v>
          </cell>
          <cell r="E100" t="str">
            <v>Junior Men U/21</v>
          </cell>
        </row>
        <row r="101">
          <cell r="A101" t="str">
            <v>N0097</v>
          </cell>
          <cell r="B101" t="str">
            <v>Penguin</v>
          </cell>
          <cell r="C101" t="str">
            <v>Charl</v>
          </cell>
          <cell r="D101" t="str">
            <v>Vorster</v>
          </cell>
          <cell r="E101" t="str">
            <v>Veterans Men</v>
          </cell>
        </row>
        <row r="102">
          <cell r="A102" t="str">
            <v>N0098</v>
          </cell>
          <cell r="B102" t="str">
            <v>Benguella</v>
          </cell>
          <cell r="C102" t="str">
            <v>Johan</v>
          </cell>
          <cell r="D102" t="str">
            <v>Grebe</v>
          </cell>
          <cell r="E102" t="str">
            <v>Grand Masters Men</v>
          </cell>
        </row>
        <row r="103">
          <cell r="A103" t="str">
            <v>N0099</v>
          </cell>
          <cell r="B103" t="str">
            <v>Okahandja</v>
          </cell>
          <cell r="C103" t="str">
            <v>Toekie</v>
          </cell>
          <cell r="D103" t="str">
            <v>Jansen</v>
          </cell>
          <cell r="E103" t="str">
            <v>Ladies</v>
          </cell>
        </row>
        <row r="104">
          <cell r="A104" t="str">
            <v>N0100</v>
          </cell>
          <cell r="B104" t="str">
            <v>Steenbras</v>
          </cell>
          <cell r="C104" t="str">
            <v>Werner</v>
          </cell>
          <cell r="D104" t="str">
            <v>van Riet</v>
          </cell>
          <cell r="E104" t="str">
            <v>Senior Men</v>
          </cell>
        </row>
        <row r="105">
          <cell r="A105" t="str">
            <v>N0101</v>
          </cell>
          <cell r="B105" t="str">
            <v>Seagulls WHK</v>
          </cell>
          <cell r="C105" t="str">
            <v>Tertius</v>
          </cell>
          <cell r="D105" t="str">
            <v>Potgieter</v>
          </cell>
          <cell r="E105" t="str">
            <v>Senior Men</v>
          </cell>
        </row>
        <row r="106">
          <cell r="A106" t="str">
            <v>N0102</v>
          </cell>
          <cell r="B106" t="str">
            <v>Welwitschia</v>
          </cell>
          <cell r="C106" t="str">
            <v>Ferdie</v>
          </cell>
          <cell r="D106" t="str">
            <v>Malherbe</v>
          </cell>
          <cell r="E106" t="str">
            <v>Senior Men</v>
          </cell>
        </row>
        <row r="107">
          <cell r="A107" t="str">
            <v>N0103</v>
          </cell>
          <cell r="B107" t="str">
            <v>Skeleton Coast</v>
          </cell>
          <cell r="C107" t="str">
            <v>Herman</v>
          </cell>
          <cell r="D107" t="str">
            <v>De Vries</v>
          </cell>
          <cell r="E107" t="str">
            <v>Senior Men</v>
          </cell>
        </row>
        <row r="108">
          <cell r="A108" t="str">
            <v>N0104</v>
          </cell>
          <cell r="B108" t="str">
            <v>Okahandja</v>
          </cell>
          <cell r="C108" t="str">
            <v>Ettiene</v>
          </cell>
          <cell r="D108" t="str">
            <v>Coetzee</v>
          </cell>
          <cell r="E108" t="str">
            <v>Veterans Men</v>
          </cell>
        </row>
        <row r="109">
          <cell r="A109" t="str">
            <v>N0105</v>
          </cell>
          <cell r="B109" t="str">
            <v>Otjiwarongo</v>
          </cell>
          <cell r="C109" t="str">
            <v>Riaan</v>
          </cell>
          <cell r="D109" t="str">
            <v>Dreyer</v>
          </cell>
          <cell r="E109" t="str">
            <v>Senior Men</v>
          </cell>
        </row>
        <row r="110">
          <cell r="A110" t="str">
            <v>N0106</v>
          </cell>
          <cell r="B110" t="str">
            <v>Welwitschia</v>
          </cell>
          <cell r="C110" t="str">
            <v>Izak</v>
          </cell>
          <cell r="D110" t="str">
            <v>Visser</v>
          </cell>
          <cell r="E110" t="str">
            <v>Grand Masters Men</v>
          </cell>
        </row>
        <row r="111">
          <cell r="A111" t="str">
            <v>N0107</v>
          </cell>
          <cell r="B111" t="str">
            <v>Namib Park</v>
          </cell>
          <cell r="C111" t="str">
            <v>Eugene</v>
          </cell>
          <cell r="D111" t="str">
            <v>Grobler</v>
          </cell>
          <cell r="E111" t="str">
            <v>Junior Men U/21</v>
          </cell>
        </row>
        <row r="112">
          <cell r="A112" t="str">
            <v>N0108</v>
          </cell>
          <cell r="B112" t="str">
            <v>Atlantic Angling Club</v>
          </cell>
          <cell r="C112" t="str">
            <v>Leandra</v>
          </cell>
          <cell r="D112" t="str">
            <v>van Bosch</v>
          </cell>
          <cell r="E112" t="str">
            <v>Ladies</v>
          </cell>
        </row>
        <row r="113">
          <cell r="A113" t="str">
            <v>N0109</v>
          </cell>
          <cell r="B113" t="str">
            <v>Mako</v>
          </cell>
          <cell r="C113" t="str">
            <v>Gottfried</v>
          </cell>
          <cell r="D113" t="str">
            <v>Grobbelaar</v>
          </cell>
          <cell r="E113" t="str">
            <v>Senior Men</v>
          </cell>
        </row>
        <row r="114">
          <cell r="A114" t="str">
            <v>N0110</v>
          </cell>
          <cell r="B114" t="str">
            <v>Otjiwarongo</v>
          </cell>
          <cell r="C114" t="str">
            <v>Johan</v>
          </cell>
          <cell r="D114" t="str">
            <v>v/d Westhuizen</v>
          </cell>
          <cell r="E114" t="str">
            <v>Masters Men</v>
          </cell>
        </row>
        <row r="115">
          <cell r="A115" t="str">
            <v>N0111</v>
          </cell>
          <cell r="B115" t="str">
            <v>Henties Bay</v>
          </cell>
          <cell r="C115" t="str">
            <v>Delano</v>
          </cell>
          <cell r="D115" t="str">
            <v>Louw</v>
          </cell>
          <cell r="E115" t="str">
            <v>Senior Men</v>
          </cell>
        </row>
        <row r="116">
          <cell r="A116" t="str">
            <v>N0112</v>
          </cell>
          <cell r="B116" t="str">
            <v>Okahandja</v>
          </cell>
          <cell r="C116" t="str">
            <v>Danie</v>
          </cell>
          <cell r="D116" t="str">
            <v>van Zyl</v>
          </cell>
          <cell r="E116" t="str">
            <v>Senior Men</v>
          </cell>
        </row>
        <row r="117">
          <cell r="A117" t="str">
            <v>N0113</v>
          </cell>
          <cell r="B117" t="str">
            <v>Benguella</v>
          </cell>
          <cell r="C117" t="str">
            <v>Shaun</v>
          </cell>
          <cell r="D117" t="str">
            <v>Bothma</v>
          </cell>
          <cell r="E117" t="str">
            <v>Senior Men</v>
          </cell>
        </row>
        <row r="118">
          <cell r="A118" t="str">
            <v>N0114</v>
          </cell>
          <cell r="B118" t="str">
            <v>Henties Bay</v>
          </cell>
          <cell r="C118" t="str">
            <v>Michele</v>
          </cell>
          <cell r="D118" t="str">
            <v>Andersen</v>
          </cell>
          <cell r="E118" t="str">
            <v>Ladies</v>
          </cell>
        </row>
        <row r="119">
          <cell r="A119" t="str">
            <v>N0115</v>
          </cell>
          <cell r="B119" t="str">
            <v>Welwitschia</v>
          </cell>
          <cell r="C119" t="str">
            <v>Maritz</v>
          </cell>
          <cell r="D119" t="str">
            <v>van Niekerk</v>
          </cell>
          <cell r="E119" t="str">
            <v>Senior Men</v>
          </cell>
        </row>
        <row r="120">
          <cell r="A120" t="str">
            <v>N0116</v>
          </cell>
          <cell r="B120" t="str">
            <v>Skeleton Coast</v>
          </cell>
          <cell r="C120" t="str">
            <v>Mossie</v>
          </cell>
          <cell r="D120" t="str">
            <v>Oosthuizen</v>
          </cell>
          <cell r="E120" t="str">
            <v>Veterans Men</v>
          </cell>
        </row>
        <row r="121">
          <cell r="A121" t="str">
            <v>N0117</v>
          </cell>
          <cell r="B121" t="str">
            <v>Mako</v>
          </cell>
          <cell r="C121" t="str">
            <v>Andrew</v>
          </cell>
          <cell r="D121" t="str">
            <v>van Schalkwyk</v>
          </cell>
          <cell r="E121" t="str">
            <v>Senior Men</v>
          </cell>
        </row>
        <row r="122">
          <cell r="A122" t="str">
            <v>N0118</v>
          </cell>
          <cell r="B122" t="str">
            <v>Namib Park</v>
          </cell>
          <cell r="C122" t="str">
            <v>Olaf</v>
          </cell>
          <cell r="D122" t="str">
            <v>Coetzee</v>
          </cell>
          <cell r="E122" t="str">
            <v>Senior Men</v>
          </cell>
        </row>
        <row r="123">
          <cell r="A123" t="str">
            <v>N0119</v>
          </cell>
          <cell r="B123" t="str">
            <v>Orca Angling Club</v>
          </cell>
          <cell r="C123" t="str">
            <v xml:space="preserve">Joe </v>
          </cell>
          <cell r="D123" t="str">
            <v>Herrmann</v>
          </cell>
          <cell r="E123" t="str">
            <v>Senior Men</v>
          </cell>
        </row>
        <row r="124">
          <cell r="A124" t="str">
            <v>N0120</v>
          </cell>
          <cell r="B124" t="str">
            <v>XSeagulls WHK</v>
          </cell>
          <cell r="C124" t="str">
            <v>Rene</v>
          </cell>
          <cell r="D124" t="str">
            <v>Mertens</v>
          </cell>
          <cell r="E124" t="str">
            <v>Senior Men</v>
          </cell>
        </row>
        <row r="125">
          <cell r="A125" t="str">
            <v>N0121</v>
          </cell>
          <cell r="B125" t="str">
            <v>Seagulls WVB</v>
          </cell>
          <cell r="C125" t="str">
            <v>Lezelle</v>
          </cell>
          <cell r="D125" t="str">
            <v xml:space="preserve">Smit </v>
          </cell>
          <cell r="E125" t="str">
            <v>Ladies</v>
          </cell>
        </row>
        <row r="126">
          <cell r="A126" t="str">
            <v>N0122</v>
          </cell>
          <cell r="B126" t="str">
            <v>Orca Angling Club</v>
          </cell>
          <cell r="C126" t="str">
            <v>Immo</v>
          </cell>
          <cell r="D126" t="str">
            <v>Dresselhaus</v>
          </cell>
          <cell r="E126" t="str">
            <v>Junior Men U/21</v>
          </cell>
        </row>
        <row r="127">
          <cell r="A127" t="str">
            <v>N0123</v>
          </cell>
          <cell r="B127" t="str">
            <v>Henties Bay</v>
          </cell>
          <cell r="C127" t="str">
            <v>Veronica</v>
          </cell>
          <cell r="D127" t="str">
            <v>Nel</v>
          </cell>
          <cell r="E127" t="str">
            <v>Ladies</v>
          </cell>
        </row>
        <row r="128">
          <cell r="A128" t="str">
            <v>N0124</v>
          </cell>
          <cell r="B128" t="str">
            <v>Atlantic Angling Club</v>
          </cell>
          <cell r="C128" t="str">
            <v>Delita</v>
          </cell>
          <cell r="D128" t="str">
            <v>Krauze</v>
          </cell>
          <cell r="E128" t="str">
            <v>Ladies</v>
          </cell>
        </row>
        <row r="129">
          <cell r="A129" t="str">
            <v>N0125</v>
          </cell>
          <cell r="B129" t="str">
            <v>Seagulls WHK</v>
          </cell>
          <cell r="C129" t="str">
            <v>Colin</v>
          </cell>
          <cell r="D129" t="str">
            <v>Hart</v>
          </cell>
          <cell r="E129" t="str">
            <v>Masters Men</v>
          </cell>
        </row>
        <row r="130">
          <cell r="A130" t="str">
            <v>N0126</v>
          </cell>
          <cell r="B130" t="str">
            <v>Welwitschia</v>
          </cell>
          <cell r="C130" t="str">
            <v>Phil</v>
          </cell>
          <cell r="D130" t="str">
            <v>Nel</v>
          </cell>
          <cell r="E130" t="str">
            <v>Senior Men</v>
          </cell>
        </row>
        <row r="131">
          <cell r="A131" t="str">
            <v>N0127</v>
          </cell>
          <cell r="B131" t="str">
            <v>Mako</v>
          </cell>
          <cell r="C131" t="str">
            <v>Kiepie</v>
          </cell>
          <cell r="D131" t="str">
            <v>Burger</v>
          </cell>
          <cell r="E131" t="str">
            <v>Senior Men</v>
          </cell>
        </row>
        <row r="132">
          <cell r="A132" t="str">
            <v>N0128</v>
          </cell>
          <cell r="B132" t="str">
            <v>Penguin</v>
          </cell>
          <cell r="C132" t="str">
            <v>Chris</v>
          </cell>
          <cell r="D132" t="str">
            <v>Orffer</v>
          </cell>
          <cell r="E132" t="str">
            <v>Masters Men</v>
          </cell>
        </row>
        <row r="133">
          <cell r="A133" t="str">
            <v>N0129</v>
          </cell>
          <cell r="B133" t="str">
            <v>Seagulls WVB</v>
          </cell>
          <cell r="C133" t="str">
            <v>Pieter</v>
          </cell>
          <cell r="D133" t="str">
            <v>van Aarde</v>
          </cell>
          <cell r="E133" t="str">
            <v>Senior Men</v>
          </cell>
        </row>
        <row r="134">
          <cell r="A134" t="str">
            <v>N0130</v>
          </cell>
          <cell r="B134" t="str">
            <v>Okahandja</v>
          </cell>
          <cell r="C134" t="str">
            <v>Loandro</v>
          </cell>
          <cell r="D134" t="str">
            <v>Erasmus</v>
          </cell>
          <cell r="E134" t="str">
            <v>Junior Men U/21</v>
          </cell>
        </row>
        <row r="135">
          <cell r="A135" t="str">
            <v>N0131</v>
          </cell>
          <cell r="B135" t="str">
            <v>Seagulls WVB</v>
          </cell>
          <cell r="C135" t="str">
            <v>Pierre</v>
          </cell>
          <cell r="D135" t="str">
            <v>Wagner</v>
          </cell>
          <cell r="E135" t="str">
            <v>Veterans Men</v>
          </cell>
        </row>
        <row r="136">
          <cell r="A136" t="str">
            <v>N0132</v>
          </cell>
          <cell r="B136" t="str">
            <v>Mako</v>
          </cell>
          <cell r="C136" t="str">
            <v>Johan</v>
          </cell>
          <cell r="D136" t="str">
            <v>Retief</v>
          </cell>
          <cell r="E136" t="str">
            <v>Junior Men U/21</v>
          </cell>
        </row>
        <row r="137">
          <cell r="A137" t="str">
            <v>N0133</v>
          </cell>
          <cell r="B137" t="str">
            <v>Henties Bay</v>
          </cell>
          <cell r="C137" t="str">
            <v>Liz</v>
          </cell>
          <cell r="D137" t="str">
            <v>Serfontein</v>
          </cell>
          <cell r="E137" t="str">
            <v>Ladies</v>
          </cell>
        </row>
        <row r="138">
          <cell r="A138" t="str">
            <v>N0134</v>
          </cell>
          <cell r="B138" t="str">
            <v>Benguella</v>
          </cell>
          <cell r="C138" t="str">
            <v>Hennie</v>
          </cell>
          <cell r="D138" t="str">
            <v>Cloete</v>
          </cell>
          <cell r="E138" t="str">
            <v>Masters Men</v>
          </cell>
        </row>
        <row r="139">
          <cell r="A139" t="str">
            <v>N0135</v>
          </cell>
          <cell r="B139" t="str">
            <v>Benguella</v>
          </cell>
          <cell r="C139" t="str">
            <v>Dirk</v>
          </cell>
          <cell r="D139" t="str">
            <v>Nesenberend</v>
          </cell>
          <cell r="E139" t="str">
            <v>Veterans Men</v>
          </cell>
        </row>
        <row r="140">
          <cell r="A140" t="str">
            <v>N0136</v>
          </cell>
          <cell r="B140" t="str">
            <v>Mako</v>
          </cell>
          <cell r="C140" t="str">
            <v>Jurgens</v>
          </cell>
          <cell r="D140" t="str">
            <v>Swartz</v>
          </cell>
          <cell r="E140" t="str">
            <v>Senior Men</v>
          </cell>
        </row>
        <row r="141">
          <cell r="A141" t="str">
            <v>N0137</v>
          </cell>
          <cell r="B141" t="str">
            <v>Benguella</v>
          </cell>
          <cell r="C141" t="str">
            <v>Beatrice</v>
          </cell>
          <cell r="D141" t="str">
            <v>Grebe</v>
          </cell>
          <cell r="E141" t="str">
            <v>Ladies</v>
          </cell>
        </row>
        <row r="142">
          <cell r="A142" t="str">
            <v>N0138</v>
          </cell>
          <cell r="B142" t="str">
            <v>Namib Park</v>
          </cell>
          <cell r="C142" t="str">
            <v>Pierre</v>
          </cell>
          <cell r="D142" t="str">
            <v>Coetzee</v>
          </cell>
          <cell r="E142" t="str">
            <v>Senior Men</v>
          </cell>
        </row>
        <row r="143">
          <cell r="A143" t="str">
            <v>N0139</v>
          </cell>
          <cell r="B143" t="str">
            <v>Welwitschia</v>
          </cell>
          <cell r="C143" t="str">
            <v>Johan</v>
          </cell>
          <cell r="D143" t="str">
            <v>Vermaak</v>
          </cell>
          <cell r="E143" t="str">
            <v>Veterans Men</v>
          </cell>
        </row>
        <row r="144">
          <cell r="A144" t="str">
            <v>N0140</v>
          </cell>
          <cell r="B144" t="str">
            <v>Seagulls WVB</v>
          </cell>
          <cell r="C144" t="str">
            <v>Jan</v>
          </cell>
          <cell r="D144" t="str">
            <v>Potgieter</v>
          </cell>
          <cell r="E144" t="str">
            <v>Senior Men</v>
          </cell>
        </row>
        <row r="145">
          <cell r="A145" t="str">
            <v>N0141</v>
          </cell>
          <cell r="B145" t="str">
            <v>Namib Park</v>
          </cell>
          <cell r="C145" t="str">
            <v>Corrie</v>
          </cell>
          <cell r="D145" t="str">
            <v>v/d Merwe</v>
          </cell>
          <cell r="E145" t="str">
            <v>Senior Men</v>
          </cell>
        </row>
        <row r="146">
          <cell r="A146" t="str">
            <v>N0142</v>
          </cell>
          <cell r="B146" t="str">
            <v>Namib Park</v>
          </cell>
          <cell r="C146" t="str">
            <v>Robert</v>
          </cell>
          <cell r="D146" t="str">
            <v>Moyce</v>
          </cell>
          <cell r="E146" t="str">
            <v>Senior Men</v>
          </cell>
        </row>
        <row r="147">
          <cell r="A147" t="str">
            <v>N0143</v>
          </cell>
          <cell r="B147" t="str">
            <v>Namib Park</v>
          </cell>
          <cell r="C147" t="str">
            <v>Andre</v>
          </cell>
          <cell r="D147" t="str">
            <v>Aggenbag</v>
          </cell>
          <cell r="E147" t="str">
            <v>Senior Men</v>
          </cell>
        </row>
        <row r="148">
          <cell r="A148" t="str">
            <v>N0144</v>
          </cell>
          <cell r="B148" t="str">
            <v>Atlantic Angling Club</v>
          </cell>
          <cell r="C148" t="str">
            <v>Sarah</v>
          </cell>
          <cell r="D148" t="str">
            <v>Coetzee</v>
          </cell>
          <cell r="E148" t="str">
            <v>Ladies</v>
          </cell>
        </row>
        <row r="149">
          <cell r="A149" t="str">
            <v>N0145</v>
          </cell>
          <cell r="B149" t="str">
            <v>Atlantic Angling Club</v>
          </cell>
          <cell r="C149" t="str">
            <v>Hennie</v>
          </cell>
          <cell r="D149" t="str">
            <v>Roets</v>
          </cell>
          <cell r="E149" t="str">
            <v>Senior Men</v>
          </cell>
        </row>
        <row r="150">
          <cell r="A150" t="str">
            <v>N0146</v>
          </cell>
          <cell r="B150" t="str">
            <v>Namib Park</v>
          </cell>
          <cell r="C150" t="str">
            <v>Danie</v>
          </cell>
          <cell r="D150" t="str">
            <v>Du Toit</v>
          </cell>
          <cell r="E150" t="str">
            <v>Senior Men</v>
          </cell>
        </row>
        <row r="151">
          <cell r="A151" t="str">
            <v>N0147</v>
          </cell>
          <cell r="B151" t="str">
            <v>XSeagulls WVB</v>
          </cell>
          <cell r="C151" t="str">
            <v>Rion</v>
          </cell>
          <cell r="D151" t="str">
            <v>Cornelissen</v>
          </cell>
          <cell r="E151" t="str">
            <v>Junior Men U/21</v>
          </cell>
        </row>
        <row r="152">
          <cell r="A152" t="str">
            <v>N0148</v>
          </cell>
          <cell r="B152" t="str">
            <v>Walvis Bay</v>
          </cell>
          <cell r="C152" t="str">
            <v>Gunther</v>
          </cell>
          <cell r="D152" t="str">
            <v>Krauer</v>
          </cell>
          <cell r="E152" t="str">
            <v>Veterans Men</v>
          </cell>
        </row>
        <row r="153">
          <cell r="A153" t="str">
            <v>N0149</v>
          </cell>
          <cell r="B153" t="str">
            <v>Namib Park</v>
          </cell>
          <cell r="C153" t="str">
            <v>Sammy</v>
          </cell>
          <cell r="D153" t="str">
            <v>Sales</v>
          </cell>
          <cell r="E153" t="str">
            <v>Senior Men</v>
          </cell>
        </row>
        <row r="154">
          <cell r="A154" t="str">
            <v>N0150</v>
          </cell>
          <cell r="B154" t="str">
            <v>Henties Bay</v>
          </cell>
          <cell r="C154" t="str">
            <v>Lindie</v>
          </cell>
          <cell r="D154" t="str">
            <v>Krauze</v>
          </cell>
          <cell r="E154" t="str">
            <v>Ladies</v>
          </cell>
        </row>
        <row r="155">
          <cell r="A155" t="str">
            <v>N0151</v>
          </cell>
          <cell r="B155" t="str">
            <v>XSeagulls WVB</v>
          </cell>
          <cell r="C155" t="str">
            <v>Brenda</v>
          </cell>
          <cell r="D155" t="str">
            <v>Vermeulen</v>
          </cell>
          <cell r="E155" t="str">
            <v>Ladies</v>
          </cell>
        </row>
        <row r="156">
          <cell r="A156" t="str">
            <v>N0152</v>
          </cell>
          <cell r="B156" t="str">
            <v>Seagulls WHK</v>
          </cell>
          <cell r="C156" t="str">
            <v>Steve</v>
          </cell>
          <cell r="D156" t="str">
            <v>Mertens</v>
          </cell>
          <cell r="E156" t="str">
            <v>Masters Men</v>
          </cell>
        </row>
        <row r="157">
          <cell r="A157" t="str">
            <v>N0153</v>
          </cell>
          <cell r="B157" t="str">
            <v>XSeagulls WVB</v>
          </cell>
          <cell r="C157" t="str">
            <v>Francois</v>
          </cell>
          <cell r="D157" t="str">
            <v>Lottering</v>
          </cell>
          <cell r="E157" t="str">
            <v>Junior Men U/21</v>
          </cell>
        </row>
        <row r="158">
          <cell r="A158" t="str">
            <v>N0154</v>
          </cell>
          <cell r="B158" t="str">
            <v>Henties Bay</v>
          </cell>
          <cell r="C158" t="str">
            <v>Lydia</v>
          </cell>
          <cell r="D158" t="str">
            <v>Diedericks</v>
          </cell>
          <cell r="E158" t="str">
            <v>Ladies</v>
          </cell>
        </row>
        <row r="159">
          <cell r="A159" t="str">
            <v>N0155</v>
          </cell>
          <cell r="B159" t="str">
            <v>Okahandja</v>
          </cell>
          <cell r="C159" t="str">
            <v>Duan</v>
          </cell>
          <cell r="D159" t="str">
            <v>Fourie</v>
          </cell>
          <cell r="E159" t="str">
            <v>Junior Men U/16</v>
          </cell>
        </row>
        <row r="160">
          <cell r="A160" t="str">
            <v>N0156</v>
          </cell>
          <cell r="B160" t="str">
            <v>Skeleton Coast</v>
          </cell>
          <cell r="C160" t="str">
            <v>Gerard</v>
          </cell>
          <cell r="D160" t="str">
            <v>Hough</v>
          </cell>
          <cell r="E160" t="str">
            <v>Junior Men U/16</v>
          </cell>
        </row>
        <row r="161">
          <cell r="A161" t="str">
            <v>N0157</v>
          </cell>
          <cell r="B161" t="str">
            <v>Okahandja</v>
          </cell>
          <cell r="C161" t="str">
            <v>Gerrit</v>
          </cell>
          <cell r="D161" t="str">
            <v>Viljoen</v>
          </cell>
          <cell r="E161" t="str">
            <v>Grand Masters Men</v>
          </cell>
        </row>
        <row r="162">
          <cell r="A162" t="str">
            <v>N0158</v>
          </cell>
          <cell r="B162" t="str">
            <v>Steenbras</v>
          </cell>
          <cell r="C162" t="str">
            <v>Stephan</v>
          </cell>
          <cell r="D162" t="str">
            <v>Swanepoel</v>
          </cell>
          <cell r="E162" t="str">
            <v>Senior Men</v>
          </cell>
        </row>
        <row r="163">
          <cell r="A163" t="str">
            <v>N0159</v>
          </cell>
          <cell r="B163" t="str">
            <v>Okahandja</v>
          </cell>
          <cell r="C163" t="str">
            <v>Adri</v>
          </cell>
          <cell r="D163" t="str">
            <v>Cowley</v>
          </cell>
          <cell r="E163" t="str">
            <v>Senior Men</v>
          </cell>
        </row>
        <row r="164">
          <cell r="A164" t="str">
            <v>N0160</v>
          </cell>
          <cell r="B164" t="str">
            <v>Seagulls WHK</v>
          </cell>
          <cell r="C164" t="str">
            <v>Julia</v>
          </cell>
          <cell r="D164" t="str">
            <v>Hart</v>
          </cell>
          <cell r="E164" t="str">
            <v>Ladies</v>
          </cell>
        </row>
        <row r="165">
          <cell r="A165" t="str">
            <v>N0161</v>
          </cell>
          <cell r="B165" t="str">
            <v>Seagulls WVB</v>
          </cell>
          <cell r="C165" t="str">
            <v>Brian</v>
          </cell>
          <cell r="D165" t="str">
            <v>Proffit</v>
          </cell>
          <cell r="E165" t="str">
            <v>Junior Men U/21</v>
          </cell>
        </row>
        <row r="166">
          <cell r="A166" t="str">
            <v>N0162</v>
          </cell>
          <cell r="B166" t="str">
            <v>Namib Park</v>
          </cell>
          <cell r="C166" t="str">
            <v>Coennie</v>
          </cell>
          <cell r="D166" t="str">
            <v>Steyn</v>
          </cell>
          <cell r="E166" t="str">
            <v>Masters Men</v>
          </cell>
        </row>
        <row r="167">
          <cell r="A167" t="str">
            <v>N0163</v>
          </cell>
          <cell r="B167" t="str">
            <v>Otjiwarongo</v>
          </cell>
          <cell r="C167" t="str">
            <v>Christo</v>
          </cell>
          <cell r="D167" t="str">
            <v xml:space="preserve">Strauss </v>
          </cell>
          <cell r="E167" t="str">
            <v>Veterans Men</v>
          </cell>
        </row>
        <row r="168">
          <cell r="A168" t="str">
            <v>N0164</v>
          </cell>
          <cell r="B168" t="str">
            <v>XSeagulls WVB</v>
          </cell>
          <cell r="C168" t="str">
            <v>Japie</v>
          </cell>
          <cell r="D168" t="str">
            <v>Vermeulen</v>
          </cell>
          <cell r="E168" t="str">
            <v>Veterans Men</v>
          </cell>
        </row>
        <row r="169">
          <cell r="A169" t="str">
            <v>N0165</v>
          </cell>
          <cell r="B169" t="str">
            <v>Benguella</v>
          </cell>
          <cell r="C169" t="str">
            <v>Tol</v>
          </cell>
          <cell r="D169" t="str">
            <v>Jacobs</v>
          </cell>
          <cell r="E169" t="str">
            <v>Grand Masters Men</v>
          </cell>
        </row>
        <row r="170">
          <cell r="A170" t="str">
            <v>N0166</v>
          </cell>
          <cell r="B170" t="str">
            <v>Penguin</v>
          </cell>
          <cell r="C170" t="str">
            <v>Angelo</v>
          </cell>
          <cell r="D170" t="str">
            <v>Garces</v>
          </cell>
          <cell r="E170" t="str">
            <v>Senior Men</v>
          </cell>
        </row>
        <row r="171">
          <cell r="A171" t="str">
            <v>N0167</v>
          </cell>
          <cell r="B171" t="str">
            <v>Skeleton Coast</v>
          </cell>
          <cell r="C171" t="str">
            <v>Sean</v>
          </cell>
          <cell r="D171" t="str">
            <v>Kouwenhoven</v>
          </cell>
          <cell r="E171" t="str">
            <v>Junior Men U/16</v>
          </cell>
        </row>
        <row r="172">
          <cell r="A172" t="str">
            <v>N0168</v>
          </cell>
          <cell r="B172" t="str">
            <v>Otjiwarongo</v>
          </cell>
          <cell r="C172" t="str">
            <v>Morne</v>
          </cell>
          <cell r="D172" t="str">
            <v>Oosthuysen</v>
          </cell>
          <cell r="E172" t="str">
            <v>Senior Men</v>
          </cell>
        </row>
        <row r="173">
          <cell r="A173" t="str">
            <v>N0169</v>
          </cell>
          <cell r="B173" t="str">
            <v>Penguin</v>
          </cell>
          <cell r="C173" t="str">
            <v>Morne</v>
          </cell>
          <cell r="D173" t="str">
            <v>Janse v Rensburg</v>
          </cell>
          <cell r="E173" t="str">
            <v>Senior Men</v>
          </cell>
        </row>
        <row r="174">
          <cell r="A174" t="str">
            <v>N0170</v>
          </cell>
          <cell r="B174" t="str">
            <v>Penguin</v>
          </cell>
          <cell r="C174" t="str">
            <v>David</v>
          </cell>
          <cell r="D174" t="str">
            <v>Laws</v>
          </cell>
          <cell r="E174" t="str">
            <v>Veterans Men</v>
          </cell>
        </row>
        <row r="175">
          <cell r="A175" t="str">
            <v>N0171</v>
          </cell>
          <cell r="B175" t="str">
            <v>Penguin</v>
          </cell>
          <cell r="C175" t="str">
            <v>Wolfie</v>
          </cell>
          <cell r="D175" t="str">
            <v>Langenstrassen</v>
          </cell>
          <cell r="E175" t="str">
            <v>Senior Men</v>
          </cell>
        </row>
        <row r="176">
          <cell r="A176" t="str">
            <v>N0172</v>
          </cell>
          <cell r="B176" t="str">
            <v>Benguella</v>
          </cell>
          <cell r="C176" t="str">
            <v>Pieter PJ</v>
          </cell>
          <cell r="D176" t="str">
            <v>van Wyk</v>
          </cell>
          <cell r="E176" t="str">
            <v>Senior Men</v>
          </cell>
        </row>
        <row r="177">
          <cell r="A177" t="str">
            <v>N0173</v>
          </cell>
          <cell r="B177" t="str">
            <v>Henties Bay</v>
          </cell>
          <cell r="C177" t="str">
            <v>Carel</v>
          </cell>
          <cell r="D177" t="str">
            <v>Agenbag</v>
          </cell>
          <cell r="E177" t="str">
            <v>Junior Men U/16</v>
          </cell>
        </row>
        <row r="178">
          <cell r="A178" t="str">
            <v>N0174</v>
          </cell>
          <cell r="B178" t="str">
            <v>Otjiwarongo</v>
          </cell>
          <cell r="C178" t="str">
            <v>Dirk</v>
          </cell>
          <cell r="D178" t="str">
            <v>Coetzee</v>
          </cell>
          <cell r="E178" t="str">
            <v>Senior Men</v>
          </cell>
        </row>
        <row r="179">
          <cell r="A179" t="str">
            <v>N0175</v>
          </cell>
          <cell r="B179" t="str">
            <v>Otjiwarongo</v>
          </cell>
          <cell r="C179" t="str">
            <v>Zack</v>
          </cell>
          <cell r="D179" t="str">
            <v>Du Toit</v>
          </cell>
          <cell r="E179" t="str">
            <v>Senior Men</v>
          </cell>
        </row>
        <row r="180">
          <cell r="A180" t="str">
            <v>N0176</v>
          </cell>
          <cell r="B180" t="str">
            <v>Atlantic Angling Club</v>
          </cell>
          <cell r="C180" t="str">
            <v>Johann</v>
          </cell>
          <cell r="D180" t="str">
            <v>Lemmer</v>
          </cell>
          <cell r="E180" t="str">
            <v>Masters Men</v>
          </cell>
        </row>
        <row r="181">
          <cell r="A181" t="str">
            <v>N0177</v>
          </cell>
          <cell r="B181" t="str">
            <v>Penguin</v>
          </cell>
          <cell r="C181" t="str">
            <v>Corne</v>
          </cell>
          <cell r="D181" t="str">
            <v>Burger</v>
          </cell>
          <cell r="E181" t="str">
            <v>Junior Men U/16</v>
          </cell>
        </row>
        <row r="182">
          <cell r="A182" t="str">
            <v>N0178</v>
          </cell>
          <cell r="B182" t="str">
            <v>Penguin</v>
          </cell>
          <cell r="C182" t="str">
            <v>Devin</v>
          </cell>
          <cell r="D182" t="str">
            <v>Burger</v>
          </cell>
          <cell r="E182" t="str">
            <v>Junior Men U/16</v>
          </cell>
        </row>
        <row r="183">
          <cell r="A183" t="str">
            <v>N0179</v>
          </cell>
          <cell r="B183" t="str">
            <v>Seagulls WVB</v>
          </cell>
          <cell r="C183" t="str">
            <v>Andre</v>
          </cell>
          <cell r="D183" t="str">
            <v>Strydom</v>
          </cell>
          <cell r="E183" t="str">
            <v>Senior Men</v>
          </cell>
        </row>
        <row r="184">
          <cell r="A184" t="str">
            <v>N0180</v>
          </cell>
          <cell r="B184" t="str">
            <v>Henties Bay</v>
          </cell>
          <cell r="C184" t="str">
            <v>Elaine</v>
          </cell>
          <cell r="D184" t="str">
            <v>Vorster</v>
          </cell>
          <cell r="E184" t="str">
            <v>Ladies</v>
          </cell>
        </row>
        <row r="185">
          <cell r="A185" t="str">
            <v>N0181</v>
          </cell>
          <cell r="B185" t="str">
            <v>Penguin</v>
          </cell>
          <cell r="C185" t="str">
            <v>Grumpy</v>
          </cell>
          <cell r="D185" t="str">
            <v>Gramowski</v>
          </cell>
          <cell r="E185" t="str">
            <v>Senior Men</v>
          </cell>
        </row>
        <row r="186">
          <cell r="A186" t="str">
            <v>N0182</v>
          </cell>
          <cell r="B186" t="str">
            <v>Steenbras</v>
          </cell>
          <cell r="C186" t="str">
            <v>Danie</v>
          </cell>
          <cell r="D186" t="str">
            <v>v/d Merwe</v>
          </cell>
          <cell r="E186" t="str">
            <v>Masters Men</v>
          </cell>
        </row>
        <row r="187">
          <cell r="A187" t="str">
            <v>N0183</v>
          </cell>
          <cell r="B187" t="str">
            <v>XBenguella</v>
          </cell>
          <cell r="C187" t="str">
            <v>Pieter</v>
          </cell>
          <cell r="D187" t="str">
            <v>Engelbrecht</v>
          </cell>
          <cell r="E187" t="str">
            <v>Veterans Men</v>
          </cell>
        </row>
        <row r="188">
          <cell r="A188" t="str">
            <v>N0184</v>
          </cell>
          <cell r="B188" t="str">
            <v>Benguella</v>
          </cell>
          <cell r="C188" t="str">
            <v>Jurgen</v>
          </cell>
          <cell r="D188" t="str">
            <v>Heimstadt</v>
          </cell>
          <cell r="E188" t="str">
            <v>Senior Men</v>
          </cell>
        </row>
        <row r="189">
          <cell r="A189" t="str">
            <v>N0185</v>
          </cell>
          <cell r="B189" t="str">
            <v>Mako</v>
          </cell>
          <cell r="C189" t="str">
            <v>Sue</v>
          </cell>
          <cell r="D189" t="str">
            <v>Drake</v>
          </cell>
          <cell r="E189" t="str">
            <v>Ladies</v>
          </cell>
        </row>
        <row r="190">
          <cell r="A190" t="str">
            <v>N0186</v>
          </cell>
          <cell r="B190" t="str">
            <v>XSeagulls WVB</v>
          </cell>
          <cell r="C190" t="str">
            <v>Anton</v>
          </cell>
          <cell r="D190" t="str">
            <v>Huber</v>
          </cell>
          <cell r="E190" t="str">
            <v>Senior Men</v>
          </cell>
        </row>
        <row r="191">
          <cell r="A191" t="str">
            <v>N0187</v>
          </cell>
          <cell r="B191" t="str">
            <v>Walvis Bay</v>
          </cell>
          <cell r="C191" t="str">
            <v>Frank</v>
          </cell>
          <cell r="D191" t="str">
            <v>Doll</v>
          </cell>
          <cell r="E191" t="str">
            <v>Grand Masters Men</v>
          </cell>
        </row>
        <row r="192">
          <cell r="A192" t="str">
            <v>N0188</v>
          </cell>
          <cell r="B192" t="str">
            <v>Welwitschia</v>
          </cell>
          <cell r="C192" t="str">
            <v>Jaco</v>
          </cell>
          <cell r="D192" t="str">
            <v>Blaauw</v>
          </cell>
          <cell r="E192" t="str">
            <v>Junior Men U/16</v>
          </cell>
        </row>
        <row r="193">
          <cell r="A193" t="str">
            <v>N0189</v>
          </cell>
          <cell r="B193" t="str">
            <v>Atlantic Angling Club</v>
          </cell>
          <cell r="C193" t="str">
            <v>Louis</v>
          </cell>
          <cell r="D193" t="str">
            <v>Nel</v>
          </cell>
          <cell r="E193" t="str">
            <v>Senior Men</v>
          </cell>
        </row>
        <row r="194">
          <cell r="A194" t="str">
            <v>N0190</v>
          </cell>
          <cell r="B194" t="str">
            <v>Penguin</v>
          </cell>
          <cell r="C194" t="str">
            <v>Chris Junior</v>
          </cell>
          <cell r="D194" t="str">
            <v>Orffer</v>
          </cell>
          <cell r="E194" t="str">
            <v>Senior Men</v>
          </cell>
        </row>
        <row r="195">
          <cell r="A195" t="str">
            <v>N0191</v>
          </cell>
          <cell r="B195" t="str">
            <v>Steenbras</v>
          </cell>
          <cell r="C195" t="str">
            <v>Jan-Hendrik</v>
          </cell>
          <cell r="D195" t="str">
            <v>Heath</v>
          </cell>
          <cell r="E195" t="str">
            <v>Junior Men U/21</v>
          </cell>
        </row>
        <row r="196">
          <cell r="A196" t="str">
            <v>N0192</v>
          </cell>
          <cell r="B196" t="str">
            <v>Steenbras</v>
          </cell>
          <cell r="C196" t="str">
            <v>Jan</v>
          </cell>
          <cell r="D196" t="str">
            <v>Heath</v>
          </cell>
          <cell r="E196" t="str">
            <v>Masters Men</v>
          </cell>
        </row>
        <row r="197">
          <cell r="A197" t="str">
            <v>N0193</v>
          </cell>
          <cell r="B197" t="str">
            <v>Steenbras</v>
          </cell>
          <cell r="C197" t="str">
            <v>Michael</v>
          </cell>
          <cell r="D197" t="str">
            <v>Durant</v>
          </cell>
          <cell r="E197" t="str">
            <v>Senior Men</v>
          </cell>
        </row>
        <row r="198">
          <cell r="A198" t="str">
            <v>N0194</v>
          </cell>
          <cell r="B198" t="str">
            <v>Seagulls WHK</v>
          </cell>
          <cell r="C198" t="str">
            <v>Leon</v>
          </cell>
          <cell r="D198" t="str">
            <v>Lombaard</v>
          </cell>
          <cell r="E198" t="str">
            <v>Veterans Men</v>
          </cell>
        </row>
        <row r="199">
          <cell r="A199" t="str">
            <v>N0195</v>
          </cell>
          <cell r="B199" t="str">
            <v>Henties Bay</v>
          </cell>
          <cell r="C199" t="str">
            <v>Louis</v>
          </cell>
          <cell r="D199" t="str">
            <v>Fenaux</v>
          </cell>
          <cell r="E199" t="str">
            <v>Senior Men</v>
          </cell>
        </row>
        <row r="200">
          <cell r="A200" t="str">
            <v>N0196</v>
          </cell>
          <cell r="B200" t="str">
            <v>Orca Angling Club</v>
          </cell>
          <cell r="C200" t="str">
            <v>Godfied</v>
          </cell>
          <cell r="D200" t="str">
            <v>Richter</v>
          </cell>
          <cell r="E200" t="str">
            <v>Senior Men</v>
          </cell>
        </row>
        <row r="201">
          <cell r="A201" t="str">
            <v>N0197</v>
          </cell>
          <cell r="B201" t="str">
            <v>Seagulls WHK</v>
          </cell>
          <cell r="C201" t="str">
            <v>Francois</v>
          </cell>
          <cell r="D201" t="str">
            <v>Botes</v>
          </cell>
          <cell r="E201" t="str">
            <v>Junior Men U/21</v>
          </cell>
        </row>
        <row r="202">
          <cell r="A202" t="str">
            <v>N0198</v>
          </cell>
          <cell r="B202" t="str">
            <v>XSeagulls WVB</v>
          </cell>
          <cell r="C202" t="str">
            <v>Martin</v>
          </cell>
          <cell r="D202" t="str">
            <v>Gunther</v>
          </cell>
          <cell r="E202" t="str">
            <v>Senior Men</v>
          </cell>
        </row>
        <row r="203">
          <cell r="A203" t="str">
            <v>N0199</v>
          </cell>
          <cell r="B203" t="str">
            <v>Benguella</v>
          </cell>
          <cell r="C203" t="str">
            <v>Karel</v>
          </cell>
          <cell r="D203" t="str">
            <v>v/d Bank</v>
          </cell>
          <cell r="E203" t="str">
            <v>Masters Men</v>
          </cell>
        </row>
        <row r="204">
          <cell r="A204" t="str">
            <v>N0200</v>
          </cell>
          <cell r="B204" t="str">
            <v>Namib Park</v>
          </cell>
          <cell r="C204" t="str">
            <v>Lean</v>
          </cell>
          <cell r="D204" t="str">
            <v>Grobler</v>
          </cell>
          <cell r="E204" t="str">
            <v>Junior Men U/21</v>
          </cell>
        </row>
        <row r="205">
          <cell r="A205" t="str">
            <v>N0201</v>
          </cell>
          <cell r="B205" t="str">
            <v>Henties Bay</v>
          </cell>
          <cell r="C205" t="str">
            <v>Chris</v>
          </cell>
          <cell r="D205" t="str">
            <v>Vorster</v>
          </cell>
          <cell r="E205" t="str">
            <v>Senior Men</v>
          </cell>
        </row>
        <row r="206">
          <cell r="A206" t="str">
            <v>N0202</v>
          </cell>
          <cell r="B206" t="str">
            <v>Steenbras</v>
          </cell>
          <cell r="C206" t="str">
            <v>Adre</v>
          </cell>
          <cell r="D206" t="str">
            <v>v/d Merwe</v>
          </cell>
          <cell r="E206" t="str">
            <v>Senior Men</v>
          </cell>
        </row>
        <row r="207">
          <cell r="A207" t="str">
            <v>N0203</v>
          </cell>
          <cell r="B207" t="str">
            <v>Welwitschia</v>
          </cell>
          <cell r="C207" t="str">
            <v>Andre</v>
          </cell>
          <cell r="D207" t="str">
            <v>Muller</v>
          </cell>
          <cell r="E207" t="str">
            <v>Grand Masters Men</v>
          </cell>
        </row>
        <row r="208">
          <cell r="A208" t="str">
            <v>N0204</v>
          </cell>
          <cell r="B208" t="str">
            <v>Skeleton Coast</v>
          </cell>
          <cell r="C208" t="str">
            <v>Leigh</v>
          </cell>
          <cell r="D208" t="str">
            <v>Skoppelitus</v>
          </cell>
          <cell r="E208" t="str">
            <v>Junior Men U/21</v>
          </cell>
        </row>
        <row r="209">
          <cell r="A209" t="str">
            <v>N0205</v>
          </cell>
          <cell r="B209" t="str">
            <v>Benguella</v>
          </cell>
          <cell r="C209" t="str">
            <v>Pieter</v>
          </cell>
          <cell r="D209" t="str">
            <v>van Wyk</v>
          </cell>
          <cell r="E209" t="str">
            <v>Veterans Men</v>
          </cell>
        </row>
        <row r="210">
          <cell r="A210" t="str">
            <v>N0206</v>
          </cell>
          <cell r="B210" t="str">
            <v>Mako</v>
          </cell>
          <cell r="C210" t="str">
            <v>Deon</v>
          </cell>
          <cell r="D210" t="str">
            <v>Louw</v>
          </cell>
          <cell r="E210" t="str">
            <v>Junior Men U/21</v>
          </cell>
        </row>
        <row r="211">
          <cell r="A211" t="str">
            <v>N0207</v>
          </cell>
          <cell r="B211" t="str">
            <v>Okahandja</v>
          </cell>
          <cell r="C211" t="str">
            <v>Ettienne</v>
          </cell>
          <cell r="D211" t="str">
            <v>Erasmus</v>
          </cell>
          <cell r="E211" t="str">
            <v>Veterans Men</v>
          </cell>
        </row>
        <row r="212">
          <cell r="A212" t="str">
            <v>N0208</v>
          </cell>
          <cell r="B212" t="str">
            <v>Atlantic Angling Club</v>
          </cell>
          <cell r="C212" t="str">
            <v>Adri</v>
          </cell>
          <cell r="D212" t="str">
            <v>Roets</v>
          </cell>
          <cell r="E212" t="str">
            <v>Veterans Men</v>
          </cell>
        </row>
        <row r="213">
          <cell r="A213" t="str">
            <v>N0209</v>
          </cell>
          <cell r="B213" t="str">
            <v>Benguella</v>
          </cell>
          <cell r="C213" t="str">
            <v>Jaco</v>
          </cell>
          <cell r="D213" t="str">
            <v>Heydenrich</v>
          </cell>
          <cell r="E213" t="str">
            <v>Veterans Men</v>
          </cell>
        </row>
        <row r="214">
          <cell r="A214" t="str">
            <v>N0210</v>
          </cell>
          <cell r="B214" t="str">
            <v>Seagulls WHK</v>
          </cell>
          <cell r="C214" t="str">
            <v>Martin</v>
          </cell>
          <cell r="D214" t="str">
            <v>Botes</v>
          </cell>
          <cell r="E214" t="str">
            <v>Veterans Men</v>
          </cell>
        </row>
        <row r="215">
          <cell r="A215" t="str">
            <v>N0211</v>
          </cell>
          <cell r="B215" t="str">
            <v>XOkahandja</v>
          </cell>
          <cell r="C215" t="str">
            <v>Virnon</v>
          </cell>
          <cell r="D215" t="str">
            <v>Cowley</v>
          </cell>
          <cell r="E215" t="str">
            <v>Senior Men</v>
          </cell>
        </row>
        <row r="216">
          <cell r="A216" t="str">
            <v>N0212</v>
          </cell>
          <cell r="B216" t="str">
            <v>Namib Park</v>
          </cell>
          <cell r="C216" t="str">
            <v>Arno</v>
          </cell>
          <cell r="D216" t="str">
            <v>Theron</v>
          </cell>
          <cell r="E216" t="str">
            <v>Junior Men U/21</v>
          </cell>
        </row>
        <row r="217">
          <cell r="A217" t="str">
            <v>N0213</v>
          </cell>
          <cell r="B217" t="str">
            <v>Walvis Bay</v>
          </cell>
          <cell r="C217" t="str">
            <v>Elrico</v>
          </cell>
          <cell r="D217" t="str">
            <v>Janse v Rensburg</v>
          </cell>
          <cell r="E217" t="str">
            <v>Senior Men</v>
          </cell>
        </row>
        <row r="218">
          <cell r="A218" t="str">
            <v>N0214</v>
          </cell>
          <cell r="B218" t="str">
            <v>XBenguella</v>
          </cell>
          <cell r="C218" t="str">
            <v>Faan</v>
          </cell>
          <cell r="D218" t="str">
            <v>Horn</v>
          </cell>
          <cell r="E218" t="str">
            <v>Senior Men</v>
          </cell>
        </row>
        <row r="219">
          <cell r="A219" t="str">
            <v>N0215</v>
          </cell>
          <cell r="B219" t="str">
            <v>XBenguella</v>
          </cell>
          <cell r="C219" t="str">
            <v xml:space="preserve">Andre </v>
          </cell>
          <cell r="D219" t="str">
            <v>Husselmann</v>
          </cell>
          <cell r="E219" t="str">
            <v>Veterans Men</v>
          </cell>
        </row>
        <row r="220">
          <cell r="A220" t="str">
            <v>N0216</v>
          </cell>
          <cell r="B220" t="str">
            <v>Steenbras</v>
          </cell>
          <cell r="C220" t="str">
            <v>Paul</v>
          </cell>
          <cell r="D220" t="str">
            <v>Smit</v>
          </cell>
          <cell r="E220" t="str">
            <v>Senior Men</v>
          </cell>
        </row>
        <row r="221">
          <cell r="A221" t="str">
            <v>N0217</v>
          </cell>
          <cell r="B221" t="str">
            <v>Otjiwarongo</v>
          </cell>
          <cell r="C221" t="str">
            <v>Chris</v>
          </cell>
          <cell r="D221" t="str">
            <v>Labuschagne</v>
          </cell>
          <cell r="E221" t="str">
            <v>Senior Men</v>
          </cell>
        </row>
        <row r="222">
          <cell r="A222" t="str">
            <v>N0218</v>
          </cell>
          <cell r="B222" t="str">
            <v>Henties Bay</v>
          </cell>
          <cell r="C222" t="str">
            <v>Jaco</v>
          </cell>
          <cell r="D222" t="str">
            <v>Serfontein</v>
          </cell>
          <cell r="E222" t="str">
            <v>Senior Men</v>
          </cell>
        </row>
        <row r="223">
          <cell r="A223" t="str">
            <v>N0219</v>
          </cell>
          <cell r="B223" t="str">
            <v>XBenguella</v>
          </cell>
          <cell r="C223" t="str">
            <v>David</v>
          </cell>
          <cell r="D223" t="str">
            <v>Smith</v>
          </cell>
          <cell r="E223" t="str">
            <v>Senior Men</v>
          </cell>
        </row>
        <row r="224">
          <cell r="A224" t="str">
            <v>N0220</v>
          </cell>
          <cell r="B224" t="str">
            <v>Seagulls WHK</v>
          </cell>
          <cell r="C224" t="str">
            <v>Pieter</v>
          </cell>
          <cell r="D224" t="str">
            <v>Potgieter</v>
          </cell>
          <cell r="E224" t="str">
            <v>Senior Men</v>
          </cell>
        </row>
        <row r="225">
          <cell r="A225" t="str">
            <v>N0221</v>
          </cell>
          <cell r="B225" t="str">
            <v>Okahandja</v>
          </cell>
          <cell r="C225" t="str">
            <v>Sakkie</v>
          </cell>
          <cell r="D225" t="str">
            <v>Jansen</v>
          </cell>
          <cell r="E225" t="str">
            <v>Grand Masters Men</v>
          </cell>
        </row>
        <row r="226">
          <cell r="A226" t="str">
            <v>N0222</v>
          </cell>
          <cell r="B226" t="str">
            <v>Skeleton Coast</v>
          </cell>
          <cell r="C226" t="str">
            <v>Pieter</v>
          </cell>
          <cell r="D226" t="str">
            <v>Hough</v>
          </cell>
          <cell r="E226" t="str">
            <v>Junior Men U/16</v>
          </cell>
        </row>
        <row r="227">
          <cell r="A227" t="str">
            <v>N0223</v>
          </cell>
          <cell r="B227" t="str">
            <v>Henties Bay</v>
          </cell>
          <cell r="C227" t="str">
            <v>Chris</v>
          </cell>
          <cell r="D227" t="str">
            <v>Serfontein</v>
          </cell>
          <cell r="E227" t="str">
            <v>Masters Men</v>
          </cell>
        </row>
        <row r="228">
          <cell r="A228" t="str">
            <v>N0224</v>
          </cell>
          <cell r="B228" t="str">
            <v>Orca Angling Club</v>
          </cell>
          <cell r="C228" t="str">
            <v>Sharon</v>
          </cell>
          <cell r="D228" t="str">
            <v>McGowan</v>
          </cell>
          <cell r="E228" t="str">
            <v>Ladies</v>
          </cell>
        </row>
        <row r="229">
          <cell r="A229" t="str">
            <v>N0225</v>
          </cell>
          <cell r="B229" t="str">
            <v>XMako</v>
          </cell>
          <cell r="C229" t="str">
            <v>Johan</v>
          </cell>
          <cell r="D229" t="str">
            <v>Vermaak</v>
          </cell>
          <cell r="E229" t="str">
            <v>Veterans Men</v>
          </cell>
        </row>
        <row r="230">
          <cell r="A230" t="str">
            <v>N0226</v>
          </cell>
          <cell r="B230" t="str">
            <v>Orca Angling Club</v>
          </cell>
          <cell r="C230" t="str">
            <v>Clifford</v>
          </cell>
          <cell r="D230" t="str">
            <v>De Witt</v>
          </cell>
          <cell r="E230" t="str">
            <v>Senior Men</v>
          </cell>
        </row>
        <row r="231">
          <cell r="A231" t="str">
            <v>N0227</v>
          </cell>
          <cell r="B231" t="str">
            <v>Steenbras</v>
          </cell>
          <cell r="C231" t="str">
            <v>Theo</v>
          </cell>
          <cell r="D231" t="str">
            <v>Appel</v>
          </cell>
          <cell r="E231" t="str">
            <v>Senior Men</v>
          </cell>
        </row>
        <row r="232">
          <cell r="A232" t="str">
            <v>N0228</v>
          </cell>
          <cell r="B232" t="str">
            <v>Orca Angling Club</v>
          </cell>
          <cell r="C232" t="str">
            <v>Corne</v>
          </cell>
          <cell r="D232" t="str">
            <v>Kruger</v>
          </cell>
          <cell r="E232" t="str">
            <v>Senior Men</v>
          </cell>
        </row>
        <row r="233">
          <cell r="A233" t="str">
            <v>N0229</v>
          </cell>
          <cell r="B233" t="str">
            <v>Skeleton Coast</v>
          </cell>
          <cell r="C233" t="str">
            <v>Spyker</v>
          </cell>
          <cell r="D233" t="str">
            <v>Kruger</v>
          </cell>
          <cell r="E233" t="str">
            <v>Veterans Men</v>
          </cell>
        </row>
        <row r="234">
          <cell r="A234" t="str">
            <v>N0230</v>
          </cell>
          <cell r="B234" t="str">
            <v>Skeleton Coast</v>
          </cell>
          <cell r="C234" t="str">
            <v>Daniel</v>
          </cell>
          <cell r="D234" t="str">
            <v>Burger</v>
          </cell>
          <cell r="E234" t="str">
            <v>Junior Men U/21</v>
          </cell>
        </row>
        <row r="235">
          <cell r="A235" t="str">
            <v>N0231</v>
          </cell>
          <cell r="B235" t="str">
            <v>XSeagulls WVB</v>
          </cell>
          <cell r="C235" t="str">
            <v>Diamantin</v>
          </cell>
          <cell r="D235" t="str">
            <v>Correia</v>
          </cell>
          <cell r="E235" t="str">
            <v>Deseased</v>
          </cell>
        </row>
        <row r="236">
          <cell r="A236" t="str">
            <v>N0232</v>
          </cell>
          <cell r="B236" t="str">
            <v>XBenguella</v>
          </cell>
          <cell r="C236" t="str">
            <v>Eugene</v>
          </cell>
          <cell r="D236" t="str">
            <v>Pearson</v>
          </cell>
          <cell r="E236" t="str">
            <v>Senior Men</v>
          </cell>
        </row>
        <row r="237">
          <cell r="A237" t="str">
            <v>N0233</v>
          </cell>
          <cell r="B237" t="str">
            <v>Mako</v>
          </cell>
          <cell r="C237" t="str">
            <v>Jano</v>
          </cell>
          <cell r="D237" t="str">
            <v>Viljoen</v>
          </cell>
          <cell r="E237" t="str">
            <v>Junior Men U/21</v>
          </cell>
        </row>
        <row r="238">
          <cell r="A238" t="str">
            <v>N0234</v>
          </cell>
          <cell r="B238" t="str">
            <v>Atlantic Angling Club</v>
          </cell>
          <cell r="C238" t="str">
            <v>Benjamin Wynand</v>
          </cell>
          <cell r="D238" t="str">
            <v>Gabrielsen</v>
          </cell>
          <cell r="E238" t="str">
            <v>Senior Men</v>
          </cell>
        </row>
        <row r="239">
          <cell r="A239" t="str">
            <v>N0235</v>
          </cell>
          <cell r="B239" t="str">
            <v>Henties Bay</v>
          </cell>
          <cell r="C239" t="str">
            <v>Herbert</v>
          </cell>
          <cell r="D239" t="str">
            <v>Schmidlin</v>
          </cell>
          <cell r="E239" t="str">
            <v>Veterans Men</v>
          </cell>
        </row>
        <row r="240">
          <cell r="A240" t="str">
            <v>N0236</v>
          </cell>
          <cell r="B240" t="str">
            <v>Steenbras</v>
          </cell>
          <cell r="C240" t="str">
            <v>Demar</v>
          </cell>
          <cell r="D240" t="str">
            <v>Opperman</v>
          </cell>
          <cell r="E240" t="str">
            <v>Junior Men U/16</v>
          </cell>
        </row>
        <row r="241">
          <cell r="A241" t="str">
            <v>N0237</v>
          </cell>
          <cell r="B241" t="str">
            <v>Penguin</v>
          </cell>
          <cell r="C241" t="str">
            <v>Justin</v>
          </cell>
          <cell r="D241" t="str">
            <v>Ogden</v>
          </cell>
          <cell r="E241" t="str">
            <v>Junior Men U/21</v>
          </cell>
        </row>
        <row r="242">
          <cell r="A242" t="str">
            <v>N0238</v>
          </cell>
          <cell r="B242" t="str">
            <v>Steenbras</v>
          </cell>
          <cell r="C242" t="str">
            <v>Koos</v>
          </cell>
          <cell r="D242" t="str">
            <v>Theron</v>
          </cell>
          <cell r="E242" t="str">
            <v>Veterans Men</v>
          </cell>
        </row>
        <row r="243">
          <cell r="A243" t="str">
            <v>N0239</v>
          </cell>
          <cell r="B243" t="str">
            <v>XSeagulls WVB</v>
          </cell>
          <cell r="C243" t="str">
            <v>Andre</v>
          </cell>
          <cell r="D243" t="str">
            <v>Visser</v>
          </cell>
          <cell r="E243" t="str">
            <v>Junior Men U/21</v>
          </cell>
        </row>
        <row r="244">
          <cell r="A244" t="str">
            <v>N0240</v>
          </cell>
          <cell r="B244" t="str">
            <v>Walvis Bay</v>
          </cell>
          <cell r="C244" t="str">
            <v>Natasha</v>
          </cell>
          <cell r="D244" t="str">
            <v>Mostert</v>
          </cell>
          <cell r="E244" t="str">
            <v>Ladies</v>
          </cell>
        </row>
        <row r="245">
          <cell r="A245" t="str">
            <v>N0241</v>
          </cell>
          <cell r="B245" t="str">
            <v>Otjiwarongo</v>
          </cell>
          <cell r="C245" t="str">
            <v>Renier</v>
          </cell>
          <cell r="D245" t="str">
            <v>Viviers</v>
          </cell>
          <cell r="E245" t="str">
            <v>Veterans Men</v>
          </cell>
        </row>
        <row r="246">
          <cell r="A246" t="str">
            <v>N0242</v>
          </cell>
          <cell r="B246" t="str">
            <v>Seagulls WHK</v>
          </cell>
          <cell r="C246" t="str">
            <v>Rene Charles</v>
          </cell>
          <cell r="D246" t="str">
            <v>Mertens</v>
          </cell>
          <cell r="E246" t="str">
            <v>Masters Men</v>
          </cell>
        </row>
        <row r="247">
          <cell r="A247" t="str">
            <v>N0243</v>
          </cell>
          <cell r="B247" t="str">
            <v>Steenbras</v>
          </cell>
          <cell r="C247" t="str">
            <v>Dirk</v>
          </cell>
          <cell r="D247" t="str">
            <v>Hansen</v>
          </cell>
          <cell r="E247" t="str">
            <v>Senior Men</v>
          </cell>
        </row>
        <row r="248">
          <cell r="A248" t="str">
            <v>N0244</v>
          </cell>
          <cell r="B248" t="str">
            <v>Penguin</v>
          </cell>
          <cell r="C248" t="str">
            <v>Bernd</v>
          </cell>
          <cell r="D248" t="str">
            <v>Oberg</v>
          </cell>
          <cell r="E248" t="str">
            <v>Grand Masters Men</v>
          </cell>
        </row>
        <row r="249">
          <cell r="A249" t="str">
            <v>N0245</v>
          </cell>
          <cell r="B249" t="str">
            <v>XBenguella</v>
          </cell>
          <cell r="C249" t="str">
            <v>Johan</v>
          </cell>
          <cell r="D249" t="str">
            <v>Steyn</v>
          </cell>
          <cell r="E249" t="str">
            <v>Veterans Men</v>
          </cell>
        </row>
        <row r="250">
          <cell r="A250" t="str">
            <v>N0246</v>
          </cell>
          <cell r="B250" t="str">
            <v>Penguin</v>
          </cell>
          <cell r="C250" t="str">
            <v>Andrew</v>
          </cell>
          <cell r="D250" t="str">
            <v>Koorts</v>
          </cell>
          <cell r="E250" t="str">
            <v>Senior Men</v>
          </cell>
        </row>
        <row r="251">
          <cell r="A251" t="str">
            <v>N0247</v>
          </cell>
          <cell r="B251" t="str">
            <v>Namib Park</v>
          </cell>
          <cell r="C251" t="str">
            <v>Philip</v>
          </cell>
          <cell r="D251" t="str">
            <v>Scheepers</v>
          </cell>
          <cell r="E251" t="str">
            <v>Senior Men</v>
          </cell>
        </row>
        <row r="252">
          <cell r="A252" t="str">
            <v>N0248</v>
          </cell>
          <cell r="B252" t="str">
            <v>Seagulls WHK</v>
          </cell>
          <cell r="C252" t="str">
            <v>Hans</v>
          </cell>
          <cell r="D252" t="str">
            <v>Haccou</v>
          </cell>
          <cell r="E252" t="str">
            <v>Veterans Men</v>
          </cell>
        </row>
        <row r="253">
          <cell r="A253" t="str">
            <v>N0249</v>
          </cell>
          <cell r="B253" t="str">
            <v>XSeagulls WHK</v>
          </cell>
          <cell r="C253" t="str">
            <v>Fanie</v>
          </cell>
          <cell r="D253" t="str">
            <v>Nel</v>
          </cell>
          <cell r="E253" t="str">
            <v>Senior Men</v>
          </cell>
        </row>
        <row r="254">
          <cell r="A254" t="str">
            <v>N0250</v>
          </cell>
          <cell r="B254" t="str">
            <v>XSeagulls WHK</v>
          </cell>
          <cell r="C254" t="str">
            <v>Gino</v>
          </cell>
          <cell r="D254" t="str">
            <v>Cowley</v>
          </cell>
          <cell r="E254" t="str">
            <v>Senior Men</v>
          </cell>
        </row>
        <row r="255">
          <cell r="A255" t="str">
            <v>N0251</v>
          </cell>
          <cell r="B255" t="str">
            <v>Benguella</v>
          </cell>
          <cell r="C255" t="str">
            <v>Pieter</v>
          </cell>
          <cell r="D255" t="str">
            <v>De Beer</v>
          </cell>
          <cell r="E255" t="str">
            <v>Masters Men</v>
          </cell>
        </row>
        <row r="256">
          <cell r="A256" t="str">
            <v>N0252</v>
          </cell>
          <cell r="B256" t="str">
            <v>Benguella</v>
          </cell>
          <cell r="C256" t="str">
            <v>Amanda</v>
          </cell>
          <cell r="D256" t="str">
            <v>Heydenrich</v>
          </cell>
          <cell r="E256" t="str">
            <v>Ladies</v>
          </cell>
        </row>
        <row r="257">
          <cell r="A257" t="str">
            <v>N0253</v>
          </cell>
          <cell r="B257" t="str">
            <v>Skeleton Coast</v>
          </cell>
          <cell r="C257" t="str">
            <v>Coenraad</v>
          </cell>
          <cell r="D257" t="str">
            <v>Liebenberg</v>
          </cell>
          <cell r="E257" t="str">
            <v>Veterans Men</v>
          </cell>
        </row>
        <row r="258">
          <cell r="A258" t="str">
            <v>N0254</v>
          </cell>
          <cell r="B258" t="str">
            <v>Skeleton Coast</v>
          </cell>
          <cell r="C258" t="str">
            <v>Grant</v>
          </cell>
          <cell r="D258" t="str">
            <v>Knight</v>
          </cell>
          <cell r="E258" t="str">
            <v>Senior Men</v>
          </cell>
        </row>
        <row r="259">
          <cell r="A259" t="str">
            <v>N0255</v>
          </cell>
          <cell r="B259" t="str">
            <v>Okahandja</v>
          </cell>
          <cell r="C259" t="str">
            <v>Heiko</v>
          </cell>
          <cell r="D259" t="str">
            <v>Doll</v>
          </cell>
          <cell r="E259" t="str">
            <v>Senior Men</v>
          </cell>
        </row>
        <row r="260">
          <cell r="A260" t="str">
            <v>N0256</v>
          </cell>
          <cell r="B260" t="str">
            <v>Okahandja</v>
          </cell>
          <cell r="C260" t="str">
            <v>Gerhard</v>
          </cell>
          <cell r="D260" t="str">
            <v>Erasmus</v>
          </cell>
          <cell r="E260" t="str">
            <v>Senior Men</v>
          </cell>
        </row>
        <row r="261">
          <cell r="A261" t="str">
            <v>N0257</v>
          </cell>
          <cell r="B261" t="str">
            <v>Seagulls WVB</v>
          </cell>
          <cell r="C261" t="str">
            <v>Lu-Andre</v>
          </cell>
          <cell r="D261" t="str">
            <v>Duvenhage</v>
          </cell>
          <cell r="E261" t="str">
            <v>Senior Men</v>
          </cell>
        </row>
        <row r="262">
          <cell r="A262" t="str">
            <v>N0258</v>
          </cell>
          <cell r="B262" t="str">
            <v>Steenbras</v>
          </cell>
          <cell r="C262" t="str">
            <v>Harry</v>
          </cell>
          <cell r="D262" t="str">
            <v>Bothma</v>
          </cell>
          <cell r="E262" t="str">
            <v>Masters Men</v>
          </cell>
        </row>
        <row r="263">
          <cell r="A263" t="str">
            <v>N0259</v>
          </cell>
          <cell r="B263" t="str">
            <v>Penguin</v>
          </cell>
          <cell r="C263" t="str">
            <v>Henri</v>
          </cell>
          <cell r="D263" t="str">
            <v>Snyman</v>
          </cell>
          <cell r="E263" t="str">
            <v>Senior Men</v>
          </cell>
        </row>
        <row r="264">
          <cell r="A264" t="str">
            <v>N0260</v>
          </cell>
          <cell r="B264" t="str">
            <v>Seagulls WHK</v>
          </cell>
          <cell r="C264" t="str">
            <v>Louis</v>
          </cell>
          <cell r="D264" t="str">
            <v>Karsten</v>
          </cell>
          <cell r="E264" t="str">
            <v>Veterans Men</v>
          </cell>
        </row>
        <row r="265">
          <cell r="A265" t="str">
            <v>N0261</v>
          </cell>
          <cell r="B265" t="str">
            <v>XOrca Angling Club</v>
          </cell>
          <cell r="C265" t="str">
            <v>Jannes</v>
          </cell>
          <cell r="D265" t="str">
            <v>Bergh</v>
          </cell>
          <cell r="E265" t="str">
            <v>Senior Men</v>
          </cell>
        </row>
        <row r="266">
          <cell r="A266" t="str">
            <v>N0262</v>
          </cell>
          <cell r="B266" t="str">
            <v>Seagulls WHK</v>
          </cell>
          <cell r="C266" t="str">
            <v>Jose</v>
          </cell>
          <cell r="D266" t="str">
            <v>Da Silva</v>
          </cell>
          <cell r="E266" t="str">
            <v>Senior Men</v>
          </cell>
        </row>
        <row r="267">
          <cell r="A267" t="str">
            <v>N0263</v>
          </cell>
          <cell r="B267" t="str">
            <v>Orca Angling Club</v>
          </cell>
          <cell r="C267" t="str">
            <v>Morne</v>
          </cell>
          <cell r="D267" t="str">
            <v>Human</v>
          </cell>
          <cell r="E267" t="str">
            <v>Senior Men</v>
          </cell>
        </row>
        <row r="268">
          <cell r="A268" t="str">
            <v>N0264</v>
          </cell>
          <cell r="B268" t="str">
            <v>Penguin</v>
          </cell>
          <cell r="C268" t="str">
            <v>Heinz</v>
          </cell>
          <cell r="D268" t="str">
            <v>Bresele</v>
          </cell>
          <cell r="E268" t="str">
            <v>Senior Men</v>
          </cell>
        </row>
        <row r="269">
          <cell r="A269" t="str">
            <v>N0265</v>
          </cell>
          <cell r="B269" t="str">
            <v>Henties Bay</v>
          </cell>
          <cell r="C269" t="str">
            <v>Abeigh</v>
          </cell>
          <cell r="D269" t="str">
            <v>Loock</v>
          </cell>
          <cell r="E269" t="str">
            <v>Junior Ladies</v>
          </cell>
        </row>
        <row r="270">
          <cell r="A270" t="str">
            <v>N0266</v>
          </cell>
          <cell r="B270" t="str">
            <v>Steenbras</v>
          </cell>
          <cell r="C270" t="str">
            <v>Sakkie</v>
          </cell>
          <cell r="D270" t="str">
            <v>Smit</v>
          </cell>
          <cell r="E270" t="str">
            <v>Senior Men</v>
          </cell>
        </row>
        <row r="271">
          <cell r="A271" t="str">
            <v>N0267</v>
          </cell>
          <cell r="B271" t="str">
            <v>Seagulls WHK</v>
          </cell>
          <cell r="C271" t="str">
            <v>Gerhard</v>
          </cell>
          <cell r="D271" t="str">
            <v>Mertens</v>
          </cell>
          <cell r="E271" t="str">
            <v>Senior Men</v>
          </cell>
        </row>
        <row r="272">
          <cell r="A272" t="str">
            <v>N0268</v>
          </cell>
          <cell r="B272" t="str">
            <v>Seagulls WHK</v>
          </cell>
          <cell r="C272" t="str">
            <v>Andre</v>
          </cell>
          <cell r="D272" t="str">
            <v>Nel</v>
          </cell>
          <cell r="E272" t="str">
            <v>Senior Men</v>
          </cell>
        </row>
        <row r="273">
          <cell r="A273" t="str">
            <v>N0269</v>
          </cell>
          <cell r="B273" t="str">
            <v>Otjiwarongo</v>
          </cell>
          <cell r="C273" t="str">
            <v>Heinz</v>
          </cell>
          <cell r="D273" t="str">
            <v>Bresele</v>
          </cell>
          <cell r="E273" t="str">
            <v>Masters Men</v>
          </cell>
        </row>
        <row r="274">
          <cell r="A274" t="str">
            <v>N0270</v>
          </cell>
          <cell r="B274" t="str">
            <v>XSeagulls WVB</v>
          </cell>
          <cell r="C274" t="str">
            <v>Salome</v>
          </cell>
          <cell r="D274" t="str">
            <v>Visser</v>
          </cell>
          <cell r="E274" t="str">
            <v>Ladies</v>
          </cell>
        </row>
        <row r="275">
          <cell r="A275" t="str">
            <v>N0271</v>
          </cell>
          <cell r="B275" t="str">
            <v>Okahandja</v>
          </cell>
          <cell r="C275" t="str">
            <v>Schalk</v>
          </cell>
          <cell r="D275" t="str">
            <v>van Wyk</v>
          </cell>
          <cell r="E275" t="str">
            <v>Senior Men</v>
          </cell>
        </row>
        <row r="276">
          <cell r="A276" t="str">
            <v>N0272</v>
          </cell>
          <cell r="B276" t="str">
            <v>Benguella</v>
          </cell>
          <cell r="C276" t="str">
            <v>Anton</v>
          </cell>
          <cell r="D276" t="str">
            <v>Halgreen</v>
          </cell>
          <cell r="E276" t="str">
            <v>Veterans Men</v>
          </cell>
        </row>
        <row r="277">
          <cell r="A277" t="str">
            <v>N0273</v>
          </cell>
          <cell r="B277" t="str">
            <v>Skeleton Coast</v>
          </cell>
          <cell r="C277" t="str">
            <v>Charmaine</v>
          </cell>
          <cell r="D277" t="str">
            <v>Oosthuizen</v>
          </cell>
          <cell r="E277" t="str">
            <v>Ladies</v>
          </cell>
        </row>
        <row r="278">
          <cell r="A278" t="str">
            <v>N0274</v>
          </cell>
          <cell r="B278" t="str">
            <v>Seagulls WVB</v>
          </cell>
          <cell r="C278" t="str">
            <v>Brian</v>
          </cell>
          <cell r="D278" t="str">
            <v>Cook</v>
          </cell>
          <cell r="E278" t="str">
            <v>Senior Men</v>
          </cell>
        </row>
        <row r="279">
          <cell r="A279" t="str">
            <v>N0275</v>
          </cell>
          <cell r="B279" t="str">
            <v>Otjiwarongo</v>
          </cell>
          <cell r="C279" t="str">
            <v>Willem C</v>
          </cell>
          <cell r="D279" t="str">
            <v>Schalkwyk</v>
          </cell>
          <cell r="E279" t="str">
            <v>Senior Men</v>
          </cell>
        </row>
        <row r="280">
          <cell r="A280" t="str">
            <v>N0276</v>
          </cell>
          <cell r="B280" t="str">
            <v>XSeagulls WVB</v>
          </cell>
          <cell r="C280" t="str">
            <v>Schalk</v>
          </cell>
          <cell r="D280" t="str">
            <v>Hugo</v>
          </cell>
          <cell r="E280" t="str">
            <v>Veterans Men</v>
          </cell>
        </row>
        <row r="281">
          <cell r="A281" t="str">
            <v>N0277</v>
          </cell>
          <cell r="B281" t="str">
            <v>Seagulls WVB</v>
          </cell>
          <cell r="C281" t="str">
            <v>Francois</v>
          </cell>
          <cell r="D281" t="str">
            <v>Visser</v>
          </cell>
          <cell r="E281" t="str">
            <v>Senior Men</v>
          </cell>
        </row>
        <row r="282">
          <cell r="A282" t="str">
            <v>N0278</v>
          </cell>
          <cell r="B282" t="str">
            <v>Okahandja</v>
          </cell>
          <cell r="C282" t="str">
            <v>Helmut</v>
          </cell>
          <cell r="D282" t="str">
            <v>Werner</v>
          </cell>
          <cell r="E282" t="str">
            <v>Senior Men</v>
          </cell>
        </row>
        <row r="283">
          <cell r="A283" t="str">
            <v>N0279</v>
          </cell>
          <cell r="B283" t="str">
            <v>Welwitschia</v>
          </cell>
          <cell r="C283" t="str">
            <v>Ras</v>
          </cell>
          <cell r="D283" t="str">
            <v>v/d Westhuizen</v>
          </cell>
          <cell r="E283" t="str">
            <v>Senior Men</v>
          </cell>
        </row>
        <row r="284">
          <cell r="A284" t="str">
            <v>N0280</v>
          </cell>
          <cell r="B284" t="str">
            <v>XSeagulls WVB</v>
          </cell>
          <cell r="C284" t="str">
            <v>Annette</v>
          </cell>
          <cell r="D284" t="str">
            <v>Labuschagne</v>
          </cell>
          <cell r="E284" t="str">
            <v>Ladies</v>
          </cell>
        </row>
        <row r="285">
          <cell r="A285" t="str">
            <v>N0281</v>
          </cell>
          <cell r="B285" t="str">
            <v>Otjiwarongo</v>
          </cell>
          <cell r="C285" t="str">
            <v>Oscar</v>
          </cell>
          <cell r="D285" t="str">
            <v>Flechsig</v>
          </cell>
          <cell r="E285" t="str">
            <v>Senior Men</v>
          </cell>
        </row>
        <row r="286">
          <cell r="A286" t="str">
            <v>N0282</v>
          </cell>
          <cell r="B286" t="str">
            <v>XBenguella</v>
          </cell>
          <cell r="C286" t="str">
            <v>Wessel</v>
          </cell>
          <cell r="D286" t="str">
            <v>Louw</v>
          </cell>
          <cell r="E286" t="str">
            <v>Veterans Men</v>
          </cell>
        </row>
        <row r="287">
          <cell r="A287" t="str">
            <v>N0283</v>
          </cell>
          <cell r="B287" t="str">
            <v>Penguin</v>
          </cell>
          <cell r="C287" t="str">
            <v>Kevin</v>
          </cell>
          <cell r="D287" t="str">
            <v>Page</v>
          </cell>
          <cell r="E287" t="str">
            <v>Junior Men U/16</v>
          </cell>
        </row>
        <row r="288">
          <cell r="A288" t="str">
            <v>N0284</v>
          </cell>
          <cell r="B288" t="str">
            <v>XHenties Bay</v>
          </cell>
          <cell r="C288" t="str">
            <v>Tiaan</v>
          </cell>
          <cell r="D288" t="str">
            <v>Bredenhann</v>
          </cell>
          <cell r="E288" t="str">
            <v>Junior Men U/21</v>
          </cell>
        </row>
        <row r="289">
          <cell r="A289" t="str">
            <v>N0285</v>
          </cell>
          <cell r="B289" t="str">
            <v>Otjiwarongo</v>
          </cell>
          <cell r="C289" t="str">
            <v>Oscar</v>
          </cell>
          <cell r="D289" t="str">
            <v>Flechsig</v>
          </cell>
          <cell r="E289" t="str">
            <v>Grand Masters Men</v>
          </cell>
        </row>
        <row r="290">
          <cell r="A290" t="str">
            <v>N0286</v>
          </cell>
          <cell r="B290" t="str">
            <v>XHenties Bay</v>
          </cell>
          <cell r="C290" t="str">
            <v>Bennie</v>
          </cell>
          <cell r="D290" t="str">
            <v>Bredenhann</v>
          </cell>
          <cell r="E290" t="str">
            <v>Senior Men</v>
          </cell>
        </row>
        <row r="291">
          <cell r="A291" t="str">
            <v>N0287</v>
          </cell>
          <cell r="B291" t="str">
            <v>XMako</v>
          </cell>
          <cell r="C291" t="str">
            <v>Adriaan Johannes</v>
          </cell>
          <cell r="D291" t="str">
            <v>Stadler</v>
          </cell>
        </row>
        <row r="292">
          <cell r="A292" t="str">
            <v>N0288</v>
          </cell>
          <cell r="B292" t="str">
            <v>Skeleton Coast</v>
          </cell>
          <cell r="C292" t="str">
            <v xml:space="preserve">Pieter </v>
          </cell>
          <cell r="D292" t="str">
            <v>Van Zyl</v>
          </cell>
          <cell r="E292" t="str">
            <v>Senior Men</v>
          </cell>
        </row>
        <row r="293">
          <cell r="A293" t="str">
            <v>N0289</v>
          </cell>
          <cell r="B293" t="str">
            <v>Steenbras</v>
          </cell>
          <cell r="C293" t="str">
            <v>Gert</v>
          </cell>
          <cell r="D293" t="str">
            <v>Lambert</v>
          </cell>
          <cell r="E293" t="str">
            <v>Senior Men</v>
          </cell>
        </row>
        <row r="294">
          <cell r="A294" t="str">
            <v>N0290</v>
          </cell>
          <cell r="B294" t="str">
            <v>Penguin</v>
          </cell>
          <cell r="C294" t="str">
            <v>Willie</v>
          </cell>
          <cell r="D294" t="str">
            <v>Prinsloo</v>
          </cell>
          <cell r="E294" t="str">
            <v>Senior Men</v>
          </cell>
        </row>
        <row r="295">
          <cell r="A295" t="str">
            <v>N0291</v>
          </cell>
          <cell r="B295" t="str">
            <v>Steenbras</v>
          </cell>
          <cell r="C295" t="str">
            <v>Cobus</v>
          </cell>
          <cell r="D295" t="str">
            <v>Theron</v>
          </cell>
          <cell r="E295" t="str">
            <v>Junior Men U/21</v>
          </cell>
        </row>
        <row r="296">
          <cell r="A296" t="str">
            <v>N0292</v>
          </cell>
          <cell r="B296" t="str">
            <v>Penguin</v>
          </cell>
          <cell r="C296" t="str">
            <v>Paul</v>
          </cell>
          <cell r="D296" t="str">
            <v>Ferreira</v>
          </cell>
          <cell r="E296" t="str">
            <v>Masters Men</v>
          </cell>
        </row>
        <row r="297">
          <cell r="A297" t="str">
            <v>N0293</v>
          </cell>
          <cell r="B297" t="str">
            <v>Orca Angling Club</v>
          </cell>
          <cell r="C297" t="str">
            <v>Rian</v>
          </cell>
          <cell r="D297" t="str">
            <v>Du Toit</v>
          </cell>
          <cell r="E297" t="str">
            <v>Veterans Men</v>
          </cell>
        </row>
        <row r="298">
          <cell r="A298" t="str">
            <v>N0294</v>
          </cell>
          <cell r="B298" t="str">
            <v>Penguin</v>
          </cell>
          <cell r="C298" t="str">
            <v>Werner</v>
          </cell>
          <cell r="D298" t="str">
            <v>Burger</v>
          </cell>
          <cell r="E298" t="str">
            <v>Senior Men</v>
          </cell>
        </row>
        <row r="299">
          <cell r="A299" t="str">
            <v>N0295</v>
          </cell>
          <cell r="B299" t="str">
            <v>Welwitschia</v>
          </cell>
          <cell r="C299" t="str">
            <v>Anthony</v>
          </cell>
          <cell r="D299" t="str">
            <v>Smith</v>
          </cell>
          <cell r="E299" t="str">
            <v>Masters Men</v>
          </cell>
        </row>
        <row r="300">
          <cell r="A300" t="str">
            <v>N0296</v>
          </cell>
          <cell r="B300" t="str">
            <v>Orca Angling Club</v>
          </cell>
          <cell r="C300" t="str">
            <v>Francois</v>
          </cell>
          <cell r="D300" t="str">
            <v>Rossouw</v>
          </cell>
          <cell r="E300" t="str">
            <v>Senior Men</v>
          </cell>
        </row>
        <row r="301">
          <cell r="A301" t="str">
            <v>N0297</v>
          </cell>
          <cell r="B301" t="str">
            <v>Steenbras</v>
          </cell>
          <cell r="C301" t="str">
            <v>Adriaan</v>
          </cell>
          <cell r="D301" t="str">
            <v>Botha</v>
          </cell>
          <cell r="E301" t="str">
            <v>Senior Men</v>
          </cell>
        </row>
        <row r="302">
          <cell r="A302" t="str">
            <v>N0298</v>
          </cell>
          <cell r="B302" t="str">
            <v>Orca Angling Club</v>
          </cell>
          <cell r="C302" t="str">
            <v>Caitlin</v>
          </cell>
          <cell r="D302" t="str">
            <v>Klemp</v>
          </cell>
          <cell r="E302" t="str">
            <v>Junior Ladies</v>
          </cell>
        </row>
        <row r="303">
          <cell r="A303" t="str">
            <v>N0299</v>
          </cell>
          <cell r="B303" t="str">
            <v>Benguella</v>
          </cell>
          <cell r="C303" t="str">
            <v>Nicky</v>
          </cell>
          <cell r="D303" t="str">
            <v>Kotze</v>
          </cell>
          <cell r="E303" t="str">
            <v>Grand Masters Men</v>
          </cell>
        </row>
        <row r="304">
          <cell r="A304" t="str">
            <v>N0300</v>
          </cell>
          <cell r="B304" t="str">
            <v>Seagulls WHK</v>
          </cell>
          <cell r="C304" t="str">
            <v>Danie</v>
          </cell>
          <cell r="D304" t="str">
            <v>Smith</v>
          </cell>
          <cell r="E304" t="str">
            <v>Senior Men</v>
          </cell>
        </row>
        <row r="305">
          <cell r="A305" t="str">
            <v>N0301</v>
          </cell>
          <cell r="B305" t="str">
            <v>Skeleton Coast</v>
          </cell>
          <cell r="C305" t="str">
            <v>Michael</v>
          </cell>
          <cell r="D305" t="str">
            <v>Ludeke</v>
          </cell>
          <cell r="E305" t="str">
            <v>Senior Men</v>
          </cell>
        </row>
        <row r="306">
          <cell r="A306" t="str">
            <v>N0302</v>
          </cell>
          <cell r="B306" t="str">
            <v>Welwitschia</v>
          </cell>
          <cell r="C306" t="str">
            <v>Melanie</v>
          </cell>
          <cell r="D306" t="str">
            <v xml:space="preserve">Honiball </v>
          </cell>
          <cell r="E306" t="str">
            <v>Ladies</v>
          </cell>
        </row>
        <row r="307">
          <cell r="A307" t="str">
            <v>N0303</v>
          </cell>
          <cell r="B307" t="str">
            <v>XOkahandja</v>
          </cell>
          <cell r="C307" t="str">
            <v>Kiaan</v>
          </cell>
          <cell r="D307" t="str">
            <v>Fourie</v>
          </cell>
          <cell r="E307" t="str">
            <v>Junior Men U/21</v>
          </cell>
        </row>
        <row r="308">
          <cell r="A308" t="str">
            <v>N0304</v>
          </cell>
          <cell r="B308" t="str">
            <v>Seagulls WHK</v>
          </cell>
          <cell r="C308" t="str">
            <v>Michael</v>
          </cell>
          <cell r="D308" t="str">
            <v>Van Zyl</v>
          </cell>
          <cell r="E308" t="str">
            <v>Senior Men</v>
          </cell>
        </row>
        <row r="309">
          <cell r="A309" t="str">
            <v>N0305</v>
          </cell>
          <cell r="B309" t="str">
            <v>Otjiwarongo</v>
          </cell>
          <cell r="C309" t="str">
            <v>Wolfaardt</v>
          </cell>
          <cell r="D309" t="str">
            <v>Prinsloo</v>
          </cell>
          <cell r="E309" t="str">
            <v>Senior Men</v>
          </cell>
        </row>
        <row r="310">
          <cell r="A310" t="str">
            <v>N0306</v>
          </cell>
          <cell r="B310" t="str">
            <v>Seagulls WHK</v>
          </cell>
          <cell r="C310" t="str">
            <v>Morne</v>
          </cell>
          <cell r="D310" t="str">
            <v>Smit</v>
          </cell>
          <cell r="E310" t="str">
            <v>Senior Men</v>
          </cell>
        </row>
        <row r="311">
          <cell r="A311" t="str">
            <v>N0307</v>
          </cell>
          <cell r="B311" t="str">
            <v>Henties Bay</v>
          </cell>
          <cell r="C311" t="str">
            <v>Herman</v>
          </cell>
          <cell r="D311" t="str">
            <v>Krauze</v>
          </cell>
          <cell r="E311" t="str">
            <v>Junior Men U/21</v>
          </cell>
        </row>
        <row r="312">
          <cell r="A312" t="str">
            <v>N0308</v>
          </cell>
          <cell r="B312" t="str">
            <v>Henties Bay</v>
          </cell>
          <cell r="C312" t="str">
            <v>Milandie</v>
          </cell>
          <cell r="D312" t="str">
            <v>Krauze</v>
          </cell>
          <cell r="E312" t="str">
            <v>Junior Ladies</v>
          </cell>
        </row>
        <row r="313">
          <cell r="A313" t="str">
            <v>N0309</v>
          </cell>
          <cell r="B313" t="str">
            <v>Orca Angling Club</v>
          </cell>
          <cell r="C313" t="str">
            <v>Francois</v>
          </cell>
          <cell r="D313" t="str">
            <v>Hanekom</v>
          </cell>
          <cell r="E313" t="str">
            <v>Senior Men</v>
          </cell>
        </row>
        <row r="314">
          <cell r="A314" t="str">
            <v>N0310</v>
          </cell>
          <cell r="B314" t="str">
            <v>Mako</v>
          </cell>
          <cell r="C314" t="str">
            <v>Karel</v>
          </cell>
          <cell r="D314" t="str">
            <v>Klitzke</v>
          </cell>
          <cell r="E314" t="str">
            <v>Senior Men</v>
          </cell>
        </row>
        <row r="315">
          <cell r="A315" t="str">
            <v>N0311</v>
          </cell>
          <cell r="B315" t="str">
            <v>Orca Angling Club</v>
          </cell>
          <cell r="C315" t="str">
            <v>Sean</v>
          </cell>
          <cell r="D315" t="str">
            <v>Oberg</v>
          </cell>
          <cell r="E315" t="str">
            <v>Senior Men</v>
          </cell>
        </row>
        <row r="316">
          <cell r="A316" t="str">
            <v>N0312</v>
          </cell>
          <cell r="B316" t="str">
            <v>Orca Angling Club</v>
          </cell>
          <cell r="C316" t="str">
            <v>Stephen</v>
          </cell>
          <cell r="D316" t="str">
            <v>van Niekerk</v>
          </cell>
          <cell r="E316" t="str">
            <v>Senior Men</v>
          </cell>
        </row>
        <row r="317">
          <cell r="A317" t="str">
            <v>N0313</v>
          </cell>
          <cell r="B317" t="str">
            <v>Penguin</v>
          </cell>
          <cell r="C317" t="str">
            <v>Johannes</v>
          </cell>
          <cell r="D317" t="str">
            <v>Marais</v>
          </cell>
          <cell r="E317" t="str">
            <v>Senior Men</v>
          </cell>
        </row>
        <row r="318">
          <cell r="A318" t="str">
            <v>N0314</v>
          </cell>
          <cell r="B318" t="str">
            <v>XHenties Bay</v>
          </cell>
          <cell r="C318" t="str">
            <v>Derek</v>
          </cell>
          <cell r="D318" t="str">
            <v>Niewenhuis</v>
          </cell>
          <cell r="E318" t="str">
            <v>Senior Men</v>
          </cell>
        </row>
        <row r="319">
          <cell r="A319" t="str">
            <v>N0315</v>
          </cell>
          <cell r="B319" t="str">
            <v>Otjiwarongo</v>
          </cell>
          <cell r="C319" t="str">
            <v>Jaco</v>
          </cell>
          <cell r="D319" t="str">
            <v>Erasmus</v>
          </cell>
          <cell r="E319" t="str">
            <v>Veterans Men</v>
          </cell>
        </row>
        <row r="320">
          <cell r="A320" t="str">
            <v>N0316</v>
          </cell>
          <cell r="B320" t="str">
            <v>XSeagulls WHK</v>
          </cell>
          <cell r="C320" t="str">
            <v>Anton</v>
          </cell>
          <cell r="D320" t="str">
            <v>Smit</v>
          </cell>
          <cell r="E320" t="str">
            <v>Senior Men</v>
          </cell>
        </row>
        <row r="321">
          <cell r="A321" t="str">
            <v>N0317</v>
          </cell>
          <cell r="B321" t="str">
            <v>Penguin</v>
          </cell>
          <cell r="C321" t="str">
            <v>Mario</v>
          </cell>
          <cell r="D321" t="str">
            <v>Prinsloo</v>
          </cell>
          <cell r="E321" t="str">
            <v>Senior Men</v>
          </cell>
        </row>
        <row r="322">
          <cell r="A322" t="str">
            <v>N0318</v>
          </cell>
          <cell r="B322" t="str">
            <v>XMako</v>
          </cell>
          <cell r="C322" t="str">
            <v>Toesten</v>
          </cell>
          <cell r="D322" t="str">
            <v>Gossow</v>
          </cell>
        </row>
        <row r="323">
          <cell r="A323" t="str">
            <v>N0319</v>
          </cell>
          <cell r="B323" t="str">
            <v>Steenbras</v>
          </cell>
          <cell r="C323" t="str">
            <v>Christopher</v>
          </cell>
          <cell r="D323" t="str">
            <v>Durant</v>
          </cell>
          <cell r="E323" t="str">
            <v>Senior Men</v>
          </cell>
        </row>
        <row r="324">
          <cell r="A324" t="str">
            <v>N0320</v>
          </cell>
          <cell r="B324" t="str">
            <v>XSeagulls WVB</v>
          </cell>
          <cell r="C324" t="str">
            <v>Daleen</v>
          </cell>
          <cell r="D324" t="str">
            <v>Hugo</v>
          </cell>
          <cell r="E324" t="str">
            <v>Ladies</v>
          </cell>
        </row>
        <row r="325">
          <cell r="A325" t="str">
            <v>N0321</v>
          </cell>
          <cell r="B325" t="str">
            <v>Seagulls WHK</v>
          </cell>
          <cell r="C325" t="str">
            <v>Piet</v>
          </cell>
          <cell r="D325" t="str">
            <v>Swart</v>
          </cell>
          <cell r="E325" t="str">
            <v>Veterans Men</v>
          </cell>
        </row>
        <row r="326">
          <cell r="A326" t="str">
            <v>N0322</v>
          </cell>
          <cell r="B326" t="str">
            <v>Mako</v>
          </cell>
          <cell r="C326" t="str">
            <v>Mathew</v>
          </cell>
          <cell r="D326" t="str">
            <v>Boucher</v>
          </cell>
          <cell r="E326" t="str">
            <v>Masters Men</v>
          </cell>
        </row>
        <row r="327">
          <cell r="A327" t="str">
            <v>N0323</v>
          </cell>
          <cell r="B327" t="str">
            <v>XBenguella</v>
          </cell>
          <cell r="C327" t="str">
            <v>Oliver</v>
          </cell>
          <cell r="D327" t="str">
            <v>Steyn</v>
          </cell>
          <cell r="E327" t="str">
            <v>Junior Men U/21</v>
          </cell>
        </row>
        <row r="328">
          <cell r="A328" t="str">
            <v>N0324</v>
          </cell>
          <cell r="B328" t="str">
            <v>Steenbras</v>
          </cell>
          <cell r="C328" t="str">
            <v>Arthur</v>
          </cell>
          <cell r="D328" t="str">
            <v>Appel</v>
          </cell>
          <cell r="E328" t="str">
            <v>Junior Men U/21</v>
          </cell>
        </row>
        <row r="329">
          <cell r="A329" t="str">
            <v>N0325</v>
          </cell>
          <cell r="B329" t="str">
            <v>Namib Park</v>
          </cell>
          <cell r="C329" t="str">
            <v>Andrew</v>
          </cell>
          <cell r="D329" t="str">
            <v>Moyce</v>
          </cell>
          <cell r="E329" t="str">
            <v>Junior Men U/21</v>
          </cell>
        </row>
        <row r="330">
          <cell r="A330" t="str">
            <v>N0326</v>
          </cell>
          <cell r="B330" t="str">
            <v>Walvis Bay</v>
          </cell>
          <cell r="C330" t="str">
            <v>Richard</v>
          </cell>
          <cell r="D330" t="str">
            <v>Strzelecki</v>
          </cell>
          <cell r="E330" t="str">
            <v>Senior Men</v>
          </cell>
        </row>
        <row r="331">
          <cell r="A331" t="str">
            <v>N0327</v>
          </cell>
          <cell r="B331" t="str">
            <v>Penguin</v>
          </cell>
          <cell r="C331" t="str">
            <v>Nicoleen</v>
          </cell>
          <cell r="D331" t="str">
            <v>Coetzee</v>
          </cell>
          <cell r="E331" t="str">
            <v>Ladies</v>
          </cell>
        </row>
        <row r="332">
          <cell r="A332" t="str">
            <v>N0328</v>
          </cell>
          <cell r="B332" t="str">
            <v>Penguin</v>
          </cell>
          <cell r="C332" t="str">
            <v>Jean</v>
          </cell>
          <cell r="D332" t="str">
            <v>Viljoen</v>
          </cell>
          <cell r="E332" t="str">
            <v>Veterans Men</v>
          </cell>
        </row>
        <row r="333">
          <cell r="A333" t="str">
            <v>N0329</v>
          </cell>
          <cell r="B333" t="str">
            <v>XBenguella</v>
          </cell>
          <cell r="C333" t="str">
            <v>Danie</v>
          </cell>
          <cell r="D333" t="str">
            <v>Keulder</v>
          </cell>
          <cell r="E333" t="str">
            <v>Senior Men</v>
          </cell>
        </row>
        <row r="334">
          <cell r="A334" t="str">
            <v>N0330</v>
          </cell>
          <cell r="B334" t="str">
            <v>Atlantic Angling Club</v>
          </cell>
          <cell r="C334" t="str">
            <v>Reinette</v>
          </cell>
          <cell r="D334" t="str">
            <v>van Rhyn</v>
          </cell>
          <cell r="E334" t="str">
            <v>Ladies</v>
          </cell>
        </row>
        <row r="335">
          <cell r="A335" t="str">
            <v>N0331</v>
          </cell>
          <cell r="B335" t="str">
            <v>Benguella</v>
          </cell>
          <cell r="C335" t="str">
            <v>Chris</v>
          </cell>
          <cell r="D335" t="str">
            <v>Coetzee</v>
          </cell>
          <cell r="E335" t="str">
            <v>Grand Masters Men</v>
          </cell>
        </row>
        <row r="336">
          <cell r="A336" t="str">
            <v>N0332</v>
          </cell>
          <cell r="B336" t="str">
            <v>Atlantic Angling Club</v>
          </cell>
          <cell r="C336" t="str">
            <v xml:space="preserve">Emile </v>
          </cell>
          <cell r="D336" t="str">
            <v>van Heerden</v>
          </cell>
          <cell r="E336" t="str">
            <v>Senior Men</v>
          </cell>
        </row>
        <row r="337">
          <cell r="A337" t="str">
            <v>N0333</v>
          </cell>
          <cell r="B337" t="str">
            <v>Orca Angling Club</v>
          </cell>
          <cell r="C337" t="str">
            <v>Gelhar</v>
          </cell>
          <cell r="D337" t="str">
            <v>Slabbert</v>
          </cell>
          <cell r="E337" t="str">
            <v>Senior Men</v>
          </cell>
        </row>
        <row r="338">
          <cell r="A338" t="str">
            <v>N0334</v>
          </cell>
          <cell r="B338" t="str">
            <v>Henties Bay</v>
          </cell>
          <cell r="C338" t="str">
            <v>Pieter</v>
          </cell>
          <cell r="D338" t="str">
            <v>Dippenaar</v>
          </cell>
          <cell r="E338" t="str">
            <v>Senior Men</v>
          </cell>
        </row>
        <row r="339">
          <cell r="A339" t="str">
            <v>N0335</v>
          </cell>
          <cell r="B339" t="str">
            <v>Henties Bay</v>
          </cell>
          <cell r="C339" t="str">
            <v>Cobus</v>
          </cell>
          <cell r="D339" t="str">
            <v>Van der Merwe</v>
          </cell>
          <cell r="E339" t="str">
            <v>Senior Men</v>
          </cell>
        </row>
        <row r="340">
          <cell r="A340" t="str">
            <v>N0336</v>
          </cell>
          <cell r="B340" t="str">
            <v>Orca Angling Club</v>
          </cell>
          <cell r="C340" t="str">
            <v>JP</v>
          </cell>
          <cell r="D340" t="str">
            <v>Hugo</v>
          </cell>
          <cell r="E340" t="str">
            <v>Senior Men</v>
          </cell>
        </row>
        <row r="341">
          <cell r="A341" t="str">
            <v>N0337</v>
          </cell>
          <cell r="B341" t="str">
            <v>Otjiwarongo</v>
          </cell>
          <cell r="C341" t="str">
            <v>Chris</v>
          </cell>
          <cell r="D341" t="str">
            <v>Coetzee</v>
          </cell>
          <cell r="E341" t="str">
            <v>Grand Masters Men</v>
          </cell>
        </row>
        <row r="342">
          <cell r="A342" t="str">
            <v>N0338</v>
          </cell>
          <cell r="B342" t="str">
            <v>Penguin</v>
          </cell>
          <cell r="C342" t="str">
            <v>Christiaan</v>
          </cell>
          <cell r="D342" t="str">
            <v>Baas</v>
          </cell>
          <cell r="E342" t="str">
            <v>Senior Men</v>
          </cell>
        </row>
        <row r="343">
          <cell r="A343" t="str">
            <v>N0339</v>
          </cell>
          <cell r="B343" t="str">
            <v>Seagulls WHK</v>
          </cell>
          <cell r="C343" t="str">
            <v>Pieter</v>
          </cell>
          <cell r="D343" t="str">
            <v>du Preez</v>
          </cell>
          <cell r="E343" t="str">
            <v>Veterans Men</v>
          </cell>
        </row>
        <row r="344">
          <cell r="A344" t="str">
            <v>N0340</v>
          </cell>
          <cell r="B344" t="str">
            <v>XBenguella</v>
          </cell>
          <cell r="C344" t="str">
            <v>Fanna</v>
          </cell>
          <cell r="D344" t="str">
            <v>Lambert</v>
          </cell>
          <cell r="E344" t="str">
            <v>Senior Men</v>
          </cell>
        </row>
        <row r="345">
          <cell r="A345" t="str">
            <v>N0341</v>
          </cell>
          <cell r="B345" t="str">
            <v>Orca Angling Club</v>
          </cell>
          <cell r="C345" t="str">
            <v>Ettiene</v>
          </cell>
          <cell r="D345" t="str">
            <v>Du Toit</v>
          </cell>
          <cell r="E345" t="str">
            <v>Junior Men U/21</v>
          </cell>
        </row>
        <row r="346">
          <cell r="A346" t="str">
            <v>N0342</v>
          </cell>
          <cell r="B346" t="str">
            <v>Steenbras</v>
          </cell>
          <cell r="C346" t="str">
            <v>Tian</v>
          </cell>
          <cell r="D346" t="str">
            <v>Muller</v>
          </cell>
          <cell r="E346" t="str">
            <v>Senior Men</v>
          </cell>
        </row>
        <row r="347">
          <cell r="A347" t="str">
            <v>N0343</v>
          </cell>
          <cell r="B347" t="str">
            <v>Mako</v>
          </cell>
          <cell r="C347" t="str">
            <v>Morne</v>
          </cell>
          <cell r="D347" t="str">
            <v>Kruger</v>
          </cell>
          <cell r="E347" t="str">
            <v>Senior Men</v>
          </cell>
        </row>
        <row r="348">
          <cell r="A348" t="str">
            <v>N0344</v>
          </cell>
          <cell r="B348" t="str">
            <v>Orca Angling Club</v>
          </cell>
          <cell r="C348" t="str">
            <v>Morne</v>
          </cell>
          <cell r="D348" t="str">
            <v>Hugo</v>
          </cell>
          <cell r="E348" t="str">
            <v>Senior Men</v>
          </cell>
        </row>
        <row r="349">
          <cell r="A349" t="str">
            <v>N0345</v>
          </cell>
          <cell r="B349" t="str">
            <v>Henties Bay</v>
          </cell>
          <cell r="C349" t="str">
            <v>Arra</v>
          </cell>
          <cell r="D349" t="str">
            <v>Arangies</v>
          </cell>
          <cell r="E349" t="str">
            <v>Veterans Men</v>
          </cell>
        </row>
        <row r="350">
          <cell r="A350" t="str">
            <v>N0346</v>
          </cell>
          <cell r="B350" t="str">
            <v>XNamib Park</v>
          </cell>
          <cell r="C350" t="str">
            <v>Charl (Jnr)</v>
          </cell>
          <cell r="D350" t="str">
            <v>du Plooy</v>
          </cell>
          <cell r="E350" t="str">
            <v>Junior Men U/21</v>
          </cell>
        </row>
        <row r="351">
          <cell r="A351" t="str">
            <v>N0347</v>
          </cell>
          <cell r="B351" t="str">
            <v>Orca Angling Club</v>
          </cell>
          <cell r="C351" t="str">
            <v>Adriaan</v>
          </cell>
          <cell r="D351" t="str">
            <v>Schickerling</v>
          </cell>
          <cell r="E351" t="str">
            <v>Veterans Men</v>
          </cell>
        </row>
        <row r="352">
          <cell r="A352" t="str">
            <v>N0348</v>
          </cell>
          <cell r="B352" t="str">
            <v>Otjiwarongo</v>
          </cell>
          <cell r="C352" t="str">
            <v>Conraad</v>
          </cell>
          <cell r="D352" t="str">
            <v>Smith</v>
          </cell>
          <cell r="E352" t="str">
            <v>Veterans Men</v>
          </cell>
        </row>
        <row r="353">
          <cell r="A353" t="str">
            <v>N0349</v>
          </cell>
          <cell r="B353" t="str">
            <v>XBenguella</v>
          </cell>
          <cell r="C353" t="str">
            <v>Gelhar</v>
          </cell>
          <cell r="D353" t="str">
            <v>Slabbert</v>
          </cell>
          <cell r="E353" t="str">
            <v>Senior Men</v>
          </cell>
        </row>
        <row r="354">
          <cell r="A354" t="str">
            <v>N0350</v>
          </cell>
          <cell r="B354" t="str">
            <v>Steenbras</v>
          </cell>
          <cell r="C354" t="str">
            <v>Gregory</v>
          </cell>
          <cell r="D354" t="str">
            <v>Dickman</v>
          </cell>
          <cell r="E354" t="str">
            <v>Senior Men</v>
          </cell>
        </row>
        <row r="355">
          <cell r="A355" t="str">
            <v>N0351</v>
          </cell>
          <cell r="B355" t="str">
            <v>Penguin</v>
          </cell>
          <cell r="C355" t="str">
            <v>Francois</v>
          </cell>
          <cell r="D355" t="str">
            <v>Mouton</v>
          </cell>
          <cell r="E355" t="str">
            <v>Masters Men</v>
          </cell>
        </row>
        <row r="356">
          <cell r="A356" t="str">
            <v>N0352</v>
          </cell>
          <cell r="B356" t="str">
            <v>Penguin</v>
          </cell>
          <cell r="C356" t="str">
            <v>Kobus</v>
          </cell>
          <cell r="D356" t="str">
            <v>Coetzee</v>
          </cell>
          <cell r="E356" t="str">
            <v>Senior Men</v>
          </cell>
        </row>
        <row r="357">
          <cell r="A357" t="str">
            <v>N0353</v>
          </cell>
          <cell r="B357" t="str">
            <v>Henties Bay</v>
          </cell>
          <cell r="C357" t="str">
            <v>Naude</v>
          </cell>
          <cell r="D357" t="str">
            <v>v/d Merwe</v>
          </cell>
          <cell r="E357" t="str">
            <v>Grand Masters Men</v>
          </cell>
        </row>
        <row r="358">
          <cell r="A358" t="str">
            <v>N0354</v>
          </cell>
          <cell r="B358" t="str">
            <v>XNamib Park</v>
          </cell>
          <cell r="C358" t="str">
            <v>Boytjie</v>
          </cell>
          <cell r="D358" t="str">
            <v>Schikerling</v>
          </cell>
        </row>
        <row r="359">
          <cell r="A359" t="str">
            <v>N0355</v>
          </cell>
          <cell r="B359" t="str">
            <v>Otjiwarongo</v>
          </cell>
          <cell r="C359" t="str">
            <v>Morne</v>
          </cell>
          <cell r="D359" t="str">
            <v>Du Toit</v>
          </cell>
          <cell r="E359" t="str">
            <v>Veterans Men</v>
          </cell>
        </row>
        <row r="360">
          <cell r="A360" t="str">
            <v>n0356</v>
          </cell>
          <cell r="B360" t="str">
            <v>XSeagulls WVB</v>
          </cell>
          <cell r="C360" t="str">
            <v>Shaun (jnr)</v>
          </cell>
          <cell r="D360" t="str">
            <v>Holtzhausen</v>
          </cell>
        </row>
        <row r="361">
          <cell r="A361" t="str">
            <v>N0357</v>
          </cell>
          <cell r="B361" t="str">
            <v>Seagulls WHK</v>
          </cell>
          <cell r="C361" t="str">
            <v>PJ</v>
          </cell>
          <cell r="D361" t="str">
            <v>Swart</v>
          </cell>
          <cell r="E361" t="str">
            <v>Junior Men U/21</v>
          </cell>
        </row>
        <row r="362">
          <cell r="A362" t="str">
            <v>N0358</v>
          </cell>
          <cell r="B362" t="str">
            <v>XHenties Bay</v>
          </cell>
          <cell r="C362" t="str">
            <v>Paul</v>
          </cell>
          <cell r="D362" t="str">
            <v>Goosen</v>
          </cell>
          <cell r="E362" t="str">
            <v>Senior Men</v>
          </cell>
        </row>
        <row r="363">
          <cell r="A363" t="str">
            <v>N0359</v>
          </cell>
          <cell r="B363" t="str">
            <v>Mako</v>
          </cell>
          <cell r="C363" t="str">
            <v>Johan</v>
          </cell>
          <cell r="D363" t="str">
            <v>Retief</v>
          </cell>
          <cell r="E363" t="str">
            <v>Masters Men</v>
          </cell>
        </row>
        <row r="364">
          <cell r="A364" t="str">
            <v>N0360</v>
          </cell>
          <cell r="B364" t="str">
            <v>XOkahandja</v>
          </cell>
          <cell r="C364" t="str">
            <v>Charles</v>
          </cell>
          <cell r="D364" t="str">
            <v>Sinclair</v>
          </cell>
          <cell r="E364" t="str">
            <v>Senior Men</v>
          </cell>
        </row>
        <row r="365">
          <cell r="A365" t="str">
            <v>N0361</v>
          </cell>
          <cell r="B365" t="str">
            <v>Penguin</v>
          </cell>
          <cell r="C365" t="str">
            <v>Rowan</v>
          </cell>
          <cell r="D365" t="str">
            <v>Burger</v>
          </cell>
          <cell r="E365" t="str">
            <v>Junior Men U/16</v>
          </cell>
        </row>
        <row r="366">
          <cell r="A366" t="str">
            <v>N0362</v>
          </cell>
          <cell r="B366" t="str">
            <v>Penguin</v>
          </cell>
          <cell r="C366" t="str">
            <v>Kyle</v>
          </cell>
          <cell r="D366" t="str">
            <v>Burger</v>
          </cell>
          <cell r="E366" t="str">
            <v>Junior Men U/16</v>
          </cell>
        </row>
        <row r="367">
          <cell r="A367" t="str">
            <v>N0363</v>
          </cell>
          <cell r="B367" t="str">
            <v>Skeleton Coast</v>
          </cell>
          <cell r="C367" t="str">
            <v>Gary</v>
          </cell>
          <cell r="D367" t="str">
            <v>Knight</v>
          </cell>
          <cell r="E367" t="str">
            <v>Senior Men</v>
          </cell>
        </row>
        <row r="368">
          <cell r="A368" t="str">
            <v>N0364</v>
          </cell>
          <cell r="B368" t="str">
            <v>Penguin</v>
          </cell>
          <cell r="C368" t="str">
            <v>Hennie</v>
          </cell>
          <cell r="D368" t="str">
            <v>van Zijl</v>
          </cell>
          <cell r="E368" t="str">
            <v>Senior Men</v>
          </cell>
        </row>
        <row r="369">
          <cell r="A369" t="str">
            <v>N0365</v>
          </cell>
          <cell r="B369" t="str">
            <v>XWelwitschia</v>
          </cell>
          <cell r="C369" t="str">
            <v>Joey (L)</v>
          </cell>
          <cell r="D369" t="str">
            <v>Venables</v>
          </cell>
        </row>
        <row r="370">
          <cell r="A370" t="str">
            <v>N0366</v>
          </cell>
          <cell r="B370" t="str">
            <v>Namib Park</v>
          </cell>
          <cell r="C370" t="str">
            <v>Pieter</v>
          </cell>
          <cell r="D370" t="str">
            <v>van Wyk</v>
          </cell>
          <cell r="E370" t="str">
            <v>Senior Men</v>
          </cell>
        </row>
        <row r="371">
          <cell r="A371" t="str">
            <v>N0367</v>
          </cell>
          <cell r="B371" t="str">
            <v>XBenguella</v>
          </cell>
          <cell r="C371" t="str">
            <v>Willie</v>
          </cell>
          <cell r="D371" t="str">
            <v>Viljoen</v>
          </cell>
          <cell r="E371" t="str">
            <v>Senior Men</v>
          </cell>
        </row>
        <row r="372">
          <cell r="A372" t="str">
            <v>N0368</v>
          </cell>
          <cell r="B372" t="str">
            <v>Penguin</v>
          </cell>
          <cell r="C372" t="str">
            <v>Allester</v>
          </cell>
          <cell r="D372" t="str">
            <v>Dronia</v>
          </cell>
          <cell r="E372" t="str">
            <v>Senior Men</v>
          </cell>
        </row>
        <row r="373">
          <cell r="A373" t="str">
            <v>N0369</v>
          </cell>
          <cell r="B373" t="str">
            <v>XWelwitschia</v>
          </cell>
          <cell r="C373" t="str">
            <v>Dirk (Jnr)</v>
          </cell>
          <cell r="D373" t="str">
            <v>van Zyl</v>
          </cell>
        </row>
        <row r="374">
          <cell r="A374" t="str">
            <v>N0370</v>
          </cell>
          <cell r="B374" t="str">
            <v>XOrca Angling Club</v>
          </cell>
          <cell r="C374" t="str">
            <v>Kyla</v>
          </cell>
          <cell r="D374" t="str">
            <v>McGowan</v>
          </cell>
          <cell r="E374" t="str">
            <v>Junior Ladies</v>
          </cell>
        </row>
        <row r="375">
          <cell r="A375" t="str">
            <v>N0371</v>
          </cell>
          <cell r="B375" t="str">
            <v>Penguin</v>
          </cell>
          <cell r="C375" t="str">
            <v>Henno</v>
          </cell>
          <cell r="D375" t="str">
            <v>Snyman</v>
          </cell>
          <cell r="E375" t="str">
            <v>Senior Men</v>
          </cell>
        </row>
        <row r="376">
          <cell r="A376" t="str">
            <v>N0372</v>
          </cell>
          <cell r="B376" t="str">
            <v>Skeleton Coast</v>
          </cell>
          <cell r="C376" t="str">
            <v>Michael</v>
          </cell>
          <cell r="D376" t="str">
            <v>Stauder</v>
          </cell>
          <cell r="E376" t="str">
            <v>Senior Men</v>
          </cell>
        </row>
        <row r="377">
          <cell r="A377" t="str">
            <v>N0373</v>
          </cell>
          <cell r="B377" t="str">
            <v>Seagulls WHK</v>
          </cell>
          <cell r="C377" t="str">
            <v>John D</v>
          </cell>
          <cell r="D377" t="str">
            <v>Symington</v>
          </cell>
          <cell r="E377" t="str">
            <v>Senior Men</v>
          </cell>
        </row>
        <row r="378">
          <cell r="A378" t="str">
            <v>N0374</v>
          </cell>
          <cell r="B378" t="str">
            <v>XSeagulls WVB</v>
          </cell>
          <cell r="C378" t="str">
            <v>Andre</v>
          </cell>
          <cell r="D378" t="str">
            <v>Strydom</v>
          </cell>
          <cell r="E378" t="str">
            <v>Senior Men</v>
          </cell>
        </row>
        <row r="379">
          <cell r="A379" t="str">
            <v>N0375</v>
          </cell>
          <cell r="B379" t="str">
            <v>Walvis Bay</v>
          </cell>
          <cell r="C379" t="str">
            <v>Mias</v>
          </cell>
          <cell r="D379" t="str">
            <v>de Klerk</v>
          </cell>
          <cell r="E379" t="str">
            <v>Senior Men</v>
          </cell>
        </row>
        <row r="380">
          <cell r="A380" t="str">
            <v>N0376</v>
          </cell>
          <cell r="B380" t="str">
            <v>Okahandja</v>
          </cell>
          <cell r="C380" t="str">
            <v>Siegfried</v>
          </cell>
          <cell r="D380" t="str">
            <v>Schulte</v>
          </cell>
          <cell r="E380" t="str">
            <v>Veterans Men</v>
          </cell>
        </row>
        <row r="381">
          <cell r="A381" t="str">
            <v>N0377</v>
          </cell>
          <cell r="B381" t="str">
            <v>Penguin</v>
          </cell>
          <cell r="C381" t="str">
            <v>Mark</v>
          </cell>
          <cell r="D381" t="str">
            <v>Dierking</v>
          </cell>
          <cell r="E381" t="str">
            <v>Junior Men U/21</v>
          </cell>
        </row>
        <row r="382">
          <cell r="A382" t="str">
            <v>N0378</v>
          </cell>
          <cell r="B382" t="str">
            <v>Skeleton Coast</v>
          </cell>
          <cell r="C382" t="str">
            <v>Zander</v>
          </cell>
          <cell r="D382" t="str">
            <v>Kruger</v>
          </cell>
          <cell r="E382" t="str">
            <v>Junior Men U/21</v>
          </cell>
        </row>
        <row r="383">
          <cell r="A383" t="str">
            <v>N0379</v>
          </cell>
          <cell r="B383" t="str">
            <v>Mako</v>
          </cell>
          <cell r="C383" t="str">
            <v>Cash</v>
          </cell>
          <cell r="D383" t="str">
            <v>van Wyk</v>
          </cell>
          <cell r="E383" t="str">
            <v>Masters Men</v>
          </cell>
        </row>
        <row r="384">
          <cell r="A384" t="str">
            <v>N0380</v>
          </cell>
          <cell r="B384" t="str">
            <v>Penguin</v>
          </cell>
          <cell r="C384" t="str">
            <v>Barend</v>
          </cell>
          <cell r="D384" t="str">
            <v>Horn</v>
          </cell>
          <cell r="E384" t="str">
            <v>Senior Men</v>
          </cell>
        </row>
        <row r="385">
          <cell r="A385" t="str">
            <v>N0381</v>
          </cell>
          <cell r="B385" t="str">
            <v>Walvis Bay</v>
          </cell>
          <cell r="C385" t="str">
            <v>Fielies</v>
          </cell>
          <cell r="D385" t="str">
            <v>Grane</v>
          </cell>
          <cell r="E385" t="str">
            <v>Grand Masters Men</v>
          </cell>
        </row>
        <row r="386">
          <cell r="A386" t="str">
            <v>N0382</v>
          </cell>
          <cell r="B386" t="str">
            <v>Benguella</v>
          </cell>
          <cell r="C386" t="str">
            <v>Hento</v>
          </cell>
          <cell r="D386" t="str">
            <v>Maritz</v>
          </cell>
          <cell r="E386" t="str">
            <v>Senior Men</v>
          </cell>
        </row>
        <row r="387">
          <cell r="A387" t="str">
            <v>N0383</v>
          </cell>
          <cell r="B387" t="str">
            <v>Henties Bay</v>
          </cell>
          <cell r="C387" t="str">
            <v>Judith</v>
          </cell>
          <cell r="D387" t="str">
            <v>Van der Merwe</v>
          </cell>
          <cell r="E387" t="str">
            <v>Ladies</v>
          </cell>
        </row>
        <row r="388">
          <cell r="A388" t="str">
            <v>N0384</v>
          </cell>
          <cell r="B388" t="str">
            <v>Orca Angling Club</v>
          </cell>
          <cell r="C388" t="str">
            <v>Barbara</v>
          </cell>
          <cell r="D388" t="str">
            <v>Hanekom</v>
          </cell>
          <cell r="E388" t="str">
            <v>Senior Men</v>
          </cell>
        </row>
        <row r="389">
          <cell r="A389" t="str">
            <v>N0385</v>
          </cell>
          <cell r="B389" t="str">
            <v>Skeleton Coast</v>
          </cell>
          <cell r="C389" t="str">
            <v>Anton</v>
          </cell>
          <cell r="D389" t="str">
            <v>Bohmcker</v>
          </cell>
          <cell r="E389" t="str">
            <v>Senior Men</v>
          </cell>
        </row>
        <row r="390">
          <cell r="A390" t="str">
            <v>N0386</v>
          </cell>
          <cell r="B390" t="str">
            <v>Steenbras</v>
          </cell>
          <cell r="C390" t="str">
            <v>RP</v>
          </cell>
          <cell r="D390" t="str">
            <v>Theron</v>
          </cell>
          <cell r="E390" t="str">
            <v>Junior Men U/16</v>
          </cell>
        </row>
        <row r="391">
          <cell r="A391" t="str">
            <v>N0387</v>
          </cell>
          <cell r="B391" t="str">
            <v>XSeagulls WHK</v>
          </cell>
          <cell r="C391" t="str">
            <v>Werner</v>
          </cell>
          <cell r="D391" t="str">
            <v>Beneke</v>
          </cell>
          <cell r="E391" t="str">
            <v>Senior Men</v>
          </cell>
        </row>
        <row r="392">
          <cell r="A392" t="str">
            <v>N0388</v>
          </cell>
          <cell r="B392" t="str">
            <v>XSeagulls WHK</v>
          </cell>
          <cell r="C392" t="str">
            <v>Cornelis</v>
          </cell>
          <cell r="D392" t="str">
            <v>Beuke</v>
          </cell>
          <cell r="E392" t="str">
            <v>Senior Men</v>
          </cell>
        </row>
        <row r="393">
          <cell r="A393" t="str">
            <v>N0389</v>
          </cell>
          <cell r="B393" t="str">
            <v>XSeagulls WHK</v>
          </cell>
          <cell r="C393" t="str">
            <v>Dennis</v>
          </cell>
          <cell r="D393" t="str">
            <v>Jacobs</v>
          </cell>
          <cell r="E393" t="str">
            <v>Senior Men</v>
          </cell>
        </row>
        <row r="394">
          <cell r="A394" t="str">
            <v>N0390</v>
          </cell>
          <cell r="B394" t="str">
            <v>Atlantic Angling Club</v>
          </cell>
          <cell r="C394" t="str">
            <v>Leone</v>
          </cell>
          <cell r="D394" t="str">
            <v>Krauze</v>
          </cell>
          <cell r="E394" t="str">
            <v>Junior Ladies</v>
          </cell>
        </row>
        <row r="395">
          <cell r="A395" t="str">
            <v>N0391</v>
          </cell>
          <cell r="B395" t="str">
            <v>Atlantic Angling Club</v>
          </cell>
          <cell r="C395" t="str">
            <v>Carel</v>
          </cell>
          <cell r="D395" t="str">
            <v>van Bosch</v>
          </cell>
          <cell r="E395" t="str">
            <v>Masters Men</v>
          </cell>
        </row>
        <row r="396">
          <cell r="A396" t="str">
            <v>N0392</v>
          </cell>
          <cell r="B396" t="str">
            <v>XBenguella</v>
          </cell>
          <cell r="C396" t="str">
            <v>Barend</v>
          </cell>
          <cell r="D396" t="str">
            <v>Booysen</v>
          </cell>
          <cell r="E396" t="str">
            <v>Senior Men</v>
          </cell>
        </row>
        <row r="397">
          <cell r="A397" t="str">
            <v>N0393</v>
          </cell>
          <cell r="B397" t="str">
            <v>XBenguella</v>
          </cell>
          <cell r="C397" t="str">
            <v>Tristan</v>
          </cell>
          <cell r="D397" t="str">
            <v>Przybylski</v>
          </cell>
          <cell r="E397" t="str">
            <v>Senior Men</v>
          </cell>
        </row>
        <row r="398">
          <cell r="A398" t="str">
            <v>N0394</v>
          </cell>
          <cell r="B398" t="str">
            <v>Walvis Bay</v>
          </cell>
          <cell r="C398" t="str">
            <v>Mossie (CL)</v>
          </cell>
          <cell r="D398" t="str">
            <v>Mostert</v>
          </cell>
          <cell r="E398" t="str">
            <v>Senior Men</v>
          </cell>
        </row>
        <row r="399">
          <cell r="A399" t="str">
            <v>N0395</v>
          </cell>
          <cell r="B399" t="str">
            <v>Walvis Bay</v>
          </cell>
          <cell r="C399" t="str">
            <v>Freddie</v>
          </cell>
          <cell r="D399" t="str">
            <v>Visser</v>
          </cell>
          <cell r="E399" t="str">
            <v>Grand Masters Men</v>
          </cell>
        </row>
        <row r="400">
          <cell r="A400" t="str">
            <v>N0396</v>
          </cell>
          <cell r="B400" t="str">
            <v>Walvis Bay</v>
          </cell>
          <cell r="C400" t="str">
            <v>Raymond</v>
          </cell>
          <cell r="D400" t="str">
            <v>Duvenhage</v>
          </cell>
          <cell r="E400" t="str">
            <v>Senior Men</v>
          </cell>
        </row>
        <row r="401">
          <cell r="A401" t="str">
            <v>N0397</v>
          </cell>
          <cell r="B401" t="str">
            <v>XHenties Bay</v>
          </cell>
          <cell r="C401" t="str">
            <v xml:space="preserve">Jaques </v>
          </cell>
          <cell r="D401" t="str">
            <v>Coetzee</v>
          </cell>
          <cell r="E401" t="str">
            <v>Junior Men U/21</v>
          </cell>
        </row>
        <row r="402">
          <cell r="A402" t="str">
            <v>N0398</v>
          </cell>
          <cell r="B402" t="str">
            <v>XMako</v>
          </cell>
          <cell r="C402" t="str">
            <v>Corne</v>
          </cell>
          <cell r="D402" t="str">
            <v>Schalkwyk</v>
          </cell>
        </row>
        <row r="403">
          <cell r="A403" t="str">
            <v>N0399</v>
          </cell>
          <cell r="B403" t="str">
            <v>Mako</v>
          </cell>
          <cell r="C403" t="str">
            <v>Bronwyn</v>
          </cell>
          <cell r="D403" t="str">
            <v>Grobbelaar</v>
          </cell>
          <cell r="E403" t="str">
            <v>Junior Ladies</v>
          </cell>
        </row>
        <row r="404">
          <cell r="A404" t="str">
            <v>N0400</v>
          </cell>
          <cell r="B404" t="str">
            <v>Otjiwarongo</v>
          </cell>
          <cell r="C404" t="str">
            <v>Fanie</v>
          </cell>
          <cell r="D404" t="str">
            <v>Badenhorst</v>
          </cell>
          <cell r="E404" t="str">
            <v>Junior Men U/21</v>
          </cell>
        </row>
        <row r="405">
          <cell r="A405" t="str">
            <v>N0401</v>
          </cell>
          <cell r="B405" t="str">
            <v>Penguin</v>
          </cell>
          <cell r="C405" t="str">
            <v>Henko</v>
          </cell>
          <cell r="D405" t="str">
            <v>Snyman</v>
          </cell>
          <cell r="E405" t="str">
            <v>Junior Men U/16</v>
          </cell>
        </row>
        <row r="406">
          <cell r="A406" t="str">
            <v>N0402</v>
          </cell>
          <cell r="B406" t="str">
            <v>XSeagulls WHK</v>
          </cell>
          <cell r="C406" t="str">
            <v>Renier</v>
          </cell>
          <cell r="D406" t="str">
            <v>de Klerk</v>
          </cell>
          <cell r="E406" t="str">
            <v>Senior Men</v>
          </cell>
        </row>
        <row r="407">
          <cell r="A407" t="str">
            <v>N0403</v>
          </cell>
          <cell r="B407" t="str">
            <v>Atlantic Angling Club</v>
          </cell>
          <cell r="C407" t="str">
            <v>Yvonne</v>
          </cell>
          <cell r="D407" t="str">
            <v>Zeelie</v>
          </cell>
          <cell r="E407" t="str">
            <v>Ladies</v>
          </cell>
        </row>
        <row r="408">
          <cell r="A408" t="str">
            <v>N0404</v>
          </cell>
          <cell r="B408" t="str">
            <v>XOkahandja</v>
          </cell>
          <cell r="C408" t="str">
            <v>Morne</v>
          </cell>
          <cell r="D408" t="str">
            <v>Pretorius</v>
          </cell>
          <cell r="E408" t="str">
            <v>Senior Men</v>
          </cell>
        </row>
        <row r="409">
          <cell r="A409" t="str">
            <v>N0405</v>
          </cell>
          <cell r="B409" t="str">
            <v>Penguin</v>
          </cell>
          <cell r="C409" t="str">
            <v>Stefan</v>
          </cell>
          <cell r="D409" t="str">
            <v>van Wyk</v>
          </cell>
          <cell r="E409" t="str">
            <v>Senior Men</v>
          </cell>
        </row>
        <row r="410">
          <cell r="A410" t="str">
            <v>N0406</v>
          </cell>
          <cell r="B410" t="str">
            <v>Steenbras</v>
          </cell>
          <cell r="C410" t="str">
            <v>Rudolf</v>
          </cell>
          <cell r="D410" t="str">
            <v>Derks</v>
          </cell>
          <cell r="E410" t="str">
            <v>Senior Men</v>
          </cell>
        </row>
        <row r="411">
          <cell r="A411" t="str">
            <v>N0407</v>
          </cell>
          <cell r="B411" t="str">
            <v>Seagulls WVB</v>
          </cell>
          <cell r="C411" t="str">
            <v>Renier</v>
          </cell>
          <cell r="D411" t="str">
            <v>Van Zyl</v>
          </cell>
          <cell r="E411" t="str">
            <v>Senior Men</v>
          </cell>
        </row>
        <row r="412">
          <cell r="A412" t="str">
            <v>N0408</v>
          </cell>
          <cell r="B412" t="str">
            <v>Orca Angling Club</v>
          </cell>
          <cell r="C412" t="str">
            <v>Wolfgang</v>
          </cell>
          <cell r="D412" t="str">
            <v>Dresselhaus</v>
          </cell>
          <cell r="E412" t="str">
            <v>Senior Men</v>
          </cell>
        </row>
        <row r="413">
          <cell r="A413" t="str">
            <v>N0409</v>
          </cell>
          <cell r="B413" t="str">
            <v>Benguella</v>
          </cell>
          <cell r="C413" t="str">
            <v xml:space="preserve">Andre-Louis </v>
          </cell>
          <cell r="D413" t="str">
            <v>Stipp</v>
          </cell>
          <cell r="E413" t="str">
            <v>Junior Men U/21</v>
          </cell>
        </row>
        <row r="414">
          <cell r="A414" t="str">
            <v>N0410</v>
          </cell>
          <cell r="B414" t="str">
            <v>Orca Angling Club</v>
          </cell>
          <cell r="C414" t="str">
            <v>Patrick</v>
          </cell>
          <cell r="D414" t="str">
            <v>Schickerling</v>
          </cell>
          <cell r="E414" t="str">
            <v>Junior Men U/21</v>
          </cell>
        </row>
        <row r="415">
          <cell r="A415" t="str">
            <v>N0411</v>
          </cell>
          <cell r="B415" t="str">
            <v>Okahandja</v>
          </cell>
          <cell r="C415" t="str">
            <v>David</v>
          </cell>
          <cell r="D415" t="str">
            <v>Werner</v>
          </cell>
          <cell r="E415" t="str">
            <v>Senior Men</v>
          </cell>
        </row>
        <row r="416">
          <cell r="A416" t="str">
            <v>N0412</v>
          </cell>
          <cell r="B416" t="str">
            <v>Okahandja</v>
          </cell>
          <cell r="C416" t="str">
            <v>Mitichia</v>
          </cell>
          <cell r="D416" t="str">
            <v>Werner</v>
          </cell>
          <cell r="E416" t="str">
            <v>Ladies</v>
          </cell>
        </row>
        <row r="417">
          <cell r="A417" t="str">
            <v>N0413</v>
          </cell>
          <cell r="B417" t="str">
            <v>Penguin</v>
          </cell>
          <cell r="C417" t="str">
            <v>Ian</v>
          </cell>
          <cell r="D417" t="str">
            <v>Gilmer</v>
          </cell>
          <cell r="E417" t="str">
            <v>Senior Men</v>
          </cell>
        </row>
        <row r="418">
          <cell r="A418" t="str">
            <v>N0414</v>
          </cell>
          <cell r="B418" t="str">
            <v>Penguin</v>
          </cell>
          <cell r="C418" t="str">
            <v>Karl Heinz</v>
          </cell>
          <cell r="D418" t="str">
            <v>Dronia</v>
          </cell>
          <cell r="E418" t="str">
            <v>Junior Men U/21</v>
          </cell>
        </row>
        <row r="419">
          <cell r="A419" t="str">
            <v>N0415</v>
          </cell>
          <cell r="B419" t="str">
            <v>Walvis Bay</v>
          </cell>
          <cell r="C419" t="str">
            <v>Andre</v>
          </cell>
          <cell r="D419" t="str">
            <v>Raats</v>
          </cell>
          <cell r="E419" t="str">
            <v>Senior Men</v>
          </cell>
        </row>
        <row r="420">
          <cell r="A420" t="str">
            <v>N0416</v>
          </cell>
          <cell r="B420" t="str">
            <v>Atlantic Angling Club</v>
          </cell>
          <cell r="C420" t="str">
            <v>Lukas</v>
          </cell>
          <cell r="D420" t="str">
            <v>Malan</v>
          </cell>
          <cell r="E420" t="str">
            <v>Senior Men</v>
          </cell>
        </row>
        <row r="421">
          <cell r="A421" t="str">
            <v>N0417</v>
          </cell>
          <cell r="B421" t="str">
            <v>Benguella</v>
          </cell>
          <cell r="C421" t="str">
            <v>Shaun</v>
          </cell>
          <cell r="D421" t="str">
            <v>Halgreen</v>
          </cell>
          <cell r="E421" t="str">
            <v>Junior Men U/21</v>
          </cell>
        </row>
        <row r="422">
          <cell r="A422" t="str">
            <v>N0418</v>
          </cell>
          <cell r="B422" t="str">
            <v>XHenties Bay</v>
          </cell>
          <cell r="C422" t="str">
            <v>Renier</v>
          </cell>
          <cell r="D422" t="str">
            <v>De Villiers</v>
          </cell>
          <cell r="E422" t="str">
            <v>Senior Men</v>
          </cell>
        </row>
        <row r="423">
          <cell r="A423" t="str">
            <v>N0419</v>
          </cell>
          <cell r="B423" t="str">
            <v>XHenties Bay</v>
          </cell>
          <cell r="C423" t="str">
            <v>Porra</v>
          </cell>
          <cell r="D423" t="str">
            <v>Dias</v>
          </cell>
          <cell r="E423" t="str">
            <v>Senior Men</v>
          </cell>
        </row>
        <row r="424">
          <cell r="A424" t="str">
            <v>N0420</v>
          </cell>
          <cell r="B424" t="str">
            <v>Henties Bay</v>
          </cell>
          <cell r="C424" t="str">
            <v>William</v>
          </cell>
          <cell r="D424" t="str">
            <v>Gray</v>
          </cell>
          <cell r="E424" t="str">
            <v>Senior Men</v>
          </cell>
        </row>
        <row r="425">
          <cell r="A425" t="str">
            <v>N0421</v>
          </cell>
          <cell r="B425" t="str">
            <v>XHenties Bay</v>
          </cell>
          <cell r="C425" t="str">
            <v>Danie</v>
          </cell>
          <cell r="D425" t="str">
            <v>Kleingeldt</v>
          </cell>
          <cell r="E425" t="str">
            <v>Senior Men</v>
          </cell>
        </row>
        <row r="426">
          <cell r="A426" t="str">
            <v>N0422</v>
          </cell>
          <cell r="B426" t="str">
            <v>Henties Bay</v>
          </cell>
          <cell r="C426" t="str">
            <v>Anton</v>
          </cell>
          <cell r="D426" t="str">
            <v>Joubert</v>
          </cell>
          <cell r="E426" t="str">
            <v>Senior Men</v>
          </cell>
        </row>
        <row r="427">
          <cell r="A427" t="str">
            <v>N0423</v>
          </cell>
          <cell r="B427" t="str">
            <v>Mako</v>
          </cell>
          <cell r="C427" t="str">
            <v>Robert</v>
          </cell>
          <cell r="D427" t="str">
            <v>van Eeden</v>
          </cell>
          <cell r="E427" t="str">
            <v>Senior Men</v>
          </cell>
        </row>
        <row r="428">
          <cell r="A428" t="str">
            <v>N0424</v>
          </cell>
          <cell r="B428" t="str">
            <v>Mako</v>
          </cell>
          <cell r="C428" t="str">
            <v>Jens</v>
          </cell>
          <cell r="D428" t="str">
            <v>Tegatoff</v>
          </cell>
          <cell r="E428" t="str">
            <v>Senior Men</v>
          </cell>
        </row>
        <row r="429">
          <cell r="A429" t="str">
            <v>N0425</v>
          </cell>
          <cell r="B429" t="str">
            <v>Namib Park</v>
          </cell>
          <cell r="C429" t="str">
            <v>Chris</v>
          </cell>
          <cell r="D429" t="str">
            <v>Lourens</v>
          </cell>
          <cell r="E429" t="str">
            <v>Senior Men</v>
          </cell>
        </row>
        <row r="430">
          <cell r="A430" t="str">
            <v>N0426</v>
          </cell>
          <cell r="B430" t="str">
            <v>XOrca Angling Club</v>
          </cell>
          <cell r="C430" t="str">
            <v>Bruno</v>
          </cell>
          <cell r="D430" t="str">
            <v>Gomes</v>
          </cell>
          <cell r="E430" t="str">
            <v>Senior Men</v>
          </cell>
        </row>
        <row r="431">
          <cell r="A431" t="str">
            <v>N0427</v>
          </cell>
          <cell r="B431" t="str">
            <v>XOrca Angling Club</v>
          </cell>
          <cell r="C431" t="str">
            <v>Richard</v>
          </cell>
          <cell r="D431" t="str">
            <v>Punzul</v>
          </cell>
          <cell r="E431" t="str">
            <v>Senior Men</v>
          </cell>
        </row>
        <row r="432">
          <cell r="A432" t="str">
            <v>N0428</v>
          </cell>
          <cell r="B432" t="str">
            <v>XOrca Angling Club</v>
          </cell>
          <cell r="C432" t="str">
            <v>Herman</v>
          </cell>
          <cell r="D432" t="str">
            <v>Krause</v>
          </cell>
          <cell r="E432" t="str">
            <v>Masters Men</v>
          </cell>
        </row>
        <row r="433">
          <cell r="A433" t="str">
            <v>N0429</v>
          </cell>
          <cell r="B433" t="str">
            <v>XOrca Angling Club</v>
          </cell>
          <cell r="C433" t="str">
            <v xml:space="preserve">Gerrit </v>
          </cell>
          <cell r="D433" t="str">
            <v>Viviers</v>
          </cell>
          <cell r="E433" t="str">
            <v>Masters Men</v>
          </cell>
        </row>
        <row r="434">
          <cell r="A434" t="str">
            <v>N0430</v>
          </cell>
          <cell r="B434" t="str">
            <v>XOrca Angling Club</v>
          </cell>
          <cell r="C434" t="str">
            <v>Jan</v>
          </cell>
          <cell r="D434" t="str">
            <v>Wessels</v>
          </cell>
          <cell r="E434" t="str">
            <v>Masters Men</v>
          </cell>
        </row>
        <row r="435">
          <cell r="A435" t="str">
            <v>N0431</v>
          </cell>
          <cell r="B435" t="str">
            <v>XOrca Angling Club</v>
          </cell>
          <cell r="C435" t="str">
            <v>Chris</v>
          </cell>
          <cell r="D435" t="str">
            <v>Coston</v>
          </cell>
          <cell r="E435" t="str">
            <v>Senior Men</v>
          </cell>
        </row>
        <row r="436">
          <cell r="A436" t="str">
            <v>N0432</v>
          </cell>
          <cell r="B436" t="str">
            <v>Okahandja</v>
          </cell>
          <cell r="C436" t="str">
            <v>Hentie</v>
          </cell>
          <cell r="D436" t="str">
            <v>v/d Westhuizen</v>
          </cell>
          <cell r="E436" t="str">
            <v>Veterans Men</v>
          </cell>
        </row>
        <row r="437">
          <cell r="A437" t="str">
            <v>N0433</v>
          </cell>
          <cell r="B437" t="str">
            <v>Penguin</v>
          </cell>
          <cell r="C437" t="str">
            <v>Dicker</v>
          </cell>
          <cell r="D437" t="str">
            <v>Gudde</v>
          </cell>
          <cell r="E437" t="str">
            <v>Masters Men</v>
          </cell>
        </row>
        <row r="438">
          <cell r="A438" t="str">
            <v>N0434</v>
          </cell>
          <cell r="B438" t="str">
            <v>Skeleton Coast</v>
          </cell>
          <cell r="C438" t="str">
            <v>Carlos</v>
          </cell>
          <cell r="D438" t="str">
            <v>Morgan</v>
          </cell>
          <cell r="E438" t="str">
            <v>Senior Men</v>
          </cell>
        </row>
        <row r="439">
          <cell r="A439" t="str">
            <v>N0435</v>
          </cell>
          <cell r="B439" t="str">
            <v>Seagulls WHK</v>
          </cell>
          <cell r="C439" t="str">
            <v>Amore</v>
          </cell>
          <cell r="D439" t="str">
            <v>Haccou</v>
          </cell>
          <cell r="E439" t="str">
            <v>Ladies</v>
          </cell>
        </row>
        <row r="440">
          <cell r="A440" t="str">
            <v>N0436</v>
          </cell>
          <cell r="B440" t="str">
            <v>Seagulls WHK</v>
          </cell>
          <cell r="C440" t="str">
            <v>Jaco</v>
          </cell>
          <cell r="D440" t="str">
            <v>Jansen v Rensburg</v>
          </cell>
          <cell r="E440" t="str">
            <v>Senior Men</v>
          </cell>
        </row>
        <row r="441">
          <cell r="A441" t="str">
            <v>N0437</v>
          </cell>
          <cell r="B441" t="str">
            <v>Seagulls WVB</v>
          </cell>
          <cell r="C441" t="str">
            <v>Jacques</v>
          </cell>
          <cell r="D441" t="str">
            <v>Barnard</v>
          </cell>
          <cell r="E441" t="str">
            <v>Senior Men</v>
          </cell>
        </row>
        <row r="442">
          <cell r="A442" t="str">
            <v>N0438</v>
          </cell>
          <cell r="B442" t="str">
            <v>XSeagulls WHK</v>
          </cell>
          <cell r="C442" t="str">
            <v>Melischa</v>
          </cell>
          <cell r="D442" t="str">
            <v>Opperman</v>
          </cell>
          <cell r="E442" t="str">
            <v>Senior Men</v>
          </cell>
        </row>
        <row r="443">
          <cell r="A443" t="str">
            <v>N0439</v>
          </cell>
          <cell r="B443" t="str">
            <v>XSeagulls WHK</v>
          </cell>
          <cell r="C443" t="str">
            <v>Johan</v>
          </cell>
          <cell r="D443" t="str">
            <v>Thom</v>
          </cell>
          <cell r="E443" t="str">
            <v>Senior Men</v>
          </cell>
        </row>
        <row r="444">
          <cell r="A444" t="str">
            <v>N0440</v>
          </cell>
          <cell r="B444" t="str">
            <v>XSeagulls WVB</v>
          </cell>
          <cell r="C444" t="str">
            <v>Hendrik</v>
          </cell>
          <cell r="D444" t="str">
            <v>Van Schalkwyk</v>
          </cell>
          <cell r="E444" t="str">
            <v>Senior Men</v>
          </cell>
        </row>
        <row r="445">
          <cell r="A445" t="str">
            <v>N0441</v>
          </cell>
          <cell r="B445" t="str">
            <v>XSeagulls WVB</v>
          </cell>
          <cell r="C445" t="str">
            <v>Andre</v>
          </cell>
          <cell r="D445" t="str">
            <v>Steenkamp</v>
          </cell>
          <cell r="E445" t="str">
            <v>Veterans Men</v>
          </cell>
        </row>
        <row r="446">
          <cell r="A446" t="str">
            <v>N0442</v>
          </cell>
          <cell r="B446" t="str">
            <v>Walvis Bay</v>
          </cell>
          <cell r="C446" t="str">
            <v>Neels</v>
          </cell>
          <cell r="D446" t="str">
            <v>Dreyer</v>
          </cell>
          <cell r="E446" t="str">
            <v>Grand Masters Men</v>
          </cell>
        </row>
        <row r="447">
          <cell r="A447" t="str">
            <v>N0443</v>
          </cell>
          <cell r="B447" t="str">
            <v>Walvis Bay</v>
          </cell>
          <cell r="C447" t="str">
            <v>Vickey</v>
          </cell>
          <cell r="D447" t="str">
            <v>Olivier</v>
          </cell>
          <cell r="E447" t="str">
            <v>Ladies</v>
          </cell>
        </row>
        <row r="448">
          <cell r="A448" t="str">
            <v>N0444</v>
          </cell>
          <cell r="B448" t="str">
            <v>Walvis Bay</v>
          </cell>
          <cell r="C448" t="str">
            <v>Niel</v>
          </cell>
          <cell r="D448" t="str">
            <v>Van Rooyen</v>
          </cell>
          <cell r="E448" t="str">
            <v>Senior Men</v>
          </cell>
        </row>
        <row r="449">
          <cell r="A449" t="str">
            <v>N0445</v>
          </cell>
          <cell r="B449" t="str">
            <v>Seagulls WHK</v>
          </cell>
          <cell r="C449" t="str">
            <v>Christo</v>
          </cell>
          <cell r="D449" t="str">
            <v>Beukes</v>
          </cell>
          <cell r="E449" t="str">
            <v>Senior Men</v>
          </cell>
        </row>
        <row r="450">
          <cell r="A450" t="str">
            <v>N0446</v>
          </cell>
          <cell r="B450" t="str">
            <v>XOkahandja</v>
          </cell>
          <cell r="C450" t="str">
            <v>Boetie</v>
          </cell>
          <cell r="D450" t="str">
            <v>Nel</v>
          </cell>
          <cell r="E450" t="str">
            <v>Senior Men</v>
          </cell>
        </row>
        <row r="451">
          <cell r="A451" t="str">
            <v>N0447</v>
          </cell>
          <cell r="B451" t="str">
            <v>Namib Park</v>
          </cell>
          <cell r="C451" t="str">
            <v>Martin</v>
          </cell>
          <cell r="D451" t="str">
            <v>Gouws</v>
          </cell>
          <cell r="E451" t="str">
            <v>Junior Men U/21</v>
          </cell>
        </row>
        <row r="452">
          <cell r="A452" t="str">
            <v>N0448</v>
          </cell>
          <cell r="B452" t="str">
            <v>Namib Park</v>
          </cell>
          <cell r="C452" t="str">
            <v>Marthinus</v>
          </cell>
          <cell r="D452" t="str">
            <v>Lombaard</v>
          </cell>
          <cell r="E452" t="str">
            <v>Junior Men U/21</v>
          </cell>
        </row>
        <row r="453">
          <cell r="A453" t="str">
            <v>N0449</v>
          </cell>
          <cell r="B453" t="str">
            <v>Namib Park</v>
          </cell>
          <cell r="C453" t="str">
            <v>Katherin</v>
          </cell>
          <cell r="D453" t="str">
            <v>Sutton</v>
          </cell>
          <cell r="E453" t="str">
            <v>Ladies</v>
          </cell>
        </row>
        <row r="454">
          <cell r="A454" t="str">
            <v>N0450</v>
          </cell>
          <cell r="B454" t="str">
            <v>Henties Bay</v>
          </cell>
          <cell r="C454" t="str">
            <v xml:space="preserve">Andre </v>
          </cell>
          <cell r="D454" t="str">
            <v>Barlow</v>
          </cell>
          <cell r="E454" t="str">
            <v>Veterans Men</v>
          </cell>
        </row>
        <row r="455">
          <cell r="A455" t="str">
            <v>N0451</v>
          </cell>
          <cell r="B455" t="str">
            <v>Henties Bay</v>
          </cell>
          <cell r="C455" t="str">
            <v>Ludwig</v>
          </cell>
          <cell r="D455" t="str">
            <v>Binge</v>
          </cell>
          <cell r="E455" t="str">
            <v>Senior Men</v>
          </cell>
        </row>
        <row r="456">
          <cell r="A456" t="str">
            <v>N0452</v>
          </cell>
          <cell r="B456" t="str">
            <v>Henties Bay</v>
          </cell>
          <cell r="C456" t="str">
            <v>Julia</v>
          </cell>
          <cell r="D456" t="str">
            <v>Binge</v>
          </cell>
          <cell r="E456" t="str">
            <v>Ladies</v>
          </cell>
        </row>
        <row r="457">
          <cell r="A457" t="str">
            <v>N0453</v>
          </cell>
          <cell r="B457" t="str">
            <v>Henties Bay</v>
          </cell>
          <cell r="C457" t="str">
            <v>Ian</v>
          </cell>
          <cell r="D457" t="str">
            <v>Copley</v>
          </cell>
          <cell r="E457" t="str">
            <v>Senior Men</v>
          </cell>
        </row>
        <row r="458">
          <cell r="A458" t="str">
            <v>N0454</v>
          </cell>
          <cell r="B458" t="str">
            <v>Henties Bay</v>
          </cell>
          <cell r="C458" t="str">
            <v>Wynand</v>
          </cell>
          <cell r="D458" t="str">
            <v>Carstens</v>
          </cell>
          <cell r="E458" t="str">
            <v>Senior Men</v>
          </cell>
        </row>
        <row r="459">
          <cell r="A459" t="str">
            <v>N0455</v>
          </cell>
          <cell r="B459" t="str">
            <v>Henties Bay</v>
          </cell>
          <cell r="C459" t="str">
            <v>Kurt</v>
          </cell>
          <cell r="D459" t="str">
            <v>Van Zyl</v>
          </cell>
          <cell r="E459" t="str">
            <v>Veterans Men</v>
          </cell>
        </row>
        <row r="460">
          <cell r="A460" t="str">
            <v>N0456</v>
          </cell>
          <cell r="B460" t="str">
            <v>Henties Bay</v>
          </cell>
          <cell r="C460" t="str">
            <v>Kurt Jnr.</v>
          </cell>
          <cell r="D460" t="str">
            <v>Van Zyl</v>
          </cell>
          <cell r="E460" t="str">
            <v>Junior Men U/21</v>
          </cell>
        </row>
        <row r="461">
          <cell r="A461" t="str">
            <v>N0457</v>
          </cell>
          <cell r="B461" t="str">
            <v>Henties Bay</v>
          </cell>
          <cell r="C461" t="str">
            <v>Willem</v>
          </cell>
          <cell r="D461" t="str">
            <v>Wessels</v>
          </cell>
          <cell r="E461" t="str">
            <v>Senior Men</v>
          </cell>
        </row>
        <row r="462">
          <cell r="A462" t="str">
            <v>N0458</v>
          </cell>
          <cell r="B462" t="str">
            <v>Henties Bay</v>
          </cell>
          <cell r="C462" t="str">
            <v>Willem Junior</v>
          </cell>
          <cell r="D462" t="str">
            <v>Wessels</v>
          </cell>
          <cell r="E462" t="str">
            <v>Junior Men U/21</v>
          </cell>
        </row>
        <row r="463">
          <cell r="A463" t="str">
            <v>N0459</v>
          </cell>
          <cell r="B463" t="str">
            <v>Henties Bay</v>
          </cell>
          <cell r="C463" t="str">
            <v>Bruno</v>
          </cell>
          <cell r="D463" t="str">
            <v>van Marcke</v>
          </cell>
          <cell r="E463" t="str">
            <v>Masters Men</v>
          </cell>
        </row>
        <row r="464">
          <cell r="A464" t="str">
            <v>N0460</v>
          </cell>
          <cell r="B464" t="str">
            <v>Atlantic Angling Club</v>
          </cell>
          <cell r="C464" t="str">
            <v>Jaco</v>
          </cell>
          <cell r="D464" t="str">
            <v>Venter</v>
          </cell>
          <cell r="E464" t="str">
            <v>Veterans Men</v>
          </cell>
        </row>
        <row r="465">
          <cell r="A465" t="str">
            <v>N0461</v>
          </cell>
          <cell r="B465" t="str">
            <v>Atlantic Angling Club</v>
          </cell>
          <cell r="C465" t="str">
            <v>Andries</v>
          </cell>
          <cell r="D465" t="str">
            <v>Burger</v>
          </cell>
          <cell r="E465" t="str">
            <v>Veterans Men</v>
          </cell>
        </row>
        <row r="466">
          <cell r="A466" t="str">
            <v>N0462</v>
          </cell>
          <cell r="B466" t="str">
            <v>Atlantic Angling Club</v>
          </cell>
          <cell r="C466" t="str">
            <v>Martiens</v>
          </cell>
          <cell r="D466" t="str">
            <v>Potgieter</v>
          </cell>
          <cell r="E466" t="str">
            <v>Senior Men</v>
          </cell>
        </row>
        <row r="467">
          <cell r="A467" t="str">
            <v>N0463</v>
          </cell>
          <cell r="B467" t="str">
            <v>Welwitschia</v>
          </cell>
          <cell r="C467" t="str">
            <v>Willy</v>
          </cell>
          <cell r="D467" t="str">
            <v>Matthys</v>
          </cell>
          <cell r="E467" t="str">
            <v>Senior Men</v>
          </cell>
        </row>
        <row r="468">
          <cell r="A468" t="str">
            <v>N0464</v>
          </cell>
          <cell r="B468" t="str">
            <v>Welwitschia</v>
          </cell>
          <cell r="C468" t="str">
            <v>Sarel</v>
          </cell>
          <cell r="D468" t="str">
            <v>Mynhardt</v>
          </cell>
          <cell r="E468" t="str">
            <v>Veterans Men</v>
          </cell>
        </row>
        <row r="469">
          <cell r="A469" t="str">
            <v>N0465</v>
          </cell>
          <cell r="B469" t="str">
            <v>Orca Angling Club</v>
          </cell>
          <cell r="C469" t="str">
            <v>Jan-Hendrik</v>
          </cell>
          <cell r="D469" t="str">
            <v>Jacobs</v>
          </cell>
          <cell r="E469" t="str">
            <v>Senior Men</v>
          </cell>
        </row>
        <row r="470">
          <cell r="A470" t="str">
            <v>N0466</v>
          </cell>
          <cell r="B470" t="str">
            <v>Orca Angling Club</v>
          </cell>
          <cell r="C470" t="str">
            <v>Schalk</v>
          </cell>
          <cell r="D470" t="str">
            <v>Human</v>
          </cell>
          <cell r="E470" t="str">
            <v>Senior Men</v>
          </cell>
        </row>
        <row r="471">
          <cell r="A471" t="str">
            <v>N0467</v>
          </cell>
          <cell r="B471" t="str">
            <v>Seagulls WVB</v>
          </cell>
          <cell r="C471" t="str">
            <v>Zak</v>
          </cell>
          <cell r="D471" t="str">
            <v>Kotze</v>
          </cell>
          <cell r="E471" t="str">
            <v>Senior Men</v>
          </cell>
        </row>
        <row r="472">
          <cell r="A472" t="str">
            <v>N0468</v>
          </cell>
          <cell r="B472" t="str">
            <v>Otjiwarongo</v>
          </cell>
          <cell r="C472" t="str">
            <v>Francois</v>
          </cell>
          <cell r="D472" t="str">
            <v>Swart</v>
          </cell>
          <cell r="E472" t="str">
            <v>Senior Men</v>
          </cell>
        </row>
        <row r="473">
          <cell r="A473" t="str">
            <v>N0469</v>
          </cell>
          <cell r="B473" t="str">
            <v>Seagulls WVB</v>
          </cell>
          <cell r="C473" t="str">
            <v>Johnny</v>
          </cell>
          <cell r="D473" t="str">
            <v>v/d Westhuizen</v>
          </cell>
          <cell r="E473" t="str">
            <v>Senior Men</v>
          </cell>
        </row>
        <row r="474">
          <cell r="A474" t="str">
            <v>N0470</v>
          </cell>
          <cell r="B474" t="str">
            <v>Seagulls WVB</v>
          </cell>
          <cell r="C474" t="str">
            <v>Wouter</v>
          </cell>
          <cell r="D474" t="str">
            <v>Van Zyl</v>
          </cell>
          <cell r="E474" t="str">
            <v>Senior Men</v>
          </cell>
        </row>
        <row r="475">
          <cell r="A475" t="str">
            <v>N0471</v>
          </cell>
          <cell r="B475" t="str">
            <v>Seagulls WHK</v>
          </cell>
          <cell r="C475" t="str">
            <v>Coenraad</v>
          </cell>
          <cell r="D475" t="str">
            <v>Botes</v>
          </cell>
          <cell r="E475" t="str">
            <v>Senior Men</v>
          </cell>
        </row>
        <row r="476">
          <cell r="A476" t="str">
            <v>N0472</v>
          </cell>
          <cell r="B476" t="str">
            <v>Seagulls WHK</v>
          </cell>
          <cell r="C476" t="str">
            <v>HP</v>
          </cell>
          <cell r="D476" t="str">
            <v>Jacobs</v>
          </cell>
          <cell r="E476" t="str">
            <v>Veterans Men</v>
          </cell>
        </row>
        <row r="477">
          <cell r="A477" t="str">
            <v>N0473</v>
          </cell>
          <cell r="B477" t="str">
            <v>Seagulls WHK</v>
          </cell>
          <cell r="C477" t="str">
            <v>Nico</v>
          </cell>
          <cell r="D477" t="str">
            <v>Jacobs</v>
          </cell>
          <cell r="E477" t="str">
            <v>Junior Men U/16</v>
          </cell>
        </row>
        <row r="478">
          <cell r="A478" t="str">
            <v>N0474</v>
          </cell>
          <cell r="B478" t="str">
            <v>Seagulls WHK</v>
          </cell>
          <cell r="C478" t="str">
            <v>Johan</v>
          </cell>
          <cell r="D478" t="str">
            <v>Meyer</v>
          </cell>
          <cell r="E478" t="str">
            <v>Senior Men</v>
          </cell>
        </row>
        <row r="479">
          <cell r="A479" t="str">
            <v>N0475</v>
          </cell>
          <cell r="B479" t="str">
            <v>Seagulls WHK</v>
          </cell>
          <cell r="C479" t="str">
            <v>Carl</v>
          </cell>
          <cell r="D479" t="str">
            <v>Schoeman</v>
          </cell>
          <cell r="E479" t="str">
            <v>Senior Men</v>
          </cell>
        </row>
        <row r="480">
          <cell r="A480" t="str">
            <v>N0476</v>
          </cell>
          <cell r="B480" t="str">
            <v>Seagulls WHK</v>
          </cell>
          <cell r="C480" t="str">
            <v>Hannes</v>
          </cell>
          <cell r="D480" t="str">
            <v>Swartz</v>
          </cell>
          <cell r="E480" t="str">
            <v>Senior Men</v>
          </cell>
        </row>
        <row r="481">
          <cell r="A481" t="str">
            <v>N0477</v>
          </cell>
          <cell r="B481" t="str">
            <v>Okahandja</v>
          </cell>
          <cell r="C481" t="str">
            <v>Tommie</v>
          </cell>
          <cell r="D481" t="str">
            <v>Lambert</v>
          </cell>
          <cell r="E481" t="str">
            <v>Masters Men</v>
          </cell>
        </row>
        <row r="482">
          <cell r="A482" t="str">
            <v>N0478</v>
          </cell>
          <cell r="B482" t="str">
            <v>Okahandja</v>
          </cell>
          <cell r="C482" t="str">
            <v>Jaco</v>
          </cell>
          <cell r="D482" t="str">
            <v>von Weitz</v>
          </cell>
          <cell r="E482" t="str">
            <v>Senior Men</v>
          </cell>
        </row>
        <row r="483">
          <cell r="A483" t="str">
            <v>N0479</v>
          </cell>
          <cell r="B483" t="str">
            <v>Okahandja</v>
          </cell>
          <cell r="C483" t="str">
            <v>Bertus</v>
          </cell>
          <cell r="D483" t="str">
            <v>Myburgh</v>
          </cell>
          <cell r="E483" t="str">
            <v>Veterans Men</v>
          </cell>
        </row>
        <row r="484">
          <cell r="A484" t="str">
            <v>N0480</v>
          </cell>
          <cell r="B484" t="str">
            <v>Okahandja</v>
          </cell>
          <cell r="C484" t="str">
            <v>Henry</v>
          </cell>
          <cell r="D484" t="str">
            <v>du Plessis</v>
          </cell>
          <cell r="E484" t="str">
            <v>Senior Men</v>
          </cell>
        </row>
        <row r="485">
          <cell r="A485" t="str">
            <v>N0481</v>
          </cell>
          <cell r="B485" t="str">
            <v>Okahandja</v>
          </cell>
          <cell r="C485" t="str">
            <v>Gerhard</v>
          </cell>
          <cell r="D485" t="str">
            <v>de Bruyn</v>
          </cell>
          <cell r="E485" t="str">
            <v>Veterans Men</v>
          </cell>
        </row>
        <row r="486">
          <cell r="A486" t="str">
            <v>N0482</v>
          </cell>
          <cell r="B486" t="str">
            <v>Okahandja</v>
          </cell>
          <cell r="C486" t="str">
            <v>Danie</v>
          </cell>
          <cell r="D486" t="str">
            <v>Marais</v>
          </cell>
          <cell r="E486" t="str">
            <v>Masters Men</v>
          </cell>
        </row>
        <row r="487">
          <cell r="A487" t="str">
            <v>N0483</v>
          </cell>
          <cell r="B487" t="str">
            <v>Okahandja</v>
          </cell>
          <cell r="C487" t="str">
            <v>Malan</v>
          </cell>
          <cell r="D487" t="str">
            <v>Marais</v>
          </cell>
          <cell r="E487" t="str">
            <v>Junior Men U/21</v>
          </cell>
        </row>
        <row r="488">
          <cell r="A488" t="str">
            <v>N0484</v>
          </cell>
          <cell r="B488" t="str">
            <v>Namib Park</v>
          </cell>
          <cell r="C488" t="str">
            <v xml:space="preserve">Willem </v>
          </cell>
          <cell r="D488" t="str">
            <v>de Klerk</v>
          </cell>
          <cell r="E488" t="str">
            <v>Senior Men</v>
          </cell>
        </row>
        <row r="489">
          <cell r="A489" t="str">
            <v>N0485</v>
          </cell>
          <cell r="B489" t="str">
            <v>Okahandja</v>
          </cell>
          <cell r="C489" t="str">
            <v xml:space="preserve">Fanna </v>
          </cell>
          <cell r="D489" t="str">
            <v>du Randt</v>
          </cell>
        </row>
        <row r="490">
          <cell r="A490" t="str">
            <v>N0486</v>
          </cell>
          <cell r="B490" t="str">
            <v>Namib Park</v>
          </cell>
          <cell r="C490" t="str">
            <v>Jan</v>
          </cell>
          <cell r="D490" t="str">
            <v>Liebenberg</v>
          </cell>
          <cell r="E490" t="str">
            <v>Senior Men</v>
          </cell>
        </row>
        <row r="491">
          <cell r="A491" t="str">
            <v>N0487</v>
          </cell>
          <cell r="B491" t="str">
            <v>Namib Park</v>
          </cell>
          <cell r="C491" t="str">
            <v>Rudi</v>
          </cell>
          <cell r="D491" t="str">
            <v>Liebenberg</v>
          </cell>
          <cell r="E491" t="str">
            <v>Masters Men</v>
          </cell>
        </row>
        <row r="492">
          <cell r="A492" t="str">
            <v>N0488</v>
          </cell>
          <cell r="B492" t="str">
            <v>Seagulls WVB</v>
          </cell>
          <cell r="C492" t="str">
            <v>Geovannie</v>
          </cell>
          <cell r="D492" t="str">
            <v>Allies</v>
          </cell>
          <cell r="E492" t="str">
            <v>Senior Men</v>
          </cell>
        </row>
        <row r="493">
          <cell r="A493" t="str">
            <v>N0489</v>
          </cell>
          <cell r="B493" t="str">
            <v>Seagulls WVB</v>
          </cell>
          <cell r="C493" t="str">
            <v>Regine</v>
          </cell>
          <cell r="D493" t="str">
            <v>Visher</v>
          </cell>
          <cell r="E493" t="str">
            <v>Ladies</v>
          </cell>
        </row>
        <row r="494">
          <cell r="A494" t="str">
            <v>N0490</v>
          </cell>
          <cell r="B494" t="str">
            <v>Steenbras</v>
          </cell>
          <cell r="C494" t="str">
            <v>Dewald</v>
          </cell>
          <cell r="D494" t="str">
            <v>v/d Merwe</v>
          </cell>
          <cell r="E494" t="str">
            <v>Masters Men</v>
          </cell>
        </row>
        <row r="495">
          <cell r="A495" t="str">
            <v>N0491</v>
          </cell>
          <cell r="B495" t="str">
            <v>Steenbras</v>
          </cell>
          <cell r="C495" t="str">
            <v>Fritz</v>
          </cell>
          <cell r="D495" t="str">
            <v>Goldbeck</v>
          </cell>
          <cell r="E495" t="str">
            <v>Senior Men</v>
          </cell>
        </row>
        <row r="496">
          <cell r="A496" t="str">
            <v>N0492</v>
          </cell>
          <cell r="B496" t="str">
            <v>Steenbras</v>
          </cell>
          <cell r="C496" t="str">
            <v>Ruan</v>
          </cell>
          <cell r="D496" t="str">
            <v>Opperman</v>
          </cell>
          <cell r="E496" t="str">
            <v>Junior Men U/16</v>
          </cell>
        </row>
        <row r="497">
          <cell r="A497" t="str">
            <v>N0493</v>
          </cell>
          <cell r="B497" t="str">
            <v>Steenbras</v>
          </cell>
          <cell r="C497" t="str">
            <v>Danie</v>
          </cell>
          <cell r="D497" t="str">
            <v>v/d Merwe</v>
          </cell>
          <cell r="E497" t="str">
            <v>Junior Men U/16</v>
          </cell>
        </row>
        <row r="498">
          <cell r="A498" t="str">
            <v>N0494</v>
          </cell>
          <cell r="B498" t="str">
            <v>Walvis Bay</v>
          </cell>
          <cell r="C498" t="str">
            <v>Stefan</v>
          </cell>
          <cell r="D498" t="str">
            <v>Louw</v>
          </cell>
          <cell r="E498" t="str">
            <v>Junior Men U/21</v>
          </cell>
        </row>
        <row r="499">
          <cell r="A499" t="str">
            <v>N0495</v>
          </cell>
          <cell r="B499" t="str">
            <v>Walvis Bay</v>
          </cell>
          <cell r="C499" t="str">
            <v>Eduard</v>
          </cell>
          <cell r="D499" t="str">
            <v>Janse v Rensburg</v>
          </cell>
          <cell r="E499" t="str">
            <v>Junior Men U/21</v>
          </cell>
        </row>
        <row r="500">
          <cell r="A500" t="str">
            <v>N0496</v>
          </cell>
          <cell r="B500" t="str">
            <v>Mako</v>
          </cell>
          <cell r="C500" t="str">
            <v>Rudi</v>
          </cell>
          <cell r="D500" t="str">
            <v>Swartz</v>
          </cell>
          <cell r="E500" t="str">
            <v>Senior Men</v>
          </cell>
        </row>
        <row r="501">
          <cell r="A501" t="str">
            <v>N0497</v>
          </cell>
          <cell r="B501" t="str">
            <v>Welwitschia</v>
          </cell>
          <cell r="C501" t="str">
            <v>Ampie</v>
          </cell>
          <cell r="D501" t="str">
            <v>Louw</v>
          </cell>
          <cell r="E501" t="str">
            <v>Masters Men</v>
          </cell>
        </row>
        <row r="502">
          <cell r="A502" t="str">
            <v>N0498</v>
          </cell>
          <cell r="B502" t="str">
            <v>Otjiwarongo</v>
          </cell>
          <cell r="C502" t="str">
            <v>Andre</v>
          </cell>
          <cell r="D502" t="str">
            <v>van Aswegen</v>
          </cell>
          <cell r="E502" t="str">
            <v>Senior Men</v>
          </cell>
        </row>
        <row r="503">
          <cell r="A503" t="str">
            <v>N0499</v>
          </cell>
          <cell r="B503" t="str">
            <v>Otjiwarongo</v>
          </cell>
          <cell r="C503" t="str">
            <v>Behan</v>
          </cell>
          <cell r="D503" t="str">
            <v>Opperman</v>
          </cell>
          <cell r="E503" t="str">
            <v>Senior Men</v>
          </cell>
        </row>
        <row r="504">
          <cell r="A504" t="str">
            <v>N0500</v>
          </cell>
          <cell r="B504" t="str">
            <v>Otjiwarongo</v>
          </cell>
          <cell r="C504" t="str">
            <v>Danny</v>
          </cell>
          <cell r="D504" t="str">
            <v>Feyerabend</v>
          </cell>
          <cell r="E504" t="str">
            <v>Masters Men</v>
          </cell>
        </row>
        <row r="505">
          <cell r="A505" t="str">
            <v>N0501</v>
          </cell>
          <cell r="B505" t="str">
            <v>Otjiwarongo</v>
          </cell>
          <cell r="C505" t="str">
            <v>Otto</v>
          </cell>
          <cell r="D505" t="str">
            <v>Feyerabend</v>
          </cell>
          <cell r="E505" t="str">
            <v>Junior Men U/21</v>
          </cell>
        </row>
        <row r="506">
          <cell r="A506" t="str">
            <v>N0502</v>
          </cell>
          <cell r="B506" t="str">
            <v>Benguella</v>
          </cell>
          <cell r="C506" t="str">
            <v>Louis</v>
          </cell>
          <cell r="D506" t="str">
            <v>Arangies</v>
          </cell>
          <cell r="E506" t="str">
            <v>Veterans Men</v>
          </cell>
        </row>
        <row r="507">
          <cell r="A507" t="str">
            <v>N0503</v>
          </cell>
          <cell r="B507" t="str">
            <v>Benguella</v>
          </cell>
          <cell r="C507" t="str">
            <v>Steven</v>
          </cell>
          <cell r="D507" t="str">
            <v>Botha</v>
          </cell>
          <cell r="E507" t="str">
            <v>Senior Men</v>
          </cell>
        </row>
        <row r="508">
          <cell r="A508" t="str">
            <v>N0504</v>
          </cell>
          <cell r="B508" t="str">
            <v>Skeleton Coast</v>
          </cell>
          <cell r="C508" t="str">
            <v>Jaco</v>
          </cell>
          <cell r="D508" t="str">
            <v>Mac Gillicuddy</v>
          </cell>
          <cell r="E508" t="str">
            <v>Senior Men</v>
          </cell>
        </row>
        <row r="509">
          <cell r="A509" t="str">
            <v>N0505</v>
          </cell>
          <cell r="B509" t="str">
            <v>Skeleton Coast</v>
          </cell>
          <cell r="C509" t="str">
            <v>Monitilo</v>
          </cell>
          <cell r="D509" t="str">
            <v>du Toit</v>
          </cell>
          <cell r="E509" t="str">
            <v>Senior Men</v>
          </cell>
        </row>
        <row r="510">
          <cell r="A510" t="str">
            <v>N0506</v>
          </cell>
          <cell r="B510" t="str">
            <v>Welwitschia</v>
          </cell>
          <cell r="C510" t="str">
            <v>Carl</v>
          </cell>
          <cell r="D510" t="str">
            <v>Schonken</v>
          </cell>
          <cell r="E510" t="str">
            <v>Senior Men</v>
          </cell>
        </row>
        <row r="511">
          <cell r="A511" t="str">
            <v>N0507</v>
          </cell>
          <cell r="B511" t="str">
            <v>XNamib Park</v>
          </cell>
          <cell r="C511" t="str">
            <v>Flippie</v>
          </cell>
          <cell r="D511" t="str">
            <v>Scheepers</v>
          </cell>
          <cell r="E511" t="str">
            <v>Senior Men</v>
          </cell>
        </row>
        <row r="512">
          <cell r="A512" t="str">
            <v>N0508</v>
          </cell>
          <cell r="B512" t="str">
            <v>XSeagulls WHK</v>
          </cell>
          <cell r="C512" t="str">
            <v>Jaco</v>
          </cell>
          <cell r="D512" t="str">
            <v>Kruger</v>
          </cell>
          <cell r="E512" t="str">
            <v>Senior Men</v>
          </cell>
        </row>
        <row r="513">
          <cell r="A513" t="str">
            <v>N0509</v>
          </cell>
          <cell r="B513" t="str">
            <v>XSeagulls WHK</v>
          </cell>
          <cell r="C513" t="str">
            <v>Hilmar</v>
          </cell>
          <cell r="D513" t="str">
            <v>von Lieres</v>
          </cell>
          <cell r="E513" t="str">
            <v>Senior Men</v>
          </cell>
        </row>
        <row r="514">
          <cell r="A514" t="str">
            <v>N0510</v>
          </cell>
          <cell r="B514" t="str">
            <v>XSteenbras</v>
          </cell>
          <cell r="C514" t="str">
            <v>Lawrence</v>
          </cell>
          <cell r="D514" t="str">
            <v>Durant</v>
          </cell>
          <cell r="E514" t="str">
            <v>Senior Men</v>
          </cell>
        </row>
        <row r="515">
          <cell r="A515" t="str">
            <v>N0511</v>
          </cell>
          <cell r="B515" t="str">
            <v>XSteenbras</v>
          </cell>
          <cell r="C515" t="str">
            <v>Christo</v>
          </cell>
          <cell r="D515" t="str">
            <v>Muller</v>
          </cell>
          <cell r="E515" t="str">
            <v>Senior Men</v>
          </cell>
        </row>
        <row r="516">
          <cell r="A516" t="str">
            <v>N0512</v>
          </cell>
          <cell r="B516" t="str">
            <v>XSteenbras</v>
          </cell>
          <cell r="C516" t="str">
            <v>Rudolf</v>
          </cell>
          <cell r="D516" t="str">
            <v>Derks</v>
          </cell>
          <cell r="E516" t="str">
            <v>Senior Men</v>
          </cell>
        </row>
        <row r="517">
          <cell r="A517" t="str">
            <v>N0513</v>
          </cell>
          <cell r="B517" t="str">
            <v>XSeagulls WHK</v>
          </cell>
          <cell r="C517" t="str">
            <v>Marsen</v>
          </cell>
          <cell r="D517" t="str">
            <v>von Lieres</v>
          </cell>
          <cell r="E517" t="str">
            <v>Junior Men U/21</v>
          </cell>
        </row>
        <row r="518">
          <cell r="A518" t="str">
            <v>N0514</v>
          </cell>
          <cell r="B518" t="str">
            <v>XSteenbras</v>
          </cell>
          <cell r="C518" t="str">
            <v>Annelie</v>
          </cell>
          <cell r="D518" t="str">
            <v>du Randt</v>
          </cell>
          <cell r="E518" t="str">
            <v>Ladies</v>
          </cell>
        </row>
        <row r="519">
          <cell r="A519" t="str">
            <v>N0515</v>
          </cell>
          <cell r="B519" t="str">
            <v>Mako</v>
          </cell>
          <cell r="C519" t="str">
            <v>Johan</v>
          </cell>
          <cell r="D519" t="str">
            <v>Burger</v>
          </cell>
          <cell r="E519" t="str">
            <v>Senior Men</v>
          </cell>
        </row>
        <row r="520">
          <cell r="A520" t="str">
            <v>N0516</v>
          </cell>
          <cell r="B520" t="str">
            <v>Welwitschia</v>
          </cell>
          <cell r="C520" t="str">
            <v>Andre</v>
          </cell>
          <cell r="D520" t="str">
            <v>van Rensburg</v>
          </cell>
          <cell r="E520" t="str">
            <v>Senior Men</v>
          </cell>
        </row>
        <row r="521">
          <cell r="A521" t="str">
            <v>N0517</v>
          </cell>
          <cell r="B521" t="str">
            <v>Atlantic Angling Club</v>
          </cell>
          <cell r="C521" t="str">
            <v>Albert</v>
          </cell>
          <cell r="D521" t="str">
            <v>Thurling</v>
          </cell>
          <cell r="E521" t="str">
            <v>Senior Men</v>
          </cell>
        </row>
        <row r="522">
          <cell r="A522" t="str">
            <v>N0518</v>
          </cell>
          <cell r="B522" t="str">
            <v>Benguella</v>
          </cell>
          <cell r="C522" t="str">
            <v>Harald</v>
          </cell>
          <cell r="D522" t="str">
            <v>Piek</v>
          </cell>
          <cell r="E522" t="str">
            <v>Veterans Men</v>
          </cell>
        </row>
        <row r="523">
          <cell r="A523" t="str">
            <v>N0519</v>
          </cell>
          <cell r="B523" t="str">
            <v>Skeleton Coast</v>
          </cell>
          <cell r="C523" t="str">
            <v>Armand</v>
          </cell>
          <cell r="D523" t="str">
            <v>Esterhuysen</v>
          </cell>
          <cell r="E523" t="str">
            <v>Junior Men U/16</v>
          </cell>
        </row>
        <row r="524">
          <cell r="A524" t="str">
            <v>N0520</v>
          </cell>
          <cell r="B524" t="str">
            <v>Benguella</v>
          </cell>
          <cell r="C524" t="str">
            <v>Lourens</v>
          </cell>
          <cell r="D524" t="str">
            <v>Willers</v>
          </cell>
          <cell r="E524" t="str">
            <v>Senior Men</v>
          </cell>
        </row>
        <row r="525">
          <cell r="A525" t="str">
            <v>N0521</v>
          </cell>
          <cell r="B525" t="str">
            <v>Benguella</v>
          </cell>
          <cell r="C525" t="str">
            <v xml:space="preserve">Jean </v>
          </cell>
          <cell r="D525" t="str">
            <v>Potgieter</v>
          </cell>
          <cell r="E525" t="str">
            <v>Senior Men</v>
          </cell>
        </row>
        <row r="526">
          <cell r="A526" t="str">
            <v>N0522</v>
          </cell>
          <cell r="B526" t="str">
            <v>Okahandja</v>
          </cell>
          <cell r="C526" t="str">
            <v>Louw</v>
          </cell>
          <cell r="D526" t="str">
            <v>Durand</v>
          </cell>
          <cell r="E526" t="str">
            <v>Veterans Men</v>
          </cell>
        </row>
        <row r="527">
          <cell r="A527" t="str">
            <v>N0523</v>
          </cell>
          <cell r="B527" t="str">
            <v>Okahandja</v>
          </cell>
          <cell r="C527" t="str">
            <v>Andrew</v>
          </cell>
          <cell r="D527" t="str">
            <v>Hayward</v>
          </cell>
          <cell r="E527" t="str">
            <v>Masters Men</v>
          </cell>
        </row>
        <row r="528">
          <cell r="A528" t="str">
            <v>N0524</v>
          </cell>
          <cell r="B528" t="str">
            <v>Penguin</v>
          </cell>
          <cell r="C528" t="str">
            <v>Enslin</v>
          </cell>
          <cell r="D528" t="str">
            <v>Opperman</v>
          </cell>
          <cell r="E528" t="str">
            <v>Senior Men</v>
          </cell>
        </row>
        <row r="529">
          <cell r="A529" t="str">
            <v>N0525</v>
          </cell>
          <cell r="B529" t="str">
            <v>Walvis Bay</v>
          </cell>
          <cell r="C529" t="str">
            <v>Melden</v>
          </cell>
          <cell r="D529" t="str">
            <v>Nolte</v>
          </cell>
          <cell r="E529" t="str">
            <v>Senior Men</v>
          </cell>
        </row>
        <row r="530">
          <cell r="A530" t="str">
            <v>N0526</v>
          </cell>
          <cell r="B530" t="str">
            <v>Walvis Bay</v>
          </cell>
          <cell r="C530" t="str">
            <v>Jaco</v>
          </cell>
          <cell r="D530" t="str">
            <v>Oberholzer</v>
          </cell>
          <cell r="E530" t="str">
            <v>Senior Men</v>
          </cell>
        </row>
        <row r="531">
          <cell r="A531" t="str">
            <v>N0527</v>
          </cell>
          <cell r="B531" t="str">
            <v>Walvis Bay</v>
          </cell>
          <cell r="C531" t="str">
            <v>Gerhard</v>
          </cell>
          <cell r="D531" t="str">
            <v>Kotze</v>
          </cell>
          <cell r="E531" t="str">
            <v>Senior Men</v>
          </cell>
        </row>
        <row r="532">
          <cell r="A532" t="str">
            <v>N0528</v>
          </cell>
          <cell r="B532" t="str">
            <v>Otjiwarongo</v>
          </cell>
          <cell r="C532" t="str">
            <v>LP</v>
          </cell>
          <cell r="D532" t="str">
            <v>v/d Westhuizen</v>
          </cell>
          <cell r="E532" t="str">
            <v>Senior Men</v>
          </cell>
        </row>
        <row r="533">
          <cell r="A533" t="str">
            <v>N0529</v>
          </cell>
          <cell r="B533" t="str">
            <v>XBenguella</v>
          </cell>
          <cell r="C533" t="str">
            <v>Lloyd</v>
          </cell>
          <cell r="D533" t="str">
            <v>Mills</v>
          </cell>
          <cell r="E533" t="str">
            <v>Junior Men U/21</v>
          </cell>
        </row>
        <row r="534">
          <cell r="A534" t="str">
            <v>N0530</v>
          </cell>
          <cell r="B534" t="str">
            <v>Okahandja</v>
          </cell>
          <cell r="C534" t="str">
            <v>Fanie</v>
          </cell>
          <cell r="D534" t="str">
            <v>van Vuuren</v>
          </cell>
          <cell r="E534" t="str">
            <v>Masters Men</v>
          </cell>
        </row>
        <row r="535">
          <cell r="A535" t="str">
            <v>N0531</v>
          </cell>
          <cell r="B535" t="str">
            <v>Mako</v>
          </cell>
          <cell r="C535" t="str">
            <v>Rudi(Jnr.)</v>
          </cell>
          <cell r="D535" t="str">
            <v>Swartz</v>
          </cell>
          <cell r="E535" t="str">
            <v>Junior Men U/16</v>
          </cell>
        </row>
        <row r="536">
          <cell r="A536" t="str">
            <v>N0532</v>
          </cell>
          <cell r="B536" t="str">
            <v>Seagulls WHK</v>
          </cell>
          <cell r="C536" t="str">
            <v>Gerhard</v>
          </cell>
          <cell r="D536" t="str">
            <v>Gerber</v>
          </cell>
          <cell r="E536" t="str">
            <v>Veterans Men</v>
          </cell>
        </row>
        <row r="537">
          <cell r="A537" t="str">
            <v>N0533</v>
          </cell>
          <cell r="B537" t="str">
            <v>Seagulls WHK</v>
          </cell>
          <cell r="C537" t="str">
            <v>Maruis</v>
          </cell>
          <cell r="D537" t="str">
            <v>Gerber</v>
          </cell>
          <cell r="E537" t="str">
            <v>Veterans Men</v>
          </cell>
        </row>
        <row r="538">
          <cell r="A538" t="str">
            <v>N0534</v>
          </cell>
          <cell r="B538" t="str">
            <v>Skeleton Coast</v>
          </cell>
          <cell r="C538" t="str">
            <v>Dries</v>
          </cell>
          <cell r="D538" t="str">
            <v>Oberholzer</v>
          </cell>
          <cell r="E538" t="str">
            <v>Senior Men</v>
          </cell>
        </row>
        <row r="539">
          <cell r="A539" t="str">
            <v>N0535</v>
          </cell>
          <cell r="B539" t="str">
            <v>Benguella</v>
          </cell>
          <cell r="C539" t="str">
            <v>Daniel-David</v>
          </cell>
          <cell r="D539" t="str">
            <v>Francis</v>
          </cell>
          <cell r="E539" t="str">
            <v>Junior Men U/16</v>
          </cell>
        </row>
        <row r="540">
          <cell r="A540" t="str">
            <v>N0536</v>
          </cell>
          <cell r="B540" t="str">
            <v>Benguella</v>
          </cell>
          <cell r="C540" t="str">
            <v>David</v>
          </cell>
          <cell r="D540" t="str">
            <v>Francis</v>
          </cell>
          <cell r="E540" t="str">
            <v>Veterans Men</v>
          </cell>
        </row>
        <row r="541">
          <cell r="A541" t="str">
            <v>N0537</v>
          </cell>
          <cell r="B541" t="str">
            <v>Orca Angling Club</v>
          </cell>
          <cell r="C541" t="str">
            <v>Roberto</v>
          </cell>
          <cell r="D541" t="str">
            <v>Celotto</v>
          </cell>
          <cell r="E541" t="str">
            <v>Senior Men</v>
          </cell>
        </row>
        <row r="542">
          <cell r="A542" t="str">
            <v>N0538</v>
          </cell>
          <cell r="B542" t="str">
            <v>Mako</v>
          </cell>
          <cell r="C542" t="str">
            <v>Cronier</v>
          </cell>
          <cell r="D542" t="str">
            <v>Grane</v>
          </cell>
          <cell r="E542" t="str">
            <v>Senior Men</v>
          </cell>
        </row>
        <row r="543">
          <cell r="A543" t="str">
            <v>N0539</v>
          </cell>
          <cell r="B543" t="str">
            <v>Mako</v>
          </cell>
          <cell r="C543" t="str">
            <v>Kallie</v>
          </cell>
          <cell r="D543" t="str">
            <v>Langeveld</v>
          </cell>
          <cell r="E543" t="str">
            <v>Senior Men</v>
          </cell>
        </row>
        <row r="544">
          <cell r="A544" t="str">
            <v>N0540</v>
          </cell>
          <cell r="B544" t="str">
            <v>Mako</v>
          </cell>
          <cell r="C544" t="str">
            <v>Murry</v>
          </cell>
          <cell r="D544" t="str">
            <v>Lewis</v>
          </cell>
          <cell r="E544" t="str">
            <v>Senior Men</v>
          </cell>
        </row>
        <row r="545">
          <cell r="A545" t="str">
            <v>N0541</v>
          </cell>
          <cell r="B545" t="str">
            <v>Okahandja</v>
          </cell>
          <cell r="C545" t="str">
            <v>Andrew</v>
          </cell>
          <cell r="D545" t="str">
            <v>Campbell</v>
          </cell>
          <cell r="E545" t="str">
            <v>Senior Men</v>
          </cell>
        </row>
        <row r="546">
          <cell r="A546" t="str">
            <v>N0542</v>
          </cell>
          <cell r="B546" t="str">
            <v>Walvis Bay</v>
          </cell>
          <cell r="C546" t="str">
            <v>Eitner</v>
          </cell>
          <cell r="D546" t="str">
            <v>Truter</v>
          </cell>
          <cell r="E546" t="str">
            <v>Senior Men</v>
          </cell>
        </row>
        <row r="547">
          <cell r="A547" t="str">
            <v>N0543</v>
          </cell>
          <cell r="B547" t="str">
            <v>Walvis Bay</v>
          </cell>
          <cell r="C547" t="str">
            <v>Pieter</v>
          </cell>
          <cell r="D547" t="str">
            <v>Oberholzer</v>
          </cell>
          <cell r="E547" t="str">
            <v>Senior Men</v>
          </cell>
        </row>
        <row r="548">
          <cell r="A548" t="str">
            <v>N0544</v>
          </cell>
          <cell r="B548" t="str">
            <v>Walvis Bay</v>
          </cell>
          <cell r="C548" t="str">
            <v>Louis</v>
          </cell>
          <cell r="D548" t="str">
            <v>Mouton</v>
          </cell>
          <cell r="E548" t="str">
            <v>Senior Men</v>
          </cell>
        </row>
        <row r="549">
          <cell r="A549" t="str">
            <v>N0545</v>
          </cell>
          <cell r="B549" t="str">
            <v>Otjiwarongo</v>
          </cell>
          <cell r="C549" t="str">
            <v>Niels</v>
          </cell>
          <cell r="D549" t="str">
            <v>Gartner</v>
          </cell>
          <cell r="E549" t="str">
            <v>Senior Men</v>
          </cell>
        </row>
        <row r="550">
          <cell r="A550" t="str">
            <v>N0546</v>
          </cell>
          <cell r="B550" t="str">
            <v>Seagulls WVB</v>
          </cell>
          <cell r="C550" t="str">
            <v>Tian</v>
          </cell>
          <cell r="D550" t="str">
            <v>Mostert</v>
          </cell>
          <cell r="E550" t="str">
            <v>Senior Men</v>
          </cell>
        </row>
        <row r="551">
          <cell r="A551" t="str">
            <v>N0547</v>
          </cell>
          <cell r="B551" t="str">
            <v>Skeleton Coast</v>
          </cell>
          <cell r="C551" t="str">
            <v>Johan</v>
          </cell>
          <cell r="D551" t="str">
            <v>Vorster</v>
          </cell>
          <cell r="E551" t="str">
            <v>Veterans Men</v>
          </cell>
        </row>
        <row r="552">
          <cell r="A552" t="str">
            <v>N0548</v>
          </cell>
          <cell r="B552" t="str">
            <v>Skeleton Coast</v>
          </cell>
          <cell r="C552" t="str">
            <v>Wouter</v>
          </cell>
          <cell r="D552" t="str">
            <v>Ludeke</v>
          </cell>
          <cell r="E552" t="str">
            <v>Senior Men</v>
          </cell>
        </row>
        <row r="553">
          <cell r="A553" t="str">
            <v>N0549</v>
          </cell>
          <cell r="B553" t="str">
            <v>Skeleton Coast</v>
          </cell>
          <cell r="C553" t="str">
            <v>Alwyn</v>
          </cell>
          <cell r="D553" t="str">
            <v xml:space="preserve">Strauss </v>
          </cell>
          <cell r="E553" t="str">
            <v>Masters Men</v>
          </cell>
        </row>
        <row r="554">
          <cell r="A554" t="str">
            <v>N0550</v>
          </cell>
          <cell r="B554" t="str">
            <v>Steenbras</v>
          </cell>
          <cell r="C554" t="str">
            <v>Sebastiaan</v>
          </cell>
          <cell r="D554" t="str">
            <v>Van Der Merwe</v>
          </cell>
          <cell r="E554" t="str">
            <v>Senior Men</v>
          </cell>
        </row>
        <row r="555">
          <cell r="A555" t="str">
            <v>N0551</v>
          </cell>
          <cell r="B555" t="str">
            <v>Seagulls WHK</v>
          </cell>
          <cell r="C555" t="str">
            <v>Andre</v>
          </cell>
          <cell r="D555" t="str">
            <v>Van Zyl</v>
          </cell>
          <cell r="E555" t="str">
            <v>Senior Men</v>
          </cell>
        </row>
        <row r="556">
          <cell r="A556" t="str">
            <v>N0552</v>
          </cell>
          <cell r="B556" t="str">
            <v>Seagulls WHK</v>
          </cell>
          <cell r="C556" t="str">
            <v>Enrico</v>
          </cell>
          <cell r="D556" t="str">
            <v>Malan</v>
          </cell>
          <cell r="E556" t="str">
            <v>Junior Men U/21</v>
          </cell>
        </row>
        <row r="557">
          <cell r="A557" t="str">
            <v>N0553</v>
          </cell>
          <cell r="B557" t="str">
            <v>Orca Angling Club</v>
          </cell>
          <cell r="C557" t="str">
            <v>Mark</v>
          </cell>
          <cell r="D557" t="str">
            <v>Anderson</v>
          </cell>
          <cell r="E557" t="str">
            <v>Veterans Men</v>
          </cell>
        </row>
        <row r="558">
          <cell r="A558" t="str">
            <v>N0554</v>
          </cell>
          <cell r="B558" t="str">
            <v>Orca Angling Club</v>
          </cell>
          <cell r="C558" t="str">
            <v>Frikkie</v>
          </cell>
          <cell r="D558" t="str">
            <v>Kotze</v>
          </cell>
          <cell r="E558" t="str">
            <v>Senior Men</v>
          </cell>
        </row>
        <row r="559">
          <cell r="A559" t="str">
            <v>N0555</v>
          </cell>
          <cell r="B559" t="str">
            <v>Orca Angling Club</v>
          </cell>
          <cell r="C559" t="str">
            <v>Quintin</v>
          </cell>
          <cell r="D559" t="str">
            <v>Klem</v>
          </cell>
          <cell r="E559" t="str">
            <v>Senior Men</v>
          </cell>
        </row>
        <row r="560">
          <cell r="A560" t="str">
            <v>N0556</v>
          </cell>
          <cell r="B560" t="str">
            <v>Benguella</v>
          </cell>
          <cell r="C560" t="str">
            <v>Hento</v>
          </cell>
          <cell r="D560" t="str">
            <v>Maritz</v>
          </cell>
          <cell r="E560" t="str">
            <v>Veterans Men</v>
          </cell>
        </row>
        <row r="561">
          <cell r="A561" t="str">
            <v>N0557</v>
          </cell>
          <cell r="B561" t="str">
            <v>Benguella</v>
          </cell>
          <cell r="C561" t="str">
            <v>Gideon</v>
          </cell>
          <cell r="D561" t="str">
            <v>Nieuwoudt</v>
          </cell>
          <cell r="E561" t="str">
            <v>Grand Masters Men</v>
          </cell>
        </row>
        <row r="562">
          <cell r="A562" t="str">
            <v>N0558</v>
          </cell>
          <cell r="B562" t="str">
            <v>Benguella</v>
          </cell>
          <cell r="C562" t="str">
            <v>Ricci</v>
          </cell>
          <cell r="D562" t="str">
            <v>Jacobs</v>
          </cell>
          <cell r="E562" t="str">
            <v>Ladies</v>
          </cell>
        </row>
        <row r="563">
          <cell r="A563" t="str">
            <v>N0559</v>
          </cell>
          <cell r="B563" t="str">
            <v>Benguella</v>
          </cell>
          <cell r="C563" t="str">
            <v>Rohan</v>
          </cell>
          <cell r="D563" t="str">
            <v>van Niekerk</v>
          </cell>
          <cell r="E563" t="str">
            <v>Senior Men</v>
          </cell>
        </row>
        <row r="564">
          <cell r="A564" t="str">
            <v>N0560</v>
          </cell>
          <cell r="B564" t="str">
            <v>Okahandja</v>
          </cell>
          <cell r="C564" t="str">
            <v>Christo</v>
          </cell>
          <cell r="D564" t="str">
            <v>Senekal</v>
          </cell>
          <cell r="E564" t="str">
            <v>Senior Men</v>
          </cell>
        </row>
        <row r="565">
          <cell r="A565" t="str">
            <v>N0561</v>
          </cell>
          <cell r="B565" t="str">
            <v>Seagulls WVB</v>
          </cell>
          <cell r="C565" t="str">
            <v>De Wet</v>
          </cell>
          <cell r="D565" t="str">
            <v>Vorster</v>
          </cell>
          <cell r="E565" t="str">
            <v>Senior Men</v>
          </cell>
        </row>
        <row r="566">
          <cell r="A566" t="str">
            <v>N0562</v>
          </cell>
          <cell r="B566" t="str">
            <v>Seagulls WVB</v>
          </cell>
          <cell r="C566" t="str">
            <v>Gert</v>
          </cell>
          <cell r="D566" t="str">
            <v>Burger</v>
          </cell>
          <cell r="E566" t="str">
            <v>Senior Men</v>
          </cell>
        </row>
        <row r="567">
          <cell r="A567" t="str">
            <v>N0563</v>
          </cell>
          <cell r="B567" t="str">
            <v>Seagulls WVB</v>
          </cell>
          <cell r="C567" t="str">
            <v>Diederik</v>
          </cell>
          <cell r="D567" t="str">
            <v>du Toit</v>
          </cell>
          <cell r="E567" t="str">
            <v>Senior Men</v>
          </cell>
        </row>
        <row r="568">
          <cell r="A568" t="str">
            <v>N0564</v>
          </cell>
          <cell r="B568" t="str">
            <v>Seagulls WVB</v>
          </cell>
          <cell r="C568" t="str">
            <v>Alexander</v>
          </cell>
          <cell r="D568" t="str">
            <v>Maischatz</v>
          </cell>
          <cell r="E568" t="str">
            <v>Junior men U/21</v>
          </cell>
        </row>
        <row r="569">
          <cell r="A569" t="str">
            <v>N0565</v>
          </cell>
          <cell r="B569" t="str">
            <v>Seagulls WVB</v>
          </cell>
          <cell r="C569" t="str">
            <v>Owen</v>
          </cell>
          <cell r="D569" t="str">
            <v>Thomas</v>
          </cell>
          <cell r="E569" t="str">
            <v>Senior Men</v>
          </cell>
        </row>
        <row r="570">
          <cell r="A570" t="str">
            <v>N0566</v>
          </cell>
          <cell r="B570" t="str">
            <v>Seagulls WVB</v>
          </cell>
          <cell r="C570" t="str">
            <v>Romano</v>
          </cell>
          <cell r="D570" t="str">
            <v>Gabrielsen</v>
          </cell>
          <cell r="E570" t="str">
            <v>Senior Men</v>
          </cell>
        </row>
        <row r="571">
          <cell r="A571" t="str">
            <v>N0567</v>
          </cell>
          <cell r="B571" t="str">
            <v>Seagulls WVB</v>
          </cell>
          <cell r="C571" t="str">
            <v>Pieter</v>
          </cell>
          <cell r="D571" t="str">
            <v>du Preez</v>
          </cell>
          <cell r="E571" t="str">
            <v>Junior Men U/16</v>
          </cell>
        </row>
        <row r="572">
          <cell r="A572" t="str">
            <v>N0568</v>
          </cell>
          <cell r="B572" t="str">
            <v>Seagulls WVB</v>
          </cell>
          <cell r="C572" t="str">
            <v xml:space="preserve">Martin </v>
          </cell>
          <cell r="D572" t="str">
            <v>Nel</v>
          </cell>
          <cell r="E572" t="str">
            <v>Senior Men</v>
          </cell>
        </row>
        <row r="573">
          <cell r="A573" t="str">
            <v>N0569</v>
          </cell>
          <cell r="B573" t="str">
            <v>Namib Park</v>
          </cell>
          <cell r="C573" t="str">
            <v>Derek</v>
          </cell>
          <cell r="D573" t="str">
            <v>Van Zyl</v>
          </cell>
          <cell r="E573" t="str">
            <v>Senior Men</v>
          </cell>
        </row>
        <row r="574">
          <cell r="A574" t="str">
            <v>N0570</v>
          </cell>
          <cell r="B574" t="str">
            <v>Penguin</v>
          </cell>
          <cell r="C574" t="str">
            <v>Freddie</v>
          </cell>
          <cell r="D574" t="str">
            <v>Smith</v>
          </cell>
          <cell r="E574" t="str">
            <v>Senior Men</v>
          </cell>
        </row>
        <row r="575">
          <cell r="A575" t="str">
            <v>N0571</v>
          </cell>
          <cell r="B575" t="str">
            <v>Henties Bay</v>
          </cell>
          <cell r="C575" t="str">
            <v>Juan</v>
          </cell>
          <cell r="D575" t="str">
            <v>Janse van Vuuren</v>
          </cell>
          <cell r="E575" t="str">
            <v>Junior Men U/16</v>
          </cell>
        </row>
        <row r="576">
          <cell r="A576" t="str">
            <v>N0572</v>
          </cell>
          <cell r="B576" t="str">
            <v>Henties Bay</v>
          </cell>
          <cell r="C576" t="str">
            <v>Hendrik</v>
          </cell>
          <cell r="D576" t="str">
            <v>Van Molendorf</v>
          </cell>
          <cell r="E576" t="str">
            <v>Junior Men U/21</v>
          </cell>
        </row>
        <row r="577">
          <cell r="A577" t="str">
            <v>N0573</v>
          </cell>
          <cell r="B577" t="str">
            <v>Otjiwarongo</v>
          </cell>
          <cell r="C577" t="str">
            <v>Rinus</v>
          </cell>
          <cell r="D577" t="str">
            <v>v/d Westhuizen</v>
          </cell>
          <cell r="E577" t="str">
            <v>Senior Men</v>
          </cell>
        </row>
        <row r="578">
          <cell r="A578" t="str">
            <v>N0574</v>
          </cell>
          <cell r="B578" t="str">
            <v>Otjiwarongo</v>
          </cell>
          <cell r="C578" t="str">
            <v>Neels</v>
          </cell>
          <cell r="D578" t="str">
            <v>Badenhorst</v>
          </cell>
          <cell r="E578" t="str">
            <v>Masters Men</v>
          </cell>
        </row>
        <row r="579">
          <cell r="A579" t="str">
            <v>N0575</v>
          </cell>
          <cell r="B579" t="str">
            <v>Otjiwarongo</v>
          </cell>
          <cell r="C579" t="str">
            <v>Raymond</v>
          </cell>
          <cell r="D579" t="str">
            <v>Brand</v>
          </cell>
          <cell r="E579" t="str">
            <v>Senior Men</v>
          </cell>
        </row>
        <row r="580">
          <cell r="A580" t="str">
            <v>N0576</v>
          </cell>
          <cell r="B580" t="str">
            <v>Otjiwarongo</v>
          </cell>
          <cell r="C580" t="str">
            <v>Francois</v>
          </cell>
          <cell r="D580" t="str">
            <v>du Plessis</v>
          </cell>
          <cell r="E580" t="str">
            <v>Senior Men</v>
          </cell>
        </row>
        <row r="581">
          <cell r="A581" t="str">
            <v>N0577</v>
          </cell>
          <cell r="B581" t="str">
            <v>Otjiwarongo</v>
          </cell>
          <cell r="C581" t="str">
            <v>Jurian</v>
          </cell>
          <cell r="D581" t="str">
            <v>Dreyer</v>
          </cell>
          <cell r="E581" t="str">
            <v>Junior Men U/16</v>
          </cell>
        </row>
        <row r="582">
          <cell r="A582" t="str">
            <v>N0578</v>
          </cell>
          <cell r="B582" t="str">
            <v>Otjiwarongo</v>
          </cell>
          <cell r="C582" t="str">
            <v>Ockert</v>
          </cell>
          <cell r="D582" t="str">
            <v>Du Plessis</v>
          </cell>
          <cell r="E582" t="str">
            <v>Senior Men</v>
          </cell>
        </row>
        <row r="583">
          <cell r="A583" t="str">
            <v>N0579</v>
          </cell>
          <cell r="B583" t="str">
            <v>Otjiwarongo</v>
          </cell>
          <cell r="C583" t="str">
            <v>Theuns</v>
          </cell>
          <cell r="D583" t="str">
            <v>Visser</v>
          </cell>
          <cell r="E583" t="str">
            <v>Masters Men</v>
          </cell>
        </row>
        <row r="584">
          <cell r="A584" t="str">
            <v>N0580</v>
          </cell>
          <cell r="B584" t="str">
            <v>Walvis Bay</v>
          </cell>
          <cell r="C584" t="str">
            <v>Martin</v>
          </cell>
          <cell r="D584" t="str">
            <v>Cordier</v>
          </cell>
          <cell r="E584" t="str">
            <v>Senior Men</v>
          </cell>
        </row>
        <row r="585">
          <cell r="A585" t="str">
            <v>N0581</v>
          </cell>
          <cell r="B585" t="str">
            <v>Welwitschia</v>
          </cell>
          <cell r="C585" t="str">
            <v>Quintin</v>
          </cell>
          <cell r="D585" t="str">
            <v>Carew</v>
          </cell>
          <cell r="E585" t="str">
            <v>Senior Men</v>
          </cell>
        </row>
        <row r="586">
          <cell r="A586" t="str">
            <v>N0582</v>
          </cell>
          <cell r="B586" t="str">
            <v>Welwitschia</v>
          </cell>
          <cell r="C586" t="str">
            <v>Andre</v>
          </cell>
          <cell r="D586" t="str">
            <v>Kruger</v>
          </cell>
          <cell r="E586" t="str">
            <v>Senior Men</v>
          </cell>
        </row>
        <row r="587">
          <cell r="A587" t="str">
            <v>N0583</v>
          </cell>
          <cell r="B587" t="str">
            <v>Welwitschia</v>
          </cell>
          <cell r="C587" t="str">
            <v>Carmen</v>
          </cell>
          <cell r="D587" t="str">
            <v>Mynhardt</v>
          </cell>
          <cell r="E587" t="str">
            <v>Ladies</v>
          </cell>
        </row>
        <row r="588">
          <cell r="A588" t="str">
            <v>N0584</v>
          </cell>
          <cell r="B588" t="str">
            <v>Atlantic Angling Club</v>
          </cell>
          <cell r="C588" t="str">
            <v>Fanie</v>
          </cell>
          <cell r="D588" t="str">
            <v>Coetzee</v>
          </cell>
          <cell r="E588" t="str">
            <v>Senior Men</v>
          </cell>
        </row>
        <row r="589">
          <cell r="A589" t="str">
            <v>N0585</v>
          </cell>
          <cell r="B589" t="str">
            <v>Orca Angling Club</v>
          </cell>
          <cell r="C589" t="str">
            <v>Jacques</v>
          </cell>
          <cell r="D589" t="str">
            <v>Van Rhyn</v>
          </cell>
          <cell r="E589" t="str">
            <v>Junior Men U/16</v>
          </cell>
        </row>
        <row r="590">
          <cell r="A590" t="str">
            <v>N0586</v>
          </cell>
          <cell r="B590" t="str">
            <v>Orca Angling Club</v>
          </cell>
          <cell r="C590" t="str">
            <v>Henk</v>
          </cell>
          <cell r="D590" t="str">
            <v>Rossouw</v>
          </cell>
          <cell r="E590" t="str">
            <v>Junior Men U/16</v>
          </cell>
        </row>
        <row r="591">
          <cell r="A591" t="str">
            <v>N0587</v>
          </cell>
          <cell r="B591" t="str">
            <v>Walvis Bay</v>
          </cell>
          <cell r="C591" t="str">
            <v>Leon</v>
          </cell>
          <cell r="D591" t="str">
            <v>Sagner</v>
          </cell>
          <cell r="E591" t="str">
            <v>Senior Men</v>
          </cell>
        </row>
        <row r="592">
          <cell r="A592" t="str">
            <v>N0588</v>
          </cell>
          <cell r="B592" t="str">
            <v>Steenbras</v>
          </cell>
          <cell r="C592" t="str">
            <v>Lourens</v>
          </cell>
          <cell r="D592" t="str">
            <v>Fourie</v>
          </cell>
          <cell r="E592" t="str">
            <v>Veterans Men</v>
          </cell>
        </row>
        <row r="593">
          <cell r="A593" t="str">
            <v>N0589</v>
          </cell>
          <cell r="B593" t="str">
            <v>Steenbras</v>
          </cell>
          <cell r="C593" t="str">
            <v>Johan</v>
          </cell>
          <cell r="D593" t="str">
            <v>De Kock</v>
          </cell>
          <cell r="E593" t="str">
            <v>Senior Men</v>
          </cell>
        </row>
        <row r="594">
          <cell r="A594" t="str">
            <v>N0590</v>
          </cell>
          <cell r="B594" t="str">
            <v>Welwitschia</v>
          </cell>
          <cell r="C594" t="str">
            <v>Dawie</v>
          </cell>
          <cell r="D594" t="str">
            <v>Maree</v>
          </cell>
          <cell r="E594" t="str">
            <v>Grand Masters Men</v>
          </cell>
        </row>
        <row r="595">
          <cell r="A595" t="str">
            <v>N0591</v>
          </cell>
          <cell r="B595" t="str">
            <v>Seagulls WHK</v>
          </cell>
          <cell r="C595" t="str">
            <v>Pieter Jnr.</v>
          </cell>
          <cell r="D595" t="str">
            <v>Du preez</v>
          </cell>
          <cell r="E595" t="str">
            <v>Junior Men U/16</v>
          </cell>
        </row>
        <row r="596">
          <cell r="A596" t="str">
            <v>N0592</v>
          </cell>
          <cell r="B596" t="str">
            <v>XSeagulls WHK</v>
          </cell>
          <cell r="C596" t="str">
            <v>Enrico</v>
          </cell>
          <cell r="D596" t="str">
            <v>Malan</v>
          </cell>
          <cell r="E596" t="str">
            <v>Junior Men U/21</v>
          </cell>
        </row>
        <row r="597">
          <cell r="A597" t="str">
            <v>N0593</v>
          </cell>
          <cell r="B597" t="str">
            <v>Seagulls WHK</v>
          </cell>
          <cell r="C597" t="str">
            <v>Martin</v>
          </cell>
          <cell r="D597" t="str">
            <v>Nel</v>
          </cell>
          <cell r="E597" t="str">
            <v>Senior Men</v>
          </cell>
        </row>
        <row r="598">
          <cell r="A598" t="str">
            <v>N0594</v>
          </cell>
          <cell r="B598" t="str">
            <v>Seagulls WHK</v>
          </cell>
          <cell r="C598" t="str">
            <v>Andre</v>
          </cell>
          <cell r="D598" t="str">
            <v>Van Zyl</v>
          </cell>
          <cell r="E598" t="str">
            <v>Senior Men</v>
          </cell>
        </row>
        <row r="599">
          <cell r="A599" t="str">
            <v>N0595</v>
          </cell>
          <cell r="B599" t="str">
            <v>Okahandja</v>
          </cell>
          <cell r="C599" t="str">
            <v>Francois</v>
          </cell>
          <cell r="D599" t="str">
            <v>Greeff</v>
          </cell>
          <cell r="E599" t="str">
            <v>Senior Men</v>
          </cell>
        </row>
        <row r="600">
          <cell r="A600" t="str">
            <v>N0596</v>
          </cell>
          <cell r="B600" t="str">
            <v>Otjiwarongo</v>
          </cell>
          <cell r="C600" t="str">
            <v>Rainer</v>
          </cell>
          <cell r="D600" t="str">
            <v>Sentefol</v>
          </cell>
          <cell r="E600" t="str">
            <v>Senior Men</v>
          </cell>
        </row>
        <row r="601">
          <cell r="A601" t="str">
            <v>N0597</v>
          </cell>
          <cell r="B601" t="str">
            <v>Walvis Bay</v>
          </cell>
          <cell r="C601" t="str">
            <v>Pieterjan</v>
          </cell>
          <cell r="D601" t="str">
            <v>Von Wielligh</v>
          </cell>
          <cell r="E601" t="str">
            <v>Status</v>
          </cell>
        </row>
        <row r="602">
          <cell r="A602" t="str">
            <v>N0598</v>
          </cell>
          <cell r="B602" t="str">
            <v>Okahandja</v>
          </cell>
          <cell r="C602" t="str">
            <v>Henning</v>
          </cell>
          <cell r="D602" t="str">
            <v>van Wyk</v>
          </cell>
          <cell r="E602" t="str">
            <v>Senior Men</v>
          </cell>
        </row>
        <row r="603">
          <cell r="A603" t="str">
            <v>N0599</v>
          </cell>
          <cell r="B603" t="str">
            <v>Namib Park</v>
          </cell>
          <cell r="C603" t="str">
            <v>Pinnucia</v>
          </cell>
          <cell r="D603" t="str">
            <v>Smith</v>
          </cell>
          <cell r="E603" t="str">
            <v>Ladies</v>
          </cell>
        </row>
        <row r="604">
          <cell r="A604" t="str">
            <v>N0600</v>
          </cell>
          <cell r="B604" t="str">
            <v>Otjiwarongo</v>
          </cell>
          <cell r="C604" t="str">
            <v>Festus</v>
          </cell>
          <cell r="D604" t="str">
            <v>v/d Westhuizen</v>
          </cell>
          <cell r="E604" t="str">
            <v>Senior Men</v>
          </cell>
        </row>
        <row r="605">
          <cell r="A605" t="str">
            <v>N0601</v>
          </cell>
          <cell r="B605" t="str">
            <v>Otjiwarongo</v>
          </cell>
          <cell r="C605" t="str">
            <v>Johan</v>
          </cell>
          <cell r="D605" t="str">
            <v>Van Deventer</v>
          </cell>
          <cell r="E605" t="str">
            <v>Senior Men</v>
          </cell>
        </row>
        <row r="606">
          <cell r="A606" t="str">
            <v>N0602</v>
          </cell>
          <cell r="B606" t="str">
            <v>Penguin</v>
          </cell>
          <cell r="C606" t="str">
            <v>Martinus</v>
          </cell>
          <cell r="D606" t="str">
            <v>Du Preez</v>
          </cell>
          <cell r="E606" t="str">
            <v>Masters Men</v>
          </cell>
        </row>
        <row r="607">
          <cell r="A607" t="str">
            <v>N0603</v>
          </cell>
          <cell r="B607" t="str">
            <v>Penguin</v>
          </cell>
          <cell r="C607" t="str">
            <v>Toy</v>
          </cell>
          <cell r="D607" t="str">
            <v>Page</v>
          </cell>
          <cell r="E607" t="str">
            <v>Junior men U/16</v>
          </cell>
        </row>
        <row r="608">
          <cell r="A608" t="str">
            <v>N0604</v>
          </cell>
          <cell r="B608" t="str">
            <v>Orca Angling Club</v>
          </cell>
          <cell r="C608" t="str">
            <v>Rudi</v>
          </cell>
          <cell r="D608" t="str">
            <v>Geyser</v>
          </cell>
          <cell r="E608" t="str">
            <v>Status</v>
          </cell>
        </row>
        <row r="609">
          <cell r="A609" t="str">
            <v>N0605</v>
          </cell>
          <cell r="B609" t="str">
            <v>Seagulls WHK</v>
          </cell>
          <cell r="C609" t="str">
            <v>Enjo</v>
          </cell>
          <cell r="D609" t="str">
            <v>Malan</v>
          </cell>
          <cell r="E609" t="str">
            <v>Junior men U/16</v>
          </cell>
        </row>
        <row r="610">
          <cell r="A610" t="str">
            <v>N0606</v>
          </cell>
          <cell r="B610" t="str">
            <v>Steenbras</v>
          </cell>
          <cell r="C610" t="str">
            <v>Louwrens</v>
          </cell>
          <cell r="D610" t="str">
            <v>Knouwds</v>
          </cell>
          <cell r="E610" t="str">
            <v>Veterans Men</v>
          </cell>
        </row>
        <row r="611">
          <cell r="A611" t="str">
            <v>N0607</v>
          </cell>
          <cell r="B611" t="str">
            <v>Steenbras</v>
          </cell>
          <cell r="C611" t="str">
            <v>Wimpie</v>
          </cell>
          <cell r="D611" t="str">
            <v>Greeff</v>
          </cell>
          <cell r="E611" t="str">
            <v>Senior Men</v>
          </cell>
        </row>
        <row r="612">
          <cell r="A612" t="str">
            <v>N0608</v>
          </cell>
          <cell r="B612" t="str">
            <v>Welwitschia</v>
          </cell>
          <cell r="C612" t="str">
            <v>Pieter</v>
          </cell>
          <cell r="D612" t="str">
            <v>Niemand</v>
          </cell>
          <cell r="E612" t="str">
            <v>Junior Men U/21</v>
          </cell>
        </row>
        <row r="613">
          <cell r="A613" t="str">
            <v>N0609</v>
          </cell>
          <cell r="B613" t="str">
            <v>Atlantic Angling Club</v>
          </cell>
          <cell r="C613" t="str">
            <v>Nico</v>
          </cell>
          <cell r="D613" t="str">
            <v>Du Plooy</v>
          </cell>
          <cell r="E613" t="str">
            <v>Senior Men</v>
          </cell>
        </row>
        <row r="614">
          <cell r="A614" t="str">
            <v>N0610</v>
          </cell>
          <cell r="B614" t="str">
            <v>Otjiwarongo</v>
          </cell>
          <cell r="C614" t="str">
            <v>Martinus</v>
          </cell>
          <cell r="D614" t="str">
            <v>Venter</v>
          </cell>
          <cell r="E614" t="str">
            <v>Senior Men</v>
          </cell>
        </row>
        <row r="615">
          <cell r="A615" t="str">
            <v>N0611</v>
          </cell>
          <cell r="B615" t="str">
            <v>Benguella</v>
          </cell>
          <cell r="C615" t="str">
            <v>Jean</v>
          </cell>
          <cell r="D615" t="str">
            <v>Visser</v>
          </cell>
          <cell r="E615" t="str">
            <v>Junior Men U/21</v>
          </cell>
        </row>
        <row r="616">
          <cell r="A616" t="str">
            <v>N0612</v>
          </cell>
          <cell r="B616" t="str">
            <v>Orca Angling Club</v>
          </cell>
          <cell r="C616" t="str">
            <v>Armand</v>
          </cell>
          <cell r="D616" t="str">
            <v>Fourie</v>
          </cell>
          <cell r="E616" t="str">
            <v>Senior Men</v>
          </cell>
        </row>
        <row r="617">
          <cell r="A617" t="str">
            <v>N0613</v>
          </cell>
          <cell r="B617" t="str">
            <v>Walvis Bay</v>
          </cell>
          <cell r="C617" t="str">
            <v>Arno</v>
          </cell>
          <cell r="D617" t="str">
            <v>Engels</v>
          </cell>
          <cell r="E617" t="str">
            <v>Senior Men</v>
          </cell>
        </row>
        <row r="618">
          <cell r="A618" t="str">
            <v>N0614</v>
          </cell>
          <cell r="B618" t="str">
            <v>NewClub</v>
          </cell>
          <cell r="C618" t="str">
            <v>Name</v>
          </cell>
          <cell r="D618" t="str">
            <v>Surname</v>
          </cell>
          <cell r="E618" t="str">
            <v>Status</v>
          </cell>
        </row>
        <row r="619">
          <cell r="A619" t="str">
            <v>N0615</v>
          </cell>
          <cell r="B619" t="str">
            <v>NewClub</v>
          </cell>
          <cell r="C619" t="str">
            <v>Name</v>
          </cell>
          <cell r="D619" t="str">
            <v>Surname</v>
          </cell>
          <cell r="E619" t="str">
            <v>Status</v>
          </cell>
        </row>
        <row r="620">
          <cell r="A620" t="str">
            <v>N0616</v>
          </cell>
          <cell r="B620" t="str">
            <v>NewClub</v>
          </cell>
          <cell r="C620" t="str">
            <v>Name</v>
          </cell>
          <cell r="D620" t="str">
            <v>Surname</v>
          </cell>
          <cell r="E620" t="str">
            <v>Status</v>
          </cell>
        </row>
        <row r="621">
          <cell r="A621" t="str">
            <v>N0617</v>
          </cell>
          <cell r="B621" t="str">
            <v>NewClub</v>
          </cell>
          <cell r="C621" t="str">
            <v>Name</v>
          </cell>
          <cell r="D621" t="str">
            <v>Surname</v>
          </cell>
          <cell r="E621" t="str">
            <v>Status</v>
          </cell>
        </row>
        <row r="622">
          <cell r="A622" t="str">
            <v>N0618</v>
          </cell>
          <cell r="B622" t="str">
            <v>NewClub</v>
          </cell>
          <cell r="C622" t="str">
            <v>Name</v>
          </cell>
          <cell r="D622" t="str">
            <v>Surname</v>
          </cell>
          <cell r="E622" t="str">
            <v>Status</v>
          </cell>
        </row>
        <row r="623">
          <cell r="A623" t="str">
            <v>N0619</v>
          </cell>
          <cell r="B623" t="str">
            <v>NewClub</v>
          </cell>
          <cell r="C623" t="str">
            <v>Name</v>
          </cell>
          <cell r="D623" t="str">
            <v>Surname</v>
          </cell>
          <cell r="E623" t="str">
            <v>Status</v>
          </cell>
        </row>
        <row r="624">
          <cell r="A624" t="str">
            <v>N0620</v>
          </cell>
          <cell r="B624" t="str">
            <v>NewClub</v>
          </cell>
          <cell r="C624" t="str">
            <v>Name</v>
          </cell>
          <cell r="D624" t="str">
            <v>Surname</v>
          </cell>
          <cell r="E624" t="str">
            <v>Status</v>
          </cell>
        </row>
        <row r="625">
          <cell r="A625" t="str">
            <v>N0621</v>
          </cell>
          <cell r="B625" t="str">
            <v>NewClub</v>
          </cell>
          <cell r="C625" t="str">
            <v>Name</v>
          </cell>
          <cell r="D625" t="str">
            <v>Surname</v>
          </cell>
          <cell r="E625" t="str">
            <v>Status</v>
          </cell>
        </row>
        <row r="626">
          <cell r="A626" t="str">
            <v>N0622</v>
          </cell>
          <cell r="B626" t="str">
            <v>NewClub</v>
          </cell>
          <cell r="C626" t="str">
            <v>Name</v>
          </cell>
          <cell r="D626" t="str">
            <v>Surname</v>
          </cell>
          <cell r="E626" t="str">
            <v>Status</v>
          </cell>
        </row>
      </sheetData>
      <sheetData sheetId="2" refreshError="1"/>
      <sheetData sheetId="3">
        <row r="7">
          <cell r="A7" t="str">
            <v>N0484</v>
          </cell>
          <cell r="B7" t="str">
            <v xml:space="preserve">Willem </v>
          </cell>
          <cell r="C7" t="str">
            <v>De Klerk</v>
          </cell>
          <cell r="D7" t="str">
            <v>Senior Men</v>
          </cell>
          <cell r="E7" t="str">
            <v>Namib Park</v>
          </cell>
          <cell r="G7">
            <v>1</v>
          </cell>
          <cell r="H7">
            <v>111</v>
          </cell>
          <cell r="I7">
            <v>111</v>
          </cell>
          <cell r="J7">
            <v>300</v>
          </cell>
        </row>
        <row r="8">
          <cell r="A8" t="str">
            <v>N0263</v>
          </cell>
          <cell r="B8" t="str">
            <v>Morne</v>
          </cell>
          <cell r="C8" t="str">
            <v>Human</v>
          </cell>
          <cell r="D8" t="str">
            <v>Senior Men</v>
          </cell>
          <cell r="E8" t="str">
            <v>Orca Angling Club</v>
          </cell>
          <cell r="G8">
            <v>4</v>
          </cell>
          <cell r="H8">
            <v>96.70854360300261</v>
          </cell>
          <cell r="I8">
            <v>96.70854360300261</v>
          </cell>
          <cell r="J8">
            <v>299</v>
          </cell>
        </row>
        <row r="9">
          <cell r="A9" t="str">
            <v>N0158</v>
          </cell>
          <cell r="B9" t="str">
            <v>Stephan</v>
          </cell>
          <cell r="C9" t="str">
            <v>Swanepoel</v>
          </cell>
          <cell r="D9" t="str">
            <v>Senior Men</v>
          </cell>
          <cell r="E9" t="str">
            <v>Steenbras</v>
          </cell>
          <cell r="F9">
            <v>1</v>
          </cell>
          <cell r="G9">
            <v>1</v>
          </cell>
          <cell r="H9">
            <v>31.251458301089539</v>
          </cell>
          <cell r="I9">
            <v>31.251458301089539</v>
          </cell>
          <cell r="J9">
            <v>298</v>
          </cell>
        </row>
        <row r="10">
          <cell r="A10" t="str">
            <v>N0081</v>
          </cell>
          <cell r="B10" t="str">
            <v>John-John</v>
          </cell>
          <cell r="C10" t="str">
            <v>Warrington</v>
          </cell>
          <cell r="D10" t="str">
            <v>Senior Men</v>
          </cell>
          <cell r="E10" t="str">
            <v>Mako</v>
          </cell>
          <cell r="G10">
            <v>2</v>
          </cell>
          <cell r="H10">
            <v>30.384108552893615</v>
          </cell>
          <cell r="I10">
            <v>30.384108552893615</v>
          </cell>
          <cell r="J10">
            <v>297</v>
          </cell>
        </row>
        <row r="11">
          <cell r="A11" t="str">
            <v>N0611</v>
          </cell>
          <cell r="B11" t="str">
            <v>Jean</v>
          </cell>
          <cell r="C11" t="str">
            <v>Visser</v>
          </cell>
          <cell r="D11" t="str">
            <v>Junior Men U/21</v>
          </cell>
          <cell r="E11" t="str">
            <v>Benguella</v>
          </cell>
          <cell r="G11">
            <v>1</v>
          </cell>
          <cell r="H11">
            <v>23.642169587058998</v>
          </cell>
          <cell r="I11">
            <v>23.642169587058998</v>
          </cell>
          <cell r="J11">
            <v>296</v>
          </cell>
        </row>
        <row r="12">
          <cell r="A12" t="str">
            <v>N0022</v>
          </cell>
          <cell r="B12" t="str">
            <v>Warren</v>
          </cell>
          <cell r="C12" t="str">
            <v>Deysel</v>
          </cell>
          <cell r="D12" t="str">
            <v>Senior Men</v>
          </cell>
          <cell r="E12" t="str">
            <v>Mako</v>
          </cell>
          <cell r="G12">
            <v>2</v>
          </cell>
          <cell r="H12">
            <v>23.600798603975594</v>
          </cell>
          <cell r="I12">
            <v>23.600798603975594</v>
          </cell>
          <cell r="J12">
            <v>296</v>
          </cell>
        </row>
        <row r="13">
          <cell r="A13" t="str">
            <v>N0530</v>
          </cell>
          <cell r="B13" t="str">
            <v>Fanie</v>
          </cell>
          <cell r="C13" t="str">
            <v>van Vuuren</v>
          </cell>
          <cell r="D13" t="str">
            <v>Masters Men</v>
          </cell>
          <cell r="E13" t="str">
            <v>Okahandja</v>
          </cell>
          <cell r="G13">
            <v>1</v>
          </cell>
          <cell r="H13">
            <v>20.353720640417258</v>
          </cell>
          <cell r="I13">
            <v>20.353720640417258</v>
          </cell>
          <cell r="J13">
            <v>294</v>
          </cell>
        </row>
        <row r="14">
          <cell r="A14" t="str">
            <v>N0095</v>
          </cell>
          <cell r="B14" t="str">
            <v>Simen</v>
          </cell>
          <cell r="C14" t="str">
            <v>Andersen</v>
          </cell>
          <cell r="D14" t="str">
            <v>Masters Men</v>
          </cell>
          <cell r="E14" t="str">
            <v>Henties Bay</v>
          </cell>
          <cell r="F14">
            <v>1</v>
          </cell>
          <cell r="G14">
            <v>1</v>
          </cell>
          <cell r="H14">
            <v>18.105526081279535</v>
          </cell>
          <cell r="I14">
            <v>18.105526081279535</v>
          </cell>
          <cell r="J14">
            <v>293</v>
          </cell>
        </row>
        <row r="15">
          <cell r="A15" t="str">
            <v>N0020</v>
          </cell>
          <cell r="B15" t="str">
            <v>Morne</v>
          </cell>
          <cell r="C15" t="str">
            <v>Horn</v>
          </cell>
          <cell r="D15" t="str">
            <v>Senior Men</v>
          </cell>
          <cell r="E15" t="str">
            <v>Penguin</v>
          </cell>
          <cell r="F15">
            <v>3</v>
          </cell>
          <cell r="G15">
            <v>1</v>
          </cell>
          <cell r="H15">
            <v>17.98953265975938</v>
          </cell>
          <cell r="I15">
            <v>17.98953265975938</v>
          </cell>
          <cell r="J15">
            <v>292</v>
          </cell>
        </row>
        <row r="16">
          <cell r="A16" t="str">
            <v>N0145</v>
          </cell>
          <cell r="B16" t="str">
            <v>Hennie</v>
          </cell>
          <cell r="C16" t="str">
            <v>Roets</v>
          </cell>
          <cell r="D16" t="str">
            <v>Senior Men</v>
          </cell>
          <cell r="E16" t="str">
            <v>Atlantic Angling Club</v>
          </cell>
          <cell r="F16">
            <v>4</v>
          </cell>
          <cell r="G16">
            <v>1</v>
          </cell>
          <cell r="H16">
            <v>16.622033332732606</v>
          </cell>
          <cell r="I16">
            <v>16.622033332732606</v>
          </cell>
          <cell r="J16">
            <v>291</v>
          </cell>
        </row>
        <row r="17">
          <cell r="A17" t="str">
            <v>N0016</v>
          </cell>
          <cell r="B17" t="str">
            <v>Johan</v>
          </cell>
          <cell r="C17" t="str">
            <v>Diedericks</v>
          </cell>
          <cell r="D17" t="str">
            <v>Senior Men</v>
          </cell>
          <cell r="E17" t="str">
            <v>Henties Bay</v>
          </cell>
          <cell r="G17">
            <v>1</v>
          </cell>
          <cell r="H17">
            <v>15.494446870971769</v>
          </cell>
          <cell r="I17">
            <v>15.494446870971769</v>
          </cell>
          <cell r="J17">
            <v>290</v>
          </cell>
        </row>
        <row r="18">
          <cell r="A18" t="str">
            <v>N0149</v>
          </cell>
          <cell r="B18" t="str">
            <v>Sammy</v>
          </cell>
          <cell r="C18" t="str">
            <v>Sales</v>
          </cell>
          <cell r="D18" t="str">
            <v>Senior Men</v>
          </cell>
          <cell r="E18" t="str">
            <v>Namib Park</v>
          </cell>
          <cell r="G18">
            <v>2</v>
          </cell>
          <cell r="H18">
            <v>14.735274746552452</v>
          </cell>
          <cell r="I18">
            <v>14.735274746552452</v>
          </cell>
          <cell r="J18">
            <v>289</v>
          </cell>
        </row>
        <row r="19">
          <cell r="A19" t="str">
            <v>N0226</v>
          </cell>
          <cell r="B19" t="str">
            <v>Clifford</v>
          </cell>
          <cell r="C19" t="str">
            <v>De Witt</v>
          </cell>
          <cell r="D19" t="str">
            <v>Senior Men</v>
          </cell>
          <cell r="E19" t="str">
            <v>Orca Angling Club</v>
          </cell>
          <cell r="G19">
            <v>1</v>
          </cell>
          <cell r="H19">
            <v>13.737013463969374</v>
          </cell>
          <cell r="I19">
            <v>13.737013463969374</v>
          </cell>
          <cell r="J19">
            <v>288</v>
          </cell>
        </row>
        <row r="20">
          <cell r="A20" t="str">
            <v>N0090</v>
          </cell>
          <cell r="B20" t="str">
            <v>James</v>
          </cell>
          <cell r="C20" t="str">
            <v>Scholtz</v>
          </cell>
          <cell r="D20" t="str">
            <v>Senior Men</v>
          </cell>
          <cell r="E20" t="str">
            <v>Welwitschia</v>
          </cell>
          <cell r="F20">
            <v>4</v>
          </cell>
          <cell r="G20">
            <v>1</v>
          </cell>
          <cell r="H20">
            <v>13.253108019519473</v>
          </cell>
          <cell r="I20">
            <v>13.253108019519473</v>
          </cell>
          <cell r="J20">
            <v>287</v>
          </cell>
        </row>
        <row r="21">
          <cell r="A21" t="str">
            <v>N0009</v>
          </cell>
          <cell r="B21" t="str">
            <v>Henry</v>
          </cell>
          <cell r="C21" t="str">
            <v>Loubser</v>
          </cell>
          <cell r="D21" t="str">
            <v>Masters Men</v>
          </cell>
          <cell r="E21" t="str">
            <v>Penguin</v>
          </cell>
          <cell r="F21">
            <v>2</v>
          </cell>
          <cell r="G21">
            <v>1</v>
          </cell>
          <cell r="H21">
            <v>10.921980750618788</v>
          </cell>
          <cell r="I21">
            <v>10.921980750618788</v>
          </cell>
          <cell r="J21">
            <v>286</v>
          </cell>
        </row>
        <row r="22">
          <cell r="A22" t="str">
            <v>N0139</v>
          </cell>
          <cell r="B22" t="str">
            <v>Johan</v>
          </cell>
          <cell r="C22" t="str">
            <v>Vermaak</v>
          </cell>
          <cell r="D22" t="str">
            <v>Veterans Men</v>
          </cell>
          <cell r="E22" t="str">
            <v>Welwitschia</v>
          </cell>
          <cell r="F22">
            <v>1</v>
          </cell>
          <cell r="G22">
            <v>1</v>
          </cell>
          <cell r="H22">
            <v>10.070003597697275</v>
          </cell>
          <cell r="I22">
            <v>10.070003597697275</v>
          </cell>
          <cell r="J22">
            <v>285</v>
          </cell>
        </row>
        <row r="23">
          <cell r="A23" t="str">
            <v>N0018</v>
          </cell>
          <cell r="B23" t="str">
            <v>Garreth</v>
          </cell>
          <cell r="C23" t="str">
            <v>Wolfaardt</v>
          </cell>
          <cell r="D23" t="str">
            <v>Senior Men</v>
          </cell>
          <cell r="E23" t="str">
            <v>Orca Angling Club</v>
          </cell>
          <cell r="G23">
            <v>1</v>
          </cell>
          <cell r="H23">
            <v>9.8330964124157703</v>
          </cell>
          <cell r="I23">
            <v>9.8330964124157703</v>
          </cell>
          <cell r="J23">
            <v>284</v>
          </cell>
        </row>
        <row r="24">
          <cell r="A24" t="str">
            <v>N0079</v>
          </cell>
          <cell r="B24" t="str">
            <v>Botha</v>
          </cell>
          <cell r="C24" t="str">
            <v>Jansen</v>
          </cell>
          <cell r="D24" t="str">
            <v>Senior Men</v>
          </cell>
          <cell r="E24" t="str">
            <v>Okahandja</v>
          </cell>
          <cell r="F24">
            <v>5</v>
          </cell>
          <cell r="G24">
            <v>1</v>
          </cell>
          <cell r="H24">
            <v>9.4813550911943558</v>
          </cell>
          <cell r="I24">
            <v>9.4813550911943558</v>
          </cell>
          <cell r="J24">
            <v>283</v>
          </cell>
        </row>
        <row r="25">
          <cell r="A25" t="str">
            <v>N0068</v>
          </cell>
          <cell r="B25" t="str">
            <v>Chris</v>
          </cell>
          <cell r="C25" t="str">
            <v>Feyerabend</v>
          </cell>
          <cell r="D25" t="str">
            <v>Senior Men</v>
          </cell>
          <cell r="E25" t="str">
            <v>Otjiwarongo</v>
          </cell>
          <cell r="G25">
            <v>2</v>
          </cell>
          <cell r="H25">
            <v>9.3000000000000007</v>
          </cell>
          <cell r="I25">
            <v>9.3000000000000007</v>
          </cell>
          <cell r="J25">
            <v>282</v>
          </cell>
        </row>
        <row r="26">
          <cell r="A26" t="str">
            <v>N0144</v>
          </cell>
          <cell r="B26" t="str">
            <v>Sarah</v>
          </cell>
          <cell r="C26" t="str">
            <v>Coetzee</v>
          </cell>
          <cell r="D26" t="str">
            <v>Ladies</v>
          </cell>
          <cell r="E26" t="str">
            <v>Atlantic Angling Club</v>
          </cell>
          <cell r="F26">
            <v>2</v>
          </cell>
          <cell r="G26">
            <v>1</v>
          </cell>
          <cell r="H26">
            <v>4.7847439627572523</v>
          </cell>
          <cell r="I26">
            <v>4.7847439627572523</v>
          </cell>
          <cell r="J26">
            <v>281</v>
          </cell>
        </row>
        <row r="27">
          <cell r="A27" t="str">
            <v>N0072</v>
          </cell>
          <cell r="B27" t="str">
            <v>Louis</v>
          </cell>
          <cell r="C27" t="str">
            <v>Heath</v>
          </cell>
          <cell r="D27" t="str">
            <v>Masters Men</v>
          </cell>
          <cell r="E27" t="str">
            <v>Steenbras</v>
          </cell>
          <cell r="F27">
            <v>3</v>
          </cell>
          <cell r="G27">
            <v>1</v>
          </cell>
          <cell r="H27">
            <v>4.7396274633099589</v>
          </cell>
          <cell r="I27">
            <v>4.7396274633099589</v>
          </cell>
          <cell r="J27">
            <v>280</v>
          </cell>
        </row>
        <row r="28">
          <cell r="A28" t="str">
            <v>N0097</v>
          </cell>
          <cell r="B28" t="str">
            <v>Charl</v>
          </cell>
          <cell r="C28" t="str">
            <v>Vorster</v>
          </cell>
          <cell r="D28" t="str">
            <v>Veterans Men</v>
          </cell>
          <cell r="E28" t="str">
            <v>Penguin</v>
          </cell>
          <cell r="F28">
            <v>6</v>
          </cell>
          <cell r="H28">
            <v>3.835742878101839</v>
          </cell>
          <cell r="I28">
            <v>3.835742878101839</v>
          </cell>
          <cell r="J28">
            <v>279</v>
          </cell>
        </row>
        <row r="29">
          <cell r="A29" t="str">
            <v>N0099</v>
          </cell>
          <cell r="B29" t="str">
            <v>Toekie</v>
          </cell>
          <cell r="C29" t="str">
            <v>Jansen</v>
          </cell>
          <cell r="D29" t="str">
            <v>Ladies</v>
          </cell>
          <cell r="E29" t="str">
            <v>Okahandja</v>
          </cell>
          <cell r="F29">
            <v>6</v>
          </cell>
          <cell r="H29">
            <v>3.7106774402874563</v>
          </cell>
          <cell r="I29">
            <v>3.7106774402874563</v>
          </cell>
          <cell r="J29">
            <v>278</v>
          </cell>
        </row>
        <row r="30">
          <cell r="A30" t="str">
            <v>N0561</v>
          </cell>
          <cell r="B30" t="str">
            <v>De Wet</v>
          </cell>
          <cell r="C30" t="str">
            <v>Vorster</v>
          </cell>
          <cell r="D30" t="str">
            <v>Senior Men</v>
          </cell>
          <cell r="E30" t="str">
            <v>Seagulls WVB</v>
          </cell>
          <cell r="F30">
            <v>3</v>
          </cell>
          <cell r="G30">
            <v>1</v>
          </cell>
          <cell r="H30">
            <v>3.6922599772449654</v>
          </cell>
          <cell r="I30">
            <v>3.6922599772449654</v>
          </cell>
          <cell r="J30">
            <v>277</v>
          </cell>
        </row>
        <row r="31">
          <cell r="A31" t="str">
            <v>N0311</v>
          </cell>
          <cell r="B31" t="str">
            <v>Sean</v>
          </cell>
          <cell r="C31" t="str">
            <v>Oberg</v>
          </cell>
          <cell r="D31" t="str">
            <v>Senior Men</v>
          </cell>
          <cell r="E31" t="str">
            <v>Orca Angling Club</v>
          </cell>
          <cell r="G31">
            <v>1</v>
          </cell>
          <cell r="H31">
            <v>3.6320117477092504</v>
          </cell>
          <cell r="I31">
            <v>3.6320117477092504</v>
          </cell>
          <cell r="J31">
            <v>276</v>
          </cell>
        </row>
        <row r="32">
          <cell r="A32" t="str">
            <v>N0185</v>
          </cell>
          <cell r="B32" t="str">
            <v>Sue</v>
          </cell>
          <cell r="C32" t="str">
            <v>Drake</v>
          </cell>
          <cell r="D32" t="str">
            <v>Ladies</v>
          </cell>
          <cell r="E32" t="str">
            <v>Mako</v>
          </cell>
          <cell r="F32">
            <v>7</v>
          </cell>
          <cell r="H32">
            <v>3.6</v>
          </cell>
          <cell r="I32">
            <v>3.6</v>
          </cell>
          <cell r="J32">
            <v>276</v>
          </cell>
        </row>
        <row r="33">
          <cell r="A33" t="str">
            <v>N0019</v>
          </cell>
          <cell r="B33" t="str">
            <v>Johan</v>
          </cell>
          <cell r="C33" t="str">
            <v>Visser</v>
          </cell>
          <cell r="D33" t="str">
            <v>Senior Men</v>
          </cell>
          <cell r="E33" t="str">
            <v>Mako</v>
          </cell>
          <cell r="F33">
            <v>5</v>
          </cell>
          <cell r="H33">
            <v>3.3837785000223066</v>
          </cell>
          <cell r="I33">
            <v>3.3837785000223066</v>
          </cell>
          <cell r="J33">
            <v>274</v>
          </cell>
        </row>
        <row r="34">
          <cell r="A34" t="str">
            <v>N0023</v>
          </cell>
          <cell r="B34" t="str">
            <v>Jörg</v>
          </cell>
          <cell r="C34" t="str">
            <v>Walter</v>
          </cell>
          <cell r="D34" t="str">
            <v>Masters Men</v>
          </cell>
          <cell r="E34" t="str">
            <v>Atlantic Angling Club</v>
          </cell>
          <cell r="F34">
            <v>5</v>
          </cell>
          <cell r="H34">
            <v>3.3644684013811688</v>
          </cell>
          <cell r="I34">
            <v>3.3644684013811688</v>
          </cell>
          <cell r="J34">
            <v>274</v>
          </cell>
        </row>
        <row r="35">
          <cell r="A35" t="str">
            <v>N0160</v>
          </cell>
          <cell r="B35" t="str">
            <v>Julia</v>
          </cell>
          <cell r="C35" t="str">
            <v>Hart</v>
          </cell>
          <cell r="D35" t="str">
            <v>Ladies</v>
          </cell>
          <cell r="E35" t="str">
            <v>Seagulls WHK</v>
          </cell>
          <cell r="F35">
            <v>6</v>
          </cell>
          <cell r="H35">
            <v>3.2</v>
          </cell>
          <cell r="I35">
            <v>3.2</v>
          </cell>
          <cell r="J35">
            <v>272</v>
          </cell>
        </row>
        <row r="36">
          <cell r="A36" t="str">
            <v>N0152</v>
          </cell>
          <cell r="B36" t="str">
            <v>Steve</v>
          </cell>
          <cell r="C36" t="str">
            <v>Mertens</v>
          </cell>
          <cell r="D36" t="str">
            <v>Masters Men</v>
          </cell>
          <cell r="E36" t="str">
            <v>Seagulls WHK</v>
          </cell>
          <cell r="F36">
            <v>6</v>
          </cell>
          <cell r="H36">
            <v>3.2</v>
          </cell>
          <cell r="I36">
            <v>3.2</v>
          </cell>
          <cell r="J36">
            <v>272</v>
          </cell>
        </row>
        <row r="37">
          <cell r="A37" t="str">
            <v>N0121</v>
          </cell>
          <cell r="B37" t="str">
            <v>Lezelle</v>
          </cell>
          <cell r="C37" t="str">
            <v xml:space="preserve">Smit </v>
          </cell>
          <cell r="D37" t="str">
            <v>Ladies</v>
          </cell>
          <cell r="E37" t="str">
            <v>Seagulls WVB</v>
          </cell>
          <cell r="F37">
            <v>6</v>
          </cell>
          <cell r="H37">
            <v>3.2</v>
          </cell>
          <cell r="I37">
            <v>3.2</v>
          </cell>
          <cell r="J37">
            <v>272</v>
          </cell>
        </row>
        <row r="38">
          <cell r="A38" t="str">
            <v>N0057</v>
          </cell>
          <cell r="B38" t="str">
            <v>Jeri</v>
          </cell>
          <cell r="C38" t="str">
            <v>Drake</v>
          </cell>
          <cell r="D38" t="str">
            <v>Masters Men</v>
          </cell>
          <cell r="E38" t="str">
            <v>Mako</v>
          </cell>
          <cell r="F38">
            <v>2</v>
          </cell>
          <cell r="G38">
            <v>1</v>
          </cell>
          <cell r="H38">
            <v>3.1825302485495905</v>
          </cell>
          <cell r="I38">
            <v>3.1825302485495905</v>
          </cell>
          <cell r="J38">
            <v>272</v>
          </cell>
        </row>
        <row r="39">
          <cell r="A39" t="str">
            <v>N0125</v>
          </cell>
          <cell r="B39" t="str">
            <v>Colin</v>
          </cell>
          <cell r="C39" t="str">
            <v>Hart</v>
          </cell>
          <cell r="D39" t="str">
            <v>Masters Men</v>
          </cell>
          <cell r="E39" t="str">
            <v>Seagulls WHK</v>
          </cell>
          <cell r="F39">
            <v>5</v>
          </cell>
          <cell r="H39">
            <v>3.0959968961571405</v>
          </cell>
          <cell r="I39">
            <v>3.0959968961571405</v>
          </cell>
          <cell r="J39">
            <v>268</v>
          </cell>
        </row>
        <row r="40">
          <cell r="A40" t="str">
            <v>N0466</v>
          </cell>
          <cell r="B40" t="str">
            <v>Schalk</v>
          </cell>
          <cell r="C40" t="str">
            <v>Human</v>
          </cell>
          <cell r="D40" t="str">
            <v>Senior Men</v>
          </cell>
          <cell r="E40" t="str">
            <v>Orca Angling Club</v>
          </cell>
          <cell r="G40">
            <v>1</v>
          </cell>
          <cell r="H40">
            <v>3.0171065594447728</v>
          </cell>
          <cell r="I40">
            <v>3.0171065594447728</v>
          </cell>
          <cell r="J40">
            <v>267</v>
          </cell>
        </row>
        <row r="41">
          <cell r="A41" t="str">
            <v>N0573</v>
          </cell>
          <cell r="B41" t="str">
            <v>Rinus</v>
          </cell>
          <cell r="C41" t="str">
            <v>v/d Westhuizen</v>
          </cell>
          <cell r="D41" t="str">
            <v>Senior Men</v>
          </cell>
          <cell r="E41" t="str">
            <v>Otjiwarongo</v>
          </cell>
          <cell r="G41">
            <v>1</v>
          </cell>
          <cell r="H41">
            <v>3.0171065594447728</v>
          </cell>
          <cell r="I41">
            <v>3.0171065594447728</v>
          </cell>
          <cell r="J41">
            <v>267</v>
          </cell>
        </row>
        <row r="42">
          <cell r="A42" t="str">
            <v>N0008</v>
          </cell>
          <cell r="B42" t="str">
            <v>Andre</v>
          </cell>
          <cell r="C42" t="str">
            <v>Coetzee</v>
          </cell>
          <cell r="D42" t="str">
            <v>Masters Men</v>
          </cell>
          <cell r="E42" t="str">
            <v>Namib Park</v>
          </cell>
          <cell r="G42">
            <v>1</v>
          </cell>
          <cell r="H42">
            <v>3.0171065594447728</v>
          </cell>
          <cell r="I42">
            <v>3.0171065594447728</v>
          </cell>
          <cell r="J42">
            <v>267</v>
          </cell>
        </row>
        <row r="43">
          <cell r="A43" t="str">
            <v>N0344</v>
          </cell>
          <cell r="B43" t="str">
            <v>Morne</v>
          </cell>
          <cell r="C43" t="str">
            <v>Hugo</v>
          </cell>
          <cell r="D43" t="str">
            <v>Senior Men</v>
          </cell>
          <cell r="E43" t="str">
            <v>Orca Angling Club</v>
          </cell>
          <cell r="F43">
            <v>5</v>
          </cell>
          <cell r="H43">
            <v>2.9819519170081268</v>
          </cell>
          <cell r="I43">
            <v>2.9819519170081268</v>
          </cell>
          <cell r="J43">
            <v>267</v>
          </cell>
        </row>
        <row r="44">
          <cell r="A44" t="str">
            <v>N0118</v>
          </cell>
          <cell r="B44" t="str">
            <v>Olaf</v>
          </cell>
          <cell r="C44" t="str">
            <v>Coetzee</v>
          </cell>
          <cell r="D44" t="str">
            <v>Senior Men</v>
          </cell>
          <cell r="E44" t="str">
            <v>Namib Park</v>
          </cell>
          <cell r="G44">
            <v>1</v>
          </cell>
          <cell r="H44">
            <v>2.9036426554539583</v>
          </cell>
          <cell r="I44">
            <v>2.9036426554539583</v>
          </cell>
          <cell r="J44">
            <v>263</v>
          </cell>
        </row>
        <row r="45">
          <cell r="A45" t="str">
            <v>N0523</v>
          </cell>
          <cell r="B45" t="str">
            <v>Andrew</v>
          </cell>
          <cell r="C45" t="str">
            <v>Hayward</v>
          </cell>
          <cell r="D45" t="str">
            <v>Masters Men</v>
          </cell>
          <cell r="E45" t="str">
            <v>Okahandja</v>
          </cell>
          <cell r="F45">
            <v>2</v>
          </cell>
          <cell r="H45">
            <v>2.8318745920667023</v>
          </cell>
          <cell r="I45">
            <v>2.8318745920667023</v>
          </cell>
          <cell r="J45">
            <v>262</v>
          </cell>
        </row>
        <row r="46">
          <cell r="A46" t="str">
            <v>N0464</v>
          </cell>
          <cell r="B46" t="str">
            <v>Sarel</v>
          </cell>
          <cell r="C46" t="str">
            <v>Mynhardt</v>
          </cell>
          <cell r="D46" t="str">
            <v>Veterans Men</v>
          </cell>
          <cell r="E46" t="str">
            <v>Welwitschia</v>
          </cell>
          <cell r="F46">
            <v>3</v>
          </cell>
          <cell r="H46">
            <v>2.6348625015953826</v>
          </cell>
          <cell r="I46">
            <v>2.6348625015953826</v>
          </cell>
          <cell r="J46">
            <v>261</v>
          </cell>
        </row>
        <row r="47">
          <cell r="A47" t="str">
            <v>N0048</v>
          </cell>
          <cell r="B47" t="str">
            <v>Morne</v>
          </cell>
          <cell r="C47" t="str">
            <v>Burger</v>
          </cell>
          <cell r="D47" t="str">
            <v>Senior Men</v>
          </cell>
          <cell r="E47" t="str">
            <v>Penguin</v>
          </cell>
          <cell r="F47">
            <v>5</v>
          </cell>
          <cell r="H47">
            <v>2.6</v>
          </cell>
          <cell r="I47">
            <v>2.6</v>
          </cell>
          <cell r="J47">
            <v>261</v>
          </cell>
        </row>
        <row r="48">
          <cell r="A48" t="str">
            <v>N0208</v>
          </cell>
          <cell r="B48" t="str">
            <v>Adri</v>
          </cell>
          <cell r="C48" t="str">
            <v>Roets</v>
          </cell>
          <cell r="D48" t="str">
            <v>Veterans Men</v>
          </cell>
          <cell r="E48" t="str">
            <v>Atlantic Angling Club</v>
          </cell>
          <cell r="F48">
            <v>4</v>
          </cell>
          <cell r="H48">
            <v>2.5299875389285935</v>
          </cell>
          <cell r="I48">
            <v>2.5299875389285935</v>
          </cell>
          <cell r="J48">
            <v>259</v>
          </cell>
        </row>
        <row r="49">
          <cell r="A49" t="str">
            <v>N0040</v>
          </cell>
          <cell r="B49" t="str">
            <v>Morne</v>
          </cell>
          <cell r="C49" t="str">
            <v>Honiball</v>
          </cell>
          <cell r="D49" t="str">
            <v>Senior Men</v>
          </cell>
          <cell r="E49" t="str">
            <v>Welwitschia</v>
          </cell>
          <cell r="F49">
            <v>2</v>
          </cell>
          <cell r="H49">
            <v>2.3917787475907502</v>
          </cell>
          <cell r="I49">
            <v>2.3917787475907502</v>
          </cell>
          <cell r="J49">
            <v>258</v>
          </cell>
        </row>
        <row r="50">
          <cell r="A50" t="str">
            <v>N0013</v>
          </cell>
          <cell r="B50" t="str">
            <v>Rodger</v>
          </cell>
          <cell r="C50" t="str">
            <v>Boon</v>
          </cell>
          <cell r="D50" t="str">
            <v>Senior Men</v>
          </cell>
          <cell r="E50" t="str">
            <v>Namib Park</v>
          </cell>
          <cell r="F50">
            <v>4</v>
          </cell>
          <cell r="H50">
            <v>2.3013792469278527</v>
          </cell>
          <cell r="I50">
            <v>2.3013792469278527</v>
          </cell>
          <cell r="J50">
            <v>257</v>
          </cell>
        </row>
        <row r="51">
          <cell r="A51" t="str">
            <v>N0460</v>
          </cell>
          <cell r="B51" t="str">
            <v>Jaco</v>
          </cell>
          <cell r="C51" t="str">
            <v>Venter</v>
          </cell>
          <cell r="D51" t="str">
            <v>Veterans Men</v>
          </cell>
          <cell r="E51" t="str">
            <v>Atlantic Angling Club</v>
          </cell>
          <cell r="F51">
            <v>4</v>
          </cell>
          <cell r="H51">
            <v>2.2999999999999998</v>
          </cell>
          <cell r="I51">
            <v>2.2999999999999998</v>
          </cell>
          <cell r="J51">
            <v>257</v>
          </cell>
        </row>
        <row r="52">
          <cell r="A52" t="str">
            <v>N0583</v>
          </cell>
          <cell r="B52" t="str">
            <v>Carmen</v>
          </cell>
          <cell r="C52" t="str">
            <v>Mynhardt</v>
          </cell>
          <cell r="D52" t="str">
            <v>Ladies</v>
          </cell>
          <cell r="E52" t="str">
            <v>Welwitschia</v>
          </cell>
          <cell r="F52">
            <v>2</v>
          </cell>
          <cell r="H52">
            <v>2.2820794646554381</v>
          </cell>
          <cell r="I52">
            <v>2.2820794646554381</v>
          </cell>
          <cell r="J52">
            <v>257</v>
          </cell>
        </row>
        <row r="53">
          <cell r="A53" t="str">
            <v>N0006</v>
          </cell>
          <cell r="B53" t="str">
            <v>Nico</v>
          </cell>
          <cell r="C53" t="str">
            <v>Kotze</v>
          </cell>
          <cell r="D53" t="str">
            <v>Senior Men</v>
          </cell>
          <cell r="E53" t="str">
            <v>Namib Park</v>
          </cell>
          <cell r="F53">
            <v>2</v>
          </cell>
          <cell r="H53">
            <v>2.1863097671263656</v>
          </cell>
          <cell r="I53">
            <v>2.1863097671263656</v>
          </cell>
          <cell r="J53">
            <v>254</v>
          </cell>
        </row>
        <row r="54">
          <cell r="A54" t="str">
            <v>N0071</v>
          </cell>
          <cell r="B54" t="str">
            <v>Carlien</v>
          </cell>
          <cell r="C54" t="str">
            <v>Steyn</v>
          </cell>
          <cell r="D54" t="str">
            <v>Ladies</v>
          </cell>
          <cell r="E54" t="str">
            <v>Welwitschia</v>
          </cell>
          <cell r="F54">
            <v>3</v>
          </cell>
          <cell r="H54">
            <v>2.0959968961571405</v>
          </cell>
          <cell r="I54">
            <v>2.0959968961571405</v>
          </cell>
          <cell r="J54">
            <v>253</v>
          </cell>
        </row>
        <row r="55">
          <cell r="A55" t="str">
            <v>N0100</v>
          </cell>
          <cell r="B55" t="str">
            <v>Werner</v>
          </cell>
          <cell r="C55" t="str">
            <v>van Riet</v>
          </cell>
          <cell r="D55" t="str">
            <v>Senior Men</v>
          </cell>
          <cell r="E55" t="str">
            <v>Steenbras</v>
          </cell>
          <cell r="F55">
            <v>3</v>
          </cell>
          <cell r="H55">
            <v>2.0299875389285935</v>
          </cell>
          <cell r="I55">
            <v>2.0299875389285935</v>
          </cell>
          <cell r="J55">
            <v>252</v>
          </cell>
        </row>
        <row r="56">
          <cell r="A56" t="str">
            <v>N0070</v>
          </cell>
          <cell r="B56" t="str">
            <v>Herbert</v>
          </cell>
          <cell r="C56" t="str">
            <v>van Niekerk</v>
          </cell>
          <cell r="D56" t="str">
            <v>Veterans Men</v>
          </cell>
          <cell r="E56" t="str">
            <v>Seagulls WVB</v>
          </cell>
          <cell r="F56">
            <v>4</v>
          </cell>
          <cell r="H56">
            <v>2</v>
          </cell>
          <cell r="I56">
            <v>2</v>
          </cell>
          <cell r="J56">
            <v>252</v>
          </cell>
        </row>
        <row r="57">
          <cell r="A57" t="str">
            <v>N0064</v>
          </cell>
          <cell r="B57" t="str">
            <v>Gerrie</v>
          </cell>
          <cell r="C57" t="str">
            <v>Hough</v>
          </cell>
          <cell r="D57" t="str">
            <v>Veterans Men</v>
          </cell>
          <cell r="E57" t="str">
            <v>Skeleton Coast</v>
          </cell>
          <cell r="F57">
            <v>2</v>
          </cell>
          <cell r="H57">
            <v>1.9863097671263656</v>
          </cell>
          <cell r="I57">
            <v>1.9863097671263656</v>
          </cell>
          <cell r="J57">
            <v>252</v>
          </cell>
        </row>
        <row r="58">
          <cell r="A58" t="str">
            <v>N0607</v>
          </cell>
          <cell r="B58" t="str">
            <v>Wimpie</v>
          </cell>
          <cell r="C58" t="str">
            <v>Greeff</v>
          </cell>
          <cell r="D58" t="str">
            <v>Senior Men</v>
          </cell>
          <cell r="E58" t="str">
            <v>Steenbras</v>
          </cell>
          <cell r="F58">
            <v>1</v>
          </cell>
          <cell r="H58">
            <v>1.8095958395361569</v>
          </cell>
          <cell r="I58">
            <v>1.8095958395361569</v>
          </cell>
          <cell r="J58">
            <v>249</v>
          </cell>
        </row>
        <row r="59">
          <cell r="A59" t="str">
            <v>N0046</v>
          </cell>
          <cell r="B59" t="str">
            <v>Daantjie</v>
          </cell>
          <cell r="C59" t="str">
            <v>Nasilowski</v>
          </cell>
          <cell r="D59" t="str">
            <v>Masters Men</v>
          </cell>
          <cell r="E59" t="str">
            <v>Penguin</v>
          </cell>
          <cell r="F59">
            <v>3</v>
          </cell>
          <cell r="H59">
            <v>1.7999999999999998</v>
          </cell>
          <cell r="I59">
            <v>1.7999999999999998</v>
          </cell>
          <cell r="J59">
            <v>249</v>
          </cell>
        </row>
        <row r="60">
          <cell r="A60" t="str">
            <v>N0519</v>
          </cell>
          <cell r="B60" t="str">
            <v>Armand</v>
          </cell>
          <cell r="C60" t="str">
            <v>Esterhuysen</v>
          </cell>
          <cell r="D60" t="str">
            <v>Junior Men U/16</v>
          </cell>
          <cell r="E60" t="str">
            <v>Skeleton Coast</v>
          </cell>
          <cell r="F60">
            <v>3</v>
          </cell>
          <cell r="G60">
            <v>1</v>
          </cell>
          <cell r="H60">
            <v>1.7819519170081266</v>
          </cell>
          <cell r="I60">
            <v>1.7819519170081266</v>
          </cell>
          <cell r="J60">
            <v>249</v>
          </cell>
        </row>
        <row r="61">
          <cell r="A61" t="str">
            <v>N0300</v>
          </cell>
          <cell r="B61" t="str">
            <v>Danie</v>
          </cell>
          <cell r="C61" t="str">
            <v>Smith</v>
          </cell>
          <cell r="D61" t="str">
            <v>Senior Men</v>
          </cell>
          <cell r="E61" t="str">
            <v>Seagulls WHK</v>
          </cell>
          <cell r="F61">
            <v>3</v>
          </cell>
          <cell r="H61">
            <v>1.7</v>
          </cell>
          <cell r="I61">
            <v>1.7</v>
          </cell>
          <cell r="J61">
            <v>246</v>
          </cell>
        </row>
        <row r="62">
          <cell r="A62" t="str">
            <v>N0024</v>
          </cell>
          <cell r="B62" t="str">
            <v>Andrew</v>
          </cell>
          <cell r="C62" t="str">
            <v>v/d Westhuizen</v>
          </cell>
          <cell r="D62" t="str">
            <v>Senior Men</v>
          </cell>
          <cell r="E62" t="str">
            <v>Mako</v>
          </cell>
          <cell r="F62">
            <v>2</v>
          </cell>
          <cell r="H62">
            <v>1.6860825684982979</v>
          </cell>
          <cell r="I62">
            <v>1.6860825684982979</v>
          </cell>
          <cell r="J62">
            <v>246</v>
          </cell>
        </row>
        <row r="63">
          <cell r="A63" t="str">
            <v>N0003</v>
          </cell>
          <cell r="B63" t="str">
            <v>Bertie</v>
          </cell>
          <cell r="C63" t="str">
            <v>Diedericks</v>
          </cell>
          <cell r="D63" t="str">
            <v>Masters Men</v>
          </cell>
          <cell r="E63" t="str">
            <v>Henties Bay</v>
          </cell>
          <cell r="F63">
            <v>3</v>
          </cell>
          <cell r="H63">
            <v>1.5959968961571405</v>
          </cell>
          <cell r="I63">
            <v>1.5959968961571405</v>
          </cell>
          <cell r="J63">
            <v>244</v>
          </cell>
        </row>
        <row r="64">
          <cell r="A64" t="str">
            <v>N0156</v>
          </cell>
          <cell r="B64" t="str">
            <v>Gerard</v>
          </cell>
          <cell r="C64" t="str">
            <v>Hough</v>
          </cell>
          <cell r="D64" t="str">
            <v>Junior Men U/16</v>
          </cell>
          <cell r="E64" t="str">
            <v>Skeleton Coast</v>
          </cell>
          <cell r="F64">
            <v>2</v>
          </cell>
          <cell r="H64">
            <v>1.5106774402874563</v>
          </cell>
          <cell r="I64">
            <v>1.5106774402874563</v>
          </cell>
          <cell r="J64">
            <v>243</v>
          </cell>
        </row>
        <row r="65">
          <cell r="A65" t="str">
            <v>N0157</v>
          </cell>
          <cell r="B65" t="str">
            <v>Gerrit</v>
          </cell>
          <cell r="C65" t="str">
            <v>Viljoen</v>
          </cell>
          <cell r="D65" t="str">
            <v>Grand Masters Men</v>
          </cell>
          <cell r="E65" t="str">
            <v>Okahandja</v>
          </cell>
          <cell r="F65">
            <v>3</v>
          </cell>
          <cell r="H65">
            <v>1.5</v>
          </cell>
          <cell r="I65">
            <v>1.5</v>
          </cell>
          <cell r="J65">
            <v>243</v>
          </cell>
        </row>
        <row r="66">
          <cell r="A66" t="str">
            <v>N0010</v>
          </cell>
          <cell r="B66" t="str">
            <v>Desiree</v>
          </cell>
          <cell r="C66" t="str">
            <v>Klemp</v>
          </cell>
          <cell r="D66" t="str">
            <v>Ladies</v>
          </cell>
          <cell r="E66" t="str">
            <v>Orca Angling Club</v>
          </cell>
          <cell r="F66">
            <v>3</v>
          </cell>
          <cell r="H66">
            <v>1.5</v>
          </cell>
          <cell r="I66">
            <v>1.5</v>
          </cell>
          <cell r="J66">
            <v>243</v>
          </cell>
        </row>
        <row r="67">
          <cell r="A67" t="str">
            <v>N0524</v>
          </cell>
          <cell r="B67" t="str">
            <v>Enslin</v>
          </cell>
          <cell r="C67" t="str">
            <v>Opperman</v>
          </cell>
          <cell r="D67" t="str">
            <v>Senior Men</v>
          </cell>
          <cell r="E67" t="str">
            <v>Penguin</v>
          </cell>
          <cell r="F67">
            <v>3</v>
          </cell>
          <cell r="H67">
            <v>1.5</v>
          </cell>
          <cell r="I67">
            <v>1.5</v>
          </cell>
          <cell r="J67">
            <v>243</v>
          </cell>
        </row>
        <row r="68">
          <cell r="A68" t="str">
            <v>N0496</v>
          </cell>
          <cell r="B68" t="str">
            <v>Rudi</v>
          </cell>
          <cell r="C68" t="str">
            <v>Swartz</v>
          </cell>
          <cell r="D68" t="str">
            <v>Senior Men</v>
          </cell>
          <cell r="E68" t="str">
            <v>Mako</v>
          </cell>
          <cell r="F68">
            <v>2</v>
          </cell>
          <cell r="H68">
            <v>1.4537909610937128</v>
          </cell>
          <cell r="I68">
            <v>1.4537909610937128</v>
          </cell>
          <cell r="J68">
            <v>243</v>
          </cell>
        </row>
        <row r="69">
          <cell r="A69" t="str">
            <v>N0534</v>
          </cell>
          <cell r="B69" t="str">
            <v>Dries</v>
          </cell>
          <cell r="C69" t="str">
            <v>Oberholzer</v>
          </cell>
          <cell r="D69" t="str">
            <v>Senior Men</v>
          </cell>
          <cell r="E69" t="str">
            <v>Skeleton Coast</v>
          </cell>
          <cell r="F69">
            <v>2</v>
          </cell>
          <cell r="H69">
            <v>1.4537909610937128</v>
          </cell>
          <cell r="I69">
            <v>1.4537909610937128</v>
          </cell>
          <cell r="J69">
            <v>243</v>
          </cell>
        </row>
        <row r="70">
          <cell r="A70" t="str">
            <v>N0078</v>
          </cell>
          <cell r="B70" t="str">
            <v>Richard</v>
          </cell>
          <cell r="C70" t="str">
            <v>Kotze</v>
          </cell>
          <cell r="D70" t="str">
            <v>Masters Men</v>
          </cell>
          <cell r="E70" t="str">
            <v>Seagulls WVB</v>
          </cell>
          <cell r="F70">
            <v>2</v>
          </cell>
          <cell r="H70">
            <v>1.4299875389285939</v>
          </cell>
          <cell r="I70">
            <v>1.4299875389285939</v>
          </cell>
          <cell r="J70">
            <v>237</v>
          </cell>
        </row>
        <row r="71">
          <cell r="A71" t="str">
            <v>N0537</v>
          </cell>
          <cell r="B71" t="str">
            <v>Roberto</v>
          </cell>
          <cell r="C71" t="str">
            <v>Celotto</v>
          </cell>
          <cell r="D71" t="str">
            <v>Senior Men</v>
          </cell>
          <cell r="E71" t="str">
            <v>Orca Angling Club</v>
          </cell>
          <cell r="F71">
            <v>2</v>
          </cell>
          <cell r="H71">
            <v>1.4299875389285939</v>
          </cell>
          <cell r="I71">
            <v>1.4299875389285939</v>
          </cell>
          <cell r="J71">
            <v>237</v>
          </cell>
        </row>
        <row r="72">
          <cell r="A72" t="str">
            <v>N0045</v>
          </cell>
          <cell r="B72" t="str">
            <v>Chrisjan</v>
          </cell>
          <cell r="C72" t="str">
            <v>Potgieter</v>
          </cell>
          <cell r="D72" t="str">
            <v>Senior Men</v>
          </cell>
          <cell r="E72" t="str">
            <v>Seagulls WHK</v>
          </cell>
          <cell r="F72">
            <v>1</v>
          </cell>
          <cell r="H72">
            <v>1.2822089387164712</v>
          </cell>
          <cell r="I72">
            <v>1.2822089387164712</v>
          </cell>
          <cell r="J72">
            <v>235</v>
          </cell>
        </row>
        <row r="73">
          <cell r="A73" t="str">
            <v>N0571</v>
          </cell>
          <cell r="B73" t="str">
            <v>Juan</v>
          </cell>
          <cell r="C73" t="str">
            <v>Janse van Vuuren</v>
          </cell>
          <cell r="D73" t="str">
            <v>Junior Men U/16</v>
          </cell>
          <cell r="E73" t="str">
            <v>Henties Bay</v>
          </cell>
          <cell r="F73">
            <v>1</v>
          </cell>
          <cell r="H73">
            <v>1.2058299604247467</v>
          </cell>
          <cell r="I73">
            <v>1.2058299604247467</v>
          </cell>
          <cell r="J73">
            <v>234</v>
          </cell>
        </row>
        <row r="74">
          <cell r="A74" t="str">
            <v>N0162</v>
          </cell>
          <cell r="B74" t="str">
            <v>Coennie</v>
          </cell>
          <cell r="C74" t="str">
            <v>Steyn</v>
          </cell>
          <cell r="D74" t="str">
            <v>Masters Men</v>
          </cell>
          <cell r="E74" t="str">
            <v>Namib Park</v>
          </cell>
          <cell r="F74">
            <v>1</v>
          </cell>
          <cell r="H74">
            <v>1.2058299604247467</v>
          </cell>
          <cell r="I74">
            <v>1.2058299604247467</v>
          </cell>
          <cell r="J74">
            <v>234</v>
          </cell>
        </row>
        <row r="75">
          <cell r="A75" t="str">
            <v>N0104</v>
          </cell>
          <cell r="B75" t="str">
            <v>Ettiene</v>
          </cell>
          <cell r="C75" t="str">
            <v>Coetzee</v>
          </cell>
          <cell r="D75" t="str">
            <v>Veterans Men</v>
          </cell>
          <cell r="E75" t="str">
            <v>Okahandja</v>
          </cell>
          <cell r="F75">
            <v>2</v>
          </cell>
          <cell r="H75">
            <v>1.2</v>
          </cell>
          <cell r="I75">
            <v>1.2</v>
          </cell>
          <cell r="J75">
            <v>234</v>
          </cell>
        </row>
        <row r="76">
          <cell r="A76" t="str">
            <v>N0347</v>
          </cell>
          <cell r="B76" t="str">
            <v>Adriaan</v>
          </cell>
          <cell r="C76" t="str">
            <v>Schickerling</v>
          </cell>
          <cell r="D76" t="str">
            <v>Veterans Men</v>
          </cell>
          <cell r="E76" t="str">
            <v>Orca Angling Club</v>
          </cell>
          <cell r="F76">
            <v>1</v>
          </cell>
          <cell r="H76">
            <v>1.1860825684982979</v>
          </cell>
          <cell r="I76">
            <v>1.1860825684982979</v>
          </cell>
          <cell r="J76">
            <v>234</v>
          </cell>
        </row>
        <row r="77">
          <cell r="A77" t="str">
            <v>N0083</v>
          </cell>
          <cell r="B77" t="str">
            <v>Wikus</v>
          </cell>
          <cell r="C77" t="str">
            <v>van Wyk</v>
          </cell>
          <cell r="D77" t="str">
            <v>Senior Men</v>
          </cell>
          <cell r="E77" t="str">
            <v>Otjiwarongo</v>
          </cell>
          <cell r="F77">
            <v>1</v>
          </cell>
          <cell r="H77">
            <v>1.1325655535116195</v>
          </cell>
          <cell r="I77">
            <v>1.1325655535116195</v>
          </cell>
          <cell r="J77">
            <v>230</v>
          </cell>
        </row>
        <row r="78">
          <cell r="A78" t="str">
            <v>N0491</v>
          </cell>
          <cell r="B78" t="str">
            <v>Fritz</v>
          </cell>
          <cell r="C78" t="str">
            <v>Goldbeck</v>
          </cell>
          <cell r="D78" t="str">
            <v>Senior Men</v>
          </cell>
          <cell r="E78" t="str">
            <v>Steenbras</v>
          </cell>
          <cell r="F78">
            <v>1</v>
          </cell>
          <cell r="H78">
            <v>1.1325655535116195</v>
          </cell>
          <cell r="I78">
            <v>1.1325655535116195</v>
          </cell>
          <cell r="J78">
            <v>230</v>
          </cell>
        </row>
        <row r="79">
          <cell r="A79" t="str">
            <v>N0177</v>
          </cell>
          <cell r="B79" t="str">
            <v>Corne</v>
          </cell>
          <cell r="C79" t="str">
            <v>Burger</v>
          </cell>
          <cell r="D79" t="str">
            <v>Junior Men U/16</v>
          </cell>
          <cell r="E79" t="str">
            <v>Penguin</v>
          </cell>
          <cell r="F79">
            <v>2</v>
          </cell>
          <cell r="H79">
            <v>1.1000000000000001</v>
          </cell>
          <cell r="I79">
            <v>1.1000000000000001</v>
          </cell>
          <cell r="J79">
            <v>230</v>
          </cell>
        </row>
        <row r="80">
          <cell r="A80" t="str">
            <v>N0566</v>
          </cell>
          <cell r="B80" t="str">
            <v>Romano</v>
          </cell>
          <cell r="C80" t="str">
            <v>Gabrielsen</v>
          </cell>
          <cell r="D80" t="str">
            <v>Senior Men</v>
          </cell>
          <cell r="E80" t="str">
            <v>Seagulls WVB</v>
          </cell>
          <cell r="F80">
            <v>2</v>
          </cell>
          <cell r="H80">
            <v>1.1000000000000001</v>
          </cell>
          <cell r="I80">
            <v>1.1000000000000001</v>
          </cell>
          <cell r="J80">
            <v>230</v>
          </cell>
        </row>
        <row r="81">
          <cell r="A81" t="str">
            <v>N0184</v>
          </cell>
          <cell r="B81" t="str">
            <v>Jurgen</v>
          </cell>
          <cell r="C81" t="str">
            <v>Heimstadt</v>
          </cell>
          <cell r="D81" t="str">
            <v>Senior Men</v>
          </cell>
          <cell r="E81" t="str">
            <v>Benguella</v>
          </cell>
          <cell r="F81">
            <v>2</v>
          </cell>
          <cell r="H81">
            <v>1.1000000000000001</v>
          </cell>
          <cell r="I81">
            <v>1.1000000000000001</v>
          </cell>
          <cell r="J81">
            <v>230</v>
          </cell>
        </row>
        <row r="82">
          <cell r="A82" t="str">
            <v>N0468</v>
          </cell>
          <cell r="B82" t="str">
            <v>Francois</v>
          </cell>
          <cell r="C82" t="str">
            <v>Swart</v>
          </cell>
          <cell r="D82" t="str">
            <v>Senior Men</v>
          </cell>
          <cell r="E82" t="str">
            <v>Otjiwarongo</v>
          </cell>
          <cell r="F82">
            <v>2</v>
          </cell>
          <cell r="H82">
            <v>1</v>
          </cell>
          <cell r="I82">
            <v>1</v>
          </cell>
          <cell r="J82">
            <v>225</v>
          </cell>
        </row>
        <row r="83">
          <cell r="A83" t="str">
            <v>N0465</v>
          </cell>
          <cell r="B83" t="str">
            <v>Jan-Hendrik</v>
          </cell>
          <cell r="C83" t="str">
            <v>Jacobs</v>
          </cell>
          <cell r="D83" t="str">
            <v>Senior Men</v>
          </cell>
          <cell r="E83" t="str">
            <v>Orca Angling Club</v>
          </cell>
          <cell r="F83">
            <v>2</v>
          </cell>
          <cell r="H83">
            <v>1</v>
          </cell>
          <cell r="I83">
            <v>1</v>
          </cell>
          <cell r="J83">
            <v>225</v>
          </cell>
        </row>
        <row r="84">
          <cell r="A84" t="str">
            <v>N0066</v>
          </cell>
          <cell r="B84" t="str">
            <v>Nols</v>
          </cell>
          <cell r="C84" t="str">
            <v>Diedericks</v>
          </cell>
          <cell r="D84" t="str">
            <v>Junior Men U/21</v>
          </cell>
          <cell r="E84" t="str">
            <v>Henties Bay</v>
          </cell>
          <cell r="F84">
            <v>2</v>
          </cell>
          <cell r="H84">
            <v>1</v>
          </cell>
          <cell r="I84">
            <v>1</v>
          </cell>
          <cell r="J84">
            <v>225</v>
          </cell>
        </row>
        <row r="85">
          <cell r="A85" t="str">
            <v>N0407</v>
          </cell>
          <cell r="B85" t="str">
            <v>Renier</v>
          </cell>
          <cell r="C85" t="str">
            <v>van Zyl</v>
          </cell>
          <cell r="D85" t="str">
            <v>Senior Men</v>
          </cell>
          <cell r="E85" t="str">
            <v>Seagulls WVB</v>
          </cell>
          <cell r="F85">
            <v>2</v>
          </cell>
          <cell r="H85">
            <v>1</v>
          </cell>
          <cell r="I85">
            <v>1</v>
          </cell>
          <cell r="J85">
            <v>225</v>
          </cell>
        </row>
        <row r="86">
          <cell r="A86" t="str">
            <v>N0058</v>
          </cell>
          <cell r="B86" t="str">
            <v>Jan</v>
          </cell>
          <cell r="C86" t="str">
            <v>Olivier</v>
          </cell>
          <cell r="D86" t="str">
            <v>Veterans Men</v>
          </cell>
          <cell r="E86" t="str">
            <v>Skeleton Coast</v>
          </cell>
          <cell r="F86">
            <v>2</v>
          </cell>
          <cell r="H86">
            <v>1</v>
          </cell>
          <cell r="I86">
            <v>1</v>
          </cell>
          <cell r="J86">
            <v>225</v>
          </cell>
        </row>
        <row r="87">
          <cell r="A87" t="str">
            <v>N0222</v>
          </cell>
          <cell r="B87" t="str">
            <v>Pieter</v>
          </cell>
          <cell r="C87" t="str">
            <v>Hough</v>
          </cell>
          <cell r="D87" t="str">
            <v>Junior Men U/16</v>
          </cell>
          <cell r="E87" t="str">
            <v>Skeleton Coast</v>
          </cell>
          <cell r="F87">
            <v>2</v>
          </cell>
          <cell r="H87">
            <v>1</v>
          </cell>
          <cell r="I87">
            <v>1</v>
          </cell>
          <cell r="J87">
            <v>225</v>
          </cell>
        </row>
        <row r="88">
          <cell r="A88" t="str">
            <v>N0028</v>
          </cell>
          <cell r="B88" t="str">
            <v>George</v>
          </cell>
          <cell r="C88" t="str">
            <v>Coetzee</v>
          </cell>
          <cell r="D88" t="str">
            <v>Veterans Men</v>
          </cell>
          <cell r="E88" t="str">
            <v>Atlantic Angling Club</v>
          </cell>
          <cell r="F88">
            <v>2</v>
          </cell>
          <cell r="H88">
            <v>1</v>
          </cell>
          <cell r="I88">
            <v>1</v>
          </cell>
          <cell r="J88">
            <v>225</v>
          </cell>
        </row>
        <row r="89">
          <cell r="A89" t="str">
            <v>N0235</v>
          </cell>
          <cell r="B89" t="str">
            <v>Herbert</v>
          </cell>
          <cell r="C89" t="str">
            <v>Schmidlin</v>
          </cell>
          <cell r="D89" t="str">
            <v>Veterans Men</v>
          </cell>
          <cell r="E89" t="str">
            <v>Henties Bay</v>
          </cell>
          <cell r="F89">
            <v>1</v>
          </cell>
          <cell r="H89">
            <v>0.99511619749711522</v>
          </cell>
          <cell r="I89">
            <v>0.99511619749711522</v>
          </cell>
          <cell r="J89">
            <v>225</v>
          </cell>
        </row>
        <row r="90">
          <cell r="A90" t="str">
            <v>N0004</v>
          </cell>
          <cell r="B90" t="str">
            <v>Charles</v>
          </cell>
          <cell r="C90" t="str">
            <v>Bothma</v>
          </cell>
          <cell r="D90" t="str">
            <v>Masters Men</v>
          </cell>
          <cell r="E90" t="str">
            <v>Namib Park</v>
          </cell>
          <cell r="F90">
            <v>1</v>
          </cell>
          <cell r="H90">
            <v>0.93079925898212745</v>
          </cell>
          <cell r="I90">
            <v>0.93079925898212745</v>
          </cell>
          <cell r="J90">
            <v>217</v>
          </cell>
        </row>
        <row r="91">
          <cell r="A91" t="str">
            <v>N0093</v>
          </cell>
          <cell r="B91" t="str">
            <v>Estelle</v>
          </cell>
          <cell r="C91" t="str">
            <v>Bothma</v>
          </cell>
          <cell r="D91" t="str">
            <v>Ladies</v>
          </cell>
          <cell r="E91" t="str">
            <v>Steenbras</v>
          </cell>
          <cell r="F91">
            <v>1</v>
          </cell>
          <cell r="H91">
            <v>0.93079925898212745</v>
          </cell>
          <cell r="I91">
            <v>0.93079925898212745</v>
          </cell>
          <cell r="J91">
            <v>217</v>
          </cell>
        </row>
        <row r="92">
          <cell r="A92" t="str">
            <v>N0035</v>
          </cell>
          <cell r="B92" t="str">
            <v>Johan</v>
          </cell>
          <cell r="C92" t="str">
            <v>van Wyk</v>
          </cell>
          <cell r="D92" t="str">
            <v>Senior Men</v>
          </cell>
          <cell r="E92" t="str">
            <v>Mako</v>
          </cell>
          <cell r="F92">
            <v>1</v>
          </cell>
          <cell r="H92">
            <v>0.92998753892859376</v>
          </cell>
          <cell r="I92">
            <v>0.92998753892859376</v>
          </cell>
          <cell r="J92">
            <v>217</v>
          </cell>
        </row>
        <row r="93">
          <cell r="A93" t="str">
            <v>N0126</v>
          </cell>
          <cell r="B93" t="str">
            <v>Phil</v>
          </cell>
          <cell r="C93" t="str">
            <v>Nel</v>
          </cell>
          <cell r="D93" t="str">
            <v>Senior Men</v>
          </cell>
          <cell r="E93" t="str">
            <v>Welwitschia</v>
          </cell>
          <cell r="F93">
            <v>1</v>
          </cell>
          <cell r="H93">
            <v>0.92998753892859376</v>
          </cell>
          <cell r="I93">
            <v>0.92998753892859376</v>
          </cell>
          <cell r="J93">
            <v>217</v>
          </cell>
        </row>
        <row r="94">
          <cell r="A94" t="str">
            <v>N0569</v>
          </cell>
          <cell r="B94" t="str">
            <v>Derek</v>
          </cell>
          <cell r="C94" t="str">
            <v>van Zyl</v>
          </cell>
          <cell r="D94" t="str">
            <v>Senior Men</v>
          </cell>
          <cell r="E94" t="str">
            <v>Namib Park</v>
          </cell>
          <cell r="F94">
            <v>1</v>
          </cell>
          <cell r="H94">
            <v>0.78195191700812661</v>
          </cell>
          <cell r="I94">
            <v>0.78195191700812661</v>
          </cell>
          <cell r="J94">
            <v>213</v>
          </cell>
        </row>
        <row r="95">
          <cell r="A95" t="str">
            <v>N0188</v>
          </cell>
          <cell r="B95" t="str">
            <v>Jaco</v>
          </cell>
          <cell r="C95" t="str">
            <v>Blaauw</v>
          </cell>
          <cell r="D95" t="str">
            <v>Junior Men U/16</v>
          </cell>
          <cell r="E95" t="str">
            <v>Welwitschia</v>
          </cell>
          <cell r="F95">
            <v>1</v>
          </cell>
          <cell r="H95">
            <v>0.7</v>
          </cell>
          <cell r="I95">
            <v>0.7</v>
          </cell>
          <cell r="J95">
            <v>212</v>
          </cell>
        </row>
        <row r="96">
          <cell r="A96" t="str">
            <v>N0012</v>
          </cell>
          <cell r="B96" t="str">
            <v>Walter</v>
          </cell>
          <cell r="C96" t="str">
            <v>Hankey</v>
          </cell>
          <cell r="D96" t="str">
            <v>Veterans Men</v>
          </cell>
          <cell r="E96" t="str">
            <v>Welwitschia</v>
          </cell>
          <cell r="F96">
            <v>1</v>
          </cell>
          <cell r="H96">
            <v>0.7</v>
          </cell>
          <cell r="I96">
            <v>0.7</v>
          </cell>
          <cell r="J96">
            <v>212</v>
          </cell>
        </row>
        <row r="97">
          <cell r="A97" t="str">
            <v>N0584</v>
          </cell>
          <cell r="B97" t="str">
            <v>Fanie</v>
          </cell>
          <cell r="C97" t="str">
            <v>Coetzee</v>
          </cell>
          <cell r="D97" t="str">
            <v>Senior Men</v>
          </cell>
          <cell r="E97" t="str">
            <v>Atlantic Angling Club</v>
          </cell>
          <cell r="F97">
            <v>1</v>
          </cell>
          <cell r="H97">
            <v>0.7</v>
          </cell>
          <cell r="I97">
            <v>0.7</v>
          </cell>
          <cell r="J97">
            <v>212</v>
          </cell>
        </row>
        <row r="98">
          <cell r="A98" t="str">
            <v>N0501</v>
          </cell>
          <cell r="B98" t="str">
            <v>Otto</v>
          </cell>
          <cell r="C98" t="str">
            <v>Feyerabend</v>
          </cell>
          <cell r="D98" t="str">
            <v>Junior Men U/21</v>
          </cell>
          <cell r="E98" t="str">
            <v>Otjiwarongo</v>
          </cell>
          <cell r="F98">
            <v>1</v>
          </cell>
          <cell r="H98">
            <v>0.65065738082095648</v>
          </cell>
          <cell r="I98">
            <v>0.65065738082095648</v>
          </cell>
          <cell r="J98">
            <v>212</v>
          </cell>
        </row>
        <row r="99">
          <cell r="A99" t="str">
            <v>N0056</v>
          </cell>
          <cell r="B99" t="str">
            <v>Alec</v>
          </cell>
          <cell r="C99" t="str">
            <v>Landers</v>
          </cell>
          <cell r="D99" t="str">
            <v>Senior Men</v>
          </cell>
          <cell r="E99" t="str">
            <v>Orca Angling Club</v>
          </cell>
          <cell r="F99">
            <v>1</v>
          </cell>
          <cell r="H99">
            <v>0.6</v>
          </cell>
          <cell r="I99">
            <v>0.6</v>
          </cell>
          <cell r="J99">
            <v>208</v>
          </cell>
        </row>
        <row r="100">
          <cell r="A100" t="str">
            <v>N0086</v>
          </cell>
          <cell r="B100" t="str">
            <v>Hendrik</v>
          </cell>
          <cell r="C100" t="str">
            <v>Dry</v>
          </cell>
          <cell r="D100" t="str">
            <v>Senior Men</v>
          </cell>
          <cell r="E100" t="str">
            <v>Skeleton Coast</v>
          </cell>
          <cell r="F100">
            <v>1</v>
          </cell>
          <cell r="H100">
            <v>0.6</v>
          </cell>
          <cell r="I100">
            <v>0.6</v>
          </cell>
          <cell r="J100">
            <v>208</v>
          </cell>
        </row>
        <row r="101">
          <cell r="A101" t="str">
            <v>N0296</v>
          </cell>
          <cell r="B101" t="str">
            <v>Francois</v>
          </cell>
          <cell r="C101" t="str">
            <v>Rossouw</v>
          </cell>
          <cell r="D101" t="str">
            <v>Senior Men</v>
          </cell>
          <cell r="E101" t="str">
            <v>Orca Angling Club</v>
          </cell>
          <cell r="F101">
            <v>1</v>
          </cell>
          <cell r="H101">
            <v>0.6</v>
          </cell>
          <cell r="I101">
            <v>0.6</v>
          </cell>
          <cell r="J101">
            <v>208</v>
          </cell>
        </row>
        <row r="102">
          <cell r="A102" t="str">
            <v>N0007</v>
          </cell>
          <cell r="B102" t="str">
            <v>Brian</v>
          </cell>
          <cell r="C102" t="str">
            <v>Curtis</v>
          </cell>
          <cell r="D102" t="str">
            <v>Senior Men</v>
          </cell>
          <cell r="E102" t="str">
            <v>Orca Angling Club</v>
          </cell>
          <cell r="F102">
            <v>1</v>
          </cell>
          <cell r="H102">
            <v>0.6</v>
          </cell>
          <cell r="I102">
            <v>0.6</v>
          </cell>
          <cell r="J102">
            <v>208</v>
          </cell>
        </row>
        <row r="103">
          <cell r="A103" t="str">
            <v>N0119</v>
          </cell>
          <cell r="B103" t="str">
            <v xml:space="preserve">Joe </v>
          </cell>
          <cell r="C103" t="str">
            <v>Herrmann</v>
          </cell>
          <cell r="D103" t="str">
            <v>Senior Men</v>
          </cell>
          <cell r="E103" t="str">
            <v>Orca Angling Club</v>
          </cell>
          <cell r="F103">
            <v>1</v>
          </cell>
          <cell r="H103">
            <v>0.5</v>
          </cell>
          <cell r="I103">
            <v>0.5</v>
          </cell>
          <cell r="J103">
            <v>204</v>
          </cell>
        </row>
        <row r="104">
          <cell r="A104" t="str">
            <v>N0002</v>
          </cell>
          <cell r="B104" t="str">
            <v xml:space="preserve">William </v>
          </cell>
          <cell r="C104" t="str">
            <v>Klemp</v>
          </cell>
          <cell r="D104" t="str">
            <v>Veterans Men</v>
          </cell>
          <cell r="E104" t="str">
            <v>Orca Angling Club</v>
          </cell>
          <cell r="F104">
            <v>1</v>
          </cell>
          <cell r="H104">
            <v>0.5</v>
          </cell>
          <cell r="I104">
            <v>0.5</v>
          </cell>
          <cell r="J104">
            <v>204</v>
          </cell>
        </row>
        <row r="105">
          <cell r="A105" t="str">
            <v>N0032</v>
          </cell>
          <cell r="B105" t="str">
            <v>Jaco</v>
          </cell>
          <cell r="C105" t="str">
            <v>Mertens</v>
          </cell>
          <cell r="D105" t="str">
            <v>Senior Men</v>
          </cell>
          <cell r="E105" t="str">
            <v>Seagulls WHK</v>
          </cell>
          <cell r="F105">
            <v>1</v>
          </cell>
          <cell r="H105">
            <v>0.5</v>
          </cell>
          <cell r="I105">
            <v>0.5</v>
          </cell>
          <cell r="J105">
            <v>204</v>
          </cell>
        </row>
        <row r="106">
          <cell r="A106" t="str">
            <v>N0031</v>
          </cell>
          <cell r="B106" t="str">
            <v>Emil</v>
          </cell>
          <cell r="C106" t="str">
            <v>Prinsloo</v>
          </cell>
          <cell r="D106" t="str">
            <v>Senior Men</v>
          </cell>
          <cell r="E106" t="str">
            <v>Penguin</v>
          </cell>
          <cell r="F106">
            <v>1</v>
          </cell>
          <cell r="H106">
            <v>0.5</v>
          </cell>
          <cell r="I106">
            <v>0.5</v>
          </cell>
          <cell r="J106">
            <v>204</v>
          </cell>
        </row>
        <row r="107">
          <cell r="A107" t="str">
            <v>N0114</v>
          </cell>
          <cell r="B107" t="str">
            <v>Michele</v>
          </cell>
          <cell r="C107" t="str">
            <v>Andersen</v>
          </cell>
          <cell r="D107" t="str">
            <v>Ladies</v>
          </cell>
          <cell r="E107" t="str">
            <v>Henties Bay</v>
          </cell>
          <cell r="F107">
            <v>1</v>
          </cell>
          <cell r="H107">
            <v>0.5</v>
          </cell>
          <cell r="I107">
            <v>0.5</v>
          </cell>
          <cell r="J107">
            <v>204</v>
          </cell>
        </row>
        <row r="108">
          <cell r="A108" t="str">
            <v>N0609</v>
          </cell>
          <cell r="B108" t="str">
            <v>Nico</v>
          </cell>
          <cell r="C108" t="str">
            <v>du Plooy</v>
          </cell>
          <cell r="D108" t="str">
            <v>Senior Men</v>
          </cell>
          <cell r="E108" t="str">
            <v>Atlantic Angling Club</v>
          </cell>
          <cell r="F108">
            <v>1</v>
          </cell>
          <cell r="H108">
            <v>0.5</v>
          </cell>
          <cell r="I108">
            <v>0.5</v>
          </cell>
          <cell r="J108">
            <v>204</v>
          </cell>
        </row>
        <row r="109">
          <cell r="A109" t="str">
            <v>N0229</v>
          </cell>
          <cell r="B109" t="str">
            <v>Spyker</v>
          </cell>
          <cell r="C109" t="str">
            <v>Kruger</v>
          </cell>
          <cell r="D109" t="str">
            <v>Veterans Men</v>
          </cell>
          <cell r="E109" t="str">
            <v>Skeleton Coast</v>
          </cell>
          <cell r="F109">
            <v>1</v>
          </cell>
          <cell r="H109">
            <v>0.5</v>
          </cell>
          <cell r="I109">
            <v>0.5</v>
          </cell>
          <cell r="J109">
            <v>204</v>
          </cell>
        </row>
        <row r="110">
          <cell r="A110" t="str">
            <v>N0178</v>
          </cell>
          <cell r="B110" t="str">
            <v>Devin</v>
          </cell>
          <cell r="C110" t="str">
            <v>Burger</v>
          </cell>
          <cell r="D110" t="str">
            <v>Junior Men U/16</v>
          </cell>
          <cell r="E110" t="str">
            <v>Penguin</v>
          </cell>
          <cell r="F110">
            <v>1</v>
          </cell>
          <cell r="H110">
            <v>0.5</v>
          </cell>
          <cell r="I110">
            <v>0.5</v>
          </cell>
          <cell r="J110">
            <v>204</v>
          </cell>
        </row>
        <row r="111">
          <cell r="A111" t="str">
            <v>N0014</v>
          </cell>
          <cell r="B111" t="str">
            <v>Willem</v>
          </cell>
          <cell r="C111" t="str">
            <v>Steyn</v>
          </cell>
          <cell r="D111" t="str">
            <v>Senior Men</v>
          </cell>
          <cell r="E111" t="str">
            <v>Welwitschia</v>
          </cell>
          <cell r="F111">
            <v>1</v>
          </cell>
          <cell r="H111">
            <v>0.5</v>
          </cell>
          <cell r="I111">
            <v>0.5</v>
          </cell>
          <cell r="J111">
            <v>204</v>
          </cell>
        </row>
        <row r="112">
          <cell r="A112" t="str">
            <v>N0073</v>
          </cell>
          <cell r="B112" t="str">
            <v>Marina</v>
          </cell>
          <cell r="C112" t="str">
            <v>Kruger</v>
          </cell>
          <cell r="D112" t="str">
            <v>Ladies</v>
          </cell>
          <cell r="E112" t="str">
            <v>Skeleton Coast</v>
          </cell>
          <cell r="F112">
            <v>1</v>
          </cell>
          <cell r="H112">
            <v>0.5</v>
          </cell>
          <cell r="I112">
            <v>0.5</v>
          </cell>
          <cell r="J112">
            <v>204</v>
          </cell>
        </row>
        <row r="113">
          <cell r="A113" t="str">
            <v>N0128</v>
          </cell>
          <cell r="B113" t="str">
            <v>Chris</v>
          </cell>
          <cell r="C113" t="str">
            <v>Orffer</v>
          </cell>
          <cell r="D113" t="str">
            <v>Masters Men</v>
          </cell>
          <cell r="E113" t="str">
            <v>Penguin</v>
          </cell>
          <cell r="F113">
            <v>1</v>
          </cell>
          <cell r="H113">
            <v>0.5</v>
          </cell>
          <cell r="I113">
            <v>0.5</v>
          </cell>
          <cell r="J113">
            <v>204</v>
          </cell>
        </row>
        <row r="114">
          <cell r="A114" t="str">
            <v>N0195</v>
          </cell>
          <cell r="B114" t="str">
            <v>Louis</v>
          </cell>
          <cell r="C114" t="str">
            <v>Fenaux</v>
          </cell>
          <cell r="D114" t="str">
            <v>Senior Men</v>
          </cell>
          <cell r="E114" t="str">
            <v>Henties Bay</v>
          </cell>
          <cell r="F114">
            <v>1</v>
          </cell>
          <cell r="H114">
            <v>0.5</v>
          </cell>
          <cell r="I114">
            <v>0.5</v>
          </cell>
          <cell r="J114">
            <v>204</v>
          </cell>
        </row>
        <row r="115">
          <cell r="A115" t="str">
            <v>N0088</v>
          </cell>
          <cell r="B115" t="str">
            <v>Jéan-Pierre</v>
          </cell>
          <cell r="C115" t="str">
            <v>Kouwenhoven</v>
          </cell>
          <cell r="D115" t="str">
            <v>Senior Men</v>
          </cell>
          <cell r="E115" t="str">
            <v>Skeleton Coast</v>
          </cell>
          <cell r="F115">
            <v>1</v>
          </cell>
          <cell r="H115">
            <v>0.5</v>
          </cell>
          <cell r="I115">
            <v>0.5</v>
          </cell>
          <cell r="J115">
            <v>204</v>
          </cell>
        </row>
        <row r="116">
          <cell r="A116" t="str">
            <v>N0122</v>
          </cell>
          <cell r="B116" t="str">
            <v>Immo</v>
          </cell>
          <cell r="C116" t="str">
            <v>Dresselhaus</v>
          </cell>
          <cell r="D116" t="str">
            <v>Junior Men U/21</v>
          </cell>
          <cell r="E116" t="str">
            <v>Orca Angling Club</v>
          </cell>
          <cell r="F116">
            <v>1</v>
          </cell>
          <cell r="H116">
            <v>0.5</v>
          </cell>
          <cell r="I116">
            <v>0.5</v>
          </cell>
          <cell r="J116">
            <v>204</v>
          </cell>
        </row>
        <row r="117">
          <cell r="A117" t="str">
            <v>N0463</v>
          </cell>
          <cell r="B117" t="str">
            <v>Willy</v>
          </cell>
          <cell r="C117" t="str">
            <v>Matthys</v>
          </cell>
          <cell r="D117" t="str">
            <v>Senior Men</v>
          </cell>
          <cell r="E117" t="str">
            <v>Welwitschia</v>
          </cell>
          <cell r="F117">
            <v>1</v>
          </cell>
          <cell r="H117">
            <v>0.5</v>
          </cell>
          <cell r="I117">
            <v>0.5</v>
          </cell>
          <cell r="J117">
            <v>204</v>
          </cell>
        </row>
        <row r="118">
          <cell r="A118" t="str">
            <v>N0044</v>
          </cell>
          <cell r="B118" t="str">
            <v>Leon</v>
          </cell>
          <cell r="C118" t="str">
            <v>Krauze</v>
          </cell>
          <cell r="D118" t="str">
            <v>Senior Men</v>
          </cell>
          <cell r="E118" t="str">
            <v>Henties Bay</v>
          </cell>
          <cell r="F118">
            <v>1</v>
          </cell>
          <cell r="H118">
            <v>0.5</v>
          </cell>
          <cell r="I118">
            <v>0.5</v>
          </cell>
          <cell r="J118">
            <v>204</v>
          </cell>
        </row>
        <row r="119">
          <cell r="A119" t="str">
            <v>N0134</v>
          </cell>
          <cell r="B119" t="str">
            <v>Hennie</v>
          </cell>
          <cell r="C119" t="str">
            <v>Cloete</v>
          </cell>
          <cell r="D119" t="str">
            <v>Masters Men</v>
          </cell>
          <cell r="E119" t="str">
            <v>Benguella</v>
          </cell>
          <cell r="F119">
            <v>1</v>
          </cell>
          <cell r="H119">
            <v>0.5</v>
          </cell>
          <cell r="I119">
            <v>0.5</v>
          </cell>
          <cell r="J119">
            <v>204</v>
          </cell>
        </row>
        <row r="120">
          <cell r="A120" t="str">
            <v>N0497</v>
          </cell>
          <cell r="B120" t="str">
            <v>Ampie</v>
          </cell>
          <cell r="C120" t="str">
            <v>Louw</v>
          </cell>
          <cell r="D120" t="str">
            <v>Masters Men</v>
          </cell>
          <cell r="E120" t="str">
            <v>Welwitschia</v>
          </cell>
          <cell r="F120">
            <v>1</v>
          </cell>
          <cell r="H120">
            <v>0.5</v>
          </cell>
          <cell r="I120">
            <v>0.5</v>
          </cell>
          <cell r="J120">
            <v>204</v>
          </cell>
        </row>
        <row r="121">
          <cell r="A121" t="str">
            <v>N0560</v>
          </cell>
          <cell r="B121" t="str">
            <v>Christo</v>
          </cell>
          <cell r="C121" t="str">
            <v>Senekal</v>
          </cell>
          <cell r="D121" t="str">
            <v>Senior Men</v>
          </cell>
          <cell r="E121" t="str">
            <v>Okahandja</v>
          </cell>
          <cell r="H121">
            <v>0</v>
          </cell>
          <cell r="I121">
            <v>0</v>
          </cell>
          <cell r="J121">
            <v>46</v>
          </cell>
        </row>
        <row r="122">
          <cell r="A122" t="str">
            <v>N0167</v>
          </cell>
          <cell r="B122" t="str">
            <v>Sean</v>
          </cell>
          <cell r="C122" t="str">
            <v>Kouwenhoven</v>
          </cell>
          <cell r="D122" t="str">
            <v>Junior Men U/16</v>
          </cell>
          <cell r="E122" t="str">
            <v>Skeleton Coast</v>
          </cell>
          <cell r="H122">
            <v>0</v>
          </cell>
          <cell r="I122">
            <v>0</v>
          </cell>
          <cell r="J122">
            <v>46</v>
          </cell>
        </row>
        <row r="123">
          <cell r="A123" t="str">
            <v>N0581</v>
          </cell>
          <cell r="B123" t="str">
            <v>Quintin</v>
          </cell>
          <cell r="C123" t="str">
            <v>Carew</v>
          </cell>
          <cell r="D123" t="str">
            <v>Senior Men</v>
          </cell>
          <cell r="E123" t="str">
            <v>Welwitschia</v>
          </cell>
          <cell r="H123">
            <v>0</v>
          </cell>
          <cell r="I123">
            <v>0</v>
          </cell>
          <cell r="J123">
            <v>46</v>
          </cell>
        </row>
        <row r="124">
          <cell r="A124" t="str">
            <v>N0500</v>
          </cell>
          <cell r="B124" t="str">
            <v>Danny</v>
          </cell>
          <cell r="C124" t="str">
            <v>Feyerabend</v>
          </cell>
          <cell r="D124" t="str">
            <v>Masters Men</v>
          </cell>
          <cell r="E124" t="str">
            <v>Otjiwarongo</v>
          </cell>
          <cell r="H124">
            <v>0</v>
          </cell>
          <cell r="I124">
            <v>0</v>
          </cell>
          <cell r="J124">
            <v>46</v>
          </cell>
        </row>
        <row r="125">
          <cell r="A125" t="str">
            <v>N0279</v>
          </cell>
          <cell r="B125" t="str">
            <v>Ras</v>
          </cell>
          <cell r="C125" t="str">
            <v>v/d Westhuizen</v>
          </cell>
          <cell r="D125" t="str">
            <v>Senior Men</v>
          </cell>
          <cell r="E125" t="str">
            <v>Welwitschia</v>
          </cell>
          <cell r="H125">
            <v>0</v>
          </cell>
          <cell r="I125">
            <v>0</v>
          </cell>
          <cell r="J125">
            <v>46</v>
          </cell>
        </row>
        <row r="126">
          <cell r="A126" t="str">
            <v>N0051</v>
          </cell>
          <cell r="B126" t="str">
            <v>Bernard</v>
          </cell>
          <cell r="C126" t="str">
            <v>Pretorius</v>
          </cell>
          <cell r="D126" t="str">
            <v>Veterans Men</v>
          </cell>
          <cell r="E126" t="str">
            <v>Atlantic Angling Club</v>
          </cell>
          <cell r="H126">
            <v>0</v>
          </cell>
          <cell r="I126">
            <v>0</v>
          </cell>
          <cell r="J126">
            <v>46</v>
          </cell>
        </row>
        <row r="127">
          <cell r="A127" t="str">
            <v>N0163</v>
          </cell>
          <cell r="B127" t="str">
            <v>Christo</v>
          </cell>
          <cell r="C127" t="str">
            <v xml:space="preserve">Strauss </v>
          </cell>
          <cell r="D127" t="str">
            <v>Veterans Men</v>
          </cell>
          <cell r="E127" t="str">
            <v>Otjiwarongo</v>
          </cell>
          <cell r="H127">
            <v>0</v>
          </cell>
          <cell r="I127">
            <v>0</v>
          </cell>
          <cell r="J127">
            <v>46</v>
          </cell>
        </row>
        <row r="128">
          <cell r="A128" t="str">
            <v>N0102</v>
          </cell>
          <cell r="B128" t="str">
            <v>Ferdie</v>
          </cell>
          <cell r="C128" t="str">
            <v>Malherbe</v>
          </cell>
          <cell r="D128" t="str">
            <v>Senior Men</v>
          </cell>
          <cell r="E128" t="str">
            <v>Welwitschia</v>
          </cell>
          <cell r="H128">
            <v>0</v>
          </cell>
          <cell r="I128">
            <v>0</v>
          </cell>
          <cell r="J128">
            <v>46</v>
          </cell>
        </row>
        <row r="129">
          <cell r="A129" t="str">
            <v>N0520</v>
          </cell>
          <cell r="B129" t="str">
            <v>Lourens</v>
          </cell>
          <cell r="C129" t="str">
            <v>Willers</v>
          </cell>
          <cell r="D129" t="str">
            <v>Senior Men</v>
          </cell>
          <cell r="E129" t="str">
            <v>Benguella</v>
          </cell>
          <cell r="H129">
            <v>0</v>
          </cell>
          <cell r="I129">
            <v>0</v>
          </cell>
          <cell r="J129">
            <v>46</v>
          </cell>
        </row>
        <row r="130">
          <cell r="A130" t="str">
            <v>N0595</v>
          </cell>
          <cell r="B130" t="str">
            <v>Francois</v>
          </cell>
          <cell r="C130" t="str">
            <v>Greeff</v>
          </cell>
          <cell r="D130" t="str">
            <v>Senior Men</v>
          </cell>
          <cell r="E130" t="str">
            <v>Okahandja</v>
          </cell>
          <cell r="H130">
            <v>0</v>
          </cell>
          <cell r="I130">
            <v>0</v>
          </cell>
          <cell r="J130">
            <v>46</v>
          </cell>
        </row>
        <row r="131">
          <cell r="A131" t="str">
            <v>N0092</v>
          </cell>
          <cell r="B131" t="str">
            <v>Joseph</v>
          </cell>
          <cell r="C131" t="str">
            <v>Payne</v>
          </cell>
          <cell r="D131" t="str">
            <v>Senior Men</v>
          </cell>
          <cell r="E131" t="str">
            <v>Otjiwarongo</v>
          </cell>
          <cell r="H131">
            <v>0</v>
          </cell>
          <cell r="I131">
            <v>0</v>
          </cell>
          <cell r="J131">
            <v>46</v>
          </cell>
        </row>
        <row r="132">
          <cell r="A132" t="str">
            <v>N0597</v>
          </cell>
          <cell r="B132" t="str">
            <v>Pieterjan</v>
          </cell>
          <cell r="C132" t="str">
            <v>Von Wielligh</v>
          </cell>
          <cell r="D132" t="str">
            <v>Status</v>
          </cell>
          <cell r="E132" t="str">
            <v>Walvis Bay</v>
          </cell>
          <cell r="H132">
            <v>0</v>
          </cell>
          <cell r="I132">
            <v>0</v>
          </cell>
          <cell r="J132">
            <v>46</v>
          </cell>
        </row>
        <row r="133">
          <cell r="A133" t="str">
            <v>N0555</v>
          </cell>
          <cell r="B133" t="str">
            <v>Quintin</v>
          </cell>
          <cell r="C133" t="str">
            <v>Klem</v>
          </cell>
          <cell r="D133" t="str">
            <v>Senior Men</v>
          </cell>
          <cell r="E133" t="str">
            <v>Orca Angling Club</v>
          </cell>
          <cell r="H133">
            <v>0</v>
          </cell>
          <cell r="I133">
            <v>0</v>
          </cell>
          <cell r="J133">
            <v>46</v>
          </cell>
        </row>
        <row r="134">
          <cell r="A134" t="str">
            <v>N0594</v>
          </cell>
          <cell r="B134" t="str">
            <v>Andre</v>
          </cell>
          <cell r="C134" t="str">
            <v>van Zyl</v>
          </cell>
          <cell r="D134" t="str">
            <v>Senior Men</v>
          </cell>
          <cell r="E134" t="str">
            <v>Seagulls WHK</v>
          </cell>
          <cell r="H134">
            <v>0</v>
          </cell>
          <cell r="I134">
            <v>0</v>
          </cell>
          <cell r="J134">
            <v>46</v>
          </cell>
        </row>
        <row r="135">
          <cell r="A135" t="str">
            <v>N0216</v>
          </cell>
          <cell r="B135" t="str">
            <v>Paul</v>
          </cell>
          <cell r="C135" t="str">
            <v>Smit</v>
          </cell>
          <cell r="D135" t="str">
            <v>Senior Men</v>
          </cell>
          <cell r="E135" t="str">
            <v>Steenbras</v>
          </cell>
          <cell r="H135">
            <v>0</v>
          </cell>
          <cell r="I135">
            <v>0</v>
          </cell>
          <cell r="J135">
            <v>46</v>
          </cell>
        </row>
        <row r="136">
          <cell r="A136" t="str">
            <v>N0243</v>
          </cell>
          <cell r="B136" t="str">
            <v>Dirk</v>
          </cell>
          <cell r="C136" t="str">
            <v>Hansen</v>
          </cell>
          <cell r="D136" t="str">
            <v>Senior Men</v>
          </cell>
          <cell r="E136" t="str">
            <v>Steenbras</v>
          </cell>
          <cell r="H136">
            <v>0</v>
          </cell>
          <cell r="I136">
            <v>0</v>
          </cell>
          <cell r="J136">
            <v>46</v>
          </cell>
        </row>
        <row r="137">
          <cell r="A137" t="str">
            <v>N0575</v>
          </cell>
          <cell r="B137" t="str">
            <v>Raymond</v>
          </cell>
          <cell r="C137" t="str">
            <v>Brand</v>
          </cell>
          <cell r="D137" t="str">
            <v>Senior Men</v>
          </cell>
          <cell r="E137" t="str">
            <v>Otjiwarongo</v>
          </cell>
          <cell r="H137">
            <v>0</v>
          </cell>
          <cell r="I137">
            <v>0</v>
          </cell>
          <cell r="J137">
            <v>46</v>
          </cell>
        </row>
        <row r="138">
          <cell r="A138" t="str">
            <v>N0140</v>
          </cell>
          <cell r="B138" t="str">
            <v>Jan</v>
          </cell>
          <cell r="C138" t="str">
            <v>Potgieter</v>
          </cell>
          <cell r="D138" t="str">
            <v>Senior Men</v>
          </cell>
          <cell r="E138" t="str">
            <v>Seagulls WVB</v>
          </cell>
          <cell r="H138">
            <v>0</v>
          </cell>
          <cell r="I138">
            <v>0</v>
          </cell>
          <cell r="J138">
            <v>46</v>
          </cell>
        </row>
        <row r="139">
          <cell r="A139" t="str">
            <v>N0586</v>
          </cell>
          <cell r="B139" t="str">
            <v>Henk</v>
          </cell>
          <cell r="C139" t="str">
            <v>Rossouw</v>
          </cell>
          <cell r="D139" t="str">
            <v>Junior Men U/16</v>
          </cell>
          <cell r="E139" t="str">
            <v>Orca Angling Club</v>
          </cell>
          <cell r="H139">
            <v>0</v>
          </cell>
          <cell r="I139">
            <v>0</v>
          </cell>
          <cell r="J139">
            <v>46</v>
          </cell>
        </row>
        <row r="140">
          <cell r="A140" t="str">
            <v>N0015</v>
          </cell>
          <cell r="B140" t="str">
            <v>Herman</v>
          </cell>
          <cell r="C140" t="str">
            <v>Fourie</v>
          </cell>
          <cell r="D140" t="str">
            <v>Masters Men</v>
          </cell>
          <cell r="E140" t="str">
            <v>Okahandja</v>
          </cell>
          <cell r="H140">
            <v>0</v>
          </cell>
          <cell r="I140">
            <v>0</v>
          </cell>
          <cell r="J140">
            <v>46</v>
          </cell>
        </row>
        <row r="141">
          <cell r="A141" t="str">
            <v>N0260</v>
          </cell>
          <cell r="B141" t="str">
            <v>Louis</v>
          </cell>
          <cell r="C141" t="str">
            <v>Karsten</v>
          </cell>
          <cell r="D141" t="str">
            <v>Veterans Men</v>
          </cell>
          <cell r="E141" t="str">
            <v>Seagulls WHK</v>
          </cell>
          <cell r="H141">
            <v>0</v>
          </cell>
          <cell r="I141">
            <v>0</v>
          </cell>
          <cell r="J141">
            <v>46</v>
          </cell>
        </row>
        <row r="142">
          <cell r="A142" t="str">
            <v>N0608</v>
          </cell>
          <cell r="B142" t="str">
            <v>Pieter</v>
          </cell>
          <cell r="C142" t="str">
            <v>Niemand</v>
          </cell>
          <cell r="D142" t="str">
            <v>Junior Men U/21</v>
          </cell>
          <cell r="E142" t="str">
            <v>Welwitschia</v>
          </cell>
          <cell r="H142">
            <v>0</v>
          </cell>
          <cell r="I142">
            <v>0</v>
          </cell>
          <cell r="J142">
            <v>46</v>
          </cell>
        </row>
        <row r="143">
          <cell r="A143" t="str">
            <v>N0533</v>
          </cell>
          <cell r="B143" t="str">
            <v>Maruis</v>
          </cell>
          <cell r="C143" t="str">
            <v>Gerber</v>
          </cell>
          <cell r="D143" t="str">
            <v>Veterans Men</v>
          </cell>
          <cell r="E143" t="str">
            <v>Seagulls WHK</v>
          </cell>
          <cell r="H143">
            <v>0</v>
          </cell>
          <cell r="I143">
            <v>0</v>
          </cell>
          <cell r="J143">
            <v>46</v>
          </cell>
        </row>
        <row r="144">
          <cell r="A144" t="str">
            <v>N0612</v>
          </cell>
          <cell r="B144" t="str">
            <v>Armand</v>
          </cell>
          <cell r="C144" t="str">
            <v>Fourie</v>
          </cell>
          <cell r="D144" t="str">
            <v>Senior Men</v>
          </cell>
          <cell r="E144" t="str">
            <v>Orca Angling Club</v>
          </cell>
          <cell r="H144">
            <v>0</v>
          </cell>
          <cell r="I144">
            <v>0</v>
          </cell>
          <cell r="J144">
            <v>46</v>
          </cell>
        </row>
        <row r="145">
          <cell r="A145" t="str">
            <v>N0531</v>
          </cell>
          <cell r="B145" t="str">
            <v>Rudi(Jnr.)</v>
          </cell>
          <cell r="C145" t="str">
            <v>Swartz</v>
          </cell>
          <cell r="D145" t="str">
            <v>Junior Men U/16</v>
          </cell>
          <cell r="E145" t="str">
            <v>Mako</v>
          </cell>
          <cell r="H145">
            <v>0</v>
          </cell>
          <cell r="I145">
            <v>0</v>
          </cell>
          <cell r="J145">
            <v>46</v>
          </cell>
        </row>
        <row r="146">
          <cell r="A146" t="str">
            <v>N0613</v>
          </cell>
          <cell r="B146" t="str">
            <v>Arno</v>
          </cell>
          <cell r="C146" t="str">
            <v>Engels</v>
          </cell>
          <cell r="D146" t="str">
            <v>Senior Men</v>
          </cell>
          <cell r="E146" t="str">
            <v>Walvis Bay</v>
          </cell>
          <cell r="H146">
            <v>0</v>
          </cell>
          <cell r="I146">
            <v>0</v>
          </cell>
          <cell r="J146">
            <v>46</v>
          </cell>
        </row>
        <row r="147">
          <cell r="A147" t="str">
            <v>N0521</v>
          </cell>
          <cell r="B147" t="str">
            <v xml:space="preserve">Jean </v>
          </cell>
          <cell r="C147" t="str">
            <v>Potgieter</v>
          </cell>
          <cell r="D147" t="str">
            <v>Senior Men</v>
          </cell>
          <cell r="E147" t="str">
            <v>Benguella</v>
          </cell>
          <cell r="H147">
            <v>0</v>
          </cell>
          <cell r="I147">
            <v>0</v>
          </cell>
          <cell r="J147">
            <v>46</v>
          </cell>
        </row>
        <row r="148">
          <cell r="A148" t="str">
            <v>N0113</v>
          </cell>
          <cell r="B148" t="str">
            <v>Shaun</v>
          </cell>
          <cell r="C148" t="str">
            <v>Bothma</v>
          </cell>
          <cell r="D148" t="str">
            <v>Senior Men</v>
          </cell>
          <cell r="E148" t="str">
            <v>Benguella</v>
          </cell>
          <cell r="H148">
            <v>0</v>
          </cell>
          <cell r="I148">
            <v>0</v>
          </cell>
          <cell r="J148">
            <v>46</v>
          </cell>
        </row>
        <row r="149">
          <cell r="A149" t="str">
            <v>N0559</v>
          </cell>
          <cell r="B149" t="str">
            <v>Rohan</v>
          </cell>
          <cell r="C149" t="str">
            <v>van Niekerk</v>
          </cell>
          <cell r="D149" t="str">
            <v>Senior Men</v>
          </cell>
          <cell r="E149" t="str">
            <v>Benguella</v>
          </cell>
          <cell r="H149">
            <v>0</v>
          </cell>
          <cell r="I149">
            <v>0</v>
          </cell>
          <cell r="J149">
            <v>46</v>
          </cell>
        </row>
        <row r="150">
          <cell r="A150" t="str">
            <v>N0030</v>
          </cell>
          <cell r="B150" t="str">
            <v>Etienne</v>
          </cell>
          <cell r="C150" t="str">
            <v>Stipp</v>
          </cell>
          <cell r="D150" t="str">
            <v>Masters Men</v>
          </cell>
          <cell r="E150" t="str">
            <v>Benguella</v>
          </cell>
          <cell r="H150">
            <v>0</v>
          </cell>
          <cell r="I150">
            <v>0</v>
          </cell>
          <cell r="J150">
            <v>46</v>
          </cell>
        </row>
        <row r="151">
          <cell r="A151" t="str">
            <v>N0067</v>
          </cell>
          <cell r="B151" t="str">
            <v>Louis</v>
          </cell>
          <cell r="C151" t="str">
            <v>Potgieter</v>
          </cell>
          <cell r="D151" t="str">
            <v>Senior Men</v>
          </cell>
          <cell r="E151" t="str">
            <v>Welwitschia</v>
          </cell>
          <cell r="H151">
            <v>0</v>
          </cell>
          <cell r="I151">
            <v>0</v>
          </cell>
          <cell r="J151">
            <v>46</v>
          </cell>
        </row>
        <row r="152">
          <cell r="A152" t="str">
            <v>N0191</v>
          </cell>
          <cell r="B152" t="str">
            <v>Jan-Hendrik</v>
          </cell>
          <cell r="C152" t="str">
            <v>Heath</v>
          </cell>
          <cell r="D152" t="str">
            <v>Junior Men U/21</v>
          </cell>
          <cell r="E152" t="str">
            <v>Steenbras</v>
          </cell>
          <cell r="H152">
            <v>0</v>
          </cell>
          <cell r="I152">
            <v>0</v>
          </cell>
          <cell r="J152">
            <v>46</v>
          </cell>
        </row>
        <row r="153">
          <cell r="A153" t="str">
            <v>N0297</v>
          </cell>
          <cell r="B153" t="str">
            <v>Adriaan</v>
          </cell>
          <cell r="C153" t="str">
            <v>Botha</v>
          </cell>
          <cell r="D153" t="str">
            <v>Senior Men</v>
          </cell>
          <cell r="E153" t="str">
            <v>Steenbras</v>
          </cell>
          <cell r="H153">
            <v>0</v>
          </cell>
          <cell r="I153">
            <v>0</v>
          </cell>
          <cell r="J153">
            <v>46</v>
          </cell>
        </row>
        <row r="154">
          <cell r="A154" t="str">
            <v>N0396</v>
          </cell>
          <cell r="B154" t="str">
            <v>Raymond</v>
          </cell>
          <cell r="C154" t="str">
            <v>Duvenhage</v>
          </cell>
          <cell r="D154" t="str">
            <v>Senior Men</v>
          </cell>
          <cell r="E154" t="str">
            <v>Walvis Bay</v>
          </cell>
          <cell r="H154">
            <v>0</v>
          </cell>
          <cell r="I154">
            <v>0</v>
          </cell>
          <cell r="J154">
            <v>46</v>
          </cell>
        </row>
        <row r="155">
          <cell r="A155" t="str">
            <v>N0069</v>
          </cell>
          <cell r="B155" t="str">
            <v>Maritz</v>
          </cell>
          <cell r="C155" t="str">
            <v>Jansen van Vuuren</v>
          </cell>
          <cell r="D155" t="str">
            <v>Senior Men</v>
          </cell>
          <cell r="E155" t="str">
            <v>Otjiwarongo</v>
          </cell>
          <cell r="H155">
            <v>0</v>
          </cell>
          <cell r="I155">
            <v>0</v>
          </cell>
          <cell r="J155">
            <v>46</v>
          </cell>
        </row>
        <row r="156">
          <cell r="A156" t="str">
            <v>N0192</v>
          </cell>
          <cell r="B156" t="str">
            <v>Jan</v>
          </cell>
          <cell r="C156" t="str">
            <v>Heath</v>
          </cell>
          <cell r="D156" t="str">
            <v>Masters Men</v>
          </cell>
          <cell r="E156" t="str">
            <v>Steenbras</v>
          </cell>
          <cell r="H156">
            <v>0</v>
          </cell>
          <cell r="I156">
            <v>0</v>
          </cell>
          <cell r="J156">
            <v>46</v>
          </cell>
        </row>
        <row r="157">
          <cell r="A157" t="str">
            <v>N0307</v>
          </cell>
          <cell r="B157" t="str">
            <v>Herman</v>
          </cell>
          <cell r="C157" t="str">
            <v>Krauze</v>
          </cell>
          <cell r="D157" t="str">
            <v>Junior Men U/21</v>
          </cell>
          <cell r="E157" t="str">
            <v>Henties Bay</v>
          </cell>
          <cell r="H157">
            <v>0</v>
          </cell>
          <cell r="I157">
            <v>0</v>
          </cell>
          <cell r="J157">
            <v>46</v>
          </cell>
        </row>
        <row r="158">
          <cell r="A158" t="str">
            <v>N0299</v>
          </cell>
          <cell r="B158" t="str">
            <v>Nicky</v>
          </cell>
          <cell r="C158" t="str">
            <v>Kotze</v>
          </cell>
          <cell r="D158" t="str">
            <v>Grand Masters Men</v>
          </cell>
          <cell r="E158" t="str">
            <v>Benguella</v>
          </cell>
          <cell r="H158">
            <v>0</v>
          </cell>
          <cell r="I158">
            <v>0</v>
          </cell>
          <cell r="J158">
            <v>46</v>
          </cell>
        </row>
        <row r="159">
          <cell r="A159" t="str">
            <v>N0061</v>
          </cell>
          <cell r="B159" t="str">
            <v>Frans</v>
          </cell>
          <cell r="C159" t="str">
            <v>Klimas</v>
          </cell>
          <cell r="D159" t="str">
            <v>Grand Masters Men</v>
          </cell>
          <cell r="E159" t="str">
            <v>Penguin</v>
          </cell>
          <cell r="H159">
            <v>0</v>
          </cell>
          <cell r="I159">
            <v>0</v>
          </cell>
          <cell r="J159">
            <v>46</v>
          </cell>
        </row>
        <row r="160">
          <cell r="A160" t="str">
            <v>N0054</v>
          </cell>
          <cell r="B160" t="str">
            <v>Chris</v>
          </cell>
          <cell r="C160" t="str">
            <v>Bothma</v>
          </cell>
          <cell r="D160" t="str">
            <v>Grand Masters Men</v>
          </cell>
          <cell r="E160" t="str">
            <v>Steenbras</v>
          </cell>
          <cell r="H160">
            <v>0</v>
          </cell>
          <cell r="I160">
            <v>0</v>
          </cell>
          <cell r="J160">
            <v>46</v>
          </cell>
        </row>
        <row r="161">
          <cell r="A161" t="str">
            <v>N0076</v>
          </cell>
          <cell r="B161" t="str">
            <v>Eddie</v>
          </cell>
          <cell r="C161" t="str">
            <v>Cowley</v>
          </cell>
          <cell r="D161" t="str">
            <v>Grand Masters Men</v>
          </cell>
          <cell r="E161" t="str">
            <v>Okahandja</v>
          </cell>
          <cell r="H161">
            <v>0</v>
          </cell>
          <cell r="I161">
            <v>0</v>
          </cell>
          <cell r="J161">
            <v>46</v>
          </cell>
        </row>
        <row r="162">
          <cell r="A162" t="str">
            <v>N0150</v>
          </cell>
          <cell r="B162" t="str">
            <v>Lindie</v>
          </cell>
          <cell r="C162" t="str">
            <v>Krauze</v>
          </cell>
          <cell r="D162" t="str">
            <v>Ladies</v>
          </cell>
          <cell r="E162" t="str">
            <v>Henties Bay</v>
          </cell>
          <cell r="H162">
            <v>0</v>
          </cell>
          <cell r="I162">
            <v>0</v>
          </cell>
          <cell r="J162">
            <v>46</v>
          </cell>
        </row>
        <row r="163">
          <cell r="A163" t="str">
            <v>N0588</v>
          </cell>
          <cell r="B163" t="str">
            <v>Lourens</v>
          </cell>
          <cell r="C163" t="str">
            <v>Fourie</v>
          </cell>
          <cell r="D163" t="str">
            <v>Veterans Men</v>
          </cell>
          <cell r="E163" t="str">
            <v>Steenbras</v>
          </cell>
          <cell r="H163">
            <v>0</v>
          </cell>
          <cell r="I163">
            <v>0</v>
          </cell>
          <cell r="J163">
            <v>46</v>
          </cell>
        </row>
        <row r="164">
          <cell r="A164" t="str">
            <v>N0489</v>
          </cell>
          <cell r="B164" t="str">
            <v>Regine</v>
          </cell>
          <cell r="C164" t="str">
            <v>Visher</v>
          </cell>
          <cell r="D164" t="str">
            <v>Ladies</v>
          </cell>
          <cell r="E164" t="str">
            <v>Seagulls WVB</v>
          </cell>
          <cell r="H164">
            <v>0</v>
          </cell>
          <cell r="I164">
            <v>0</v>
          </cell>
          <cell r="J164">
            <v>46</v>
          </cell>
        </row>
        <row r="165">
          <cell r="A165" t="str">
            <v>N0598</v>
          </cell>
          <cell r="B165" t="str">
            <v>Henning</v>
          </cell>
          <cell r="C165" t="str">
            <v>van Wyk</v>
          </cell>
          <cell r="D165" t="str">
            <v>Senior Men</v>
          </cell>
          <cell r="E165" t="str">
            <v>Okahandja</v>
          </cell>
          <cell r="H165">
            <v>0</v>
          </cell>
          <cell r="I165">
            <v>0</v>
          </cell>
          <cell r="J165">
            <v>46</v>
          </cell>
        </row>
        <row r="166">
          <cell r="A166" t="str">
            <v>N0490</v>
          </cell>
          <cell r="B166" t="str">
            <v>Dewald</v>
          </cell>
          <cell r="C166" t="str">
            <v>v/d Merwe</v>
          </cell>
          <cell r="D166" t="str">
            <v>Masters Men</v>
          </cell>
          <cell r="E166" t="str">
            <v>Steenbras</v>
          </cell>
          <cell r="H166">
            <v>0</v>
          </cell>
          <cell r="I166">
            <v>0</v>
          </cell>
          <cell r="J166">
            <v>46</v>
          </cell>
        </row>
        <row r="167">
          <cell r="A167" t="str">
            <v>N0610</v>
          </cell>
          <cell r="B167" t="str">
            <v>Martinus</v>
          </cell>
          <cell r="C167" t="str">
            <v>Venter</v>
          </cell>
          <cell r="D167" t="str">
            <v>Senior Men</v>
          </cell>
          <cell r="E167" t="str">
            <v>Otjiwarongo</v>
          </cell>
          <cell r="H167">
            <v>0</v>
          </cell>
          <cell r="I167">
            <v>0</v>
          </cell>
          <cell r="J167">
            <v>46</v>
          </cell>
        </row>
        <row r="168">
          <cell r="A168" t="str">
            <v>N0043</v>
          </cell>
          <cell r="B168" t="str">
            <v>Cecil</v>
          </cell>
          <cell r="C168" t="str">
            <v>Laubscher</v>
          </cell>
          <cell r="D168" t="str">
            <v>Ladies</v>
          </cell>
          <cell r="E168" t="str">
            <v>Henties Bay</v>
          </cell>
          <cell r="H168">
            <v>0</v>
          </cell>
          <cell r="I168">
            <v>0</v>
          </cell>
          <cell r="J168">
            <v>46</v>
          </cell>
        </row>
        <row r="169">
          <cell r="A169" t="str">
            <v>N0589</v>
          </cell>
          <cell r="B169" t="str">
            <v>Johan</v>
          </cell>
          <cell r="C169" t="str">
            <v>De Kock</v>
          </cell>
          <cell r="D169" t="str">
            <v>Senior Men</v>
          </cell>
          <cell r="E169" t="str">
            <v>Steenbras</v>
          </cell>
          <cell r="H169">
            <v>0</v>
          </cell>
          <cell r="I169">
            <v>0</v>
          </cell>
          <cell r="J169">
            <v>46</v>
          </cell>
        </row>
        <row r="170">
          <cell r="A170" t="str">
            <v>N0033</v>
          </cell>
          <cell r="B170" t="str">
            <v>Kobus</v>
          </cell>
          <cell r="C170" t="str">
            <v>Nel</v>
          </cell>
          <cell r="D170" t="str">
            <v>Veterans Men</v>
          </cell>
          <cell r="E170" t="str">
            <v>Henties Bay</v>
          </cell>
          <cell r="H170">
            <v>0</v>
          </cell>
          <cell r="I170">
            <v>0</v>
          </cell>
          <cell r="J170">
            <v>46</v>
          </cell>
        </row>
        <row r="171">
          <cell r="A171" t="str">
            <v>N0606</v>
          </cell>
          <cell r="B171" t="str">
            <v>Louwrens</v>
          </cell>
          <cell r="C171" t="str">
            <v>Knouwds</v>
          </cell>
          <cell r="D171" t="str">
            <v>Veterans Men</v>
          </cell>
          <cell r="E171" t="str">
            <v>Steenbras</v>
          </cell>
          <cell r="H171">
            <v>0</v>
          </cell>
          <cell r="I171">
            <v>0</v>
          </cell>
          <cell r="J171">
            <v>46</v>
          </cell>
        </row>
        <row r="172">
          <cell r="A172" t="str">
            <v>N0123</v>
          </cell>
          <cell r="B172" t="str">
            <v>Veronica</v>
          </cell>
          <cell r="C172" t="str">
            <v>Nel</v>
          </cell>
          <cell r="D172" t="str">
            <v>Ladies</v>
          </cell>
          <cell r="E172" t="str">
            <v>Henties Bay</v>
          </cell>
          <cell r="H172">
            <v>0</v>
          </cell>
          <cell r="I172">
            <v>0</v>
          </cell>
          <cell r="J172">
            <v>46</v>
          </cell>
        </row>
        <row r="173">
          <cell r="A173" t="str">
            <v>N0604</v>
          </cell>
          <cell r="B173" t="str">
            <v>Rudi</v>
          </cell>
          <cell r="C173" t="str">
            <v>Geyser</v>
          </cell>
          <cell r="D173" t="str">
            <v>Status</v>
          </cell>
          <cell r="E173" t="str">
            <v>Orca Angling Club</v>
          </cell>
          <cell r="H173">
            <v>0</v>
          </cell>
          <cell r="I173">
            <v>0</v>
          </cell>
          <cell r="J173">
            <v>46</v>
          </cell>
        </row>
        <row r="174">
          <cell r="A174" t="str">
            <v>N0502</v>
          </cell>
          <cell r="B174" t="str">
            <v>Louis</v>
          </cell>
          <cell r="C174" t="str">
            <v>Arangies</v>
          </cell>
          <cell r="D174" t="str">
            <v>Veterans Men</v>
          </cell>
          <cell r="E174" t="str">
            <v>Benguella</v>
          </cell>
          <cell r="H174">
            <v>0</v>
          </cell>
          <cell r="I174">
            <v>0</v>
          </cell>
          <cell r="J174">
            <v>46</v>
          </cell>
        </row>
        <row r="175">
          <cell r="A175" t="str">
            <v>N0217</v>
          </cell>
          <cell r="B175" t="str">
            <v>Chris</v>
          </cell>
          <cell r="C175" t="str">
            <v>Labuschagne</v>
          </cell>
          <cell r="D175" t="str">
            <v>Senior Men</v>
          </cell>
          <cell r="E175" t="str">
            <v>Otjiwarongo</v>
          </cell>
          <cell r="H175">
            <v>0</v>
          </cell>
          <cell r="I175">
            <v>0</v>
          </cell>
          <cell r="J175">
            <v>46</v>
          </cell>
        </row>
        <row r="176">
          <cell r="A176" t="str">
            <v>N0265</v>
          </cell>
          <cell r="B176" t="str">
            <v>Abeigh</v>
          </cell>
          <cell r="C176" t="str">
            <v>Loock</v>
          </cell>
          <cell r="D176" t="str">
            <v>Junior Ladies</v>
          </cell>
          <cell r="E176" t="str">
            <v>Henties Bay</v>
          </cell>
          <cell r="H176">
            <v>0</v>
          </cell>
          <cell r="I176">
            <v>0</v>
          </cell>
          <cell r="J176">
            <v>46</v>
          </cell>
        </row>
        <row r="177">
          <cell r="A177" t="str">
            <v>N0180</v>
          </cell>
          <cell r="B177" t="str">
            <v>Elaine</v>
          </cell>
          <cell r="C177" t="str">
            <v>Vorster</v>
          </cell>
          <cell r="D177" t="str">
            <v>Ladies</v>
          </cell>
          <cell r="E177" t="str">
            <v>Henties Bay</v>
          </cell>
          <cell r="H177">
            <v>0</v>
          </cell>
          <cell r="I177">
            <v>0</v>
          </cell>
          <cell r="J177">
            <v>46</v>
          </cell>
        </row>
        <row r="178">
          <cell r="A178" t="str">
            <v>Grand Total</v>
          </cell>
          <cell r="F178">
            <v>222</v>
          </cell>
          <cell r="G178">
            <v>36</v>
          </cell>
          <cell r="H178">
            <v>652.65973143033568</v>
          </cell>
          <cell r="I178">
            <v>652.65973143033568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2">
          <cell r="A2" t="str">
            <v>N0022</v>
          </cell>
          <cell r="B2" t="str">
            <v>Warren</v>
          </cell>
          <cell r="C2" t="str">
            <v>Deysel</v>
          </cell>
          <cell r="D2" t="str">
            <v>Senior Men</v>
          </cell>
          <cell r="E2" t="str">
            <v>Mako</v>
          </cell>
          <cell r="G2">
            <v>4</v>
          </cell>
          <cell r="H2">
            <v>57.194964132062132</v>
          </cell>
          <cell r="I2">
            <v>57.194964132062132</v>
          </cell>
          <cell r="J2">
            <v>300</v>
          </cell>
          <cell r="L2" t="str">
            <v>N0022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>
            <v>0</v>
          </cell>
          <cell r="T2">
            <v>0</v>
          </cell>
          <cell r="U2">
            <v>0</v>
          </cell>
          <cell r="W2" t="str">
            <v>N0022</v>
          </cell>
          <cell r="X2">
            <v>0</v>
          </cell>
          <cell r="Y2">
            <v>0</v>
          </cell>
          <cell r="Z2">
            <v>0</v>
          </cell>
          <cell r="AA2">
            <v>0</v>
          </cell>
          <cell r="AB2">
            <v>0</v>
          </cell>
          <cell r="AC2">
            <v>0</v>
          </cell>
          <cell r="AD2">
            <v>0</v>
          </cell>
          <cell r="AE2">
            <v>0</v>
          </cell>
          <cell r="AF2">
            <v>0</v>
          </cell>
          <cell r="AH2" t="str">
            <v>N0022</v>
          </cell>
          <cell r="AN2">
            <v>0</v>
          </cell>
          <cell r="AO2">
            <v>0</v>
          </cell>
          <cell r="AP2">
            <v>0</v>
          </cell>
          <cell r="AQ2">
            <v>0</v>
          </cell>
        </row>
        <row r="3">
          <cell r="A3" t="str">
            <v>N0013</v>
          </cell>
          <cell r="B3" t="str">
            <v>Rodger</v>
          </cell>
          <cell r="C3" t="str">
            <v>Boon</v>
          </cell>
          <cell r="D3" t="str">
            <v>Senior Men</v>
          </cell>
          <cell r="E3" t="str">
            <v>Namib Park</v>
          </cell>
          <cell r="G3">
            <v>2</v>
          </cell>
          <cell r="H3">
            <v>26.174350171723333</v>
          </cell>
          <cell r="I3">
            <v>26.174350171723333</v>
          </cell>
          <cell r="J3">
            <v>299</v>
          </cell>
          <cell r="L3" t="str">
            <v>N0013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  <cell r="T3">
            <v>0</v>
          </cell>
          <cell r="U3">
            <v>0</v>
          </cell>
          <cell r="W3" t="str">
            <v>N0013</v>
          </cell>
          <cell r="X3">
            <v>0</v>
          </cell>
          <cell r="Y3">
            <v>0</v>
          </cell>
          <cell r="Z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>
            <v>0</v>
          </cell>
          <cell r="AF3">
            <v>0</v>
          </cell>
          <cell r="AH3" t="str">
            <v>N0013</v>
          </cell>
          <cell r="AN3">
            <v>0</v>
          </cell>
          <cell r="AO3">
            <v>0</v>
          </cell>
          <cell r="AP3">
            <v>0</v>
          </cell>
          <cell r="AQ3">
            <v>0</v>
          </cell>
        </row>
        <row r="4">
          <cell r="A4" t="str">
            <v>N0537</v>
          </cell>
          <cell r="B4" t="str">
            <v>Roberto</v>
          </cell>
          <cell r="C4" t="str">
            <v>Celotto</v>
          </cell>
          <cell r="D4" t="str">
            <v>Senior Men</v>
          </cell>
          <cell r="E4" t="str">
            <v>Orca Angling Club</v>
          </cell>
          <cell r="G4">
            <v>1</v>
          </cell>
          <cell r="H4">
            <v>21.257098566540655</v>
          </cell>
          <cell r="I4">
            <v>21.257098566540655</v>
          </cell>
          <cell r="J4">
            <v>298</v>
          </cell>
          <cell r="L4" t="str">
            <v>N0537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>
            <v>0</v>
          </cell>
          <cell r="U4">
            <v>0</v>
          </cell>
          <cell r="W4" t="str">
            <v>N0537</v>
          </cell>
          <cell r="X4">
            <v>0</v>
          </cell>
          <cell r="Y4">
            <v>0</v>
          </cell>
          <cell r="Z4">
            <v>0</v>
          </cell>
          <cell r="AA4">
            <v>0</v>
          </cell>
          <cell r="AB4">
            <v>0</v>
          </cell>
          <cell r="AC4">
            <v>0</v>
          </cell>
          <cell r="AD4">
            <v>0</v>
          </cell>
          <cell r="AE4">
            <v>0</v>
          </cell>
          <cell r="AF4">
            <v>0</v>
          </cell>
          <cell r="AH4" t="str">
            <v>N0537</v>
          </cell>
          <cell r="AN4">
            <v>0</v>
          </cell>
          <cell r="AO4">
            <v>0</v>
          </cell>
          <cell r="AP4">
            <v>0</v>
          </cell>
          <cell r="AQ4">
            <v>0</v>
          </cell>
        </row>
        <row r="5">
          <cell r="A5" t="str">
            <v>N0002</v>
          </cell>
          <cell r="B5" t="str">
            <v xml:space="preserve">William </v>
          </cell>
          <cell r="C5" t="str">
            <v>Klemp</v>
          </cell>
          <cell r="D5" t="str">
            <v>Veterans Men</v>
          </cell>
          <cell r="E5" t="str">
            <v>Orca Angling Club</v>
          </cell>
          <cell r="G5">
            <v>1</v>
          </cell>
          <cell r="H5">
            <v>20.353720640417258</v>
          </cell>
          <cell r="I5">
            <v>20.353720640417258</v>
          </cell>
          <cell r="J5">
            <v>297</v>
          </cell>
          <cell r="L5" t="str">
            <v>N0002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W5" t="str">
            <v>N0002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H5" t="str">
            <v>N0002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</row>
        <row r="6">
          <cell r="A6" t="str">
            <v>N0096</v>
          </cell>
          <cell r="B6" t="str">
            <v>Christiaan</v>
          </cell>
          <cell r="C6" t="str">
            <v>Rossouw</v>
          </cell>
          <cell r="D6" t="str">
            <v>Junior Men U/21</v>
          </cell>
          <cell r="E6" t="str">
            <v>Orca Angling Club</v>
          </cell>
          <cell r="G6">
            <v>1</v>
          </cell>
          <cell r="H6">
            <v>18.214685167886266</v>
          </cell>
          <cell r="I6">
            <v>18.214685167886266</v>
          </cell>
          <cell r="J6">
            <v>296</v>
          </cell>
          <cell r="L6" t="str">
            <v>N0096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W6" t="str">
            <v>N0096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H6" t="str">
            <v>N0096</v>
          </cell>
          <cell r="AN6">
            <v>0</v>
          </cell>
          <cell r="AO6">
            <v>0</v>
          </cell>
          <cell r="AP6">
            <v>0</v>
          </cell>
          <cell r="AQ6">
            <v>0</v>
          </cell>
        </row>
        <row r="7">
          <cell r="A7" t="str">
            <v>N0035</v>
          </cell>
          <cell r="B7" t="str">
            <v>Johan</v>
          </cell>
          <cell r="C7" t="str">
            <v>van Wyk</v>
          </cell>
          <cell r="D7" t="str">
            <v>Senior Men</v>
          </cell>
          <cell r="E7" t="str">
            <v>Mako</v>
          </cell>
          <cell r="G7">
            <v>2</v>
          </cell>
          <cell r="H7">
            <v>17.058806472899697</v>
          </cell>
          <cell r="I7">
            <v>17.058806472899697</v>
          </cell>
          <cell r="J7">
            <v>295</v>
          </cell>
          <cell r="L7" t="str">
            <v>N0035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W7" t="str">
            <v>N0035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  <cell r="AF7">
            <v>0</v>
          </cell>
          <cell r="AH7" t="str">
            <v>N0035</v>
          </cell>
          <cell r="AN7">
            <v>0</v>
          </cell>
          <cell r="AO7">
            <v>0</v>
          </cell>
          <cell r="AP7">
            <v>0</v>
          </cell>
          <cell r="AQ7">
            <v>0</v>
          </cell>
        </row>
        <row r="8">
          <cell r="A8" t="str">
            <v>N0026</v>
          </cell>
          <cell r="B8" t="str">
            <v>Johan</v>
          </cell>
          <cell r="C8" t="str">
            <v>Agenbag</v>
          </cell>
          <cell r="D8" t="str">
            <v>Veterans Men</v>
          </cell>
          <cell r="E8" t="str">
            <v>Henties Bay</v>
          </cell>
          <cell r="G8">
            <v>1</v>
          </cell>
          <cell r="H8">
            <v>17.010653683396427</v>
          </cell>
          <cell r="I8">
            <v>17.010653683396427</v>
          </cell>
          <cell r="J8">
            <v>294</v>
          </cell>
          <cell r="L8" t="str">
            <v>N0026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W8" t="str">
            <v>N0026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H8" t="str">
            <v>N0026</v>
          </cell>
          <cell r="AN8">
            <v>0</v>
          </cell>
          <cell r="AO8">
            <v>0</v>
          </cell>
          <cell r="AP8">
            <v>0</v>
          </cell>
          <cell r="AQ8">
            <v>0</v>
          </cell>
        </row>
        <row r="9">
          <cell r="A9" t="str">
            <v>N0001</v>
          </cell>
          <cell r="B9" t="str">
            <v>Herman</v>
          </cell>
          <cell r="C9" t="str">
            <v>Krauze</v>
          </cell>
          <cell r="D9" t="str">
            <v>Veterans Men</v>
          </cell>
          <cell r="E9" t="str">
            <v>Atlantic Angling Club</v>
          </cell>
          <cell r="F9">
            <v>18</v>
          </cell>
          <cell r="H9">
            <v>16.397109803752585</v>
          </cell>
          <cell r="I9">
            <v>16.397109803752585</v>
          </cell>
          <cell r="J9">
            <v>293</v>
          </cell>
          <cell r="L9" t="str">
            <v>N0001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W9" t="str">
            <v>N0001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  <cell r="AH9" t="str">
            <v>N0001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</row>
        <row r="10">
          <cell r="A10" t="str">
            <v>N0117</v>
          </cell>
          <cell r="B10" t="str">
            <v>Andrew</v>
          </cell>
          <cell r="C10" t="str">
            <v>van Schalkwyk</v>
          </cell>
          <cell r="D10" t="str">
            <v>Senior Men</v>
          </cell>
          <cell r="E10" t="str">
            <v>Mako</v>
          </cell>
          <cell r="G10">
            <v>1</v>
          </cell>
          <cell r="H10">
            <v>14.773459830290868</v>
          </cell>
          <cell r="I10">
            <v>14.773459830290868</v>
          </cell>
          <cell r="J10">
            <v>292</v>
          </cell>
          <cell r="L10" t="str">
            <v>N0117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W10" t="str">
            <v>N0117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H10" t="str">
            <v>N0117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</row>
        <row r="11">
          <cell r="A11" t="str">
            <v>N0136</v>
          </cell>
          <cell r="B11" t="str">
            <v>Jurgens</v>
          </cell>
          <cell r="C11" t="str">
            <v>Swartz</v>
          </cell>
          <cell r="D11" t="str">
            <v>Senior Men</v>
          </cell>
          <cell r="E11" t="str">
            <v>Mako</v>
          </cell>
          <cell r="G11">
            <v>1</v>
          </cell>
          <cell r="H11">
            <v>14.773459830290868</v>
          </cell>
          <cell r="I11">
            <v>14.773459830290868</v>
          </cell>
          <cell r="J11">
            <v>292</v>
          </cell>
          <cell r="L11" t="str">
            <v>N0136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W11" t="str">
            <v>N0136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H11" t="str">
            <v>N0136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</row>
        <row r="12">
          <cell r="A12" t="str">
            <v>N0582</v>
          </cell>
          <cell r="B12" t="str">
            <v>Andre</v>
          </cell>
          <cell r="C12" t="str">
            <v>Kruger</v>
          </cell>
          <cell r="D12" t="str">
            <v>Senior Men</v>
          </cell>
          <cell r="E12" t="str">
            <v>Welwitschia</v>
          </cell>
          <cell r="G12">
            <v>1</v>
          </cell>
          <cell r="H12">
            <v>11.820321897673878</v>
          </cell>
          <cell r="I12">
            <v>11.820321897673878</v>
          </cell>
          <cell r="J12">
            <v>290</v>
          </cell>
          <cell r="L12" t="str">
            <v>N0582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W12" t="str">
            <v>N0582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H12" t="str">
            <v>N0582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</row>
        <row r="13">
          <cell r="A13" t="str">
            <v>N0010</v>
          </cell>
          <cell r="B13" t="str">
            <v>Desiree</v>
          </cell>
          <cell r="C13" t="str">
            <v>Klemp</v>
          </cell>
          <cell r="D13" t="str">
            <v>Ladies</v>
          </cell>
          <cell r="E13" t="str">
            <v>Orca Angling Club</v>
          </cell>
          <cell r="G13">
            <v>1</v>
          </cell>
          <cell r="H13">
            <v>10.936881482655208</v>
          </cell>
          <cell r="I13">
            <v>10.936881482655208</v>
          </cell>
          <cell r="J13">
            <v>289</v>
          </cell>
          <cell r="L13" t="str">
            <v>N0010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W13" t="str">
            <v>N0010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H13" t="str">
            <v>N0010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</row>
        <row r="14">
          <cell r="A14" t="str">
            <v>N0019</v>
          </cell>
          <cell r="B14" t="str">
            <v>Johan</v>
          </cell>
          <cell r="C14" t="str">
            <v>Visser</v>
          </cell>
          <cell r="D14" t="str">
            <v>Senior Men</v>
          </cell>
          <cell r="E14" t="str">
            <v>Mako</v>
          </cell>
          <cell r="G14">
            <v>2</v>
          </cell>
          <cell r="H14">
            <v>10.547510545721483</v>
          </cell>
          <cell r="I14">
            <v>10.547510545721483</v>
          </cell>
          <cell r="J14">
            <v>288</v>
          </cell>
          <cell r="L14" t="str">
            <v>N0019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W14" t="str">
            <v>N0019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H14" t="str">
            <v>N0019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</row>
        <row r="15">
          <cell r="A15" t="str">
            <v>N0213</v>
          </cell>
          <cell r="B15" t="str">
            <v>Elrico</v>
          </cell>
          <cell r="C15" t="str">
            <v>Janse v Rensburg</v>
          </cell>
          <cell r="D15" t="str">
            <v>Senior Men</v>
          </cell>
          <cell r="E15" t="str">
            <v>Walvis Bay</v>
          </cell>
          <cell r="G15">
            <v>1</v>
          </cell>
          <cell r="H15">
            <v>9.8330964124157703</v>
          </cell>
          <cell r="I15">
            <v>9.8330964124157703</v>
          </cell>
          <cell r="J15">
            <v>287</v>
          </cell>
          <cell r="L15" t="str">
            <v>N0213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W15" t="str">
            <v>N0213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H15" t="str">
            <v>N0213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</row>
        <row r="16">
          <cell r="A16" t="str">
            <v>N0296</v>
          </cell>
          <cell r="B16" t="str">
            <v>Francois</v>
          </cell>
          <cell r="C16" t="str">
            <v>Rossouw</v>
          </cell>
          <cell r="D16" t="str">
            <v>Senior Men</v>
          </cell>
          <cell r="E16" t="str">
            <v>Orca Angling Club</v>
          </cell>
          <cell r="G16">
            <v>1</v>
          </cell>
          <cell r="H16">
            <v>9.3119375240945512</v>
          </cell>
          <cell r="I16">
            <v>9.3119375240945512</v>
          </cell>
          <cell r="J16">
            <v>286</v>
          </cell>
          <cell r="L16" t="str">
            <v>N0296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W16" t="str">
            <v>N0296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H16" t="str">
            <v>N0296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</row>
        <row r="17">
          <cell r="A17" t="str">
            <v>N0102</v>
          </cell>
          <cell r="B17" t="str">
            <v>Ferdie</v>
          </cell>
          <cell r="C17" t="str">
            <v>Malherbe</v>
          </cell>
          <cell r="D17" t="str">
            <v>Senior Men</v>
          </cell>
          <cell r="E17" t="str">
            <v>Welwitschia</v>
          </cell>
          <cell r="F17">
            <v>1</v>
          </cell>
          <cell r="G17">
            <v>1</v>
          </cell>
          <cell r="H17">
            <v>8.8610417621224862</v>
          </cell>
          <cell r="I17">
            <v>8.8610417621224862</v>
          </cell>
          <cell r="J17">
            <v>285</v>
          </cell>
          <cell r="L17" t="str">
            <v>N0102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W17" t="str">
            <v>N0102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H17" t="str">
            <v>N0102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</row>
        <row r="18">
          <cell r="A18" t="str">
            <v>N0496</v>
          </cell>
          <cell r="B18" t="str">
            <v>Rudi</v>
          </cell>
          <cell r="C18" t="str">
            <v>Swartz</v>
          </cell>
          <cell r="D18" t="str">
            <v>Senior Men</v>
          </cell>
          <cell r="E18" t="str">
            <v>Mako</v>
          </cell>
          <cell r="G18">
            <v>1</v>
          </cell>
          <cell r="H18">
            <v>8.3288039963392393</v>
          </cell>
          <cell r="I18">
            <v>8.3288039963392393</v>
          </cell>
          <cell r="J18">
            <v>284</v>
          </cell>
          <cell r="L18" t="str">
            <v>N0496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W18" t="str">
            <v>N0496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H18" t="str">
            <v>N0496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</row>
        <row r="19">
          <cell r="A19" t="str">
            <v>N0041</v>
          </cell>
          <cell r="B19" t="str">
            <v>Terence</v>
          </cell>
          <cell r="C19" t="str">
            <v>Clark</v>
          </cell>
          <cell r="D19" t="str">
            <v>Masters Men</v>
          </cell>
          <cell r="E19" t="str">
            <v>Walvis Bay</v>
          </cell>
          <cell r="G19">
            <v>1</v>
          </cell>
          <cell r="H19">
            <v>7.8659255646253703</v>
          </cell>
          <cell r="I19">
            <v>7.8659255646253703</v>
          </cell>
          <cell r="J19">
            <v>283</v>
          </cell>
          <cell r="L19" t="str">
            <v>N0041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W19" t="str">
            <v>N0041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H19" t="str">
            <v>N0041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</row>
        <row r="20">
          <cell r="A20" t="str">
            <v>N0017</v>
          </cell>
          <cell r="B20" t="str">
            <v>Riaan</v>
          </cell>
          <cell r="C20" t="str">
            <v>Tap</v>
          </cell>
          <cell r="D20" t="str">
            <v>Senior Men</v>
          </cell>
          <cell r="E20" t="str">
            <v>Mako</v>
          </cell>
          <cell r="G20">
            <v>1</v>
          </cell>
          <cell r="H20">
            <v>7.4215754640455929</v>
          </cell>
          <cell r="I20">
            <v>7.4215754640455929</v>
          </cell>
          <cell r="J20">
            <v>282</v>
          </cell>
          <cell r="L20" t="str">
            <v>N0017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W20" t="str">
            <v>N0017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H20" t="str">
            <v>N0017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</row>
        <row r="21">
          <cell r="A21" t="str">
            <v>N0555</v>
          </cell>
          <cell r="B21" t="str">
            <v>Quintin</v>
          </cell>
          <cell r="C21" t="str">
            <v>Klem</v>
          </cell>
          <cell r="D21" t="str">
            <v>Senior Men</v>
          </cell>
          <cell r="E21" t="str">
            <v>Orca Angling Club</v>
          </cell>
          <cell r="G21">
            <v>1</v>
          </cell>
          <cell r="H21">
            <v>7.2062096942208456</v>
          </cell>
          <cell r="I21">
            <v>7.2062096942208456</v>
          </cell>
          <cell r="J21">
            <v>281</v>
          </cell>
          <cell r="L21" t="str">
            <v>N0555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W21" t="str">
            <v>N0555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H21" t="str">
            <v>N0555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</row>
        <row r="22">
          <cell r="A22" t="str">
            <v>N0263</v>
          </cell>
          <cell r="B22" t="str">
            <v>Morne</v>
          </cell>
          <cell r="C22" t="str">
            <v>Human</v>
          </cell>
          <cell r="D22" t="str">
            <v>Senior Men</v>
          </cell>
          <cell r="E22" t="str">
            <v>Orca Angling Club</v>
          </cell>
          <cell r="G22">
            <v>2</v>
          </cell>
          <cell r="H22">
            <v>6.2705088731114618</v>
          </cell>
          <cell r="I22">
            <v>6.2705088731114618</v>
          </cell>
          <cell r="J22">
            <v>280</v>
          </cell>
          <cell r="L22" t="str">
            <v>N0263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W22" t="str">
            <v>N0263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H22" t="str">
            <v>N0263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</row>
        <row r="23">
          <cell r="A23" t="str">
            <v>N0100</v>
          </cell>
          <cell r="B23" t="str">
            <v>Werner</v>
          </cell>
          <cell r="C23" t="str">
            <v>van Riet</v>
          </cell>
          <cell r="D23" t="str">
            <v>Senior Men</v>
          </cell>
          <cell r="E23" t="str">
            <v>Steenbras</v>
          </cell>
          <cell r="G23">
            <v>1</v>
          </cell>
          <cell r="H23">
            <v>6.1952725226960572</v>
          </cell>
          <cell r="I23">
            <v>6.1952725226960572</v>
          </cell>
          <cell r="J23">
            <v>279</v>
          </cell>
          <cell r="L23" t="str">
            <v>N0100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W23" t="str">
            <v>N0100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H23" t="str">
            <v>N0100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</row>
        <row r="24">
          <cell r="A24" t="str">
            <v>N0018</v>
          </cell>
          <cell r="B24" t="str">
            <v>Garreth</v>
          </cell>
          <cell r="C24" t="str">
            <v>Wolfaardt</v>
          </cell>
          <cell r="D24" t="str">
            <v>Senior Men</v>
          </cell>
          <cell r="E24" t="str">
            <v>Orca Angling Club</v>
          </cell>
          <cell r="G24">
            <v>1</v>
          </cell>
          <cell r="H24">
            <v>5.639462976908427</v>
          </cell>
          <cell r="I24">
            <v>5.639462976908427</v>
          </cell>
          <cell r="J24">
            <v>278</v>
          </cell>
          <cell r="L24" t="str">
            <v>N0018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W24" t="str">
            <v>N0018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H24" t="str">
            <v>N0018</v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</row>
        <row r="25">
          <cell r="A25" t="str">
            <v>N0128</v>
          </cell>
          <cell r="B25" t="str">
            <v>Chris</v>
          </cell>
          <cell r="C25" t="str">
            <v>Orffer</v>
          </cell>
          <cell r="D25" t="str">
            <v>Masters Men</v>
          </cell>
          <cell r="E25" t="str">
            <v>Penguin</v>
          </cell>
          <cell r="F25">
            <v>2</v>
          </cell>
          <cell r="G25">
            <v>1</v>
          </cell>
          <cell r="H25">
            <v>4.1470266044020105</v>
          </cell>
          <cell r="I25">
            <v>4.1470266044020105</v>
          </cell>
          <cell r="J25">
            <v>277</v>
          </cell>
          <cell r="L25" t="str">
            <v>N0128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W25" t="str">
            <v>N0128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H25" t="str">
            <v>N0128</v>
          </cell>
          <cell r="AN25">
            <v>0</v>
          </cell>
          <cell r="AO25">
            <v>0</v>
          </cell>
          <cell r="AP25">
            <v>0</v>
          </cell>
          <cell r="AQ25">
            <v>0</v>
          </cell>
        </row>
        <row r="26">
          <cell r="A26" t="str">
            <v>N0024</v>
          </cell>
          <cell r="B26" t="str">
            <v>Andrew</v>
          </cell>
          <cell r="C26" t="str">
            <v>v/d Westhuizen</v>
          </cell>
          <cell r="D26" t="str">
            <v>Senior Men</v>
          </cell>
          <cell r="E26" t="str">
            <v>Mako</v>
          </cell>
          <cell r="F26">
            <v>1</v>
          </cell>
          <cell r="H26">
            <v>3.5660549304609641</v>
          </cell>
          <cell r="I26">
            <v>3.5660549304609641</v>
          </cell>
          <cell r="J26">
            <v>276</v>
          </cell>
          <cell r="L26" t="str">
            <v>N0024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W26" t="str">
            <v>N0024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H26" t="str">
            <v>N0024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</row>
        <row r="27">
          <cell r="A27" t="str">
            <v>N0208</v>
          </cell>
          <cell r="B27" t="str">
            <v>Adri</v>
          </cell>
          <cell r="C27" t="str">
            <v>Roets</v>
          </cell>
          <cell r="D27" t="str">
            <v>Veterans Men</v>
          </cell>
          <cell r="E27" t="str">
            <v>Atlantic Angling Club</v>
          </cell>
          <cell r="F27">
            <v>3</v>
          </cell>
          <cell r="H27">
            <v>3.0441537026354166</v>
          </cell>
          <cell r="I27">
            <v>3.0441537026354166</v>
          </cell>
          <cell r="J27">
            <v>275</v>
          </cell>
          <cell r="L27" t="str">
            <v>N0208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W27" t="str">
            <v>N0208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H27" t="str">
            <v>N0208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</row>
        <row r="28">
          <cell r="A28" t="str">
            <v>N0114</v>
          </cell>
          <cell r="B28" t="str">
            <v>Michele</v>
          </cell>
          <cell r="C28" t="str">
            <v>Andersen</v>
          </cell>
          <cell r="D28" t="str">
            <v>Ladies</v>
          </cell>
          <cell r="E28" t="str">
            <v>Henties Bay</v>
          </cell>
          <cell r="F28">
            <v>3</v>
          </cell>
          <cell r="H28">
            <v>2.7348625015953827</v>
          </cell>
          <cell r="I28">
            <v>2.7348625015953827</v>
          </cell>
          <cell r="J28">
            <v>274</v>
          </cell>
          <cell r="L28" t="str">
            <v>N0114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W28" t="str">
            <v>N0114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H28" t="str">
            <v>N0114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</row>
        <row r="29">
          <cell r="A29" t="str">
            <v>N0336</v>
          </cell>
          <cell r="B29" t="str">
            <v>JP</v>
          </cell>
          <cell r="C29" t="str">
            <v>Hugo</v>
          </cell>
          <cell r="D29" t="str">
            <v>Senior Men</v>
          </cell>
          <cell r="E29" t="str">
            <v>Orca Angling Club</v>
          </cell>
          <cell r="F29">
            <v>3</v>
          </cell>
          <cell r="H29">
            <v>2.7306948836717364</v>
          </cell>
          <cell r="I29">
            <v>2.7306948836717364</v>
          </cell>
          <cell r="J29">
            <v>274</v>
          </cell>
          <cell r="L29" t="str">
            <v>N0336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W29" t="str">
            <v>N0336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H29" t="str">
            <v>N0336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</row>
        <row r="30">
          <cell r="A30" t="str">
            <v>N0007</v>
          </cell>
          <cell r="B30" t="str">
            <v>Brian</v>
          </cell>
          <cell r="C30" t="str">
            <v>Curtis</v>
          </cell>
          <cell r="D30" t="str">
            <v>Senior Men</v>
          </cell>
          <cell r="E30" t="str">
            <v>Orca Angling Club</v>
          </cell>
          <cell r="G30">
            <v>1</v>
          </cell>
          <cell r="H30">
            <v>2.3811996969112199</v>
          </cell>
          <cell r="I30">
            <v>2.3811996969112199</v>
          </cell>
          <cell r="J30">
            <v>272</v>
          </cell>
          <cell r="L30" t="str">
            <v>N0007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W30" t="str">
            <v>N0007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H30" t="str">
            <v>N0007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</row>
        <row r="31">
          <cell r="A31" t="str">
            <v>N0561</v>
          </cell>
          <cell r="B31" t="str">
            <v>De Wet</v>
          </cell>
          <cell r="C31" t="str">
            <v>Vorster</v>
          </cell>
          <cell r="D31" t="str">
            <v>Senior Men</v>
          </cell>
          <cell r="E31" t="str">
            <v>Seagulls WVB</v>
          </cell>
          <cell r="F31">
            <v>2</v>
          </cell>
          <cell r="H31">
            <v>2.2009461579218619</v>
          </cell>
          <cell r="I31">
            <v>2.2009461579218619</v>
          </cell>
          <cell r="J31">
            <v>271</v>
          </cell>
          <cell r="L31" t="str">
            <v>N0561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W31" t="str">
            <v>N0561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H31" t="str">
            <v>N0561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</row>
        <row r="32">
          <cell r="A32" t="str">
            <v>N0519</v>
          </cell>
          <cell r="B32" t="str">
            <v>Armand</v>
          </cell>
          <cell r="C32" t="str">
            <v>Esterhuysen</v>
          </cell>
          <cell r="D32" t="str">
            <v>Junior Men U/16</v>
          </cell>
          <cell r="E32" t="str">
            <v>Skeleton Coast</v>
          </cell>
          <cell r="G32">
            <v>1</v>
          </cell>
          <cell r="H32">
            <v>2.1509577761702712</v>
          </cell>
          <cell r="I32">
            <v>2.1509577761702712</v>
          </cell>
          <cell r="J32">
            <v>271</v>
          </cell>
          <cell r="L32" t="str">
            <v>N0519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W32" t="str">
            <v>N0519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H32" t="str">
            <v>N0519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</row>
        <row r="33">
          <cell r="A33" t="str">
            <v>N0466</v>
          </cell>
          <cell r="B33" t="str">
            <v>Schalk</v>
          </cell>
          <cell r="C33" t="str">
            <v>Human</v>
          </cell>
          <cell r="D33" t="str">
            <v>Senior Men</v>
          </cell>
          <cell r="E33" t="str">
            <v>Orca Angling Club</v>
          </cell>
          <cell r="G33">
            <v>1</v>
          </cell>
          <cell r="H33">
            <v>2.0141958196632874</v>
          </cell>
          <cell r="I33">
            <v>2.0141958196632874</v>
          </cell>
          <cell r="J33">
            <v>269</v>
          </cell>
          <cell r="L33" t="str">
            <v>N0466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W33" t="str">
            <v>N0466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H33" t="str">
            <v>N0466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</row>
        <row r="34">
          <cell r="A34" t="str">
            <v>N0482</v>
          </cell>
          <cell r="B34" t="str">
            <v>Danie</v>
          </cell>
          <cell r="C34" t="str">
            <v>Marais</v>
          </cell>
          <cell r="D34" t="str">
            <v>Masters Men</v>
          </cell>
          <cell r="E34" t="str">
            <v>Okahandja</v>
          </cell>
          <cell r="F34">
            <v>2</v>
          </cell>
          <cell r="H34">
            <v>1.9605186299783854</v>
          </cell>
          <cell r="I34">
            <v>1.9605186299783854</v>
          </cell>
          <cell r="J34">
            <v>269</v>
          </cell>
          <cell r="L34" t="str">
            <v>N0482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W34" t="str">
            <v>N0482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H34" t="str">
            <v>N0482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</row>
        <row r="35">
          <cell r="A35" t="str">
            <v>N0553</v>
          </cell>
          <cell r="B35" t="str">
            <v>Mark</v>
          </cell>
          <cell r="C35" t="str">
            <v>Anderson</v>
          </cell>
          <cell r="D35" t="str">
            <v>Senior Men</v>
          </cell>
          <cell r="E35" t="str">
            <v>Orca Angling Club</v>
          </cell>
          <cell r="F35">
            <v>2</v>
          </cell>
          <cell r="H35">
            <v>1.9328663195374278</v>
          </cell>
          <cell r="I35">
            <v>1.9328663195374278</v>
          </cell>
          <cell r="J35">
            <v>267</v>
          </cell>
          <cell r="L35" t="str">
            <v>N0553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W35" t="str">
            <v>N0553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H35" t="str">
            <v>N0553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</row>
        <row r="36">
          <cell r="A36" t="str">
            <v>N0085</v>
          </cell>
          <cell r="B36" t="str">
            <v>Denys</v>
          </cell>
          <cell r="C36" t="str">
            <v>Opperman</v>
          </cell>
          <cell r="D36" t="str">
            <v>Senior Men</v>
          </cell>
          <cell r="E36" t="str">
            <v>Steenbras</v>
          </cell>
          <cell r="F36">
            <v>2</v>
          </cell>
          <cell r="H36">
            <v>1.8599750778571875</v>
          </cell>
          <cell r="I36">
            <v>1.8599750778571875</v>
          </cell>
          <cell r="J36">
            <v>267</v>
          </cell>
          <cell r="L36" t="str">
            <v>N0085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W36" t="str">
            <v>N0085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H36" t="str">
            <v>N0085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</row>
        <row r="37">
          <cell r="A37" t="str">
            <v>N0207</v>
          </cell>
          <cell r="B37" t="str">
            <v>Ettienne</v>
          </cell>
          <cell r="C37" t="str">
            <v>Erasmus</v>
          </cell>
          <cell r="D37" t="str">
            <v>Veterans Men</v>
          </cell>
          <cell r="E37" t="str">
            <v>Okahandja</v>
          </cell>
          <cell r="F37">
            <v>2</v>
          </cell>
          <cell r="H37">
            <v>1.8170383096873035</v>
          </cell>
          <cell r="I37">
            <v>1.8170383096873035</v>
          </cell>
          <cell r="J37">
            <v>265</v>
          </cell>
          <cell r="L37" t="str">
            <v>N0207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W37" t="str">
            <v>N0207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H37" t="str">
            <v>N0207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</row>
        <row r="38">
          <cell r="A38" t="str">
            <v>N0252</v>
          </cell>
          <cell r="B38" t="str">
            <v>Amanda</v>
          </cell>
          <cell r="C38" t="str">
            <v>Heydenrich</v>
          </cell>
          <cell r="D38" t="str">
            <v>Ladies</v>
          </cell>
          <cell r="E38" t="str">
            <v>Benguella</v>
          </cell>
          <cell r="F38">
            <v>3</v>
          </cell>
          <cell r="H38">
            <v>1.7819519170081266</v>
          </cell>
          <cell r="I38">
            <v>1.7819519170081266</v>
          </cell>
          <cell r="J38">
            <v>265</v>
          </cell>
          <cell r="L38" t="str">
            <v>N0252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W38" t="str">
            <v>N0252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H38" t="str">
            <v>N0252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</row>
        <row r="39">
          <cell r="A39" t="str">
            <v>N0004</v>
          </cell>
          <cell r="B39" t="str">
            <v>Charles</v>
          </cell>
          <cell r="C39" t="str">
            <v>Bothma</v>
          </cell>
          <cell r="D39" t="str">
            <v>Masters Men</v>
          </cell>
          <cell r="E39" t="str">
            <v>Namib Park</v>
          </cell>
          <cell r="F39">
            <v>2</v>
          </cell>
          <cell r="H39">
            <v>1.6951161974971152</v>
          </cell>
          <cell r="I39">
            <v>1.6951161974971152</v>
          </cell>
          <cell r="J39">
            <v>263</v>
          </cell>
          <cell r="L39" t="str">
            <v>N0004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W39" t="str">
            <v>N0004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H39" t="str">
            <v>N0004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</row>
        <row r="40">
          <cell r="A40" t="str">
            <v>N0524</v>
          </cell>
          <cell r="B40" t="str">
            <v>Enslin</v>
          </cell>
          <cell r="C40" t="str">
            <v>Opperman</v>
          </cell>
          <cell r="D40" t="str">
            <v>Senior Men</v>
          </cell>
          <cell r="E40" t="str">
            <v>Penguin</v>
          </cell>
          <cell r="F40">
            <v>1</v>
          </cell>
          <cell r="H40">
            <v>1.5306948836717362</v>
          </cell>
          <cell r="I40">
            <v>1.5306948836717362</v>
          </cell>
          <cell r="J40">
            <v>262</v>
          </cell>
          <cell r="L40" t="str">
            <v>N0524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W40" t="str">
            <v>N0524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H40" t="str">
            <v>N0524</v>
          </cell>
          <cell r="AN40">
            <v>0</v>
          </cell>
          <cell r="AO40">
            <v>0</v>
          </cell>
          <cell r="AP40">
            <v>0</v>
          </cell>
          <cell r="AQ40">
            <v>0</v>
          </cell>
        </row>
        <row r="41">
          <cell r="A41" t="str">
            <v>N0144</v>
          </cell>
          <cell r="B41" t="str">
            <v>Sarah</v>
          </cell>
          <cell r="C41" t="str">
            <v>Coetzee</v>
          </cell>
          <cell r="D41" t="str">
            <v>Ladies</v>
          </cell>
          <cell r="E41" t="str">
            <v>Atlantic Angling Club</v>
          </cell>
          <cell r="F41">
            <v>2</v>
          </cell>
          <cell r="H41">
            <v>1.5106774402874563</v>
          </cell>
          <cell r="I41">
            <v>1.5106774402874563</v>
          </cell>
          <cell r="J41">
            <v>262</v>
          </cell>
          <cell r="L41" t="str">
            <v>N0144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W41" t="str">
            <v>N0144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H41" t="str">
            <v>N0144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</row>
        <row r="42">
          <cell r="A42" t="str">
            <v>N0504</v>
          </cell>
          <cell r="B42" t="str">
            <v>Jaco</v>
          </cell>
          <cell r="C42" t="str">
            <v>Mac Gillicuddy</v>
          </cell>
          <cell r="D42" t="str">
            <v>Senior Men</v>
          </cell>
          <cell r="E42" t="str">
            <v>Skeleton Coast</v>
          </cell>
          <cell r="F42">
            <v>1</v>
          </cell>
          <cell r="H42">
            <v>1.3811013073032938</v>
          </cell>
          <cell r="I42">
            <v>1.3811013073032938</v>
          </cell>
          <cell r="J42">
            <v>260</v>
          </cell>
          <cell r="L42" t="str">
            <v>N0504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W42" t="str">
            <v>N0504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H42" t="str">
            <v>N0504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</row>
        <row r="43">
          <cell r="A43" t="str">
            <v>N0505</v>
          </cell>
          <cell r="B43" t="str">
            <v>Monitilo</v>
          </cell>
          <cell r="C43" t="str">
            <v>Du Toit</v>
          </cell>
          <cell r="D43" t="str">
            <v>Senior Men</v>
          </cell>
          <cell r="E43" t="str">
            <v>Skeleton Coast</v>
          </cell>
          <cell r="F43">
            <v>2</v>
          </cell>
          <cell r="H43">
            <v>1.3537909610937127</v>
          </cell>
          <cell r="I43">
            <v>1.3537909610937127</v>
          </cell>
          <cell r="J43">
            <v>260</v>
          </cell>
          <cell r="L43" t="str">
            <v>N0505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W43" t="str">
            <v>N0505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H43" t="str">
            <v>N0505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</row>
        <row r="44">
          <cell r="A44" t="str">
            <v>N0076</v>
          </cell>
          <cell r="B44" t="str">
            <v>Eddie</v>
          </cell>
          <cell r="C44" t="str">
            <v>Cowley</v>
          </cell>
          <cell r="D44" t="str">
            <v>Grand Masters Men</v>
          </cell>
          <cell r="E44" t="str">
            <v>Okahandja</v>
          </cell>
          <cell r="F44">
            <v>2</v>
          </cell>
          <cell r="H44">
            <v>1.3520366277488092</v>
          </cell>
          <cell r="I44">
            <v>1.3520366277488092</v>
          </cell>
          <cell r="J44">
            <v>260</v>
          </cell>
          <cell r="L44" t="str">
            <v>N0076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W44" t="str">
            <v>N0076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H44" t="str">
            <v>N0076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</row>
        <row r="45">
          <cell r="A45" t="str">
            <v>N0124</v>
          </cell>
          <cell r="B45" t="str">
            <v>Delita</v>
          </cell>
          <cell r="C45" t="str">
            <v>Krauze</v>
          </cell>
          <cell r="D45" t="str">
            <v>Ladies</v>
          </cell>
          <cell r="E45" t="str">
            <v>Atlantic Angling Club</v>
          </cell>
          <cell r="F45">
            <v>2</v>
          </cell>
          <cell r="H45">
            <v>1.2506573808209565</v>
          </cell>
          <cell r="I45">
            <v>1.2506573808209565</v>
          </cell>
          <cell r="J45">
            <v>257</v>
          </cell>
          <cell r="L45" t="str">
            <v>N0124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W45" t="str">
            <v>N0124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H45" t="str">
            <v>N0124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</row>
        <row r="46">
          <cell r="A46" t="str">
            <v>N0090</v>
          </cell>
          <cell r="B46" t="str">
            <v>James</v>
          </cell>
          <cell r="C46" t="str">
            <v>Scholtz</v>
          </cell>
          <cell r="D46" t="str">
            <v>Senior Men</v>
          </cell>
          <cell r="E46" t="str">
            <v>Welwitschia</v>
          </cell>
          <cell r="F46">
            <v>1</v>
          </cell>
          <cell r="H46">
            <v>1.0207335157615676</v>
          </cell>
          <cell r="I46">
            <v>1.0207335157615676</v>
          </cell>
          <cell r="J46">
            <v>256</v>
          </cell>
          <cell r="L46" t="str">
            <v>N0090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W46" t="str">
            <v>N0090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H46" t="str">
            <v>N0090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</row>
        <row r="47">
          <cell r="A47" t="str">
            <v>N0174</v>
          </cell>
          <cell r="B47" t="str">
            <v>Dirk</v>
          </cell>
          <cell r="C47" t="str">
            <v>Coetzee</v>
          </cell>
          <cell r="D47" t="str">
            <v>Senior Men</v>
          </cell>
          <cell r="E47" t="str">
            <v>Otjiwarongo</v>
          </cell>
          <cell r="F47">
            <v>1</v>
          </cell>
          <cell r="H47">
            <v>0.99511619749711522</v>
          </cell>
          <cell r="I47">
            <v>0.99511619749711522</v>
          </cell>
          <cell r="J47">
            <v>256</v>
          </cell>
          <cell r="L47" t="str">
            <v>N0174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W47" t="str">
            <v>N0174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H47" t="str">
            <v>N0174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</row>
        <row r="48">
          <cell r="A48" t="str">
            <v>N0253</v>
          </cell>
          <cell r="B48" t="str">
            <v>Coenraad</v>
          </cell>
          <cell r="C48" t="str">
            <v>Liebenberg</v>
          </cell>
          <cell r="D48" t="str">
            <v>Veterans Men</v>
          </cell>
          <cell r="E48" t="str">
            <v>Skeleton Coast</v>
          </cell>
          <cell r="F48">
            <v>2</v>
          </cell>
          <cell r="H48">
            <v>0.93079925898212745</v>
          </cell>
          <cell r="I48">
            <v>0.93079925898212745</v>
          </cell>
          <cell r="J48">
            <v>254</v>
          </cell>
          <cell r="L48" t="str">
            <v>N0253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W48" t="str">
            <v>N0253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H48" t="str">
            <v>N0253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</row>
        <row r="49">
          <cell r="A49" t="str">
            <v>N0125</v>
          </cell>
          <cell r="B49" t="str">
            <v>Colin</v>
          </cell>
          <cell r="C49" t="str">
            <v>Hart</v>
          </cell>
          <cell r="D49" t="str">
            <v>Masters Men</v>
          </cell>
          <cell r="E49" t="str">
            <v>Seagulls WHK</v>
          </cell>
          <cell r="F49">
            <v>1</v>
          </cell>
          <cell r="H49">
            <v>0.86933291531496948</v>
          </cell>
          <cell r="I49">
            <v>0.86933291531496948</v>
          </cell>
          <cell r="J49">
            <v>254</v>
          </cell>
          <cell r="L49" t="str">
            <v>N0125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W49" t="str">
            <v>N0125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H49" t="str">
            <v>N0125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</row>
        <row r="50">
          <cell r="A50" t="str">
            <v>N0584</v>
          </cell>
          <cell r="B50" t="str">
            <v>Fanie</v>
          </cell>
          <cell r="C50" t="str">
            <v>Coetzee</v>
          </cell>
          <cell r="D50" t="str">
            <v>Senior Men</v>
          </cell>
          <cell r="E50" t="str">
            <v>Atlantic Angling Club</v>
          </cell>
          <cell r="F50">
            <v>2</v>
          </cell>
          <cell r="H50">
            <v>0.81065131579125005</v>
          </cell>
          <cell r="I50">
            <v>0.81065131579125005</v>
          </cell>
          <cell r="J50">
            <v>252</v>
          </cell>
          <cell r="L50" t="str">
            <v>N0584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W50" t="str">
            <v>N0584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H50" t="str">
            <v>N0584</v>
          </cell>
          <cell r="AN50">
            <v>0</v>
          </cell>
          <cell r="AO50">
            <v>0</v>
          </cell>
          <cell r="AP50">
            <v>0</v>
          </cell>
          <cell r="AQ50">
            <v>0</v>
          </cell>
        </row>
        <row r="51">
          <cell r="A51" t="str">
            <v>N0015</v>
          </cell>
          <cell r="B51" t="str">
            <v>Herman</v>
          </cell>
          <cell r="C51" t="str">
            <v>Fourie</v>
          </cell>
          <cell r="D51" t="str">
            <v>Masters Men</v>
          </cell>
          <cell r="E51" t="str">
            <v>Okahandja</v>
          </cell>
          <cell r="F51">
            <v>1</v>
          </cell>
          <cell r="H51">
            <v>0.75468866955363878</v>
          </cell>
          <cell r="I51">
            <v>0.75468866955363878</v>
          </cell>
          <cell r="J51">
            <v>252</v>
          </cell>
          <cell r="L51" t="str">
            <v>N0015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W51" t="str">
            <v>N0015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H51" t="str">
            <v>N0015</v>
          </cell>
          <cell r="AN51">
            <v>0</v>
          </cell>
          <cell r="AO51">
            <v>0</v>
          </cell>
          <cell r="AP51">
            <v>0</v>
          </cell>
          <cell r="AQ51">
            <v>0</v>
          </cell>
        </row>
        <row r="52">
          <cell r="A52" t="str">
            <v>N0191</v>
          </cell>
          <cell r="B52" t="str">
            <v>Jan-Hendrik</v>
          </cell>
          <cell r="C52" t="str">
            <v>Heath</v>
          </cell>
          <cell r="D52" t="str">
            <v>Junior Men U/21</v>
          </cell>
          <cell r="E52" t="str">
            <v>Steenbras</v>
          </cell>
          <cell r="F52">
            <v>1</v>
          </cell>
          <cell r="H52">
            <v>0.75468866955363878</v>
          </cell>
          <cell r="I52">
            <v>0.75468866955363878</v>
          </cell>
          <cell r="J52">
            <v>252</v>
          </cell>
          <cell r="L52" t="str">
            <v>N0191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W52" t="str">
            <v>N0191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H52" t="str">
            <v>N0191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</row>
        <row r="53">
          <cell r="A53" t="str">
            <v>N0064</v>
          </cell>
          <cell r="B53" t="str">
            <v>Gerrie</v>
          </cell>
          <cell r="C53" t="str">
            <v>Hough</v>
          </cell>
          <cell r="D53" t="str">
            <v>Veterans Men</v>
          </cell>
          <cell r="E53" t="str">
            <v>Skeleton Coast</v>
          </cell>
          <cell r="F53">
            <v>1</v>
          </cell>
          <cell r="H53">
            <v>0.75468866955363878</v>
          </cell>
          <cell r="I53">
            <v>0.75468866955363878</v>
          </cell>
          <cell r="J53">
            <v>252</v>
          </cell>
          <cell r="L53" t="str">
            <v>N0064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W53" t="str">
            <v>N0064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H53" t="str">
            <v>N0064</v>
          </cell>
          <cell r="AN53">
            <v>0</v>
          </cell>
          <cell r="AO53">
            <v>0</v>
          </cell>
          <cell r="AP53">
            <v>0</v>
          </cell>
          <cell r="AQ53">
            <v>0</v>
          </cell>
        </row>
        <row r="54">
          <cell r="A54" t="str">
            <v>N0199</v>
          </cell>
          <cell r="B54" t="str">
            <v>Karel</v>
          </cell>
          <cell r="C54" t="str">
            <v>v/d Bank</v>
          </cell>
          <cell r="D54" t="str">
            <v>Grand Masters Men</v>
          </cell>
          <cell r="E54" t="str">
            <v>Benguella</v>
          </cell>
          <cell r="F54">
            <v>1</v>
          </cell>
          <cell r="H54">
            <v>0.7013792469278527</v>
          </cell>
          <cell r="I54">
            <v>0.7013792469278527</v>
          </cell>
          <cell r="J54">
            <v>248</v>
          </cell>
          <cell r="L54" t="str">
            <v>N0199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W54" t="str">
            <v>N0199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H54" t="str">
            <v>N0199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</row>
        <row r="55">
          <cell r="A55" t="str">
            <v>N0134</v>
          </cell>
          <cell r="B55" t="str">
            <v>Hennie</v>
          </cell>
          <cell r="C55" t="str">
            <v>Cloete</v>
          </cell>
          <cell r="D55" t="str">
            <v>Masters Men</v>
          </cell>
          <cell r="E55" t="str">
            <v>Benguella</v>
          </cell>
          <cell r="F55">
            <v>1</v>
          </cell>
          <cell r="H55">
            <v>0.7013792469278527</v>
          </cell>
          <cell r="I55">
            <v>0.7013792469278527</v>
          </cell>
          <cell r="J55">
            <v>248</v>
          </cell>
          <cell r="L55" t="str">
            <v>N0134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W55" t="str">
            <v>N0134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H55" t="str">
            <v>N0134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</row>
        <row r="56">
          <cell r="A56" t="str">
            <v>N0088</v>
          </cell>
          <cell r="B56" t="str">
            <v>Jéan-Pierre</v>
          </cell>
          <cell r="C56" t="str">
            <v>Kouwenhoven</v>
          </cell>
          <cell r="D56" t="str">
            <v>Senior Men</v>
          </cell>
          <cell r="E56" t="str">
            <v>Skeleton Coast</v>
          </cell>
          <cell r="F56">
            <v>1</v>
          </cell>
          <cell r="H56">
            <v>0.7</v>
          </cell>
          <cell r="I56">
            <v>0.7</v>
          </cell>
          <cell r="J56">
            <v>248</v>
          </cell>
          <cell r="L56" t="str">
            <v>N0088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W56" t="str">
            <v>N0088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H56" t="str">
            <v>N0088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</row>
        <row r="57">
          <cell r="A57" t="str">
            <v>N0241</v>
          </cell>
          <cell r="B57" t="str">
            <v>Renier</v>
          </cell>
          <cell r="C57" t="str">
            <v>Viviers</v>
          </cell>
          <cell r="D57" t="str">
            <v>Senior Men</v>
          </cell>
          <cell r="E57" t="str">
            <v>Otjiwarongo</v>
          </cell>
          <cell r="F57">
            <v>1</v>
          </cell>
          <cell r="H57">
            <v>0.7</v>
          </cell>
          <cell r="I57">
            <v>0.7</v>
          </cell>
          <cell r="J57">
            <v>248</v>
          </cell>
          <cell r="L57" t="str">
            <v>N0241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W57" t="str">
            <v>N0241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H57" t="str">
            <v>N0241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</row>
        <row r="58">
          <cell r="A58" t="str">
            <v>N0115</v>
          </cell>
          <cell r="B58" t="str">
            <v>Maritz</v>
          </cell>
          <cell r="C58" t="str">
            <v>van Niekerk</v>
          </cell>
          <cell r="D58" t="str">
            <v>Senior Men</v>
          </cell>
          <cell r="E58" t="str">
            <v>Welwitschia</v>
          </cell>
          <cell r="F58">
            <v>1</v>
          </cell>
          <cell r="H58">
            <v>0.7</v>
          </cell>
          <cell r="I58">
            <v>0.7</v>
          </cell>
          <cell r="J58">
            <v>248</v>
          </cell>
          <cell r="L58" t="str">
            <v>N0115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W58" t="str">
            <v>N0115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H58" t="str">
            <v>N0115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</row>
        <row r="59">
          <cell r="A59" t="str">
            <v>N0068</v>
          </cell>
          <cell r="B59" t="str">
            <v>Chris</v>
          </cell>
          <cell r="C59" t="str">
            <v>Feyerabend</v>
          </cell>
          <cell r="D59" t="str">
            <v>Senior Men</v>
          </cell>
          <cell r="E59" t="str">
            <v>Otjiwarongo</v>
          </cell>
          <cell r="F59">
            <v>1</v>
          </cell>
          <cell r="H59">
            <v>0.7</v>
          </cell>
          <cell r="I59">
            <v>0.7</v>
          </cell>
          <cell r="J59">
            <v>248</v>
          </cell>
          <cell r="L59" t="str">
            <v>N0068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W59" t="str">
            <v>N0068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H59" t="str">
            <v>N0068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</row>
        <row r="60">
          <cell r="A60" t="str">
            <v>N0344</v>
          </cell>
          <cell r="B60" t="str">
            <v>Morne</v>
          </cell>
          <cell r="C60" t="str">
            <v>Hugo</v>
          </cell>
          <cell r="D60" t="str">
            <v>Senior Men</v>
          </cell>
          <cell r="E60" t="str">
            <v>Orca Angling Club</v>
          </cell>
          <cell r="F60">
            <v>1</v>
          </cell>
          <cell r="H60">
            <v>0.65065738082095648</v>
          </cell>
          <cell r="I60">
            <v>0.65065738082095648</v>
          </cell>
          <cell r="J60">
            <v>248</v>
          </cell>
          <cell r="L60" t="str">
            <v>N0344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W60" t="str">
            <v>N0344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H60" t="str">
            <v>N0344</v>
          </cell>
          <cell r="AN60">
            <v>0</v>
          </cell>
          <cell r="AO60">
            <v>0</v>
          </cell>
          <cell r="AP60">
            <v>0</v>
          </cell>
          <cell r="AQ60">
            <v>0</v>
          </cell>
        </row>
        <row r="61">
          <cell r="A61" t="str">
            <v>N0059</v>
          </cell>
          <cell r="B61" t="str">
            <v>Hennie</v>
          </cell>
          <cell r="C61" t="str">
            <v>du Plessis</v>
          </cell>
          <cell r="D61" t="str">
            <v>Senior Men</v>
          </cell>
          <cell r="E61" t="str">
            <v>Welwitschia</v>
          </cell>
          <cell r="F61">
            <v>1</v>
          </cell>
          <cell r="H61">
            <v>0.65065738082095648</v>
          </cell>
          <cell r="I61">
            <v>0.65065738082095648</v>
          </cell>
          <cell r="J61">
            <v>248</v>
          </cell>
          <cell r="L61" t="str">
            <v>N0059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W61" t="str">
            <v>N0059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H61" t="str">
            <v>N0059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</row>
        <row r="62">
          <cell r="A62" t="str">
            <v>N0023</v>
          </cell>
          <cell r="B62" t="str">
            <v>Jörg</v>
          </cell>
          <cell r="C62" t="str">
            <v>Walter</v>
          </cell>
          <cell r="D62" t="str">
            <v>Masters Men</v>
          </cell>
          <cell r="E62" t="str">
            <v>Atlantic Angling Club</v>
          </cell>
          <cell r="F62">
            <v>1</v>
          </cell>
          <cell r="H62">
            <v>0.6</v>
          </cell>
          <cell r="I62">
            <v>0.6</v>
          </cell>
          <cell r="J62">
            <v>240</v>
          </cell>
          <cell r="L62" t="str">
            <v>N0023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W62" t="str">
            <v>N0023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H62" t="str">
            <v>N0023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</row>
        <row r="63">
          <cell r="A63" t="str">
            <v>N0188</v>
          </cell>
          <cell r="B63" t="str">
            <v>Jaco</v>
          </cell>
          <cell r="C63" t="str">
            <v>Blaauw</v>
          </cell>
          <cell r="D63" t="str">
            <v>Junior Men U/16</v>
          </cell>
          <cell r="E63" t="str">
            <v>Welwitschia</v>
          </cell>
          <cell r="F63">
            <v>1</v>
          </cell>
          <cell r="H63">
            <v>0.6</v>
          </cell>
          <cell r="I63">
            <v>0.6</v>
          </cell>
          <cell r="J63">
            <v>240</v>
          </cell>
          <cell r="L63" t="str">
            <v>N0188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W63" t="str">
            <v>N0188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H63" t="str">
            <v>N0188</v>
          </cell>
          <cell r="AN63">
            <v>0</v>
          </cell>
          <cell r="AO63">
            <v>0</v>
          </cell>
          <cell r="AP63">
            <v>0</v>
          </cell>
          <cell r="AQ63">
            <v>0</v>
          </cell>
        </row>
        <row r="64">
          <cell r="A64" t="str">
            <v>N0077</v>
          </cell>
          <cell r="B64" t="str">
            <v>Cobus</v>
          </cell>
          <cell r="C64" t="str">
            <v>De Klerk</v>
          </cell>
          <cell r="D64" t="str">
            <v>Senior Men</v>
          </cell>
          <cell r="E64" t="str">
            <v>Skeleton Coast</v>
          </cell>
          <cell r="F64">
            <v>1</v>
          </cell>
          <cell r="H64">
            <v>0.6</v>
          </cell>
          <cell r="I64">
            <v>0.6</v>
          </cell>
          <cell r="J64">
            <v>240</v>
          </cell>
          <cell r="L64" t="str">
            <v>N0077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W64" t="str">
            <v>N0077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H64" t="str">
            <v>N0077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</row>
        <row r="65">
          <cell r="A65" t="str">
            <v>N0501</v>
          </cell>
          <cell r="B65" t="str">
            <v>Otto</v>
          </cell>
          <cell r="C65" t="str">
            <v>Feyerabend</v>
          </cell>
          <cell r="D65" t="str">
            <v>Junior Men U/21</v>
          </cell>
          <cell r="E65" t="str">
            <v>Otjiwarongo</v>
          </cell>
          <cell r="F65">
            <v>1</v>
          </cell>
          <cell r="H65">
            <v>0.6</v>
          </cell>
          <cell r="I65">
            <v>0.6</v>
          </cell>
          <cell r="J65">
            <v>240</v>
          </cell>
          <cell r="L65" t="str">
            <v>N0501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W65" t="str">
            <v>N0501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H65" t="str">
            <v>N0501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</row>
        <row r="66">
          <cell r="A66" t="str">
            <v>N0156</v>
          </cell>
          <cell r="B66" t="str">
            <v>Gerard</v>
          </cell>
          <cell r="C66" t="str">
            <v>Hough</v>
          </cell>
          <cell r="D66" t="str">
            <v>Junior Men U/16</v>
          </cell>
          <cell r="E66" t="str">
            <v>Skeleton Coast</v>
          </cell>
          <cell r="F66">
            <v>1</v>
          </cell>
          <cell r="H66">
            <v>0.5</v>
          </cell>
          <cell r="I66">
            <v>0.5</v>
          </cell>
          <cell r="J66">
            <v>236</v>
          </cell>
          <cell r="L66" t="str">
            <v>N0156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W66" t="str">
            <v>N0156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H66" t="str">
            <v>N0156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</row>
        <row r="67">
          <cell r="A67" t="str">
            <v>N0222</v>
          </cell>
          <cell r="B67" t="str">
            <v>Pieter</v>
          </cell>
          <cell r="C67" t="str">
            <v>Hough</v>
          </cell>
          <cell r="D67" t="str">
            <v>Junior Men U/16</v>
          </cell>
          <cell r="E67" t="str">
            <v>Skeleton Coast</v>
          </cell>
          <cell r="F67">
            <v>2</v>
          </cell>
          <cell r="H67">
            <v>0.5</v>
          </cell>
          <cell r="I67">
            <v>0.5</v>
          </cell>
          <cell r="J67">
            <v>236</v>
          </cell>
          <cell r="L67" t="str">
            <v>N0222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W67" t="str">
            <v>N0222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H67" t="str">
            <v>N0222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</row>
        <row r="68">
          <cell r="A68" t="str">
            <v>N0067</v>
          </cell>
          <cell r="B68" t="str">
            <v>Louis</v>
          </cell>
          <cell r="C68" t="str">
            <v>Potgieter</v>
          </cell>
          <cell r="D68" t="str">
            <v>Senior Men</v>
          </cell>
          <cell r="E68" t="str">
            <v>Welwitschia</v>
          </cell>
          <cell r="F68">
            <v>1</v>
          </cell>
          <cell r="H68">
            <v>0.5</v>
          </cell>
          <cell r="I68">
            <v>0.5</v>
          </cell>
          <cell r="J68">
            <v>236</v>
          </cell>
          <cell r="L68" t="str">
            <v>N0067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W68" t="str">
            <v>N0067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H68" t="str">
            <v>N0067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</row>
        <row r="69">
          <cell r="A69" t="str">
            <v>N0460</v>
          </cell>
          <cell r="B69" t="str">
            <v>Jaco</v>
          </cell>
          <cell r="C69" t="str">
            <v>Venter</v>
          </cell>
          <cell r="D69" t="str">
            <v>Veterans Men</v>
          </cell>
          <cell r="E69" t="str">
            <v>Atlantic Angling Club</v>
          </cell>
          <cell r="F69">
            <v>1</v>
          </cell>
          <cell r="H69">
            <v>0.5</v>
          </cell>
          <cell r="I69">
            <v>0.5</v>
          </cell>
          <cell r="J69">
            <v>236</v>
          </cell>
          <cell r="L69" t="str">
            <v>N0460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W69" t="str">
            <v>N0460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H69" t="str">
            <v>N0460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</row>
        <row r="70">
          <cell r="A70" t="str">
            <v>N0236</v>
          </cell>
          <cell r="B70" t="str">
            <v>Demar</v>
          </cell>
          <cell r="C70" t="str">
            <v>Opperman</v>
          </cell>
          <cell r="D70" t="str">
            <v>Junior Men U/16</v>
          </cell>
          <cell r="E70" t="str">
            <v>Steenbras</v>
          </cell>
          <cell r="F70">
            <v>2</v>
          </cell>
          <cell r="H70">
            <v>0.5</v>
          </cell>
          <cell r="I70">
            <v>0.5</v>
          </cell>
          <cell r="J70">
            <v>236</v>
          </cell>
          <cell r="L70" t="str">
            <v>N0236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W70" t="str">
            <v>N0236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H70" t="str">
            <v>N0236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</row>
        <row r="71">
          <cell r="A71" t="str">
            <v>N0178</v>
          </cell>
          <cell r="B71" t="str">
            <v>Devin</v>
          </cell>
          <cell r="C71" t="str">
            <v>Burger</v>
          </cell>
          <cell r="D71" t="str">
            <v>Junior Men U/16</v>
          </cell>
          <cell r="E71" t="str">
            <v>Penguin</v>
          </cell>
          <cell r="F71">
            <v>1</v>
          </cell>
          <cell r="H71">
            <v>0.5</v>
          </cell>
          <cell r="I71">
            <v>0.5</v>
          </cell>
          <cell r="J71">
            <v>236</v>
          </cell>
          <cell r="L71" t="str">
            <v>N0178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W71" t="str">
            <v>N0178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H71" t="str">
            <v>N0178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</row>
        <row r="72">
          <cell r="A72" t="str">
            <v>N0137</v>
          </cell>
          <cell r="B72" t="str">
            <v>Beatrice</v>
          </cell>
          <cell r="C72" t="str">
            <v>Grebe</v>
          </cell>
          <cell r="D72" t="str">
            <v>Ladies</v>
          </cell>
          <cell r="E72" t="str">
            <v>Benguella</v>
          </cell>
          <cell r="F72">
            <v>1</v>
          </cell>
          <cell r="H72">
            <v>0.5</v>
          </cell>
          <cell r="I72">
            <v>0.5</v>
          </cell>
          <cell r="J72">
            <v>236</v>
          </cell>
          <cell r="L72" t="str">
            <v>N0137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W72" t="str">
            <v>N0137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H72" t="str">
            <v>N0137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</row>
        <row r="73">
          <cell r="A73" t="str">
            <v>N0116</v>
          </cell>
          <cell r="B73" t="str">
            <v>Mossie</v>
          </cell>
          <cell r="C73" t="str">
            <v>Oosthuizen</v>
          </cell>
          <cell r="D73" t="str">
            <v>Veterans Men</v>
          </cell>
          <cell r="E73" t="str">
            <v>Skeleton Coast</v>
          </cell>
          <cell r="F73">
            <v>1</v>
          </cell>
          <cell r="H73">
            <v>0.5</v>
          </cell>
          <cell r="I73">
            <v>0.5</v>
          </cell>
          <cell r="J73">
            <v>236</v>
          </cell>
          <cell r="L73" t="str">
            <v>N0116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W73" t="str">
            <v>N0116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H73" t="str">
            <v>N0116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</row>
        <row r="74">
          <cell r="A74" t="str">
            <v>N0465</v>
          </cell>
          <cell r="B74" t="str">
            <v>Jan-Hendrik</v>
          </cell>
          <cell r="C74" t="str">
            <v>Jacobs</v>
          </cell>
          <cell r="D74" t="str">
            <v>Senior Men</v>
          </cell>
          <cell r="E74" t="str">
            <v>Orca Angling Club</v>
          </cell>
          <cell r="H74">
            <v>0</v>
          </cell>
          <cell r="I74">
            <v>0</v>
          </cell>
          <cell r="J74">
            <v>57</v>
          </cell>
          <cell r="L74" t="str">
            <v>N0465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W74" t="str">
            <v>N0465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H74" t="str">
            <v>N0465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</row>
        <row r="75">
          <cell r="A75" t="str">
            <v>N0169</v>
          </cell>
          <cell r="B75" t="str">
            <v>Morne</v>
          </cell>
          <cell r="C75" t="str">
            <v>Janse v Rensburg</v>
          </cell>
          <cell r="D75" t="str">
            <v>Senior Men</v>
          </cell>
          <cell r="E75" t="str">
            <v>Penguin</v>
          </cell>
          <cell r="H75">
            <v>0</v>
          </cell>
          <cell r="I75">
            <v>0</v>
          </cell>
          <cell r="J75">
            <v>57</v>
          </cell>
          <cell r="L75" t="str">
            <v>N0169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W75" t="str">
            <v>N0169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H75" t="str">
            <v>N0169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</row>
        <row r="76">
          <cell r="A76" t="str">
            <v>N0070</v>
          </cell>
          <cell r="B76" t="str">
            <v>Herbert</v>
          </cell>
          <cell r="C76" t="str">
            <v>van Niekerk</v>
          </cell>
          <cell r="D76" t="str">
            <v>Veterans Men</v>
          </cell>
          <cell r="E76" t="str">
            <v>Seagulls WVB</v>
          </cell>
          <cell r="H76">
            <v>0</v>
          </cell>
          <cell r="I76">
            <v>0</v>
          </cell>
          <cell r="J76">
            <v>57</v>
          </cell>
          <cell r="L76" t="str">
            <v>N0070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W76" t="str">
            <v>N0070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H76" t="str">
            <v>N0070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</row>
        <row r="77">
          <cell r="A77" t="str">
            <v>N0187</v>
          </cell>
          <cell r="B77" t="str">
            <v>Frank</v>
          </cell>
          <cell r="C77" t="str">
            <v>Doll</v>
          </cell>
          <cell r="D77" t="str">
            <v>Grand Masters Men</v>
          </cell>
          <cell r="E77" t="str">
            <v>Walvis Bay</v>
          </cell>
          <cell r="H77">
            <v>0</v>
          </cell>
          <cell r="I77">
            <v>0</v>
          </cell>
          <cell r="J77">
            <v>57</v>
          </cell>
          <cell r="L77" t="str">
            <v>N0187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W77" t="str">
            <v>N0187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H77" t="str">
            <v>N0187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</row>
        <row r="78">
          <cell r="A78" t="str">
            <v>N0119</v>
          </cell>
          <cell r="B78" t="str">
            <v xml:space="preserve">Joe </v>
          </cell>
          <cell r="C78" t="str">
            <v>Herrmann</v>
          </cell>
          <cell r="D78" t="str">
            <v>Senior Men</v>
          </cell>
          <cell r="E78" t="str">
            <v>Orca Angling Club</v>
          </cell>
          <cell r="H78">
            <v>0</v>
          </cell>
          <cell r="I78">
            <v>0</v>
          </cell>
          <cell r="J78">
            <v>57</v>
          </cell>
          <cell r="L78" t="str">
            <v>N0119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W78" t="str">
            <v>N0119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H78" t="str">
            <v>N0119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</row>
        <row r="79">
          <cell r="A79" t="str">
            <v>N0445</v>
          </cell>
          <cell r="B79" t="str">
            <v>Christo</v>
          </cell>
          <cell r="C79" t="str">
            <v>Beukes</v>
          </cell>
          <cell r="D79" t="str">
            <v>Senior Men</v>
          </cell>
          <cell r="E79" t="str">
            <v>Seagulls WHK</v>
          </cell>
          <cell r="H79">
            <v>0</v>
          </cell>
          <cell r="I79">
            <v>0</v>
          </cell>
          <cell r="J79">
            <v>57</v>
          </cell>
          <cell r="L79" t="str">
            <v>N0445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W79" t="str">
            <v>N0445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H79" t="str">
            <v>N0445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</row>
        <row r="80">
          <cell r="A80" t="str">
            <v>N0536</v>
          </cell>
          <cell r="B80" t="str">
            <v>David</v>
          </cell>
          <cell r="C80" t="str">
            <v>Francis</v>
          </cell>
          <cell r="D80" t="str">
            <v>Senior Men</v>
          </cell>
          <cell r="E80" t="str">
            <v>Benguella</v>
          </cell>
          <cell r="H80">
            <v>0</v>
          </cell>
          <cell r="I80">
            <v>0</v>
          </cell>
          <cell r="J80">
            <v>57</v>
          </cell>
          <cell r="L80" t="str">
            <v>N0536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W80" t="str">
            <v>N0536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H80" t="str">
            <v>N0536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</row>
        <row r="81">
          <cell r="A81" t="str">
            <v>N0293</v>
          </cell>
          <cell r="B81" t="str">
            <v>Rian</v>
          </cell>
          <cell r="C81" t="str">
            <v>Du Toit</v>
          </cell>
          <cell r="D81" t="str">
            <v>Veterans Men</v>
          </cell>
          <cell r="E81" t="str">
            <v>Orca Angling Club</v>
          </cell>
          <cell r="H81">
            <v>0</v>
          </cell>
          <cell r="I81">
            <v>0</v>
          </cell>
          <cell r="J81">
            <v>57</v>
          </cell>
          <cell r="L81" t="str">
            <v>N0293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W81" t="str">
            <v>N0293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H81" t="str">
            <v>N0293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</row>
        <row r="82">
          <cell r="A82" t="str">
            <v>N0578</v>
          </cell>
          <cell r="B82" t="str">
            <v>Ockert</v>
          </cell>
          <cell r="C82" t="str">
            <v>du Plessis</v>
          </cell>
          <cell r="D82" t="str">
            <v>Senior Men</v>
          </cell>
          <cell r="E82" t="str">
            <v>Otjiwarongo</v>
          </cell>
          <cell r="H82">
            <v>0</v>
          </cell>
          <cell r="I82">
            <v>0</v>
          </cell>
          <cell r="J82">
            <v>57</v>
          </cell>
          <cell r="L82" t="str">
            <v>N0578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W82" t="str">
            <v>N0578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H82" t="str">
            <v>N0578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</row>
        <row r="83">
          <cell r="A83" t="str">
            <v>N0341</v>
          </cell>
          <cell r="B83" t="str">
            <v>Ettiene</v>
          </cell>
          <cell r="C83" t="str">
            <v>Du Toit</v>
          </cell>
          <cell r="D83" t="str">
            <v>Junior Men U/21</v>
          </cell>
          <cell r="E83" t="str">
            <v>Orca Angling Club</v>
          </cell>
          <cell r="H83">
            <v>0</v>
          </cell>
          <cell r="I83">
            <v>0</v>
          </cell>
          <cell r="J83">
            <v>57</v>
          </cell>
          <cell r="L83" t="str">
            <v>N0341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W83" t="str">
            <v>N0341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H83" t="str">
            <v>N0341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</row>
        <row r="84">
          <cell r="A84" t="str">
            <v>N0202</v>
          </cell>
          <cell r="B84" t="str">
            <v>Adre</v>
          </cell>
          <cell r="C84" t="str">
            <v>v/d Merwe</v>
          </cell>
          <cell r="D84" t="str">
            <v>Senior Men</v>
          </cell>
          <cell r="E84" t="str">
            <v>Steenbras</v>
          </cell>
          <cell r="H84">
            <v>0</v>
          </cell>
          <cell r="I84">
            <v>0</v>
          </cell>
          <cell r="J84">
            <v>57</v>
          </cell>
          <cell r="L84" t="str">
            <v>N0202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W84" t="str">
            <v>N0202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H84" t="str">
            <v>N0202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</row>
        <row r="85">
          <cell r="A85" t="str">
            <v>N0298</v>
          </cell>
          <cell r="B85" t="str">
            <v>Caitlin</v>
          </cell>
          <cell r="C85" t="str">
            <v>Klemp</v>
          </cell>
          <cell r="D85" t="str">
            <v>Junior Ladies</v>
          </cell>
          <cell r="E85" t="str">
            <v>Orca Angling Club</v>
          </cell>
          <cell r="H85">
            <v>0</v>
          </cell>
          <cell r="I85">
            <v>0</v>
          </cell>
          <cell r="J85">
            <v>57</v>
          </cell>
          <cell r="L85" t="str">
            <v>N0298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W85" t="str">
            <v>N0298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H85" t="str">
            <v>N0298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</row>
        <row r="86">
          <cell r="A86" t="str">
            <v>N0275</v>
          </cell>
          <cell r="B86" t="str">
            <v>Willem C</v>
          </cell>
          <cell r="C86" t="str">
            <v>Schalkwyk</v>
          </cell>
          <cell r="D86" t="str">
            <v>Senior Men</v>
          </cell>
          <cell r="E86" t="str">
            <v>Otjiwarongo</v>
          </cell>
          <cell r="H86">
            <v>0</v>
          </cell>
          <cell r="I86">
            <v>0</v>
          </cell>
          <cell r="J86">
            <v>57</v>
          </cell>
          <cell r="L86" t="str">
            <v>N0275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W86" t="str">
            <v>N0275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H86" t="str">
            <v>N0275</v>
          </cell>
          <cell r="AN86">
            <v>0</v>
          </cell>
          <cell r="AO86">
            <v>0</v>
          </cell>
          <cell r="AP86">
            <v>0</v>
          </cell>
          <cell r="AQ86">
            <v>0</v>
          </cell>
        </row>
        <row r="87">
          <cell r="A87" t="str">
            <v>N0104</v>
          </cell>
          <cell r="B87" t="str">
            <v>Ettiene</v>
          </cell>
          <cell r="C87" t="str">
            <v>Coetzee</v>
          </cell>
          <cell r="D87" t="str">
            <v>Veterans Men</v>
          </cell>
          <cell r="E87" t="str">
            <v>Okahandja</v>
          </cell>
          <cell r="H87">
            <v>0</v>
          </cell>
          <cell r="I87">
            <v>0</v>
          </cell>
          <cell r="J87">
            <v>57</v>
          </cell>
          <cell r="L87" t="str">
            <v>N0104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W87" t="str">
            <v>N0104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H87" t="str">
            <v>N0104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</row>
        <row r="88">
          <cell r="A88" t="str">
            <v>N0528</v>
          </cell>
          <cell r="B88" t="str">
            <v>LP</v>
          </cell>
          <cell r="C88" t="str">
            <v>van der Westhuizen</v>
          </cell>
          <cell r="D88" t="str">
            <v>Senior Men</v>
          </cell>
          <cell r="E88" t="str">
            <v>Otjiwarongo</v>
          </cell>
          <cell r="H88">
            <v>0</v>
          </cell>
          <cell r="I88">
            <v>0</v>
          </cell>
          <cell r="J88">
            <v>57</v>
          </cell>
          <cell r="L88" t="str">
            <v>N0528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W88" t="str">
            <v>N0528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H88" t="str">
            <v>N0528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</row>
        <row r="89">
          <cell r="A89" t="str">
            <v>N0306</v>
          </cell>
          <cell r="B89" t="str">
            <v>Morne</v>
          </cell>
          <cell r="C89" t="str">
            <v>Smit</v>
          </cell>
          <cell r="D89" t="str">
            <v>Senior Men</v>
          </cell>
          <cell r="E89" t="str">
            <v>Seagulls WVB</v>
          </cell>
          <cell r="H89">
            <v>0</v>
          </cell>
          <cell r="I89">
            <v>0</v>
          </cell>
          <cell r="J89">
            <v>57</v>
          </cell>
          <cell r="L89" t="str">
            <v>N0306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W89" t="str">
            <v>N0306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H89" t="str">
            <v>N0306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</row>
        <row r="90">
          <cell r="A90" t="str">
            <v>N0118</v>
          </cell>
          <cell r="B90" t="str">
            <v>Olaf</v>
          </cell>
          <cell r="C90" t="str">
            <v>Coetzee</v>
          </cell>
          <cell r="D90" t="str">
            <v>Senior Men</v>
          </cell>
          <cell r="E90" t="str">
            <v>Namib Park</v>
          </cell>
          <cell r="H90">
            <v>0</v>
          </cell>
          <cell r="I90">
            <v>0</v>
          </cell>
          <cell r="J90">
            <v>57</v>
          </cell>
          <cell r="L90" t="str">
            <v>N0118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W90" t="str">
            <v>N0118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H90" t="str">
            <v>N0118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</row>
        <row r="91">
          <cell r="A91" t="str">
            <v>N0300</v>
          </cell>
          <cell r="B91" t="str">
            <v>Danie</v>
          </cell>
          <cell r="C91" t="str">
            <v>Smith</v>
          </cell>
          <cell r="D91" t="str">
            <v>Senior Men</v>
          </cell>
          <cell r="E91" t="str">
            <v>Seagulls WHK</v>
          </cell>
          <cell r="H91">
            <v>0</v>
          </cell>
          <cell r="I91">
            <v>0</v>
          </cell>
          <cell r="J91">
            <v>57</v>
          </cell>
          <cell r="L91" t="str">
            <v>N0300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W91" t="str">
            <v>N0300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H91" t="str">
            <v>N0300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</row>
        <row r="92">
          <cell r="A92" t="str">
            <v>N0550</v>
          </cell>
          <cell r="B92" t="str">
            <v>Sebastiaan</v>
          </cell>
          <cell r="C92" t="str">
            <v>Van der Merwe</v>
          </cell>
          <cell r="D92" t="str">
            <v>Senior Men</v>
          </cell>
          <cell r="E92" t="str">
            <v>Steenbras</v>
          </cell>
          <cell r="H92">
            <v>0</v>
          </cell>
          <cell r="I92">
            <v>0</v>
          </cell>
          <cell r="J92">
            <v>57</v>
          </cell>
          <cell r="L92" t="str">
            <v>N0550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W92" t="str">
            <v>N0550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H92" t="str">
            <v>N0550</v>
          </cell>
          <cell r="AN92">
            <v>0</v>
          </cell>
          <cell r="AO92">
            <v>0</v>
          </cell>
          <cell r="AP92">
            <v>0</v>
          </cell>
          <cell r="AQ92">
            <v>0</v>
          </cell>
        </row>
        <row r="93">
          <cell r="A93" t="str">
            <v>N0099</v>
          </cell>
          <cell r="B93" t="str">
            <v>Toekie</v>
          </cell>
          <cell r="C93" t="str">
            <v>Jansen</v>
          </cell>
          <cell r="D93" t="str">
            <v>Ladies</v>
          </cell>
          <cell r="E93" t="str">
            <v>Okahandja</v>
          </cell>
          <cell r="H93">
            <v>0</v>
          </cell>
          <cell r="I93">
            <v>0</v>
          </cell>
          <cell r="J93">
            <v>57</v>
          </cell>
          <cell r="L93" t="str">
            <v>N0099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W93" t="str">
            <v>N0099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H93" t="str">
            <v>N0099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</row>
        <row r="94">
          <cell r="A94" t="str">
            <v>N0235</v>
          </cell>
          <cell r="B94" t="str">
            <v>Herbert</v>
          </cell>
          <cell r="C94" t="str">
            <v>Schmidlin</v>
          </cell>
          <cell r="D94" t="str">
            <v>Veterans Men</v>
          </cell>
          <cell r="E94" t="str">
            <v>Henties Bay</v>
          </cell>
          <cell r="H94">
            <v>0</v>
          </cell>
          <cell r="I94">
            <v>0</v>
          </cell>
          <cell r="J94">
            <v>57</v>
          </cell>
          <cell r="L94" t="str">
            <v>N0235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W94" t="str">
            <v>N0235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H94" t="str">
            <v>N0235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</row>
        <row r="95">
          <cell r="A95" t="str">
            <v>N0130</v>
          </cell>
          <cell r="B95" t="str">
            <v>Loandro</v>
          </cell>
          <cell r="C95" t="str">
            <v>Erasmus</v>
          </cell>
          <cell r="D95" t="str">
            <v>Junior Men U/21</v>
          </cell>
          <cell r="E95" t="str">
            <v>Okahandja</v>
          </cell>
          <cell r="H95">
            <v>0</v>
          </cell>
          <cell r="I95">
            <v>0</v>
          </cell>
          <cell r="J95">
            <v>57</v>
          </cell>
          <cell r="L95" t="str">
            <v>N0130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W95" t="str">
            <v>N0130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H95" t="str">
            <v>N0130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</row>
        <row r="96">
          <cell r="A96" t="str">
            <v>N0251</v>
          </cell>
          <cell r="B96" t="str">
            <v>Pieter</v>
          </cell>
          <cell r="C96" t="str">
            <v>De Beer</v>
          </cell>
          <cell r="D96" t="str">
            <v>Masters Men</v>
          </cell>
          <cell r="E96" t="str">
            <v>Benguella</v>
          </cell>
          <cell r="H96">
            <v>0</v>
          </cell>
          <cell r="I96">
            <v>0</v>
          </cell>
          <cell r="J96">
            <v>57</v>
          </cell>
          <cell r="L96" t="str">
            <v>N0251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W96" t="str">
            <v>N0251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H96" t="str">
            <v>N0251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</row>
        <row r="97">
          <cell r="A97" t="str">
            <v>N0157</v>
          </cell>
          <cell r="B97" t="str">
            <v>Gerrit</v>
          </cell>
          <cell r="C97" t="str">
            <v>Viljoen</v>
          </cell>
          <cell r="D97" t="str">
            <v>Grand Masters Men</v>
          </cell>
          <cell r="E97" t="str">
            <v>Okahandja</v>
          </cell>
          <cell r="H97">
            <v>0</v>
          </cell>
          <cell r="I97">
            <v>0</v>
          </cell>
          <cell r="J97">
            <v>57</v>
          </cell>
          <cell r="L97" t="str">
            <v>N0157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W97" t="str">
            <v>N0157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H97" t="str">
            <v>N0157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</row>
        <row r="98">
          <cell r="A98" t="str">
            <v>N0040</v>
          </cell>
          <cell r="B98" t="str">
            <v>Morne</v>
          </cell>
          <cell r="C98" t="str">
            <v>Honiball</v>
          </cell>
          <cell r="D98" t="str">
            <v>Senior Men</v>
          </cell>
          <cell r="E98" t="str">
            <v>Welwitschia</v>
          </cell>
          <cell r="H98">
            <v>0</v>
          </cell>
          <cell r="I98">
            <v>0</v>
          </cell>
          <cell r="J98">
            <v>57</v>
          </cell>
          <cell r="L98" t="str">
            <v>N0040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W98" t="str">
            <v>N0040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H98" t="str">
            <v>N0040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</row>
        <row r="99">
          <cell r="A99" t="str">
            <v>N0221</v>
          </cell>
          <cell r="B99" t="str">
            <v>Sakkie</v>
          </cell>
          <cell r="C99" t="str">
            <v>Jansen</v>
          </cell>
          <cell r="D99" t="str">
            <v>Grand Masters Men</v>
          </cell>
          <cell r="E99" t="str">
            <v>Okahandja</v>
          </cell>
          <cell r="H99">
            <v>0</v>
          </cell>
          <cell r="I99">
            <v>0</v>
          </cell>
          <cell r="J99">
            <v>57</v>
          </cell>
          <cell r="L99" t="str">
            <v>N0221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  <cell r="W99" t="str">
            <v>N0221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H99" t="str">
            <v>N0221</v>
          </cell>
          <cell r="AN99">
            <v>0</v>
          </cell>
          <cell r="AO99">
            <v>0</v>
          </cell>
          <cell r="AP99">
            <v>0</v>
          </cell>
          <cell r="AQ99">
            <v>0</v>
          </cell>
        </row>
        <row r="100">
          <cell r="A100" t="str">
            <v>N0489</v>
          </cell>
          <cell r="B100" t="str">
            <v>Regine</v>
          </cell>
          <cell r="C100" t="str">
            <v>Visser</v>
          </cell>
          <cell r="D100" t="str">
            <v>Ladies</v>
          </cell>
          <cell r="E100" t="str">
            <v>Seagulls WVB</v>
          </cell>
          <cell r="H100">
            <v>0</v>
          </cell>
          <cell r="I100">
            <v>0</v>
          </cell>
          <cell r="J100">
            <v>57</v>
          </cell>
          <cell r="L100" t="str">
            <v>N0489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W100" t="str">
            <v>N0489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H100" t="str">
            <v>N0489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</row>
        <row r="101">
          <cell r="A101" t="str">
            <v>N0011</v>
          </cell>
          <cell r="B101" t="str">
            <v>Johan</v>
          </cell>
          <cell r="C101" t="str">
            <v>Mostert</v>
          </cell>
          <cell r="D101" t="str">
            <v>Senior Men</v>
          </cell>
          <cell r="E101" t="str">
            <v>Walvis Bay</v>
          </cell>
          <cell r="H101">
            <v>0</v>
          </cell>
          <cell r="I101">
            <v>0</v>
          </cell>
          <cell r="J101">
            <v>57</v>
          </cell>
          <cell r="L101" t="str">
            <v>N0011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W101" t="str">
            <v>N0011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H101" t="str">
            <v>N0011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</row>
        <row r="102">
          <cell r="A102" t="str">
            <v>N0495</v>
          </cell>
          <cell r="B102" t="str">
            <v>Eduard</v>
          </cell>
          <cell r="C102" t="str">
            <v>Janse v Rensburg</v>
          </cell>
          <cell r="D102" t="str">
            <v>Junior Men U/21</v>
          </cell>
          <cell r="E102" t="str">
            <v>Walvis Bay</v>
          </cell>
          <cell r="H102">
            <v>0</v>
          </cell>
          <cell r="I102">
            <v>0</v>
          </cell>
          <cell r="J102">
            <v>57</v>
          </cell>
          <cell r="L102" t="str">
            <v>N0495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W102" t="str">
            <v>N0495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H102" t="str">
            <v>N0495</v>
          </cell>
          <cell r="AN102">
            <v>0</v>
          </cell>
          <cell r="AO102">
            <v>0</v>
          </cell>
          <cell r="AP102">
            <v>0</v>
          </cell>
          <cell r="AQ102">
            <v>0</v>
          </cell>
        </row>
        <row r="103">
          <cell r="A103" t="str">
            <v>N0095</v>
          </cell>
          <cell r="B103" t="str">
            <v>Simen</v>
          </cell>
          <cell r="C103" t="str">
            <v>Andersen</v>
          </cell>
          <cell r="D103" t="str">
            <v>Masters Men</v>
          </cell>
          <cell r="E103" t="str">
            <v>Henties Bay</v>
          </cell>
          <cell r="H103">
            <v>0</v>
          </cell>
          <cell r="I103">
            <v>0</v>
          </cell>
          <cell r="J103">
            <v>57</v>
          </cell>
          <cell r="L103" t="str">
            <v>N0095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W103" t="str">
            <v>N0095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H103" t="str">
            <v>N0095</v>
          </cell>
          <cell r="AN103">
            <v>0</v>
          </cell>
          <cell r="AO103">
            <v>0</v>
          </cell>
          <cell r="AP103">
            <v>0</v>
          </cell>
          <cell r="AQ103">
            <v>0</v>
          </cell>
        </row>
        <row r="104">
          <cell r="A104" t="str">
            <v>N0086</v>
          </cell>
          <cell r="B104" t="str">
            <v>Hendrik</v>
          </cell>
          <cell r="C104" t="str">
            <v>Dry</v>
          </cell>
          <cell r="D104" t="str">
            <v>Senior Men</v>
          </cell>
          <cell r="E104" t="str">
            <v>Skeleton Coast</v>
          </cell>
          <cell r="H104">
            <v>0</v>
          </cell>
          <cell r="I104">
            <v>0</v>
          </cell>
          <cell r="J104">
            <v>57</v>
          </cell>
          <cell r="L104" t="str">
            <v>N0086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W104" t="str">
            <v>N0086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H104" t="str">
            <v>N0086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</row>
        <row r="105">
          <cell r="A105" t="str">
            <v>N0072</v>
          </cell>
          <cell r="B105" t="str">
            <v>Louis</v>
          </cell>
          <cell r="C105" t="str">
            <v>Heath</v>
          </cell>
          <cell r="D105" t="str">
            <v>Senior Men</v>
          </cell>
          <cell r="E105" t="str">
            <v>Steenbras</v>
          </cell>
          <cell r="H105">
            <v>0</v>
          </cell>
          <cell r="I105">
            <v>0</v>
          </cell>
          <cell r="J105">
            <v>57</v>
          </cell>
          <cell r="L105" t="str">
            <v>N0072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W105" t="str">
            <v>N0072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H105" t="str">
            <v>N0072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</row>
        <row r="106">
          <cell r="A106" t="str">
            <v>N0533</v>
          </cell>
          <cell r="B106" t="str">
            <v>Maruis</v>
          </cell>
          <cell r="C106" t="str">
            <v>Gerber</v>
          </cell>
          <cell r="D106" t="str">
            <v>Veterans Men</v>
          </cell>
          <cell r="E106" t="str">
            <v>Seagulls WVB</v>
          </cell>
          <cell r="H106">
            <v>0</v>
          </cell>
          <cell r="I106">
            <v>0</v>
          </cell>
          <cell r="J106">
            <v>57</v>
          </cell>
          <cell r="L106" t="str">
            <v>N0533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W106" t="str">
            <v>N0533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H106" t="str">
            <v>N0533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</row>
        <row r="107">
          <cell r="A107" t="str">
            <v>N0003</v>
          </cell>
          <cell r="B107" t="str">
            <v>Bertie</v>
          </cell>
          <cell r="C107" t="str">
            <v>Diedericks</v>
          </cell>
          <cell r="D107" t="str">
            <v>Masters Men</v>
          </cell>
          <cell r="E107" t="str">
            <v>Henties Bay</v>
          </cell>
          <cell r="H107">
            <v>0</v>
          </cell>
          <cell r="I107">
            <v>0</v>
          </cell>
          <cell r="J107">
            <v>57</v>
          </cell>
          <cell r="L107" t="str">
            <v>N0003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W107" t="str">
            <v>N0003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H107" t="str">
            <v>N0003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</row>
        <row r="108">
          <cell r="A108" t="str">
            <v>N0546</v>
          </cell>
          <cell r="B108" t="str">
            <v>Tian</v>
          </cell>
          <cell r="C108" t="str">
            <v>Mostert</v>
          </cell>
          <cell r="D108" t="str">
            <v>Senior Men</v>
          </cell>
          <cell r="E108" t="str">
            <v>Seagulls WVB</v>
          </cell>
          <cell r="H108">
            <v>0</v>
          </cell>
          <cell r="I108">
            <v>0</v>
          </cell>
          <cell r="J108">
            <v>57</v>
          </cell>
          <cell r="L108" t="str">
            <v>N0546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W108" t="str">
            <v>N0546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H108" t="str">
            <v>N0546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</row>
        <row r="109">
          <cell r="A109" t="str">
            <v>N0066</v>
          </cell>
          <cell r="B109" t="str">
            <v>Nols</v>
          </cell>
          <cell r="C109" t="str">
            <v>Diedericks</v>
          </cell>
          <cell r="D109" t="str">
            <v>Junior Men U/21</v>
          </cell>
          <cell r="E109" t="str">
            <v>Henties Bay</v>
          </cell>
          <cell r="H109">
            <v>0</v>
          </cell>
          <cell r="I109">
            <v>0</v>
          </cell>
          <cell r="J109">
            <v>57</v>
          </cell>
          <cell r="L109" t="str">
            <v>N0066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W109" t="str">
            <v>N0066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H109" t="str">
            <v>N0066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</row>
        <row r="110">
          <cell r="A110" t="str">
            <v>N0557</v>
          </cell>
          <cell r="B110" t="str">
            <v>Gideon</v>
          </cell>
          <cell r="C110" t="str">
            <v>Nieuwoudt</v>
          </cell>
          <cell r="D110" t="str">
            <v>Grand Masters Men</v>
          </cell>
          <cell r="E110" t="str">
            <v>Benguella</v>
          </cell>
          <cell r="H110">
            <v>0</v>
          </cell>
          <cell r="I110">
            <v>0</v>
          </cell>
          <cell r="J110">
            <v>57</v>
          </cell>
          <cell r="L110" t="str">
            <v>N0557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W110" t="str">
            <v>N0557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H110" t="str">
            <v>N0557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</row>
        <row r="111">
          <cell r="A111" t="str">
            <v>N0154</v>
          </cell>
          <cell r="B111" t="str">
            <v>Lydia</v>
          </cell>
          <cell r="C111" t="str">
            <v>Diedericks</v>
          </cell>
          <cell r="D111" t="str">
            <v>Ladies</v>
          </cell>
          <cell r="E111" t="str">
            <v>Henties Bay</v>
          </cell>
          <cell r="H111">
            <v>0</v>
          </cell>
          <cell r="I111">
            <v>0</v>
          </cell>
          <cell r="J111">
            <v>57</v>
          </cell>
          <cell r="L111" t="str">
            <v>N0154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W111" t="str">
            <v>N0154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H111" t="str">
            <v>N0154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</row>
        <row r="112">
          <cell r="A112" t="str">
            <v>N0566</v>
          </cell>
          <cell r="B112" t="str">
            <v>Romano</v>
          </cell>
          <cell r="C112" t="str">
            <v>Gabrielsen</v>
          </cell>
          <cell r="D112" t="str">
            <v>Senior Men</v>
          </cell>
          <cell r="E112" t="str">
            <v>Seagulls WVB</v>
          </cell>
          <cell r="H112">
            <v>0</v>
          </cell>
          <cell r="I112">
            <v>0</v>
          </cell>
          <cell r="J112">
            <v>57</v>
          </cell>
          <cell r="L112" t="str">
            <v>N0566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W112" t="str">
            <v>N0566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H112" t="str">
            <v>N0566</v>
          </cell>
          <cell r="AN112">
            <v>0</v>
          </cell>
          <cell r="AO112">
            <v>0</v>
          </cell>
          <cell r="AP112">
            <v>0</v>
          </cell>
          <cell r="AQ112">
            <v>0</v>
          </cell>
        </row>
        <row r="113">
          <cell r="A113" t="str">
            <v>N0033</v>
          </cell>
          <cell r="B113" t="str">
            <v>Kobus</v>
          </cell>
          <cell r="C113" t="str">
            <v>Nel</v>
          </cell>
          <cell r="D113" t="str">
            <v>Veterans Men</v>
          </cell>
          <cell r="E113" t="str">
            <v>Henties Bay</v>
          </cell>
          <cell r="H113">
            <v>0</v>
          </cell>
          <cell r="I113">
            <v>0</v>
          </cell>
          <cell r="J113">
            <v>57</v>
          </cell>
          <cell r="L113" t="str">
            <v>N0033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W113" t="str">
            <v>N0033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H113" t="str">
            <v>N0033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</row>
        <row r="114">
          <cell r="A114" t="str">
            <v>N0574</v>
          </cell>
          <cell r="B114" t="str">
            <v>Neels</v>
          </cell>
          <cell r="C114" t="str">
            <v>Badenhorst</v>
          </cell>
          <cell r="D114" t="str">
            <v>Masters Men</v>
          </cell>
          <cell r="E114" t="str">
            <v>Otjiwarongo</v>
          </cell>
          <cell r="H114">
            <v>0</v>
          </cell>
          <cell r="I114">
            <v>0</v>
          </cell>
          <cell r="J114">
            <v>57</v>
          </cell>
          <cell r="L114" t="str">
            <v>N0574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W114" t="str">
            <v>N0574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H114" t="str">
            <v>N0574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</row>
        <row r="115">
          <cell r="A115" t="str">
            <v>N0123</v>
          </cell>
          <cell r="B115" t="str">
            <v>Veronica</v>
          </cell>
          <cell r="C115" t="str">
            <v>Nel</v>
          </cell>
          <cell r="D115" t="str">
            <v>Ladies</v>
          </cell>
          <cell r="E115" t="str">
            <v>Henties Bay</v>
          </cell>
          <cell r="H115">
            <v>0</v>
          </cell>
          <cell r="I115">
            <v>0</v>
          </cell>
          <cell r="J115">
            <v>57</v>
          </cell>
          <cell r="L115" t="str">
            <v>N0123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W115" t="str">
            <v>N0123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H115" t="str">
            <v>N0123</v>
          </cell>
          <cell r="AN115">
            <v>0</v>
          </cell>
          <cell r="AO115">
            <v>0</v>
          </cell>
          <cell r="AP115">
            <v>0</v>
          </cell>
          <cell r="AQ115">
            <v>0</v>
          </cell>
        </row>
        <row r="116">
          <cell r="A116" t="str">
            <v>N0056</v>
          </cell>
          <cell r="B116" t="str">
            <v>Alec</v>
          </cell>
          <cell r="C116" t="str">
            <v>Landers</v>
          </cell>
          <cell r="D116" t="str">
            <v>Senior Men</v>
          </cell>
          <cell r="E116" t="str">
            <v>Orca Angling Club</v>
          </cell>
          <cell r="H116">
            <v>0</v>
          </cell>
          <cell r="I116">
            <v>0</v>
          </cell>
          <cell r="J116">
            <v>57</v>
          </cell>
          <cell r="L116" t="str">
            <v>N0056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W116" t="str">
            <v>N0056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H116" t="str">
            <v>N0056</v>
          </cell>
          <cell r="AN116">
            <v>0</v>
          </cell>
          <cell r="AO116">
            <v>0</v>
          </cell>
          <cell r="AP116">
            <v>0</v>
          </cell>
          <cell r="AQ116">
            <v>0</v>
          </cell>
        </row>
        <row r="117">
          <cell r="A117" t="str">
            <v>N0145</v>
          </cell>
          <cell r="B117" t="str">
            <v>Hennie</v>
          </cell>
          <cell r="C117" t="str">
            <v>Roets</v>
          </cell>
          <cell r="D117" t="str">
            <v>Senior Men</v>
          </cell>
          <cell r="E117" t="str">
            <v>Atlantic Angling Club</v>
          </cell>
          <cell r="H117">
            <v>0</v>
          </cell>
          <cell r="I117">
            <v>0</v>
          </cell>
          <cell r="J117">
            <v>57</v>
          </cell>
          <cell r="L117" t="str">
            <v>N0145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W117" t="str">
            <v>N0145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H117" t="str">
            <v>N0145</v>
          </cell>
          <cell r="AN117">
            <v>0</v>
          </cell>
          <cell r="AO117">
            <v>0</v>
          </cell>
          <cell r="AP117">
            <v>0</v>
          </cell>
          <cell r="AQ117">
            <v>0</v>
          </cell>
        </row>
        <row r="118">
          <cell r="A118" t="str">
            <v>N0158</v>
          </cell>
          <cell r="B118" t="str">
            <v>Stephan</v>
          </cell>
          <cell r="C118" t="str">
            <v>Swanepoel</v>
          </cell>
          <cell r="D118" t="str">
            <v>Senior Men</v>
          </cell>
          <cell r="E118" t="str">
            <v>Steenbras</v>
          </cell>
          <cell r="H118">
            <v>0</v>
          </cell>
          <cell r="I118">
            <v>0</v>
          </cell>
          <cell r="J118">
            <v>57</v>
          </cell>
          <cell r="L118" t="str">
            <v>N0158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W118" t="str">
            <v>N0158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H118" t="str">
            <v>N0158</v>
          </cell>
          <cell r="AN118">
            <v>0</v>
          </cell>
          <cell r="AO118">
            <v>0</v>
          </cell>
          <cell r="AP118">
            <v>0</v>
          </cell>
          <cell r="AQ118">
            <v>0</v>
          </cell>
        </row>
        <row r="119">
          <cell r="A119" t="str">
            <v>N0173</v>
          </cell>
          <cell r="B119" t="str">
            <v>Carel</v>
          </cell>
          <cell r="C119" t="str">
            <v>Agenbag</v>
          </cell>
          <cell r="D119" t="str">
            <v>Junior Men U/21</v>
          </cell>
          <cell r="E119" t="str">
            <v>Henties Bay</v>
          </cell>
          <cell r="H119">
            <v>0</v>
          </cell>
          <cell r="I119">
            <v>0</v>
          </cell>
          <cell r="J119">
            <v>57</v>
          </cell>
          <cell r="L119" t="str">
            <v>N0173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W119" t="str">
            <v>N0173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H119" t="str">
            <v>N0173</v>
          </cell>
          <cell r="AN119">
            <v>0</v>
          </cell>
          <cell r="AO119">
            <v>0</v>
          </cell>
          <cell r="AP119">
            <v>0</v>
          </cell>
          <cell r="AQ119">
            <v>0</v>
          </cell>
        </row>
        <row r="120">
          <cell r="A120" t="str">
            <v>N0243</v>
          </cell>
          <cell r="B120" t="str">
            <v>Dirk</v>
          </cell>
          <cell r="C120" t="str">
            <v>Hansen</v>
          </cell>
          <cell r="D120" t="str">
            <v>Senior Men</v>
          </cell>
          <cell r="E120" t="str">
            <v>Steenbras</v>
          </cell>
          <cell r="H120">
            <v>0</v>
          </cell>
          <cell r="I120">
            <v>0</v>
          </cell>
          <cell r="J120">
            <v>57</v>
          </cell>
          <cell r="L120" t="str">
            <v>N0243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W120" t="str">
            <v>N0243</v>
          </cell>
          <cell r="X120">
            <v>0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0</v>
          </cell>
          <cell r="AE120">
            <v>0</v>
          </cell>
          <cell r="AF120">
            <v>0</v>
          </cell>
          <cell r="AH120" t="str">
            <v>N0243</v>
          </cell>
          <cell r="AN120">
            <v>0</v>
          </cell>
          <cell r="AO120">
            <v>0</v>
          </cell>
          <cell r="AP120">
            <v>0</v>
          </cell>
          <cell r="AQ120">
            <v>0</v>
          </cell>
        </row>
        <row r="121">
          <cell r="A121" t="str">
            <v>N0074</v>
          </cell>
          <cell r="B121" t="str">
            <v>Corne</v>
          </cell>
          <cell r="C121" t="str">
            <v>Agenbag</v>
          </cell>
          <cell r="D121" t="str">
            <v>Junior Men U/21</v>
          </cell>
          <cell r="E121" t="str">
            <v>Henties Bay</v>
          </cell>
          <cell r="H121">
            <v>0</v>
          </cell>
          <cell r="I121">
            <v>0</v>
          </cell>
          <cell r="J121">
            <v>57</v>
          </cell>
          <cell r="L121" t="str">
            <v>N0074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W121" t="str">
            <v>N0074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  <cell r="AH121" t="str">
            <v>N0074</v>
          </cell>
          <cell r="AN121">
            <v>0</v>
          </cell>
          <cell r="AO121">
            <v>0</v>
          </cell>
          <cell r="AP121">
            <v>0</v>
          </cell>
          <cell r="AQ121">
            <v>0</v>
          </cell>
        </row>
        <row r="122">
          <cell r="A122" t="str">
            <v>N0216</v>
          </cell>
          <cell r="B122" t="str">
            <v>Paul</v>
          </cell>
          <cell r="C122" t="str">
            <v>Smit</v>
          </cell>
          <cell r="D122" t="str">
            <v>Senior Men</v>
          </cell>
          <cell r="E122" t="str">
            <v>Steenbras</v>
          </cell>
          <cell r="H122">
            <v>0</v>
          </cell>
          <cell r="I122">
            <v>0</v>
          </cell>
          <cell r="J122">
            <v>57</v>
          </cell>
          <cell r="L122" t="str">
            <v>N0216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W122" t="str">
            <v>N0216</v>
          </cell>
          <cell r="X122">
            <v>0</v>
          </cell>
          <cell r="Y122">
            <v>0</v>
          </cell>
          <cell r="Z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  <cell r="AH122" t="str">
            <v>N0216</v>
          </cell>
          <cell r="AN122">
            <v>0</v>
          </cell>
          <cell r="AO122">
            <v>0</v>
          </cell>
          <cell r="AP122">
            <v>0</v>
          </cell>
          <cell r="AQ122">
            <v>0</v>
          </cell>
        </row>
        <row r="123">
          <cell r="A123" t="str">
            <v>N0265</v>
          </cell>
          <cell r="B123" t="str">
            <v>Abeigh</v>
          </cell>
          <cell r="C123" t="str">
            <v>Loock</v>
          </cell>
          <cell r="D123" t="str">
            <v>Junior Ladies</v>
          </cell>
          <cell r="E123" t="str">
            <v>Henties Bay</v>
          </cell>
          <cell r="H123">
            <v>0</v>
          </cell>
          <cell r="I123">
            <v>0</v>
          </cell>
          <cell r="J123">
            <v>57</v>
          </cell>
          <cell r="L123" t="str">
            <v>N0265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W123" t="str">
            <v>N0265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0</v>
          </cell>
          <cell r="AF123">
            <v>0</v>
          </cell>
          <cell r="AH123" t="str">
            <v>N0265</v>
          </cell>
          <cell r="AN123">
            <v>0</v>
          </cell>
          <cell r="AO123">
            <v>0</v>
          </cell>
          <cell r="AP123">
            <v>0</v>
          </cell>
          <cell r="AQ123">
            <v>0</v>
          </cell>
        </row>
        <row r="124">
          <cell r="A124" t="str">
            <v>N0149</v>
          </cell>
          <cell r="B124" t="str">
            <v>Sammy</v>
          </cell>
          <cell r="C124" t="str">
            <v>Sales</v>
          </cell>
          <cell r="D124" t="str">
            <v>Senior Men</v>
          </cell>
          <cell r="E124" t="str">
            <v>Namib Park</v>
          </cell>
          <cell r="H124">
            <v>0</v>
          </cell>
          <cell r="I124">
            <v>0</v>
          </cell>
          <cell r="J124">
            <v>57</v>
          </cell>
          <cell r="L124" t="str">
            <v>N0149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W124" t="str">
            <v>N0149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H124" t="str">
            <v>N0149</v>
          </cell>
          <cell r="AN124">
            <v>0</v>
          </cell>
          <cell r="AO124">
            <v>0</v>
          </cell>
          <cell r="AP124">
            <v>0</v>
          </cell>
          <cell r="AQ124">
            <v>0</v>
          </cell>
        </row>
        <row r="125">
          <cell r="A125" t="str">
            <v>N0133</v>
          </cell>
          <cell r="B125" t="str">
            <v>Liz</v>
          </cell>
          <cell r="C125" t="str">
            <v>Serfontein</v>
          </cell>
          <cell r="D125" t="str">
            <v>Ladies</v>
          </cell>
          <cell r="E125" t="str">
            <v>Henties Bay</v>
          </cell>
          <cell r="H125">
            <v>0</v>
          </cell>
          <cell r="I125">
            <v>0</v>
          </cell>
          <cell r="J125">
            <v>57</v>
          </cell>
          <cell r="L125" t="str">
            <v>N0133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W125" t="str">
            <v>N0133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H125" t="str">
            <v>N0133</v>
          </cell>
          <cell r="AN125">
            <v>0</v>
          </cell>
          <cell r="AO125">
            <v>0</v>
          </cell>
          <cell r="AP125">
            <v>0</v>
          </cell>
          <cell r="AQ125">
            <v>0</v>
          </cell>
        </row>
        <row r="126">
          <cell r="A126" t="str">
            <v>N0307</v>
          </cell>
          <cell r="B126" t="str">
            <v>Herman</v>
          </cell>
          <cell r="C126" t="str">
            <v>Krauze</v>
          </cell>
          <cell r="D126" t="str">
            <v>Junior Men U/21</v>
          </cell>
          <cell r="E126" t="str">
            <v>Henties Bay</v>
          </cell>
          <cell r="H126">
            <v>0</v>
          </cell>
          <cell r="I126">
            <v>0</v>
          </cell>
          <cell r="J126">
            <v>57</v>
          </cell>
          <cell r="L126" t="str">
            <v>N0307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W126" t="str">
            <v>N0307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H126" t="str">
            <v>N0307</v>
          </cell>
          <cell r="AN126">
            <v>0</v>
          </cell>
          <cell r="AO126">
            <v>0</v>
          </cell>
          <cell r="AP126">
            <v>0</v>
          </cell>
          <cell r="AQ126">
            <v>0</v>
          </cell>
        </row>
        <row r="127">
          <cell r="A127" t="str">
            <v>N0223</v>
          </cell>
          <cell r="B127" t="str">
            <v>Chris</v>
          </cell>
          <cell r="C127" t="str">
            <v>Serfontein</v>
          </cell>
          <cell r="D127" t="str">
            <v>Masters Men</v>
          </cell>
          <cell r="E127" t="str">
            <v>Henties Bay</v>
          </cell>
          <cell r="H127">
            <v>0</v>
          </cell>
          <cell r="I127">
            <v>0</v>
          </cell>
          <cell r="J127">
            <v>57</v>
          </cell>
          <cell r="L127" t="str">
            <v>N0223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W127" t="str">
            <v>N0223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H127" t="str">
            <v>N0223</v>
          </cell>
          <cell r="AN127">
            <v>0</v>
          </cell>
          <cell r="AO127">
            <v>0</v>
          </cell>
          <cell r="AP127">
            <v>0</v>
          </cell>
          <cell r="AQ127">
            <v>0</v>
          </cell>
        </row>
        <row r="128">
          <cell r="A128" t="str">
            <v>N0269</v>
          </cell>
          <cell r="B128" t="str">
            <v>Heinz</v>
          </cell>
          <cell r="C128" t="str">
            <v>Bresele</v>
          </cell>
          <cell r="D128" t="str">
            <v>Masters Men</v>
          </cell>
          <cell r="E128" t="str">
            <v>Otjiwarongo</v>
          </cell>
          <cell r="H128">
            <v>0</v>
          </cell>
          <cell r="I128">
            <v>0</v>
          </cell>
          <cell r="J128">
            <v>57</v>
          </cell>
          <cell r="L128" t="str">
            <v>N0269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W128" t="str">
            <v>N0269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H128" t="str">
            <v>N0269</v>
          </cell>
          <cell r="AN128">
            <v>0</v>
          </cell>
          <cell r="AO128">
            <v>0</v>
          </cell>
          <cell r="AP128">
            <v>0</v>
          </cell>
          <cell r="AQ128">
            <v>0</v>
          </cell>
        </row>
        <row r="129">
          <cell r="A129" t="str">
            <v>N0332</v>
          </cell>
          <cell r="B129" t="str">
            <v xml:space="preserve">Emile </v>
          </cell>
          <cell r="C129" t="str">
            <v>van Heerden</v>
          </cell>
          <cell r="D129" t="str">
            <v>Senior Men</v>
          </cell>
          <cell r="E129" t="str">
            <v>Atlantic Angling Club</v>
          </cell>
          <cell r="H129">
            <v>0</v>
          </cell>
          <cell r="I129">
            <v>0</v>
          </cell>
          <cell r="J129">
            <v>57</v>
          </cell>
          <cell r="L129" t="str">
            <v>N0332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W129" t="str">
            <v>N0332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H129" t="str">
            <v>N0332</v>
          </cell>
          <cell r="AN129">
            <v>0</v>
          </cell>
          <cell r="AO129">
            <v>0</v>
          </cell>
          <cell r="AP129">
            <v>0</v>
          </cell>
          <cell r="AQ129">
            <v>0</v>
          </cell>
        </row>
        <row r="130">
          <cell r="A130" t="str">
            <v>N0493</v>
          </cell>
          <cell r="B130" t="str">
            <v>Danie</v>
          </cell>
          <cell r="C130" t="str">
            <v>v/d Merwe</v>
          </cell>
          <cell r="D130" t="str">
            <v>Junior Men U/16</v>
          </cell>
          <cell r="E130" t="str">
            <v>Steenbras</v>
          </cell>
          <cell r="H130">
            <v>0</v>
          </cell>
          <cell r="I130">
            <v>0</v>
          </cell>
          <cell r="J130">
            <v>57</v>
          </cell>
          <cell r="L130" t="str">
            <v>N0493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W130" t="str">
            <v>N0493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0</v>
          </cell>
          <cell r="AE130">
            <v>0</v>
          </cell>
          <cell r="AF130">
            <v>0</v>
          </cell>
          <cell r="AH130" t="str">
            <v>N0493</v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</row>
        <row r="131">
          <cell r="A131" t="str">
            <v>N0044</v>
          </cell>
          <cell r="B131" t="str">
            <v>Leon</v>
          </cell>
          <cell r="C131" t="str">
            <v>Krauze</v>
          </cell>
          <cell r="D131" t="str">
            <v>Senior Men</v>
          </cell>
          <cell r="E131" t="str">
            <v>Henties Bay</v>
          </cell>
          <cell r="H131">
            <v>0</v>
          </cell>
          <cell r="I131">
            <v>0</v>
          </cell>
          <cell r="J131">
            <v>57</v>
          </cell>
          <cell r="L131" t="str">
            <v>N0044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W131" t="str">
            <v>N0044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H131" t="str">
            <v>N0044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</row>
        <row r="132">
          <cell r="A132" t="str">
            <v>N0092</v>
          </cell>
          <cell r="B132" t="str">
            <v>Joseph</v>
          </cell>
          <cell r="C132" t="str">
            <v>Payne</v>
          </cell>
          <cell r="D132" t="str">
            <v>Senior Men</v>
          </cell>
          <cell r="E132" t="str">
            <v>Otjiwarongo</v>
          </cell>
          <cell r="H132">
            <v>0</v>
          </cell>
          <cell r="I132">
            <v>0</v>
          </cell>
          <cell r="J132">
            <v>57</v>
          </cell>
          <cell r="L132" t="str">
            <v>N0092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W132" t="str">
            <v>N0092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H132" t="str">
            <v>N0092</v>
          </cell>
          <cell r="AN132">
            <v>0</v>
          </cell>
          <cell r="AO132">
            <v>0</v>
          </cell>
          <cell r="AP132">
            <v>0</v>
          </cell>
          <cell r="AQ132">
            <v>0</v>
          </cell>
        </row>
        <row r="133">
          <cell r="A133" t="str">
            <v>N0091</v>
          </cell>
          <cell r="B133" t="str">
            <v>Deon</v>
          </cell>
          <cell r="C133" t="str">
            <v>Jacobs</v>
          </cell>
          <cell r="D133" t="str">
            <v>Grand Masters Men</v>
          </cell>
          <cell r="E133" t="str">
            <v>Benguella</v>
          </cell>
          <cell r="H133">
            <v>0</v>
          </cell>
          <cell r="I133">
            <v>0</v>
          </cell>
          <cell r="J133">
            <v>57</v>
          </cell>
          <cell r="L133" t="str">
            <v>N0091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W133" t="str">
            <v>N0091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  <cell r="AH133" t="str">
            <v>N0091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</row>
        <row r="134">
          <cell r="A134" t="str">
            <v>N0347</v>
          </cell>
          <cell r="B134" t="str">
            <v>Adriaan</v>
          </cell>
          <cell r="C134" t="str">
            <v>Schickerling</v>
          </cell>
          <cell r="D134" t="str">
            <v>Veterans Men</v>
          </cell>
          <cell r="E134" t="str">
            <v>Orca Angling Club</v>
          </cell>
          <cell r="H134">
            <v>0</v>
          </cell>
          <cell r="I134">
            <v>0</v>
          </cell>
          <cell r="J134">
            <v>57</v>
          </cell>
          <cell r="L134" t="str">
            <v>N0347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W134" t="str">
            <v>N0347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H134" t="str">
            <v>N0347</v>
          </cell>
          <cell r="AN134">
            <v>0</v>
          </cell>
          <cell r="AO134">
            <v>0</v>
          </cell>
          <cell r="AP134">
            <v>0</v>
          </cell>
          <cell r="AQ134">
            <v>0</v>
          </cell>
        </row>
        <row r="135">
          <cell r="A135" t="str">
            <v>N0113</v>
          </cell>
          <cell r="B135" t="str">
            <v>Shaun</v>
          </cell>
          <cell r="C135" t="str">
            <v>Bothma</v>
          </cell>
          <cell r="D135" t="str">
            <v>Senior Men</v>
          </cell>
          <cell r="E135" t="str">
            <v>Benguella</v>
          </cell>
          <cell r="H135">
            <v>0</v>
          </cell>
          <cell r="I135">
            <v>0</v>
          </cell>
          <cell r="J135">
            <v>57</v>
          </cell>
          <cell r="L135" t="str">
            <v>N0113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W135" t="str">
            <v>N0113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H135" t="str">
            <v>N0113</v>
          </cell>
          <cell r="AN135">
            <v>0</v>
          </cell>
          <cell r="AO135">
            <v>0</v>
          </cell>
          <cell r="AP135">
            <v>0</v>
          </cell>
          <cell r="AQ135">
            <v>0</v>
          </cell>
        </row>
        <row r="136">
          <cell r="A136" t="str">
            <v>N0464</v>
          </cell>
          <cell r="B136" t="str">
            <v>Sarel</v>
          </cell>
          <cell r="C136" t="str">
            <v>Mynhardt</v>
          </cell>
          <cell r="D136" t="str">
            <v>Veterans Men</v>
          </cell>
          <cell r="E136" t="str">
            <v>Welwitschia</v>
          </cell>
          <cell r="H136">
            <v>0</v>
          </cell>
          <cell r="I136">
            <v>0</v>
          </cell>
          <cell r="J136">
            <v>57</v>
          </cell>
          <cell r="L136" t="str">
            <v>N0464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W136" t="str">
            <v>N0464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  <cell r="AH136" t="str">
            <v>N0464</v>
          </cell>
          <cell r="AN136">
            <v>0</v>
          </cell>
          <cell r="AO136">
            <v>0</v>
          </cell>
          <cell r="AP136">
            <v>0</v>
          </cell>
          <cell r="AQ136">
            <v>0</v>
          </cell>
        </row>
        <row r="137">
          <cell r="A137" t="str">
            <v>N0048</v>
          </cell>
          <cell r="B137" t="str">
            <v>Morne</v>
          </cell>
          <cell r="C137" t="str">
            <v>Burger</v>
          </cell>
          <cell r="D137" t="str">
            <v>Senior Men</v>
          </cell>
          <cell r="E137" t="str">
            <v>Penguin</v>
          </cell>
          <cell r="H137">
            <v>0</v>
          </cell>
          <cell r="I137">
            <v>0</v>
          </cell>
          <cell r="J137">
            <v>57</v>
          </cell>
          <cell r="L137" t="str">
            <v>N0048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W137" t="str">
            <v>N0048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0</v>
          </cell>
          <cell r="AF137">
            <v>0</v>
          </cell>
          <cell r="AH137" t="str">
            <v>N0048</v>
          </cell>
          <cell r="AN137">
            <v>0</v>
          </cell>
          <cell r="AO137">
            <v>0</v>
          </cell>
          <cell r="AP137">
            <v>0</v>
          </cell>
          <cell r="AQ137">
            <v>0</v>
          </cell>
        </row>
        <row r="138">
          <cell r="A138" t="str">
            <v>N0518</v>
          </cell>
          <cell r="B138" t="str">
            <v>Harald</v>
          </cell>
          <cell r="C138" t="str">
            <v>Piek</v>
          </cell>
          <cell r="D138" t="str">
            <v>Senior Men</v>
          </cell>
          <cell r="E138" t="str">
            <v>Benguella</v>
          </cell>
          <cell r="H138">
            <v>0</v>
          </cell>
          <cell r="I138">
            <v>0</v>
          </cell>
          <cell r="J138">
            <v>57</v>
          </cell>
          <cell r="L138" t="str">
            <v>N0518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W138" t="str">
            <v>N0518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H138" t="str">
            <v>N0518</v>
          </cell>
          <cell r="AN138">
            <v>0</v>
          </cell>
          <cell r="AO138">
            <v>0</v>
          </cell>
          <cell r="AP138">
            <v>0</v>
          </cell>
          <cell r="AQ138">
            <v>0</v>
          </cell>
        </row>
        <row r="139">
          <cell r="A139" t="str">
            <v>N0219</v>
          </cell>
          <cell r="B139" t="str">
            <v>David</v>
          </cell>
          <cell r="C139" t="str">
            <v>Smith</v>
          </cell>
          <cell r="D139" t="str">
            <v>Senior Men</v>
          </cell>
          <cell r="E139" t="str">
            <v>Benguella</v>
          </cell>
          <cell r="H139">
            <v>0</v>
          </cell>
          <cell r="I139">
            <v>0</v>
          </cell>
          <cell r="J139">
            <v>57</v>
          </cell>
          <cell r="L139" t="str">
            <v>N0219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W139" t="str">
            <v>N0219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  <cell r="AH139" t="str">
            <v>N0219</v>
          </cell>
          <cell r="AN139">
            <v>0</v>
          </cell>
          <cell r="AO139">
            <v>0</v>
          </cell>
          <cell r="AP139">
            <v>0</v>
          </cell>
          <cell r="AQ139">
            <v>0</v>
          </cell>
        </row>
        <row r="140">
          <cell r="A140" t="str">
            <v>N0530</v>
          </cell>
          <cell r="B140" t="str">
            <v>Fanie</v>
          </cell>
          <cell r="C140" t="str">
            <v>van Vuuren</v>
          </cell>
          <cell r="D140" t="str">
            <v>Masters Men</v>
          </cell>
          <cell r="E140" t="str">
            <v>Okahandja</v>
          </cell>
          <cell r="H140">
            <v>0</v>
          </cell>
          <cell r="I140">
            <v>0</v>
          </cell>
          <cell r="J140">
            <v>57</v>
          </cell>
          <cell r="L140" t="str">
            <v>N0530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W140" t="str">
            <v>N0530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0</v>
          </cell>
          <cell r="AE140">
            <v>0</v>
          </cell>
          <cell r="AF140">
            <v>0</v>
          </cell>
          <cell r="AH140" t="str">
            <v>N0530</v>
          </cell>
          <cell r="AN140">
            <v>0</v>
          </cell>
          <cell r="AO140">
            <v>0</v>
          </cell>
          <cell r="AP140">
            <v>0</v>
          </cell>
          <cell r="AQ140">
            <v>0</v>
          </cell>
        </row>
        <row r="141">
          <cell r="A141" t="str">
            <v>N0172</v>
          </cell>
          <cell r="B141" t="str">
            <v>Pieter PJ</v>
          </cell>
          <cell r="C141" t="str">
            <v>van Wyk</v>
          </cell>
          <cell r="D141" t="str">
            <v>Senior Men</v>
          </cell>
          <cell r="E141" t="str">
            <v>Benguella</v>
          </cell>
          <cell r="H141">
            <v>0</v>
          </cell>
          <cell r="I141">
            <v>0</v>
          </cell>
          <cell r="J141">
            <v>57</v>
          </cell>
          <cell r="L141" t="str">
            <v>N0172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W141" t="str">
            <v>N0172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H141" t="str">
            <v>N0172</v>
          </cell>
          <cell r="AN141">
            <v>0</v>
          </cell>
          <cell r="AO141">
            <v>0</v>
          </cell>
          <cell r="AP141">
            <v>0</v>
          </cell>
          <cell r="AQ141">
            <v>0</v>
          </cell>
        </row>
        <row r="142">
          <cell r="A142" t="str">
            <v>N0534</v>
          </cell>
          <cell r="B142" t="str">
            <v>Dries</v>
          </cell>
          <cell r="C142" t="str">
            <v>Oberholzer</v>
          </cell>
          <cell r="D142" t="str">
            <v>Senior Men</v>
          </cell>
          <cell r="E142" t="str">
            <v>Skeleton Coast</v>
          </cell>
          <cell r="H142">
            <v>0</v>
          </cell>
          <cell r="I142">
            <v>0</v>
          </cell>
          <cell r="J142">
            <v>57</v>
          </cell>
          <cell r="L142" t="str">
            <v>N0534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W142" t="str">
            <v>N0534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0</v>
          </cell>
          <cell r="AE142">
            <v>0</v>
          </cell>
          <cell r="AF142">
            <v>0</v>
          </cell>
          <cell r="AH142" t="str">
            <v>N0534</v>
          </cell>
          <cell r="AN142">
            <v>0</v>
          </cell>
          <cell r="AO142">
            <v>0</v>
          </cell>
          <cell r="AP142">
            <v>0</v>
          </cell>
          <cell r="AQ142">
            <v>0</v>
          </cell>
        </row>
        <row r="143">
          <cell r="A143" t="str">
            <v>N0030</v>
          </cell>
          <cell r="B143" t="str">
            <v>Etienne</v>
          </cell>
          <cell r="C143" t="str">
            <v>Stipp</v>
          </cell>
          <cell r="D143" t="str">
            <v>Masters Men</v>
          </cell>
          <cell r="E143" t="str">
            <v>Benguella</v>
          </cell>
          <cell r="H143">
            <v>0</v>
          </cell>
          <cell r="I143">
            <v>0</v>
          </cell>
          <cell r="J143">
            <v>57</v>
          </cell>
          <cell r="L143" t="str">
            <v>N0030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W143" t="str">
            <v>N0030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0</v>
          </cell>
          <cell r="AE143">
            <v>0</v>
          </cell>
          <cell r="AF143">
            <v>0</v>
          </cell>
          <cell r="AH143" t="str">
            <v>N0030</v>
          </cell>
          <cell r="AN143">
            <v>0</v>
          </cell>
          <cell r="AO143">
            <v>0</v>
          </cell>
          <cell r="AP143">
            <v>0</v>
          </cell>
          <cell r="AQ143">
            <v>0</v>
          </cell>
        </row>
        <row r="144">
          <cell r="A144" t="str">
            <v>N0053</v>
          </cell>
          <cell r="B144" t="str">
            <v>Simon</v>
          </cell>
          <cell r="C144" t="str">
            <v>McGowan</v>
          </cell>
          <cell r="D144" t="str">
            <v>Veterans Men</v>
          </cell>
          <cell r="E144" t="str">
            <v>Orca Angling Club</v>
          </cell>
          <cell r="H144">
            <v>0</v>
          </cell>
          <cell r="I144">
            <v>0</v>
          </cell>
          <cell r="J144">
            <v>57</v>
          </cell>
          <cell r="L144" t="str">
            <v>N0053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W144" t="str">
            <v>N0053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0</v>
          </cell>
          <cell r="AE144">
            <v>0</v>
          </cell>
          <cell r="AF144">
            <v>0</v>
          </cell>
          <cell r="AH144" t="str">
            <v>N0053</v>
          </cell>
          <cell r="AN144">
            <v>0</v>
          </cell>
          <cell r="AO144">
            <v>0</v>
          </cell>
          <cell r="AP144">
            <v>0</v>
          </cell>
          <cell r="AQ144">
            <v>0</v>
          </cell>
        </row>
        <row r="145">
          <cell r="A145" t="str">
            <v>N0087</v>
          </cell>
          <cell r="B145" t="str">
            <v>Dagh</v>
          </cell>
          <cell r="C145" t="str">
            <v>Calitz</v>
          </cell>
          <cell r="D145" t="str">
            <v>Masters Men</v>
          </cell>
          <cell r="E145" t="str">
            <v>Benguella</v>
          </cell>
          <cell r="H145">
            <v>0</v>
          </cell>
          <cell r="I145">
            <v>0</v>
          </cell>
          <cell r="J145">
            <v>57</v>
          </cell>
          <cell r="L145" t="str">
            <v>N0087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W145" t="str">
            <v>N0087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0</v>
          </cell>
          <cell r="AE145">
            <v>0</v>
          </cell>
          <cell r="AF145">
            <v>0</v>
          </cell>
          <cell r="AH145" t="str">
            <v>N0087</v>
          </cell>
          <cell r="AN145">
            <v>0</v>
          </cell>
          <cell r="AO145">
            <v>0</v>
          </cell>
          <cell r="AP145">
            <v>0</v>
          </cell>
          <cell r="AQ145">
            <v>0</v>
          </cell>
        </row>
        <row r="146">
          <cell r="A146" t="str">
            <v>N0551</v>
          </cell>
          <cell r="B146" t="str">
            <v>Andre</v>
          </cell>
          <cell r="C146" t="str">
            <v>van Zyl</v>
          </cell>
          <cell r="D146" t="str">
            <v>Senior Men</v>
          </cell>
          <cell r="E146" t="str">
            <v>Seagulls WHK</v>
          </cell>
          <cell r="H146">
            <v>0</v>
          </cell>
          <cell r="I146">
            <v>0</v>
          </cell>
          <cell r="J146">
            <v>57</v>
          </cell>
          <cell r="L146" t="str">
            <v>N0551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W146" t="str">
            <v>N0551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0</v>
          </cell>
          <cell r="AE146">
            <v>0</v>
          </cell>
          <cell r="AF146">
            <v>0</v>
          </cell>
          <cell r="AH146" t="str">
            <v>N0551</v>
          </cell>
          <cell r="AN146">
            <v>0</v>
          </cell>
          <cell r="AO146">
            <v>0</v>
          </cell>
          <cell r="AP146">
            <v>0</v>
          </cell>
          <cell r="AQ146">
            <v>0</v>
          </cell>
        </row>
        <row r="147">
          <cell r="A147" t="str">
            <v>N0177</v>
          </cell>
          <cell r="B147" t="str">
            <v>Corne</v>
          </cell>
          <cell r="C147" t="str">
            <v>Burger</v>
          </cell>
          <cell r="D147" t="str">
            <v>Junior Men U/16</v>
          </cell>
          <cell r="E147" t="str">
            <v>Penguin</v>
          </cell>
          <cell r="H147">
            <v>0</v>
          </cell>
          <cell r="I147">
            <v>0</v>
          </cell>
          <cell r="J147">
            <v>57</v>
          </cell>
          <cell r="L147" t="str">
            <v>N0177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W147" t="str">
            <v>N0177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H147" t="str">
            <v>N0177</v>
          </cell>
          <cell r="AN147">
            <v>0</v>
          </cell>
          <cell r="AO147">
            <v>0</v>
          </cell>
          <cell r="AP147">
            <v>0</v>
          </cell>
          <cell r="AQ147">
            <v>0</v>
          </cell>
        </row>
        <row r="148">
          <cell r="A148" t="str">
            <v>N0554</v>
          </cell>
          <cell r="B148" t="str">
            <v>Frikkie</v>
          </cell>
          <cell r="C148" t="str">
            <v>Kotze</v>
          </cell>
          <cell r="D148" t="str">
            <v>Senior Men</v>
          </cell>
          <cell r="E148" t="str">
            <v>Orca Angling Club</v>
          </cell>
          <cell r="H148">
            <v>0</v>
          </cell>
          <cell r="I148">
            <v>0</v>
          </cell>
          <cell r="J148">
            <v>57</v>
          </cell>
          <cell r="L148" t="str">
            <v>N0554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W148" t="str">
            <v>N0554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H148" t="str">
            <v>N0554</v>
          </cell>
          <cell r="AN148">
            <v>0</v>
          </cell>
          <cell r="AO148">
            <v>0</v>
          </cell>
          <cell r="AP148">
            <v>0</v>
          </cell>
          <cell r="AQ148">
            <v>0</v>
          </cell>
        </row>
        <row r="149">
          <cell r="A149" t="str">
            <v>N0209</v>
          </cell>
          <cell r="B149" t="str">
            <v>Jaco</v>
          </cell>
          <cell r="C149" t="str">
            <v>Heydenrich</v>
          </cell>
          <cell r="D149" t="str">
            <v>Veterans Men</v>
          </cell>
          <cell r="E149" t="str">
            <v>Benguella</v>
          </cell>
          <cell r="H149">
            <v>0</v>
          </cell>
          <cell r="I149">
            <v>0</v>
          </cell>
          <cell r="J149">
            <v>57</v>
          </cell>
          <cell r="L149" t="str">
            <v>N0209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W149" t="str">
            <v>N0209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H149" t="str">
            <v>N0209</v>
          </cell>
          <cell r="AN149">
            <v>0</v>
          </cell>
          <cell r="AO149">
            <v>0</v>
          </cell>
          <cell r="AP149">
            <v>0</v>
          </cell>
          <cell r="AQ149">
            <v>0</v>
          </cell>
        </row>
        <row r="150">
          <cell r="A150" t="str">
            <v>N0559</v>
          </cell>
          <cell r="B150" t="str">
            <v>Rohan</v>
          </cell>
          <cell r="C150" t="str">
            <v>van Niekerk</v>
          </cell>
          <cell r="D150" t="str">
            <v>Senior Men</v>
          </cell>
          <cell r="E150" t="str">
            <v>Benguella</v>
          </cell>
          <cell r="H150">
            <v>0</v>
          </cell>
          <cell r="I150">
            <v>0</v>
          </cell>
          <cell r="J150">
            <v>57</v>
          </cell>
          <cell r="L150" t="str">
            <v>N0559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W150" t="str">
            <v>N0559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H150" t="str">
            <v>N0559</v>
          </cell>
          <cell r="AN150">
            <v>0</v>
          </cell>
          <cell r="AO150">
            <v>0</v>
          </cell>
          <cell r="AP150">
            <v>0</v>
          </cell>
          <cell r="AQ150">
            <v>0</v>
          </cell>
        </row>
        <row r="151">
          <cell r="A151" t="str">
            <v>N0331</v>
          </cell>
          <cell r="B151" t="str">
            <v>Chris</v>
          </cell>
          <cell r="C151" t="str">
            <v>Coetzee</v>
          </cell>
          <cell r="D151" t="str">
            <v>Grand Masters Men</v>
          </cell>
          <cell r="E151" t="str">
            <v>Benguella</v>
          </cell>
          <cell r="H151">
            <v>0</v>
          </cell>
          <cell r="I151">
            <v>0</v>
          </cell>
          <cell r="J151">
            <v>57</v>
          </cell>
          <cell r="L151" t="str">
            <v>N0331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W151" t="str">
            <v>N0331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H151" t="str">
            <v>N0331</v>
          </cell>
          <cell r="AN151">
            <v>0</v>
          </cell>
          <cell r="AO151">
            <v>0</v>
          </cell>
          <cell r="AP151">
            <v>0</v>
          </cell>
          <cell r="AQ151">
            <v>0</v>
          </cell>
        </row>
        <row r="152">
          <cell r="A152" t="str">
            <v>N0564</v>
          </cell>
          <cell r="B152" t="str">
            <v>Alexander</v>
          </cell>
          <cell r="C152" t="str">
            <v>Maischatz</v>
          </cell>
          <cell r="D152" t="str">
            <v>Junior</v>
          </cell>
          <cell r="E152" t="str">
            <v>Seagulls WVB</v>
          </cell>
          <cell r="H152">
            <v>0</v>
          </cell>
          <cell r="I152">
            <v>0</v>
          </cell>
          <cell r="J152">
            <v>57</v>
          </cell>
          <cell r="L152" t="str">
            <v>N0564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W152" t="str">
            <v>N0564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0</v>
          </cell>
          <cell r="AF152">
            <v>0</v>
          </cell>
          <cell r="AH152" t="str">
            <v>N0564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</row>
        <row r="153">
          <cell r="A153" t="str">
            <v>N0042</v>
          </cell>
          <cell r="B153" t="str">
            <v>Marcus</v>
          </cell>
          <cell r="C153" t="str">
            <v>Kirchner-Frankle</v>
          </cell>
          <cell r="D153" t="str">
            <v>Senior Men</v>
          </cell>
          <cell r="E153" t="str">
            <v>Benguella</v>
          </cell>
          <cell r="H153">
            <v>0</v>
          </cell>
          <cell r="I153">
            <v>0</v>
          </cell>
          <cell r="J153">
            <v>57</v>
          </cell>
          <cell r="L153" t="str">
            <v>N0042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W153" t="str">
            <v>N0042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H153" t="str">
            <v>N0042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</row>
        <row r="154">
          <cell r="A154" t="str">
            <v>N0569</v>
          </cell>
          <cell r="B154" t="str">
            <v>Derek</v>
          </cell>
          <cell r="C154" t="str">
            <v>van Zyl</v>
          </cell>
          <cell r="D154" t="str">
            <v>Senior Men</v>
          </cell>
          <cell r="E154" t="str">
            <v>Namib Park</v>
          </cell>
          <cell r="H154">
            <v>0</v>
          </cell>
          <cell r="I154">
            <v>0</v>
          </cell>
          <cell r="J154">
            <v>57</v>
          </cell>
          <cell r="L154" t="str">
            <v>N0569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W154" t="str">
            <v>N0569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0</v>
          </cell>
          <cell r="AF154">
            <v>0</v>
          </cell>
          <cell r="AH154" t="str">
            <v>N0569</v>
          </cell>
          <cell r="AN154">
            <v>0</v>
          </cell>
          <cell r="AO154">
            <v>0</v>
          </cell>
          <cell r="AP154">
            <v>0</v>
          </cell>
          <cell r="AQ154">
            <v>0</v>
          </cell>
        </row>
        <row r="155">
          <cell r="A155" t="str">
            <v>N0062</v>
          </cell>
          <cell r="B155" t="str">
            <v>Piet</v>
          </cell>
          <cell r="C155" t="str">
            <v>Weitz</v>
          </cell>
          <cell r="D155" t="str">
            <v>Grand Masters Men</v>
          </cell>
          <cell r="E155" t="str">
            <v>Benguella</v>
          </cell>
          <cell r="H155">
            <v>0</v>
          </cell>
          <cell r="I155">
            <v>0</v>
          </cell>
          <cell r="J155">
            <v>57</v>
          </cell>
          <cell r="L155" t="str">
            <v>N0062</v>
          </cell>
          <cell r="M155">
            <v>0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W155" t="str">
            <v>N0062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0</v>
          </cell>
          <cell r="AF155">
            <v>0</v>
          </cell>
          <cell r="AH155" t="str">
            <v>N0062</v>
          </cell>
          <cell r="AN155">
            <v>0</v>
          </cell>
          <cell r="AO155">
            <v>0</v>
          </cell>
          <cell r="AP155">
            <v>0</v>
          </cell>
          <cell r="AQ155">
            <v>0</v>
          </cell>
        </row>
        <row r="156">
          <cell r="A156" t="str">
            <v>N0572</v>
          </cell>
          <cell r="B156" t="str">
            <v>Hendrik</v>
          </cell>
          <cell r="C156" t="str">
            <v>Van Molendorf</v>
          </cell>
          <cell r="D156" t="str">
            <v>Junior Men U/21</v>
          </cell>
          <cell r="E156" t="str">
            <v>Henties Bay</v>
          </cell>
          <cell r="H156">
            <v>0</v>
          </cell>
          <cell r="I156">
            <v>0</v>
          </cell>
          <cell r="J156">
            <v>57</v>
          </cell>
          <cell r="L156" t="str">
            <v>N0572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0</v>
          </cell>
          <cell r="W156" t="str">
            <v>N0572</v>
          </cell>
          <cell r="X156">
            <v>0</v>
          </cell>
          <cell r="Y156">
            <v>0</v>
          </cell>
          <cell r="Z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0</v>
          </cell>
          <cell r="AF156">
            <v>0</v>
          </cell>
          <cell r="AH156" t="str">
            <v>N0572</v>
          </cell>
          <cell r="AN156">
            <v>0</v>
          </cell>
          <cell r="AO156">
            <v>0</v>
          </cell>
          <cell r="AP156">
            <v>0</v>
          </cell>
          <cell r="AQ156">
            <v>0</v>
          </cell>
        </row>
        <row r="157">
          <cell r="A157" t="str">
            <v>N0020</v>
          </cell>
          <cell r="B157" t="str">
            <v>Morne</v>
          </cell>
          <cell r="C157" t="str">
            <v>Horn</v>
          </cell>
          <cell r="D157" t="str">
            <v>Senior Men</v>
          </cell>
          <cell r="E157" t="str">
            <v>Penguin</v>
          </cell>
          <cell r="H157">
            <v>0</v>
          </cell>
          <cell r="I157">
            <v>0</v>
          </cell>
          <cell r="J157">
            <v>57</v>
          </cell>
          <cell r="L157" t="str">
            <v>N0020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W157" t="str">
            <v>N0020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AF157">
            <v>0</v>
          </cell>
          <cell r="AH157" t="str">
            <v>N0020</v>
          </cell>
          <cell r="AN157">
            <v>0</v>
          </cell>
          <cell r="AO157">
            <v>0</v>
          </cell>
          <cell r="AP157">
            <v>0</v>
          </cell>
          <cell r="AQ157">
            <v>0</v>
          </cell>
        </row>
        <row r="158">
          <cell r="A158" t="str">
            <v>N0576</v>
          </cell>
          <cell r="B158" t="str">
            <v>Francois</v>
          </cell>
          <cell r="C158" t="str">
            <v>du Plessis</v>
          </cell>
          <cell r="D158" t="str">
            <v>Senior Men</v>
          </cell>
          <cell r="E158" t="str">
            <v>Otjiwarongo</v>
          </cell>
          <cell r="H158">
            <v>0</v>
          </cell>
          <cell r="I158">
            <v>0</v>
          </cell>
          <cell r="J158">
            <v>57</v>
          </cell>
          <cell r="L158" t="str">
            <v>N0576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W158" t="str">
            <v>N0576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  <cell r="AF158">
            <v>0</v>
          </cell>
          <cell r="AH158" t="str">
            <v>N0576</v>
          </cell>
          <cell r="AN158">
            <v>0</v>
          </cell>
          <cell r="AO158">
            <v>0</v>
          </cell>
          <cell r="AP158">
            <v>0</v>
          </cell>
          <cell r="AQ158">
            <v>0</v>
          </cell>
        </row>
        <row r="159">
          <cell r="A159" t="str">
            <v>N0165</v>
          </cell>
          <cell r="B159" t="str">
            <v>Tol</v>
          </cell>
          <cell r="C159" t="str">
            <v>Jacobs</v>
          </cell>
          <cell r="D159" t="str">
            <v>Grand Masters Men</v>
          </cell>
          <cell r="E159" t="str">
            <v>Benguella</v>
          </cell>
          <cell r="H159">
            <v>0</v>
          </cell>
          <cell r="I159">
            <v>0</v>
          </cell>
          <cell r="J159">
            <v>57</v>
          </cell>
          <cell r="L159" t="str">
            <v>N0165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W159" t="str">
            <v>N0165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H159" t="str">
            <v>N0165</v>
          </cell>
          <cell r="AN159">
            <v>0</v>
          </cell>
          <cell r="AO159">
            <v>0</v>
          </cell>
          <cell r="AP159">
            <v>0</v>
          </cell>
          <cell r="AQ159">
            <v>0</v>
          </cell>
        </row>
        <row r="160">
          <cell r="A160" t="str">
            <v>N0580</v>
          </cell>
          <cell r="B160" t="str">
            <v>Martin</v>
          </cell>
          <cell r="C160" t="str">
            <v>(whatever)</v>
          </cell>
          <cell r="D160" t="str">
            <v>Senior Men</v>
          </cell>
          <cell r="E160" t="str">
            <v>Walvis Bay</v>
          </cell>
          <cell r="H160">
            <v>0</v>
          </cell>
          <cell r="I160">
            <v>0</v>
          </cell>
          <cell r="J160">
            <v>57</v>
          </cell>
          <cell r="L160" t="str">
            <v>N0580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W160" t="str">
            <v>N0580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  <cell r="AF160">
            <v>0</v>
          </cell>
          <cell r="AH160" t="str">
            <v>N0580</v>
          </cell>
          <cell r="AN160">
            <v>0</v>
          </cell>
          <cell r="AO160">
            <v>0</v>
          </cell>
          <cell r="AP160">
            <v>0</v>
          </cell>
          <cell r="AQ160">
            <v>0</v>
          </cell>
        </row>
        <row r="161">
          <cell r="A161" t="str">
            <v>N0192</v>
          </cell>
          <cell r="B161" t="str">
            <v>Jan</v>
          </cell>
          <cell r="C161" t="str">
            <v>Heath</v>
          </cell>
          <cell r="D161" t="str">
            <v>Senior Men</v>
          </cell>
          <cell r="E161" t="str">
            <v>Steenbras</v>
          </cell>
          <cell r="H161">
            <v>0</v>
          </cell>
          <cell r="I161">
            <v>0</v>
          </cell>
          <cell r="J161">
            <v>57</v>
          </cell>
          <cell r="L161" t="str">
            <v>N0192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W161" t="str">
            <v>N0192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H161" t="str">
            <v>N0192</v>
          </cell>
          <cell r="AN161">
            <v>0</v>
          </cell>
          <cell r="AO161">
            <v>0</v>
          </cell>
          <cell r="AP161">
            <v>0</v>
          </cell>
          <cell r="AQ161">
            <v>0</v>
          </cell>
        </row>
        <row r="162">
          <cell r="A162" t="str">
            <v>N0150</v>
          </cell>
          <cell r="B162" t="str">
            <v>Lindie</v>
          </cell>
          <cell r="C162" t="str">
            <v>Krauze</v>
          </cell>
          <cell r="D162" t="str">
            <v>Ladies</v>
          </cell>
          <cell r="E162" t="str">
            <v>Henties Bay</v>
          </cell>
          <cell r="H162">
            <v>0</v>
          </cell>
          <cell r="I162">
            <v>0</v>
          </cell>
          <cell r="J162">
            <v>57</v>
          </cell>
          <cell r="L162" t="str">
            <v>N0150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W162" t="str">
            <v>N0150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  <cell r="AF162">
            <v>0</v>
          </cell>
          <cell r="AH162" t="str">
            <v>N0150</v>
          </cell>
          <cell r="AN162">
            <v>0</v>
          </cell>
          <cell r="AO162">
            <v>0</v>
          </cell>
          <cell r="AP162">
            <v>0</v>
          </cell>
          <cell r="AQ162">
            <v>0</v>
          </cell>
        </row>
        <row r="163">
          <cell r="A163" t="str">
            <v>N0057</v>
          </cell>
          <cell r="B163" t="str">
            <v>Jeri</v>
          </cell>
          <cell r="C163" t="str">
            <v>Drake</v>
          </cell>
          <cell r="D163" t="str">
            <v>Masters Men</v>
          </cell>
          <cell r="E163" t="str">
            <v>Mako</v>
          </cell>
          <cell r="H163">
            <v>0</v>
          </cell>
          <cell r="I163">
            <v>0</v>
          </cell>
          <cell r="J163">
            <v>57</v>
          </cell>
          <cell r="L163" t="str">
            <v>N0057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W163" t="str">
            <v>N0057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H163" t="str">
            <v>N0057</v>
          </cell>
          <cell r="AN163">
            <v>0</v>
          </cell>
          <cell r="AO163">
            <v>0</v>
          </cell>
          <cell r="AP163">
            <v>0</v>
          </cell>
          <cell r="AQ163">
            <v>0</v>
          </cell>
        </row>
        <row r="164">
          <cell r="A164" t="str">
            <v>N0127</v>
          </cell>
          <cell r="B164" t="str">
            <v>Kiepie</v>
          </cell>
          <cell r="C164" t="str">
            <v>Burger</v>
          </cell>
          <cell r="D164" t="str">
            <v>Senior Men</v>
          </cell>
          <cell r="E164" t="str">
            <v>Mako</v>
          </cell>
          <cell r="H164">
            <v>0</v>
          </cell>
          <cell r="I164">
            <v>0</v>
          </cell>
          <cell r="J164">
            <v>57</v>
          </cell>
          <cell r="L164" t="str">
            <v>N0127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W164" t="str">
            <v>N0127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0</v>
          </cell>
          <cell r="AH164" t="str">
            <v>N0127</v>
          </cell>
          <cell r="AN164">
            <v>0</v>
          </cell>
          <cell r="AO164">
            <v>0</v>
          </cell>
          <cell r="AP164">
            <v>0</v>
          </cell>
          <cell r="AQ164">
            <v>0</v>
          </cell>
        </row>
        <row r="165">
          <cell r="A165" t="str">
            <v>N0126</v>
          </cell>
          <cell r="B165" t="str">
            <v>Phil</v>
          </cell>
          <cell r="C165" t="str">
            <v>Nel</v>
          </cell>
          <cell r="D165" t="str">
            <v>Senior Men</v>
          </cell>
          <cell r="E165" t="str">
            <v>Welwitschia</v>
          </cell>
          <cell r="H165">
            <v>0</v>
          </cell>
          <cell r="I165">
            <v>0</v>
          </cell>
          <cell r="J165">
            <v>57</v>
          </cell>
          <cell r="L165" t="str">
            <v>N0126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W165" t="str">
            <v>N0126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0</v>
          </cell>
          <cell r="AH165" t="str">
            <v>N0126</v>
          </cell>
          <cell r="AN165">
            <v>0</v>
          </cell>
          <cell r="AO165">
            <v>0</v>
          </cell>
          <cell r="AP165">
            <v>0</v>
          </cell>
          <cell r="AQ165">
            <v>0</v>
          </cell>
        </row>
        <row r="166">
          <cell r="A166" t="str">
            <v>N0337</v>
          </cell>
          <cell r="B166" t="str">
            <v>Chris</v>
          </cell>
          <cell r="C166" t="str">
            <v>Coetzee</v>
          </cell>
          <cell r="D166" t="str">
            <v>Grand Masters Men</v>
          </cell>
          <cell r="E166" t="str">
            <v>Otjiwarongo</v>
          </cell>
          <cell r="H166">
            <v>0</v>
          </cell>
          <cell r="I166">
            <v>0</v>
          </cell>
          <cell r="J166">
            <v>57</v>
          </cell>
          <cell r="L166" t="str">
            <v>N0337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W166" t="str">
            <v>N0337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H166" t="str">
            <v>N0337</v>
          </cell>
          <cell r="AN166">
            <v>0</v>
          </cell>
          <cell r="AO166">
            <v>0</v>
          </cell>
          <cell r="AP166">
            <v>0</v>
          </cell>
          <cell r="AQ166">
            <v>0</v>
          </cell>
        </row>
        <row r="167">
          <cell r="A167" t="str">
            <v>N0061</v>
          </cell>
          <cell r="B167" t="str">
            <v>Frans</v>
          </cell>
          <cell r="C167" t="str">
            <v>Klimas</v>
          </cell>
          <cell r="D167" t="str">
            <v>Grand Masters Men</v>
          </cell>
          <cell r="E167" t="str">
            <v>Penguin</v>
          </cell>
          <cell r="H167">
            <v>0</v>
          </cell>
          <cell r="I167">
            <v>0</v>
          </cell>
          <cell r="J167">
            <v>57</v>
          </cell>
          <cell r="L167" t="str">
            <v>N0061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W167" t="str">
            <v>N0061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H167" t="str">
            <v>N0061</v>
          </cell>
          <cell r="AN167">
            <v>0</v>
          </cell>
          <cell r="AO167">
            <v>0</v>
          </cell>
          <cell r="AP167">
            <v>0</v>
          </cell>
          <cell r="AQ167">
            <v>0</v>
          </cell>
        </row>
        <row r="168">
          <cell r="A168" t="str">
            <v>N0258</v>
          </cell>
          <cell r="B168" t="str">
            <v>Harry</v>
          </cell>
          <cell r="C168" t="str">
            <v>Bothma</v>
          </cell>
          <cell r="D168" t="str">
            <v>Senior Men</v>
          </cell>
          <cell r="E168" t="str">
            <v>Steenbras</v>
          </cell>
          <cell r="H168">
            <v>0</v>
          </cell>
          <cell r="I168">
            <v>0</v>
          </cell>
          <cell r="J168">
            <v>57</v>
          </cell>
          <cell r="L168" t="str">
            <v>N0258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W168" t="str">
            <v>N0258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H168" t="str">
            <v>N0258</v>
          </cell>
          <cell r="AN168">
            <v>0</v>
          </cell>
          <cell r="AO168">
            <v>0</v>
          </cell>
          <cell r="AP168">
            <v>0</v>
          </cell>
          <cell r="AQ168">
            <v>0</v>
          </cell>
        </row>
        <row r="169">
          <cell r="A169" t="str">
            <v>N0038</v>
          </cell>
          <cell r="B169" t="str">
            <v>Hein</v>
          </cell>
          <cell r="C169" t="str">
            <v>Lintvelt</v>
          </cell>
          <cell r="D169" t="str">
            <v>Senior Men</v>
          </cell>
          <cell r="E169" t="str">
            <v>Mako</v>
          </cell>
          <cell r="H169">
            <v>0</v>
          </cell>
          <cell r="I169">
            <v>0</v>
          </cell>
          <cell r="J169">
            <v>57</v>
          </cell>
          <cell r="L169" t="str">
            <v>N0038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W169" t="str">
            <v>N0038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0</v>
          </cell>
          <cell r="AH169" t="str">
            <v>N0038</v>
          </cell>
          <cell r="AN169">
            <v>0</v>
          </cell>
          <cell r="AO169">
            <v>0</v>
          </cell>
          <cell r="AP169">
            <v>0</v>
          </cell>
          <cell r="AQ169">
            <v>0</v>
          </cell>
        </row>
        <row r="170">
          <cell r="A170" t="str">
            <v>N0106</v>
          </cell>
          <cell r="B170" t="str">
            <v>Izak</v>
          </cell>
          <cell r="C170" t="str">
            <v>Visser</v>
          </cell>
          <cell r="D170" t="str">
            <v>Masters Men</v>
          </cell>
          <cell r="E170" t="str">
            <v>Welwitschia</v>
          </cell>
          <cell r="H170">
            <v>0</v>
          </cell>
          <cell r="I170">
            <v>0</v>
          </cell>
          <cell r="J170">
            <v>57</v>
          </cell>
          <cell r="L170" t="str">
            <v>N0106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W170" t="str">
            <v>N0106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  <cell r="AF170">
            <v>0</v>
          </cell>
          <cell r="AH170" t="str">
            <v>N0106</v>
          </cell>
          <cell r="AN170">
            <v>0</v>
          </cell>
          <cell r="AO170">
            <v>0</v>
          </cell>
          <cell r="AP170">
            <v>0</v>
          </cell>
          <cell r="AQ170">
            <v>0</v>
          </cell>
        </row>
        <row r="171">
          <cell r="A171" t="str">
            <v>N0009</v>
          </cell>
          <cell r="B171" t="str">
            <v>Henry</v>
          </cell>
          <cell r="C171" t="str">
            <v>Loubser</v>
          </cell>
          <cell r="D171" t="str">
            <v>Masters Men</v>
          </cell>
          <cell r="E171" t="str">
            <v>Penguin</v>
          </cell>
          <cell r="H171">
            <v>0</v>
          </cell>
          <cell r="I171">
            <v>0</v>
          </cell>
          <cell r="J171">
            <v>57</v>
          </cell>
          <cell r="L171" t="str">
            <v>N0009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W171" t="str">
            <v>N0009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H171" t="str">
            <v>N0009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</row>
        <row r="172">
          <cell r="A172" t="str">
            <v>N0135</v>
          </cell>
          <cell r="B172" t="str">
            <v>Dirk</v>
          </cell>
          <cell r="C172" t="str">
            <v>Nesenberend</v>
          </cell>
          <cell r="D172" t="str">
            <v>Veterans Men</v>
          </cell>
          <cell r="E172" t="str">
            <v>Benguella</v>
          </cell>
          <cell r="H172">
            <v>0</v>
          </cell>
          <cell r="I172">
            <v>0</v>
          </cell>
          <cell r="J172">
            <v>57</v>
          </cell>
          <cell r="L172" t="str">
            <v>N0135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W172" t="str">
            <v>N0135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H172" t="str">
            <v>N0135</v>
          </cell>
          <cell r="AN172">
            <v>0</v>
          </cell>
          <cell r="AO172">
            <v>0</v>
          </cell>
          <cell r="AP172">
            <v>0</v>
          </cell>
          <cell r="AQ172">
            <v>0</v>
          </cell>
        </row>
        <row r="173">
          <cell r="A173" t="str">
            <v>N0008</v>
          </cell>
          <cell r="B173" t="str">
            <v>Andre</v>
          </cell>
          <cell r="C173" t="str">
            <v>Coetzee</v>
          </cell>
          <cell r="D173" t="str">
            <v>Masters Men</v>
          </cell>
          <cell r="E173" t="str">
            <v>Namib Park</v>
          </cell>
          <cell r="H173">
            <v>0</v>
          </cell>
          <cell r="I173">
            <v>0</v>
          </cell>
          <cell r="J173">
            <v>57</v>
          </cell>
          <cell r="L173" t="str">
            <v>N0008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W173" t="str">
            <v>N0008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H173" t="str">
            <v>N0008</v>
          </cell>
          <cell r="AN173">
            <v>0</v>
          </cell>
          <cell r="AO173">
            <v>0</v>
          </cell>
          <cell r="AP173">
            <v>0</v>
          </cell>
          <cell r="AQ173">
            <v>0</v>
          </cell>
        </row>
        <row r="174">
          <cell r="A174" t="str">
            <v>N0291</v>
          </cell>
          <cell r="B174" t="str">
            <v>Cobus</v>
          </cell>
          <cell r="C174" t="str">
            <v>Theron</v>
          </cell>
          <cell r="D174" t="str">
            <v>Junior Men U/21</v>
          </cell>
          <cell r="E174" t="str">
            <v>Steenbras</v>
          </cell>
          <cell r="H174">
            <v>0</v>
          </cell>
          <cell r="I174">
            <v>0</v>
          </cell>
          <cell r="J174">
            <v>57</v>
          </cell>
          <cell r="L174" t="str">
            <v>N0291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W174" t="str">
            <v>N0291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H174" t="str">
            <v>N0291</v>
          </cell>
          <cell r="AN174">
            <v>0</v>
          </cell>
          <cell r="AO174">
            <v>0</v>
          </cell>
          <cell r="AP174">
            <v>0</v>
          </cell>
          <cell r="AQ174">
            <v>0</v>
          </cell>
        </row>
        <row r="175">
          <cell r="A175" t="str">
            <v>N0006</v>
          </cell>
          <cell r="B175" t="str">
            <v>Nico</v>
          </cell>
          <cell r="C175" t="str">
            <v>Kotze</v>
          </cell>
          <cell r="D175" t="str">
            <v>Senior Men</v>
          </cell>
          <cell r="E175" t="str">
            <v>Namib Park</v>
          </cell>
          <cell r="H175">
            <v>0</v>
          </cell>
          <cell r="I175">
            <v>0</v>
          </cell>
          <cell r="J175">
            <v>57</v>
          </cell>
          <cell r="L175" t="str">
            <v>N0006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W175" t="str">
            <v>N0006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H175" t="str">
            <v>N0006</v>
          </cell>
          <cell r="AN175">
            <v>0</v>
          </cell>
          <cell r="AO175">
            <v>0</v>
          </cell>
          <cell r="AP175">
            <v>0</v>
          </cell>
          <cell r="AQ175">
            <v>0</v>
          </cell>
        </row>
        <row r="176">
          <cell r="A176" t="str">
            <v>N0386</v>
          </cell>
          <cell r="B176" t="str">
            <v>RP</v>
          </cell>
          <cell r="C176" t="str">
            <v>Theron</v>
          </cell>
          <cell r="D176" t="str">
            <v>Junior Men U/16</v>
          </cell>
          <cell r="E176" t="str">
            <v>Steenbras</v>
          </cell>
          <cell r="H176">
            <v>0</v>
          </cell>
          <cell r="I176">
            <v>0</v>
          </cell>
          <cell r="J176">
            <v>57</v>
          </cell>
          <cell r="L176" t="str">
            <v>N0386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W176" t="str">
            <v>N0386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H176" t="str">
            <v>N0386</v>
          </cell>
          <cell r="AN176">
            <v>0</v>
          </cell>
          <cell r="AO176">
            <v>0</v>
          </cell>
          <cell r="AP176">
            <v>0</v>
          </cell>
          <cell r="AQ176">
            <v>0</v>
          </cell>
        </row>
        <row r="177">
          <cell r="A177" t="str">
            <v>N0142</v>
          </cell>
          <cell r="B177" t="str">
            <v>Robert</v>
          </cell>
          <cell r="C177" t="str">
            <v>Moyce</v>
          </cell>
          <cell r="D177" t="str">
            <v>Senior Men</v>
          </cell>
          <cell r="E177" t="str">
            <v>Namib Park</v>
          </cell>
          <cell r="H177">
            <v>0</v>
          </cell>
          <cell r="I177">
            <v>0</v>
          </cell>
          <cell r="J177">
            <v>57</v>
          </cell>
          <cell r="L177" t="str">
            <v>N0142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W177" t="str">
            <v>N0142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H177" t="str">
            <v>N0142</v>
          </cell>
          <cell r="AN177">
            <v>0</v>
          </cell>
          <cell r="AO177">
            <v>0</v>
          </cell>
          <cell r="AP177">
            <v>0</v>
          </cell>
          <cell r="AQ177">
            <v>0</v>
          </cell>
        </row>
        <row r="178">
          <cell r="A178" t="str">
            <v>N0105</v>
          </cell>
          <cell r="B178" t="str">
            <v>Riaan</v>
          </cell>
          <cell r="C178" t="str">
            <v>Dreyer</v>
          </cell>
          <cell r="D178" t="str">
            <v>Senior Men</v>
          </cell>
          <cell r="E178" t="str">
            <v>Otjiwarongo</v>
          </cell>
          <cell r="H178">
            <v>0</v>
          </cell>
          <cell r="I178">
            <v>0</v>
          </cell>
          <cell r="J178">
            <v>57</v>
          </cell>
          <cell r="L178" t="str">
            <v>N0105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W178" t="str">
            <v>N0105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H178" t="str">
            <v>N0105</v>
          </cell>
          <cell r="AN178">
            <v>0</v>
          </cell>
          <cell r="AO178">
            <v>0</v>
          </cell>
          <cell r="AP178">
            <v>0</v>
          </cell>
          <cell r="AQ178">
            <v>0</v>
          </cell>
        </row>
        <row r="179">
          <cell r="A179" t="str">
            <v>N0226</v>
          </cell>
          <cell r="B179" t="str">
            <v>Clifford</v>
          </cell>
          <cell r="C179" t="str">
            <v>De Witt</v>
          </cell>
          <cell r="D179" t="str">
            <v>Senior Men</v>
          </cell>
          <cell r="E179" t="str">
            <v>Orca Angling Club</v>
          </cell>
          <cell r="H179">
            <v>0</v>
          </cell>
          <cell r="I179">
            <v>0</v>
          </cell>
          <cell r="J179">
            <v>57</v>
          </cell>
          <cell r="L179" t="str">
            <v>N0226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W179" t="str">
            <v>N0226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H179" t="str">
            <v>N0226</v>
          </cell>
          <cell r="AN179">
            <v>0</v>
          </cell>
          <cell r="AO179">
            <v>0</v>
          </cell>
          <cell r="AP179">
            <v>0</v>
          </cell>
          <cell r="AQ179">
            <v>0</v>
          </cell>
        </row>
        <row r="180">
          <cell r="A180" t="str">
            <v>N0277</v>
          </cell>
          <cell r="B180" t="str">
            <v>Francois</v>
          </cell>
          <cell r="C180" t="str">
            <v>Visser</v>
          </cell>
          <cell r="D180" t="str">
            <v>Senior Men</v>
          </cell>
          <cell r="E180" t="str">
            <v>Seagulls WVB</v>
          </cell>
          <cell r="H180">
            <v>0</v>
          </cell>
          <cell r="I180">
            <v>0</v>
          </cell>
          <cell r="J180">
            <v>57</v>
          </cell>
          <cell r="L180" t="str">
            <v>N0277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W180" t="str">
            <v>N0277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H180" t="str">
            <v>N0277</v>
          </cell>
          <cell r="AN180">
            <v>0</v>
          </cell>
          <cell r="AO180">
            <v>0</v>
          </cell>
          <cell r="AP180">
            <v>0</v>
          </cell>
          <cell r="AQ180">
            <v>0</v>
          </cell>
        </row>
        <row r="181">
          <cell r="A181" t="str">
            <v>N0581</v>
          </cell>
          <cell r="B181" t="str">
            <v>Quintin</v>
          </cell>
          <cell r="C181" t="str">
            <v>Carew</v>
          </cell>
          <cell r="D181" t="str">
            <v>Senior Men</v>
          </cell>
          <cell r="E181" t="str">
            <v>Welwitschia</v>
          </cell>
          <cell r="H181">
            <v>0</v>
          </cell>
          <cell r="I181">
            <v>0</v>
          </cell>
          <cell r="J181">
            <v>57</v>
          </cell>
          <cell r="L181" t="str">
            <v>N0581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W181" t="str">
            <v>N0581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H181" t="str">
            <v>N0581</v>
          </cell>
          <cell r="AN181">
            <v>0</v>
          </cell>
          <cell r="AO181">
            <v>0</v>
          </cell>
          <cell r="AP181">
            <v>0</v>
          </cell>
          <cell r="AQ181">
            <v>0</v>
          </cell>
        </row>
        <row r="182">
          <cell r="A182" t="str">
            <v>N0220</v>
          </cell>
          <cell r="B182" t="str">
            <v>Pieter</v>
          </cell>
          <cell r="C182" t="str">
            <v>Potgieter</v>
          </cell>
          <cell r="D182" t="str">
            <v>Senior Men</v>
          </cell>
          <cell r="E182" t="str">
            <v>Seagulls WHK</v>
          </cell>
          <cell r="H182">
            <v>0</v>
          </cell>
          <cell r="I182">
            <v>0</v>
          </cell>
          <cell r="J182">
            <v>57</v>
          </cell>
          <cell r="L182" t="str">
            <v>N0220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W182" t="str">
            <v>N0220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H182" t="str">
            <v>N0220</v>
          </cell>
          <cell r="AN182">
            <v>0</v>
          </cell>
          <cell r="AO182">
            <v>0</v>
          </cell>
          <cell r="AP182">
            <v>0</v>
          </cell>
          <cell r="AQ182">
            <v>0</v>
          </cell>
        </row>
        <row r="183">
          <cell r="A183" t="str">
            <v>N0080</v>
          </cell>
          <cell r="B183" t="str">
            <v>Shane</v>
          </cell>
          <cell r="C183" t="str">
            <v>Milne</v>
          </cell>
          <cell r="D183" t="str">
            <v>Veterans Men</v>
          </cell>
          <cell r="E183" t="str">
            <v>Penguin</v>
          </cell>
          <cell r="H183">
            <v>0</v>
          </cell>
          <cell r="I183">
            <v>0</v>
          </cell>
          <cell r="J183">
            <v>57</v>
          </cell>
          <cell r="L183" t="str">
            <v>N0080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W183" t="str">
            <v>N0080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H183" t="str">
            <v>N0080</v>
          </cell>
          <cell r="AN183">
            <v>0</v>
          </cell>
          <cell r="AO183">
            <v>0</v>
          </cell>
          <cell r="AP183">
            <v>0</v>
          </cell>
          <cell r="AQ183">
            <v>0</v>
          </cell>
        </row>
        <row r="184">
          <cell r="A184" t="str">
            <v>N0500</v>
          </cell>
          <cell r="B184" t="str">
            <v>Danny</v>
          </cell>
          <cell r="C184" t="str">
            <v>Feyerabend</v>
          </cell>
          <cell r="D184" t="str">
            <v>Masters Men</v>
          </cell>
          <cell r="E184" t="str">
            <v>Otjiwarongo</v>
          </cell>
          <cell r="H184">
            <v>0</v>
          </cell>
          <cell r="I184">
            <v>0</v>
          </cell>
          <cell r="J184">
            <v>57</v>
          </cell>
          <cell r="L184" t="str">
            <v>N0500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W184" t="str">
            <v>N0500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H184" t="str">
            <v>N0500</v>
          </cell>
          <cell r="AN184">
            <v>0</v>
          </cell>
          <cell r="AO184">
            <v>0</v>
          </cell>
          <cell r="AP184">
            <v>0</v>
          </cell>
          <cell r="AQ184">
            <v>0</v>
          </cell>
        </row>
        <row r="185">
          <cell r="A185" t="str">
            <v>N0185</v>
          </cell>
          <cell r="B185" t="str">
            <v>Sue</v>
          </cell>
          <cell r="C185" t="str">
            <v>Drake</v>
          </cell>
          <cell r="D185" t="str">
            <v>Ladies</v>
          </cell>
          <cell r="E185" t="str">
            <v>Mako</v>
          </cell>
          <cell r="H185">
            <v>0</v>
          </cell>
          <cell r="I185">
            <v>0</v>
          </cell>
          <cell r="J185">
            <v>57</v>
          </cell>
          <cell r="L185" t="str">
            <v>N0185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W185" t="str">
            <v>N0185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H185" t="str">
            <v>N0185</v>
          </cell>
          <cell r="AN185">
            <v>0</v>
          </cell>
          <cell r="AO185">
            <v>0</v>
          </cell>
          <cell r="AP185">
            <v>0</v>
          </cell>
          <cell r="AQ185">
            <v>0</v>
          </cell>
        </row>
        <row r="186">
          <cell r="A186" t="str">
            <v>N0468</v>
          </cell>
          <cell r="B186" t="str">
            <v>Francois</v>
          </cell>
          <cell r="C186" t="str">
            <v>Swart</v>
          </cell>
          <cell r="D186" t="str">
            <v>Senior Men</v>
          </cell>
          <cell r="E186" t="str">
            <v>Otjiwarongo</v>
          </cell>
          <cell r="H186">
            <v>0</v>
          </cell>
          <cell r="I186">
            <v>0</v>
          </cell>
          <cell r="J186">
            <v>57</v>
          </cell>
          <cell r="L186" t="str">
            <v>N0468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W186" t="str">
            <v>N0468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H186" t="str">
            <v>N0468</v>
          </cell>
          <cell r="AN186">
            <v>0</v>
          </cell>
          <cell r="AO186">
            <v>0</v>
          </cell>
          <cell r="AP186">
            <v>0</v>
          </cell>
          <cell r="AQ186">
            <v>0</v>
          </cell>
        </row>
        <row r="187">
          <cell r="A187" t="str">
            <v>N0046</v>
          </cell>
          <cell r="B187" t="str">
            <v>Daantjie</v>
          </cell>
          <cell r="C187" t="str">
            <v>Nasilowski</v>
          </cell>
          <cell r="D187" t="str">
            <v>Masters Men</v>
          </cell>
          <cell r="E187" t="str">
            <v>Penguin</v>
          </cell>
          <cell r="H187">
            <v>0</v>
          </cell>
          <cell r="I187">
            <v>0</v>
          </cell>
          <cell r="J187">
            <v>57</v>
          </cell>
          <cell r="L187" t="str">
            <v>N0046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W187" t="str">
            <v>N0046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H187" t="str">
            <v>N0046</v>
          </cell>
          <cell r="AN187">
            <v>0</v>
          </cell>
          <cell r="AO187">
            <v>0</v>
          </cell>
          <cell r="AP187">
            <v>0</v>
          </cell>
          <cell r="AQ187">
            <v>0</v>
          </cell>
        </row>
        <row r="188">
          <cell r="A188" t="str">
            <v>N0475</v>
          </cell>
          <cell r="B188" t="str">
            <v>Carl</v>
          </cell>
          <cell r="C188" t="str">
            <v>Schoeman</v>
          </cell>
          <cell r="D188" t="str">
            <v>Senior Men</v>
          </cell>
          <cell r="E188" t="str">
            <v>Seagulls WHK</v>
          </cell>
          <cell r="H188">
            <v>0</v>
          </cell>
          <cell r="I188">
            <v>0</v>
          </cell>
          <cell r="J188">
            <v>57</v>
          </cell>
          <cell r="L188" t="str">
            <v>N0475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W188" t="str">
            <v>N0475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H188" t="str">
            <v>N0475</v>
          </cell>
          <cell r="AN188">
            <v>0</v>
          </cell>
          <cell r="AO188">
            <v>0</v>
          </cell>
          <cell r="AP188">
            <v>0</v>
          </cell>
          <cell r="AQ188">
            <v>0</v>
          </cell>
        </row>
        <row r="189">
          <cell r="A189" t="str">
            <v>N0182</v>
          </cell>
          <cell r="B189" t="str">
            <v>Danie</v>
          </cell>
          <cell r="C189" t="str">
            <v>v/d Merwe</v>
          </cell>
          <cell r="D189" t="str">
            <v>Senior Men</v>
          </cell>
          <cell r="E189" t="str">
            <v>Steenbras</v>
          </cell>
          <cell r="F189">
            <v>1</v>
          </cell>
          <cell r="H189">
            <v>0</v>
          </cell>
          <cell r="I189">
            <v>0</v>
          </cell>
          <cell r="J189">
            <v>57</v>
          </cell>
          <cell r="L189" t="str">
            <v>N0182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W189" t="str">
            <v>N0182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H189" t="str">
            <v>N0182</v>
          </cell>
          <cell r="AN189">
            <v>0</v>
          </cell>
          <cell r="AO189">
            <v>0</v>
          </cell>
          <cell r="AP189">
            <v>0</v>
          </cell>
          <cell r="AQ189">
            <v>0</v>
          </cell>
        </row>
        <row r="190">
          <cell r="A190" t="str">
            <v>N0058</v>
          </cell>
          <cell r="B190" t="str">
            <v>Jan</v>
          </cell>
          <cell r="C190" t="str">
            <v>Olivier</v>
          </cell>
          <cell r="D190" t="str">
            <v>Veterans Men</v>
          </cell>
          <cell r="E190" t="str">
            <v>Skeleton Coast</v>
          </cell>
          <cell r="H190">
            <v>0</v>
          </cell>
          <cell r="I190">
            <v>0</v>
          </cell>
          <cell r="J190">
            <v>57</v>
          </cell>
          <cell r="L190" t="str">
            <v>N0058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W190" t="str">
            <v>N0058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H190" t="str">
            <v>N0058</v>
          </cell>
          <cell r="AN190">
            <v>0</v>
          </cell>
          <cell r="AO190">
            <v>0</v>
          </cell>
          <cell r="AP190">
            <v>0</v>
          </cell>
          <cell r="AQ190">
            <v>0</v>
          </cell>
        </row>
        <row r="191">
          <cell r="A191" t="str">
            <v>N0093</v>
          </cell>
          <cell r="B191" t="str">
            <v>Estelle</v>
          </cell>
          <cell r="C191" t="str">
            <v>Bothma</v>
          </cell>
          <cell r="D191" t="str">
            <v>Ladies</v>
          </cell>
          <cell r="E191" t="str">
            <v>Welwitschia</v>
          </cell>
          <cell r="H191">
            <v>0</v>
          </cell>
          <cell r="I191">
            <v>0</v>
          </cell>
          <cell r="J191">
            <v>57</v>
          </cell>
          <cell r="L191" t="str">
            <v>N0093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0</v>
          </cell>
          <cell r="W191" t="str">
            <v>N0093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H191" t="str">
            <v>N0093</v>
          </cell>
          <cell r="AN191">
            <v>0</v>
          </cell>
          <cell r="AO191">
            <v>0</v>
          </cell>
          <cell r="AP191">
            <v>0</v>
          </cell>
          <cell r="AQ191">
            <v>0</v>
          </cell>
        </row>
        <row r="192">
          <cell r="A192" t="str">
            <v>N0503</v>
          </cell>
          <cell r="B192" t="str">
            <v>Steven</v>
          </cell>
          <cell r="C192" t="str">
            <v>Botha</v>
          </cell>
          <cell r="D192" t="str">
            <v>Senior Men</v>
          </cell>
          <cell r="E192" t="str">
            <v>Benguella</v>
          </cell>
          <cell r="H192">
            <v>0</v>
          </cell>
          <cell r="I192">
            <v>0</v>
          </cell>
          <cell r="J192">
            <v>57</v>
          </cell>
          <cell r="L192" t="str">
            <v>N0503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W192" t="str">
            <v>N0503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H192" t="str">
            <v>N0503</v>
          </cell>
          <cell r="AN192">
            <v>0</v>
          </cell>
          <cell r="AO192">
            <v>0</v>
          </cell>
          <cell r="AP192">
            <v>0</v>
          </cell>
          <cell r="AQ192">
            <v>0</v>
          </cell>
        </row>
        <row r="193">
          <cell r="A193" t="str">
            <v>N0217</v>
          </cell>
          <cell r="B193" t="str">
            <v>Chris</v>
          </cell>
          <cell r="C193" t="str">
            <v>Labuschagne</v>
          </cell>
          <cell r="D193" t="str">
            <v>Senior Men</v>
          </cell>
          <cell r="E193" t="str">
            <v>Otjiwarongo</v>
          </cell>
          <cell r="H193">
            <v>0</v>
          </cell>
          <cell r="I193">
            <v>0</v>
          </cell>
          <cell r="J193">
            <v>57</v>
          </cell>
          <cell r="L193" t="str">
            <v>N0217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W193" t="str">
            <v>N0217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H193" t="str">
            <v>N0217</v>
          </cell>
          <cell r="AN193">
            <v>0</v>
          </cell>
          <cell r="AO193">
            <v>0</v>
          </cell>
          <cell r="AP193">
            <v>0</v>
          </cell>
          <cell r="AQ193">
            <v>0</v>
          </cell>
        </row>
        <row r="194">
          <cell r="A194" t="str">
            <v>N0210</v>
          </cell>
          <cell r="B194" t="str">
            <v>Martin</v>
          </cell>
          <cell r="C194" t="str">
            <v>Botes</v>
          </cell>
          <cell r="D194" t="str">
            <v>Veterans Men</v>
          </cell>
          <cell r="E194" t="str">
            <v>Seagulls WHK</v>
          </cell>
          <cell r="H194">
            <v>0</v>
          </cell>
          <cell r="I194">
            <v>0</v>
          </cell>
          <cell r="J194">
            <v>57</v>
          </cell>
          <cell r="L194" t="str">
            <v>N0210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0</v>
          </cell>
          <cell r="W194" t="str">
            <v>N0210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H194" t="str">
            <v>N0210</v>
          </cell>
          <cell r="AN194">
            <v>0</v>
          </cell>
          <cell r="AO194">
            <v>0</v>
          </cell>
          <cell r="AP194">
            <v>0</v>
          </cell>
          <cell r="AQ194">
            <v>0</v>
          </cell>
        </row>
        <row r="195">
          <cell r="A195" t="str">
            <v>N0005</v>
          </cell>
          <cell r="B195" t="str">
            <v>Lesley</v>
          </cell>
          <cell r="C195" t="str">
            <v>Page</v>
          </cell>
          <cell r="D195" t="str">
            <v>Veterans Men</v>
          </cell>
          <cell r="E195" t="str">
            <v>Penguin</v>
          </cell>
          <cell r="H195">
            <v>0</v>
          </cell>
          <cell r="I195">
            <v>0</v>
          </cell>
          <cell r="J195">
            <v>57</v>
          </cell>
          <cell r="L195" t="str">
            <v>N0005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W195" t="str">
            <v>N0005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H195" t="str">
            <v>N0005</v>
          </cell>
          <cell r="AN195">
            <v>0</v>
          </cell>
          <cell r="AO195">
            <v>0</v>
          </cell>
          <cell r="AP195">
            <v>0</v>
          </cell>
          <cell r="AQ195">
            <v>0</v>
          </cell>
        </row>
        <row r="196">
          <cell r="A196" t="str">
            <v>N0027</v>
          </cell>
          <cell r="B196" t="str">
            <v>Andre</v>
          </cell>
          <cell r="C196" t="str">
            <v>Theart</v>
          </cell>
          <cell r="D196" t="str">
            <v>Masters Men</v>
          </cell>
          <cell r="E196" t="str">
            <v>Skeleton Coast</v>
          </cell>
          <cell r="H196">
            <v>0</v>
          </cell>
          <cell r="I196">
            <v>0</v>
          </cell>
          <cell r="J196">
            <v>57</v>
          </cell>
          <cell r="L196" t="str">
            <v>N0027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W196" t="str">
            <v>N0027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H196" t="str">
            <v>N0027</v>
          </cell>
          <cell r="AN196">
            <v>0</v>
          </cell>
          <cell r="AO196">
            <v>0</v>
          </cell>
          <cell r="AP196">
            <v>0</v>
          </cell>
          <cell r="AQ196">
            <v>0</v>
          </cell>
        </row>
        <row r="197">
          <cell r="A197" t="str">
            <v>N0163</v>
          </cell>
          <cell r="B197" t="str">
            <v>Christo</v>
          </cell>
          <cell r="C197" t="str">
            <v xml:space="preserve">Strauss </v>
          </cell>
          <cell r="D197" t="str">
            <v>Veterans Men</v>
          </cell>
          <cell r="E197" t="str">
            <v>Otjiwarongo</v>
          </cell>
          <cell r="F197">
            <v>1</v>
          </cell>
          <cell r="H197">
            <v>0</v>
          </cell>
          <cell r="I197">
            <v>0</v>
          </cell>
          <cell r="J197">
            <v>57</v>
          </cell>
          <cell r="L197" t="str">
            <v>N0163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W197" t="str">
            <v>N0163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H197" t="str">
            <v>N0163</v>
          </cell>
          <cell r="AN197">
            <v>0</v>
          </cell>
          <cell r="AO197">
            <v>0</v>
          </cell>
          <cell r="AP197">
            <v>0</v>
          </cell>
          <cell r="AQ197">
            <v>0</v>
          </cell>
        </row>
        <row r="198">
          <cell r="A198" t="str">
            <v>N0014</v>
          </cell>
          <cell r="B198" t="str">
            <v>Willem</v>
          </cell>
          <cell r="C198" t="str">
            <v>Steyn</v>
          </cell>
          <cell r="D198" t="str">
            <v>Senior Men</v>
          </cell>
          <cell r="E198" t="str">
            <v>Welwitschia</v>
          </cell>
          <cell r="H198">
            <v>0</v>
          </cell>
          <cell r="I198">
            <v>0</v>
          </cell>
          <cell r="J198">
            <v>57</v>
          </cell>
          <cell r="L198" t="str">
            <v>N0014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W198" t="str">
            <v>N0014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H198" t="str">
            <v>N0014</v>
          </cell>
          <cell r="AN198">
            <v>0</v>
          </cell>
          <cell r="AO198">
            <v>0</v>
          </cell>
          <cell r="AP198">
            <v>0</v>
          </cell>
          <cell r="AQ198">
            <v>0</v>
          </cell>
        </row>
        <row r="199">
          <cell r="A199" t="str">
            <v>N0283</v>
          </cell>
          <cell r="B199" t="str">
            <v>Kevin</v>
          </cell>
          <cell r="C199" t="str">
            <v>Page</v>
          </cell>
          <cell r="D199" t="str">
            <v>Junior Men U/21</v>
          </cell>
          <cell r="E199" t="str">
            <v>Penguin</v>
          </cell>
          <cell r="H199">
            <v>0</v>
          </cell>
          <cell r="I199">
            <v>0</v>
          </cell>
          <cell r="J199">
            <v>57</v>
          </cell>
          <cell r="L199" t="str">
            <v>N0283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W199" t="str">
            <v>N0283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H199" t="str">
            <v>N0283</v>
          </cell>
          <cell r="AN199">
            <v>0</v>
          </cell>
          <cell r="AO199">
            <v>0</v>
          </cell>
          <cell r="AP199">
            <v>0</v>
          </cell>
          <cell r="AQ199">
            <v>0</v>
          </cell>
        </row>
        <row r="200">
          <cell r="A200" t="str">
            <v>N0167</v>
          </cell>
          <cell r="B200" t="str">
            <v>Sean</v>
          </cell>
          <cell r="C200" t="str">
            <v>Kouwenhoven</v>
          </cell>
          <cell r="D200" t="str">
            <v>Junior Men U/16</v>
          </cell>
          <cell r="E200" t="str">
            <v>Skeleton Coast</v>
          </cell>
          <cell r="H200">
            <v>0</v>
          </cell>
          <cell r="I200">
            <v>0</v>
          </cell>
          <cell r="J200">
            <v>57</v>
          </cell>
          <cell r="L200" t="str">
            <v>N0167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W200" t="str">
            <v>N0167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H200" t="str">
            <v>N0167</v>
          </cell>
          <cell r="AN200">
            <v>0</v>
          </cell>
          <cell r="AO200">
            <v>0</v>
          </cell>
          <cell r="AP200">
            <v>0</v>
          </cell>
          <cell r="AQ200">
            <v>0</v>
          </cell>
        </row>
        <row r="201">
          <cell r="A201" t="str">
            <v>N0160</v>
          </cell>
          <cell r="B201" t="str">
            <v>Julia</v>
          </cell>
          <cell r="C201" t="str">
            <v>Hart</v>
          </cell>
          <cell r="D201" t="str">
            <v>Ladies</v>
          </cell>
          <cell r="E201" t="str">
            <v>Seagulls WHK</v>
          </cell>
          <cell r="H201">
            <v>0</v>
          </cell>
          <cell r="I201">
            <v>0</v>
          </cell>
          <cell r="J201">
            <v>57</v>
          </cell>
          <cell r="L201" t="str">
            <v>N0160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W201" t="str">
            <v>N0160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H201" t="str">
            <v>N0160</v>
          </cell>
          <cell r="AN201">
            <v>0</v>
          </cell>
          <cell r="AO201">
            <v>0</v>
          </cell>
          <cell r="AP201">
            <v>0</v>
          </cell>
          <cell r="AQ201">
            <v>0</v>
          </cell>
        </row>
        <row r="202">
          <cell r="A202" t="str">
            <v>N0463</v>
          </cell>
          <cell r="B202" t="str">
            <v>Willy</v>
          </cell>
          <cell r="C202" t="str">
            <v>Matthys</v>
          </cell>
          <cell r="D202" t="str">
            <v>Senior Men</v>
          </cell>
          <cell r="E202" t="str">
            <v>Welwitschia</v>
          </cell>
          <cell r="H202">
            <v>0</v>
          </cell>
          <cell r="I202">
            <v>0</v>
          </cell>
          <cell r="J202">
            <v>57</v>
          </cell>
          <cell r="L202" t="str">
            <v>N0463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W202" t="str">
            <v>N0463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H202" t="str">
            <v>N0463</v>
          </cell>
          <cell r="AN202">
            <v>0</v>
          </cell>
          <cell r="AO202">
            <v>0</v>
          </cell>
          <cell r="AP202">
            <v>0</v>
          </cell>
          <cell r="AQ202">
            <v>0</v>
          </cell>
        </row>
        <row r="203">
          <cell r="A203" t="str">
            <v>N0260</v>
          </cell>
          <cell r="B203" t="str">
            <v>Louis</v>
          </cell>
          <cell r="C203" t="str">
            <v>Karsten</v>
          </cell>
          <cell r="D203" t="str">
            <v>Veterans Men</v>
          </cell>
          <cell r="E203" t="str">
            <v>Seagulls WHK</v>
          </cell>
          <cell r="H203">
            <v>0</v>
          </cell>
          <cell r="I203">
            <v>0</v>
          </cell>
          <cell r="J203">
            <v>57</v>
          </cell>
          <cell r="L203" t="str">
            <v>N0260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0</v>
          </cell>
          <cell r="W203" t="str">
            <v>N0260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0</v>
          </cell>
          <cell r="AE203">
            <v>0</v>
          </cell>
          <cell r="AF203">
            <v>0</v>
          </cell>
          <cell r="AH203" t="str">
            <v>N0260</v>
          </cell>
          <cell r="AN203">
            <v>0</v>
          </cell>
          <cell r="AO203">
            <v>0</v>
          </cell>
          <cell r="AP203">
            <v>0</v>
          </cell>
          <cell r="AQ203">
            <v>0</v>
          </cell>
        </row>
        <row r="204">
          <cell r="A204" t="str">
            <v>N0516</v>
          </cell>
          <cell r="B204" t="str">
            <v>Andre</v>
          </cell>
          <cell r="C204" t="str">
            <v>van Rensburg</v>
          </cell>
          <cell r="D204" t="str">
            <v>Senior Men</v>
          </cell>
          <cell r="E204" t="str">
            <v>Welwitschia</v>
          </cell>
          <cell r="H204">
            <v>0</v>
          </cell>
          <cell r="I204">
            <v>0</v>
          </cell>
          <cell r="J204">
            <v>57</v>
          </cell>
          <cell r="L204" t="str">
            <v>N0516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W204" t="str">
            <v>N0516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H204" t="str">
            <v>N0516</v>
          </cell>
          <cell r="AN204">
            <v>0</v>
          </cell>
          <cell r="AO204">
            <v>0</v>
          </cell>
          <cell r="AP204">
            <v>0</v>
          </cell>
          <cell r="AQ204">
            <v>0</v>
          </cell>
        </row>
        <row r="205">
          <cell r="A205" t="str">
            <v>N0162</v>
          </cell>
          <cell r="B205" t="str">
            <v>Coennie</v>
          </cell>
          <cell r="C205" t="str">
            <v>Steyn</v>
          </cell>
          <cell r="D205" t="str">
            <v>Masters Men</v>
          </cell>
          <cell r="E205" t="str">
            <v>Namib Park</v>
          </cell>
          <cell r="H205">
            <v>0</v>
          </cell>
          <cell r="I205">
            <v>0</v>
          </cell>
          <cell r="J205">
            <v>57</v>
          </cell>
          <cell r="L205" t="str">
            <v>N0162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W205" t="str">
            <v>N0162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H205" t="str">
            <v>N0162</v>
          </cell>
          <cell r="AN205">
            <v>0</v>
          </cell>
          <cell r="AO205">
            <v>0</v>
          </cell>
          <cell r="AP205">
            <v>0</v>
          </cell>
          <cell r="AQ205">
            <v>0</v>
          </cell>
        </row>
        <row r="206">
          <cell r="A206" t="str">
            <v>N0082</v>
          </cell>
          <cell r="B206" t="str">
            <v>Andrew</v>
          </cell>
          <cell r="C206" t="str">
            <v>Milne</v>
          </cell>
          <cell r="D206" t="str">
            <v>Veterans Men</v>
          </cell>
          <cell r="E206" t="str">
            <v>Orca Angling Club</v>
          </cell>
          <cell r="H206">
            <v>0</v>
          </cell>
          <cell r="I206">
            <v>0</v>
          </cell>
          <cell r="J206">
            <v>57</v>
          </cell>
          <cell r="L206" t="str">
            <v>N0082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W206" t="str">
            <v>N0082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H206" t="str">
            <v>N0082</v>
          </cell>
          <cell r="AN206">
            <v>0</v>
          </cell>
          <cell r="AO206">
            <v>0</v>
          </cell>
          <cell r="AP206">
            <v>0</v>
          </cell>
          <cell r="AQ206">
            <v>0</v>
          </cell>
        </row>
        <row r="207">
          <cell r="A207" t="str">
            <v>N0407</v>
          </cell>
          <cell r="B207" t="str">
            <v>Renier</v>
          </cell>
          <cell r="C207" t="str">
            <v>van Zyl</v>
          </cell>
          <cell r="D207" t="str">
            <v>Senior Men</v>
          </cell>
          <cell r="E207" t="str">
            <v>Seagulls WVB</v>
          </cell>
          <cell r="H207">
            <v>0</v>
          </cell>
          <cell r="I207">
            <v>0</v>
          </cell>
          <cell r="J207">
            <v>57</v>
          </cell>
          <cell r="L207" t="str">
            <v>N0407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0</v>
          </cell>
          <cell r="W207" t="str">
            <v>N0407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  <cell r="AF207">
            <v>0</v>
          </cell>
          <cell r="AH207" t="str">
            <v>N0407</v>
          </cell>
          <cell r="AN207">
            <v>0</v>
          </cell>
          <cell r="AO207">
            <v>0</v>
          </cell>
          <cell r="AP207">
            <v>0</v>
          </cell>
          <cell r="AQ207">
            <v>0</v>
          </cell>
        </row>
        <row r="208">
          <cell r="A208" t="str">
            <v>N0520</v>
          </cell>
          <cell r="B208" t="str">
            <v>Lourens</v>
          </cell>
          <cell r="C208" t="str">
            <v>Willers</v>
          </cell>
          <cell r="D208" t="str">
            <v>Senior Men</v>
          </cell>
          <cell r="E208" t="str">
            <v>Benguella</v>
          </cell>
          <cell r="H208">
            <v>0</v>
          </cell>
          <cell r="I208">
            <v>0</v>
          </cell>
          <cell r="J208">
            <v>57</v>
          </cell>
          <cell r="L208" t="str">
            <v>N0520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W208" t="str">
            <v>N0520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H208" t="str">
            <v>N0520</v>
          </cell>
          <cell r="AN208">
            <v>0</v>
          </cell>
          <cell r="AO208">
            <v>0</v>
          </cell>
          <cell r="AP208">
            <v>0</v>
          </cell>
          <cell r="AQ208">
            <v>0</v>
          </cell>
        </row>
        <row r="209">
          <cell r="A209" t="str">
            <v>N0140</v>
          </cell>
          <cell r="B209" t="str">
            <v>Jan</v>
          </cell>
          <cell r="C209" t="str">
            <v>Potgieter</v>
          </cell>
          <cell r="D209" t="str">
            <v>Senior Men</v>
          </cell>
          <cell r="E209" t="str">
            <v>Seagulls WVB</v>
          </cell>
          <cell r="H209">
            <v>0</v>
          </cell>
          <cell r="I209">
            <v>0</v>
          </cell>
          <cell r="J209">
            <v>57</v>
          </cell>
          <cell r="L209" t="str">
            <v>N0140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W209" t="str">
            <v>N0140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H209" t="str">
            <v>N0140</v>
          </cell>
          <cell r="AN209">
            <v>0</v>
          </cell>
          <cell r="AO209">
            <v>0</v>
          </cell>
          <cell r="AP209">
            <v>0</v>
          </cell>
          <cell r="AQ209">
            <v>0</v>
          </cell>
        </row>
        <row r="210">
          <cell r="A210" t="str">
            <v>N0523</v>
          </cell>
          <cell r="B210" t="str">
            <v>Andrew</v>
          </cell>
          <cell r="C210" t="str">
            <v>Hayward</v>
          </cell>
          <cell r="D210" t="str">
            <v>Masters Men</v>
          </cell>
          <cell r="E210" t="str">
            <v>Okahandja</v>
          </cell>
          <cell r="H210">
            <v>0</v>
          </cell>
          <cell r="I210">
            <v>0</v>
          </cell>
          <cell r="J210">
            <v>57</v>
          </cell>
          <cell r="L210" t="str">
            <v>N0523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0</v>
          </cell>
          <cell r="W210" t="str">
            <v>N0523</v>
          </cell>
          <cell r="X210">
            <v>0</v>
          </cell>
          <cell r="Y210">
            <v>0</v>
          </cell>
          <cell r="Z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  <cell r="AF210">
            <v>0</v>
          </cell>
          <cell r="AH210" t="str">
            <v>N0523</v>
          </cell>
          <cell r="AN210">
            <v>0</v>
          </cell>
          <cell r="AO210">
            <v>0</v>
          </cell>
          <cell r="AP210">
            <v>0</v>
          </cell>
          <cell r="AQ210">
            <v>0</v>
          </cell>
        </row>
        <row r="211">
          <cell r="A211" t="str">
            <v>N0179</v>
          </cell>
          <cell r="B211" t="str">
            <v>Andre</v>
          </cell>
          <cell r="C211" t="str">
            <v>Strydom</v>
          </cell>
          <cell r="D211" t="str">
            <v>Senior Men</v>
          </cell>
          <cell r="E211" t="str">
            <v>Seagulls WVB</v>
          </cell>
          <cell r="H211">
            <v>0</v>
          </cell>
          <cell r="I211">
            <v>0</v>
          </cell>
          <cell r="J211">
            <v>57</v>
          </cell>
          <cell r="L211" t="str">
            <v>N0179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W211" t="str">
            <v>N0179</v>
          </cell>
          <cell r="X211">
            <v>0</v>
          </cell>
          <cell r="Y211">
            <v>0</v>
          </cell>
          <cell r="Z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  <cell r="AF211">
            <v>0</v>
          </cell>
          <cell r="AH211" t="str">
            <v>N0179</v>
          </cell>
          <cell r="AN211">
            <v>0</v>
          </cell>
          <cell r="AO211">
            <v>0</v>
          </cell>
          <cell r="AP211">
            <v>0</v>
          </cell>
          <cell r="AQ211">
            <v>0</v>
          </cell>
        </row>
        <row r="212">
          <cell r="A212" t="str">
            <v>N0470</v>
          </cell>
          <cell r="B212" t="str">
            <v>Wouter</v>
          </cell>
          <cell r="C212" t="str">
            <v>van Zyl</v>
          </cell>
          <cell r="D212" t="str">
            <v>Senior Men</v>
          </cell>
          <cell r="E212" t="str">
            <v>Seagulls WVB</v>
          </cell>
          <cell r="H212">
            <v>0</v>
          </cell>
          <cell r="I212">
            <v>0</v>
          </cell>
          <cell r="J212">
            <v>57</v>
          </cell>
          <cell r="L212" t="str">
            <v>N0470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0</v>
          </cell>
          <cell r="W212" t="str">
            <v>N0470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  <cell r="AF212">
            <v>0</v>
          </cell>
          <cell r="AH212" t="str">
            <v>N0470</v>
          </cell>
          <cell r="AN212">
            <v>0</v>
          </cell>
          <cell r="AO212">
            <v>0</v>
          </cell>
          <cell r="AP212">
            <v>0</v>
          </cell>
          <cell r="AQ212">
            <v>0</v>
          </cell>
        </row>
        <row r="213">
          <cell r="A213" t="str">
            <v>N0045</v>
          </cell>
          <cell r="B213" t="str">
            <v>Chrisjan</v>
          </cell>
          <cell r="C213" t="str">
            <v>Potgieter</v>
          </cell>
          <cell r="D213" t="str">
            <v>Senior Men</v>
          </cell>
          <cell r="E213" t="str">
            <v>Seagulls WHK</v>
          </cell>
          <cell r="H213">
            <v>0</v>
          </cell>
          <cell r="I213">
            <v>0</v>
          </cell>
          <cell r="J213">
            <v>57</v>
          </cell>
          <cell r="L213" t="str">
            <v>N0045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W213" t="str">
            <v>N0045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H213" t="str">
            <v>N0045</v>
          </cell>
          <cell r="AN213">
            <v>0</v>
          </cell>
          <cell r="AO213">
            <v>0</v>
          </cell>
          <cell r="AP213">
            <v>0</v>
          </cell>
          <cell r="AQ213">
            <v>0</v>
          </cell>
        </row>
        <row r="214">
          <cell r="A214" t="str">
            <v>N0535</v>
          </cell>
          <cell r="B214" t="str">
            <v>Daniel-David</v>
          </cell>
          <cell r="C214" t="str">
            <v>Francis</v>
          </cell>
          <cell r="D214" t="str">
            <v>Junior Men U/21</v>
          </cell>
          <cell r="E214" t="str">
            <v>Benguella</v>
          </cell>
          <cell r="H214">
            <v>0</v>
          </cell>
          <cell r="I214">
            <v>0</v>
          </cell>
          <cell r="J214">
            <v>57</v>
          </cell>
          <cell r="L214" t="str">
            <v>N0535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W214" t="str">
            <v>N0535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H214" t="str">
            <v>N0535</v>
          </cell>
          <cell r="AN214">
            <v>0</v>
          </cell>
          <cell r="AO214">
            <v>0</v>
          </cell>
          <cell r="AP214">
            <v>0</v>
          </cell>
          <cell r="AQ214">
            <v>0</v>
          </cell>
        </row>
        <row r="215">
          <cell r="A215" t="str">
            <v>N0031</v>
          </cell>
          <cell r="B215" t="str">
            <v>Emil</v>
          </cell>
          <cell r="C215" t="str">
            <v>Prinsloo</v>
          </cell>
          <cell r="D215" t="str">
            <v>Senior Men</v>
          </cell>
          <cell r="E215" t="str">
            <v>Penguin</v>
          </cell>
          <cell r="H215">
            <v>0</v>
          </cell>
          <cell r="I215">
            <v>0</v>
          </cell>
          <cell r="J215">
            <v>57</v>
          </cell>
          <cell r="L215" t="str">
            <v>N0031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W215" t="str">
            <v>N0031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H215" t="str">
            <v>N0031</v>
          </cell>
          <cell r="AN215">
            <v>0</v>
          </cell>
          <cell r="AO215">
            <v>0</v>
          </cell>
          <cell r="AP215">
            <v>0</v>
          </cell>
          <cell r="AQ215">
            <v>0</v>
          </cell>
        </row>
        <row r="216">
          <cell r="A216" t="str">
            <v>N0531</v>
          </cell>
          <cell r="B216" t="str">
            <v>Rudi(Jnr.)</v>
          </cell>
          <cell r="C216" t="str">
            <v>Swartz</v>
          </cell>
          <cell r="D216" t="str">
            <v>Junior Men U/16</v>
          </cell>
          <cell r="E216" t="str">
            <v>Mako</v>
          </cell>
          <cell r="H216">
            <v>0</v>
          </cell>
          <cell r="I216">
            <v>0</v>
          </cell>
          <cell r="J216">
            <v>57</v>
          </cell>
          <cell r="L216" t="str">
            <v>N0531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W216" t="str">
            <v>N0531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H216" t="str">
            <v>N0531</v>
          </cell>
          <cell r="AN216">
            <v>0</v>
          </cell>
          <cell r="AO216">
            <v>0</v>
          </cell>
          <cell r="AP216">
            <v>0</v>
          </cell>
          <cell r="AQ216">
            <v>0</v>
          </cell>
        </row>
        <row r="217">
          <cell r="A217" t="str">
            <v>N0101</v>
          </cell>
          <cell r="B217" t="str">
            <v>Tertius</v>
          </cell>
          <cell r="C217" t="str">
            <v>Potgieter</v>
          </cell>
          <cell r="D217" t="str">
            <v>Senior Men</v>
          </cell>
          <cell r="E217" t="str">
            <v>Seagulls WHK</v>
          </cell>
          <cell r="H217">
            <v>0</v>
          </cell>
          <cell r="I217">
            <v>0</v>
          </cell>
          <cell r="J217">
            <v>57</v>
          </cell>
          <cell r="L217" t="str">
            <v>N0101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W217" t="str">
            <v>N0101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H217" t="str">
            <v>N0101</v>
          </cell>
          <cell r="AN217">
            <v>0</v>
          </cell>
          <cell r="AO217">
            <v>0</v>
          </cell>
          <cell r="AP217">
            <v>0</v>
          </cell>
          <cell r="AQ217">
            <v>0</v>
          </cell>
        </row>
        <row r="218">
          <cell r="A218" t="str">
            <v>N0539</v>
          </cell>
          <cell r="B218" t="str">
            <v>Kallie</v>
          </cell>
          <cell r="C218" t="str">
            <v>Langeveld</v>
          </cell>
          <cell r="D218" t="str">
            <v>Senior Men</v>
          </cell>
          <cell r="E218" t="str">
            <v>Mako</v>
          </cell>
          <cell r="H218">
            <v>0</v>
          </cell>
          <cell r="I218">
            <v>0</v>
          </cell>
          <cell r="J218">
            <v>57</v>
          </cell>
          <cell r="L218" t="str">
            <v>N0539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W218" t="str">
            <v>N0539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H218" t="str">
            <v>N0539</v>
          </cell>
          <cell r="AN218">
            <v>0</v>
          </cell>
          <cell r="AO218">
            <v>0</v>
          </cell>
          <cell r="AP218">
            <v>0</v>
          </cell>
          <cell r="AQ218">
            <v>0</v>
          </cell>
        </row>
        <row r="219">
          <cell r="A219" t="str">
            <v>N0032</v>
          </cell>
          <cell r="B219" t="str">
            <v>Jaco</v>
          </cell>
          <cell r="C219" t="str">
            <v>Mertens</v>
          </cell>
          <cell r="D219" t="str">
            <v>Senior Men</v>
          </cell>
          <cell r="E219" t="str">
            <v>Seagulls WHK</v>
          </cell>
          <cell r="H219">
            <v>0</v>
          </cell>
          <cell r="I219">
            <v>0</v>
          </cell>
          <cell r="J219">
            <v>57</v>
          </cell>
          <cell r="L219" t="str">
            <v>N0032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W219" t="str">
            <v>N0032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H219" t="str">
            <v>N0032</v>
          </cell>
          <cell r="AN219">
            <v>0</v>
          </cell>
          <cell r="AO219">
            <v>0</v>
          </cell>
          <cell r="AP219">
            <v>0</v>
          </cell>
          <cell r="AQ219">
            <v>0</v>
          </cell>
        </row>
        <row r="220">
          <cell r="A220" t="str">
            <v>N0521</v>
          </cell>
          <cell r="B220" t="str">
            <v xml:space="preserve">Jean </v>
          </cell>
          <cell r="C220" t="str">
            <v>Potgieter</v>
          </cell>
          <cell r="D220" t="str">
            <v>Senior Men</v>
          </cell>
          <cell r="E220" t="str">
            <v>Benguella</v>
          </cell>
          <cell r="H220">
            <v>0</v>
          </cell>
          <cell r="I220">
            <v>0</v>
          </cell>
          <cell r="J220">
            <v>57</v>
          </cell>
          <cell r="L220" t="str">
            <v>N0521</v>
          </cell>
          <cell r="M220">
            <v>0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0</v>
          </cell>
          <cell r="W220" t="str">
            <v>N0521</v>
          </cell>
          <cell r="X220">
            <v>0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0</v>
          </cell>
          <cell r="AE220">
            <v>0</v>
          </cell>
          <cell r="AF220">
            <v>0</v>
          </cell>
          <cell r="AH220" t="str">
            <v>N0521</v>
          </cell>
          <cell r="AN220">
            <v>0</v>
          </cell>
          <cell r="AO220">
            <v>0</v>
          </cell>
          <cell r="AP220">
            <v>0</v>
          </cell>
          <cell r="AQ220">
            <v>0</v>
          </cell>
        </row>
        <row r="221">
          <cell r="A221" t="str">
            <v>N0073</v>
          </cell>
          <cell r="B221" t="str">
            <v>Marina</v>
          </cell>
          <cell r="C221" t="str">
            <v>Kruger</v>
          </cell>
          <cell r="D221" t="str">
            <v>Ladies</v>
          </cell>
          <cell r="E221" t="str">
            <v>Skeleton Coast</v>
          </cell>
          <cell r="H221">
            <v>0</v>
          </cell>
          <cell r="I221">
            <v>0</v>
          </cell>
          <cell r="J221">
            <v>57</v>
          </cell>
          <cell r="L221" t="str">
            <v>N0073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0</v>
          </cell>
          <cell r="W221" t="str">
            <v>N0073</v>
          </cell>
          <cell r="X221">
            <v>0</v>
          </cell>
          <cell r="Y221">
            <v>0</v>
          </cell>
          <cell r="Z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0</v>
          </cell>
          <cell r="AE221">
            <v>0</v>
          </cell>
          <cell r="AF221">
            <v>0</v>
          </cell>
          <cell r="AH221" t="str">
            <v>N0073</v>
          </cell>
          <cell r="AN221">
            <v>0</v>
          </cell>
          <cell r="AO221">
            <v>0</v>
          </cell>
          <cell r="AP221">
            <v>0</v>
          </cell>
          <cell r="AQ221">
            <v>0</v>
          </cell>
        </row>
        <row r="222">
          <cell r="A222" t="str">
            <v>N0552</v>
          </cell>
          <cell r="B222" t="str">
            <v>Enrico</v>
          </cell>
          <cell r="C222" t="str">
            <v>Malan</v>
          </cell>
          <cell r="D222" t="str">
            <v>Junior Men U/21</v>
          </cell>
          <cell r="E222" t="str">
            <v>Seagulls WHK</v>
          </cell>
          <cell r="H222">
            <v>0</v>
          </cell>
          <cell r="I222">
            <v>0</v>
          </cell>
          <cell r="J222">
            <v>57</v>
          </cell>
          <cell r="L222" t="str">
            <v>N0552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0</v>
          </cell>
          <cell r="W222" t="str">
            <v>N0552</v>
          </cell>
          <cell r="X222">
            <v>0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  <cell r="AF222">
            <v>0</v>
          </cell>
          <cell r="AH222" t="str">
            <v>N0552</v>
          </cell>
          <cell r="AN222">
            <v>0</v>
          </cell>
          <cell r="AO222">
            <v>0</v>
          </cell>
          <cell r="AP222">
            <v>0</v>
          </cell>
          <cell r="AQ222">
            <v>0</v>
          </cell>
        </row>
        <row r="223">
          <cell r="A223" t="str">
            <v>N0229</v>
          </cell>
          <cell r="B223" t="str">
            <v>Spyker</v>
          </cell>
          <cell r="C223" t="str">
            <v>Kruger</v>
          </cell>
          <cell r="D223" t="str">
            <v>Veterans Men</v>
          </cell>
          <cell r="E223" t="str">
            <v>Skeleton Coast</v>
          </cell>
          <cell r="H223">
            <v>0</v>
          </cell>
          <cell r="I223">
            <v>0</v>
          </cell>
          <cell r="J223">
            <v>57</v>
          </cell>
          <cell r="L223" t="str">
            <v>N0229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W223" t="str">
            <v>N0229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H223" t="str">
            <v>N0229</v>
          </cell>
          <cell r="AN223">
            <v>0</v>
          </cell>
          <cell r="AO223">
            <v>0</v>
          </cell>
          <cell r="AP223">
            <v>0</v>
          </cell>
          <cell r="AQ223">
            <v>0</v>
          </cell>
        </row>
        <row r="224">
          <cell r="A224" t="str">
            <v>N0078</v>
          </cell>
          <cell r="B224" t="str">
            <v>Richard</v>
          </cell>
          <cell r="C224" t="str">
            <v>Kotze</v>
          </cell>
          <cell r="D224" t="str">
            <v>Masters Men</v>
          </cell>
          <cell r="E224" t="str">
            <v>Seagulls WVB</v>
          </cell>
          <cell r="H224">
            <v>0</v>
          </cell>
          <cell r="I224">
            <v>0</v>
          </cell>
          <cell r="J224">
            <v>57</v>
          </cell>
          <cell r="L224" t="str">
            <v>N0078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0</v>
          </cell>
          <cell r="W224" t="str">
            <v>N0078</v>
          </cell>
          <cell r="X224">
            <v>0</v>
          </cell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  <cell r="AF224">
            <v>0</v>
          </cell>
          <cell r="AH224" t="str">
            <v>N0078</v>
          </cell>
          <cell r="AN224">
            <v>0</v>
          </cell>
          <cell r="AO224">
            <v>0</v>
          </cell>
          <cell r="AP224">
            <v>0</v>
          </cell>
          <cell r="AQ224">
            <v>0</v>
          </cell>
        </row>
        <row r="225">
          <cell r="A225" t="str">
            <v>N0273</v>
          </cell>
          <cell r="B225" t="str">
            <v>Charmaine</v>
          </cell>
          <cell r="C225" t="str">
            <v>Oosthuizen</v>
          </cell>
          <cell r="D225" t="str">
            <v>Ladies</v>
          </cell>
          <cell r="E225" t="str">
            <v>Skeleton Coast</v>
          </cell>
          <cell r="H225">
            <v>0</v>
          </cell>
          <cell r="I225">
            <v>0</v>
          </cell>
          <cell r="J225">
            <v>57</v>
          </cell>
          <cell r="L225" t="str">
            <v>N0273</v>
          </cell>
          <cell r="M225">
            <v>0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W225" t="str">
            <v>N0273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H225" t="str">
            <v>N0273</v>
          </cell>
          <cell r="AN225">
            <v>0</v>
          </cell>
          <cell r="AO225">
            <v>0</v>
          </cell>
          <cell r="AP225">
            <v>0</v>
          </cell>
          <cell r="AQ225">
            <v>0</v>
          </cell>
        </row>
        <row r="226">
          <cell r="A226" t="str">
            <v>N0556</v>
          </cell>
          <cell r="B226" t="str">
            <v>Hento</v>
          </cell>
          <cell r="C226" t="str">
            <v>Maritz</v>
          </cell>
          <cell r="D226" t="str">
            <v>Veterans Men</v>
          </cell>
          <cell r="E226" t="str">
            <v>Benguella</v>
          </cell>
          <cell r="H226">
            <v>0</v>
          </cell>
          <cell r="I226">
            <v>0</v>
          </cell>
          <cell r="J226">
            <v>57</v>
          </cell>
          <cell r="L226" t="str">
            <v>N0556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W226" t="str">
            <v>N0556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H226" t="str">
            <v>N0556</v>
          </cell>
          <cell r="AN226">
            <v>0</v>
          </cell>
          <cell r="AO226">
            <v>0</v>
          </cell>
          <cell r="AP226">
            <v>0</v>
          </cell>
          <cell r="AQ226">
            <v>0</v>
          </cell>
        </row>
        <row r="227">
          <cell r="A227" t="str">
            <v>N0238</v>
          </cell>
          <cell r="B227" t="str">
            <v>Koos</v>
          </cell>
          <cell r="C227" t="str">
            <v>Theron</v>
          </cell>
          <cell r="D227" t="str">
            <v>Veterans Men</v>
          </cell>
          <cell r="E227" t="str">
            <v>Steenbras</v>
          </cell>
          <cell r="H227">
            <v>0</v>
          </cell>
          <cell r="I227">
            <v>0</v>
          </cell>
          <cell r="J227">
            <v>57</v>
          </cell>
          <cell r="L227" t="str">
            <v>N0238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W227" t="str">
            <v>N0238</v>
          </cell>
          <cell r="X227">
            <v>0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H227" t="str">
            <v>N0238</v>
          </cell>
          <cell r="AN227">
            <v>0</v>
          </cell>
          <cell r="AO227">
            <v>0</v>
          </cell>
          <cell r="AP227">
            <v>0</v>
          </cell>
          <cell r="AQ227">
            <v>0</v>
          </cell>
        </row>
        <row r="228">
          <cell r="A228" t="str">
            <v>N0558</v>
          </cell>
          <cell r="B228" t="str">
            <v>Ricci</v>
          </cell>
          <cell r="C228" t="str">
            <v>Jacobs</v>
          </cell>
          <cell r="D228" t="str">
            <v>Ladies</v>
          </cell>
          <cell r="E228" t="str">
            <v>Benguella</v>
          </cell>
          <cell r="H228">
            <v>0</v>
          </cell>
          <cell r="I228">
            <v>0</v>
          </cell>
          <cell r="J228">
            <v>57</v>
          </cell>
          <cell r="L228" t="str">
            <v>N0558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W228" t="str">
            <v>N0558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H228" t="str">
            <v>N0558</v>
          </cell>
          <cell r="AN228">
            <v>0</v>
          </cell>
          <cell r="AO228">
            <v>0</v>
          </cell>
          <cell r="AP228">
            <v>0</v>
          </cell>
          <cell r="AQ228">
            <v>0</v>
          </cell>
        </row>
        <row r="229">
          <cell r="A229" t="str">
            <v>N0069</v>
          </cell>
          <cell r="B229" t="str">
            <v>Maritz</v>
          </cell>
          <cell r="C229" t="str">
            <v>Jansen van Vuuren</v>
          </cell>
          <cell r="D229" t="str">
            <v>Senior Men</v>
          </cell>
          <cell r="E229" t="str">
            <v>Otjiwarongo</v>
          </cell>
          <cell r="H229">
            <v>0</v>
          </cell>
          <cell r="I229">
            <v>0</v>
          </cell>
          <cell r="J229">
            <v>57</v>
          </cell>
          <cell r="L229" t="str">
            <v>N0069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W229" t="str">
            <v>N0069</v>
          </cell>
          <cell r="X229">
            <v>0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H229" t="str">
            <v>N0069</v>
          </cell>
          <cell r="AN229">
            <v>0</v>
          </cell>
          <cell r="AO229">
            <v>0</v>
          </cell>
          <cell r="AP229">
            <v>0</v>
          </cell>
          <cell r="AQ229">
            <v>0</v>
          </cell>
        </row>
        <row r="230">
          <cell r="A230" t="str">
            <v>N0560</v>
          </cell>
          <cell r="B230" t="str">
            <v>Christo</v>
          </cell>
          <cell r="C230" t="str">
            <v>Senekal</v>
          </cell>
          <cell r="D230" t="str">
            <v>Senior Men</v>
          </cell>
          <cell r="E230" t="str">
            <v>Okahandja</v>
          </cell>
          <cell r="H230">
            <v>0</v>
          </cell>
          <cell r="I230">
            <v>0</v>
          </cell>
          <cell r="J230">
            <v>57</v>
          </cell>
          <cell r="L230" t="str">
            <v>N0560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W230" t="str">
            <v>N0560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H230" t="str">
            <v>N0560</v>
          </cell>
          <cell r="AN230">
            <v>0</v>
          </cell>
          <cell r="AO230">
            <v>0</v>
          </cell>
          <cell r="AP230">
            <v>0</v>
          </cell>
          <cell r="AQ230">
            <v>0</v>
          </cell>
        </row>
        <row r="231">
          <cell r="A231" t="str">
            <v>N0071</v>
          </cell>
          <cell r="B231" t="str">
            <v>Carlien</v>
          </cell>
          <cell r="C231" t="str">
            <v>Steyn</v>
          </cell>
          <cell r="D231" t="str">
            <v>Ladies</v>
          </cell>
          <cell r="E231" t="str">
            <v>Welwitschia</v>
          </cell>
          <cell r="F231">
            <v>1</v>
          </cell>
          <cell r="H231">
            <v>0</v>
          </cell>
          <cell r="I231">
            <v>0</v>
          </cell>
          <cell r="J231">
            <v>57</v>
          </cell>
          <cell r="L231" t="str">
            <v>N0071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W231" t="str">
            <v>N0071</v>
          </cell>
          <cell r="X231">
            <v>0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H231" t="str">
            <v>N0071</v>
          </cell>
          <cell r="AN231">
            <v>0</v>
          </cell>
          <cell r="AO231">
            <v>0</v>
          </cell>
          <cell r="AP231">
            <v>0</v>
          </cell>
          <cell r="AQ231">
            <v>0</v>
          </cell>
        </row>
        <row r="232">
          <cell r="A232" t="str">
            <v>N0562</v>
          </cell>
          <cell r="B232" t="str">
            <v>Gert</v>
          </cell>
          <cell r="C232" t="str">
            <v>Burger</v>
          </cell>
          <cell r="D232" t="str">
            <v>Senior Men</v>
          </cell>
          <cell r="E232" t="str">
            <v>Seagulls WVB</v>
          </cell>
          <cell r="H232">
            <v>0</v>
          </cell>
          <cell r="I232">
            <v>0</v>
          </cell>
          <cell r="J232">
            <v>57</v>
          </cell>
          <cell r="L232" t="str">
            <v>N0562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W232" t="str">
            <v>N0562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H232" t="str">
            <v>N0562</v>
          </cell>
          <cell r="AN232">
            <v>0</v>
          </cell>
          <cell r="AO232">
            <v>0</v>
          </cell>
          <cell r="AP232">
            <v>0</v>
          </cell>
          <cell r="AQ232">
            <v>0</v>
          </cell>
        </row>
        <row r="233">
          <cell r="A233" t="str">
            <v>N0311</v>
          </cell>
          <cell r="B233" t="str">
            <v>Sean</v>
          </cell>
          <cell r="C233" t="str">
            <v>Oberg</v>
          </cell>
          <cell r="D233" t="str">
            <v>Senior Men</v>
          </cell>
          <cell r="E233" t="str">
            <v>Orca Angling Club</v>
          </cell>
          <cell r="H233">
            <v>0</v>
          </cell>
          <cell r="I233">
            <v>0</v>
          </cell>
          <cell r="J233">
            <v>57</v>
          </cell>
          <cell r="L233" t="str">
            <v>N0311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W233" t="str">
            <v>N0311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H233" t="str">
            <v>N0311</v>
          </cell>
          <cell r="AN233">
            <v>0</v>
          </cell>
          <cell r="AO233">
            <v>0</v>
          </cell>
          <cell r="AP233">
            <v>0</v>
          </cell>
          <cell r="AQ233">
            <v>0</v>
          </cell>
        </row>
        <row r="234">
          <cell r="A234" t="str">
            <v>N0565</v>
          </cell>
          <cell r="B234" t="str">
            <v>Owen</v>
          </cell>
          <cell r="C234" t="str">
            <v>Thomas</v>
          </cell>
          <cell r="D234" t="str">
            <v>Senior Men</v>
          </cell>
          <cell r="E234" t="str">
            <v>Seagulls WVB</v>
          </cell>
          <cell r="H234">
            <v>0</v>
          </cell>
          <cell r="I234">
            <v>0</v>
          </cell>
          <cell r="J234">
            <v>57</v>
          </cell>
          <cell r="L234" t="str">
            <v>N0565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W234" t="str">
            <v>N0565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H234" t="str">
            <v>N0565</v>
          </cell>
          <cell r="AN234">
            <v>0</v>
          </cell>
          <cell r="AO234">
            <v>0</v>
          </cell>
          <cell r="AP234">
            <v>0</v>
          </cell>
          <cell r="AQ234">
            <v>0</v>
          </cell>
        </row>
        <row r="235">
          <cell r="A235" t="str">
            <v>N0054</v>
          </cell>
          <cell r="B235" t="str">
            <v>Chris</v>
          </cell>
          <cell r="C235" t="str">
            <v>Bothma</v>
          </cell>
          <cell r="D235" t="str">
            <v>Grand Masters Men</v>
          </cell>
          <cell r="E235" t="str">
            <v>Welwitschia</v>
          </cell>
          <cell r="H235">
            <v>0</v>
          </cell>
          <cell r="I235">
            <v>0</v>
          </cell>
          <cell r="J235">
            <v>57</v>
          </cell>
          <cell r="L235" t="str">
            <v>N0054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W235" t="str">
            <v>N0054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H235" t="str">
            <v>N0054</v>
          </cell>
          <cell r="AN235">
            <v>0</v>
          </cell>
          <cell r="AO235">
            <v>0</v>
          </cell>
          <cell r="AP235">
            <v>0</v>
          </cell>
          <cell r="AQ235">
            <v>0</v>
          </cell>
        </row>
        <row r="236">
          <cell r="A236" t="str">
            <v>N0549</v>
          </cell>
          <cell r="B236" t="str">
            <v>Alwyn</v>
          </cell>
          <cell r="C236" t="str">
            <v xml:space="preserve">Strauss </v>
          </cell>
          <cell r="D236" t="str">
            <v>Masters Men</v>
          </cell>
          <cell r="E236" t="str">
            <v>Skeleton Coast</v>
          </cell>
          <cell r="H236">
            <v>0</v>
          </cell>
          <cell r="I236">
            <v>0</v>
          </cell>
          <cell r="J236">
            <v>57</v>
          </cell>
          <cell r="L236" t="str">
            <v>N0549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W236" t="str">
            <v>N0549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H236" t="str">
            <v>N0549</v>
          </cell>
          <cell r="AN236">
            <v>0</v>
          </cell>
          <cell r="AO236">
            <v>0</v>
          </cell>
          <cell r="AP236">
            <v>0</v>
          </cell>
          <cell r="AQ236">
            <v>0</v>
          </cell>
        </row>
        <row r="237">
          <cell r="A237" t="str">
            <v>N0081</v>
          </cell>
          <cell r="B237" t="str">
            <v>John-John</v>
          </cell>
          <cell r="C237" t="str">
            <v>Warrington</v>
          </cell>
          <cell r="D237" t="str">
            <v>Senior Men</v>
          </cell>
          <cell r="E237" t="str">
            <v>Mako</v>
          </cell>
          <cell r="H237">
            <v>0</v>
          </cell>
          <cell r="I237">
            <v>0</v>
          </cell>
          <cell r="J237">
            <v>57</v>
          </cell>
          <cell r="L237" t="str">
            <v>N0081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W237" t="str">
            <v>N0081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H237" t="str">
            <v>N0081</v>
          </cell>
          <cell r="AN237">
            <v>0</v>
          </cell>
          <cell r="AO237">
            <v>0</v>
          </cell>
          <cell r="AP237">
            <v>0</v>
          </cell>
          <cell r="AQ237">
            <v>0</v>
          </cell>
        </row>
        <row r="238">
          <cell r="A238" t="str">
            <v>N0570</v>
          </cell>
          <cell r="B238" t="str">
            <v>Freddie</v>
          </cell>
          <cell r="C238" t="str">
            <v>Smith</v>
          </cell>
          <cell r="D238" t="str">
            <v>Senior Men</v>
          </cell>
          <cell r="E238" t="str">
            <v>Penguin</v>
          </cell>
          <cell r="H238">
            <v>0</v>
          </cell>
          <cell r="I238">
            <v>0</v>
          </cell>
          <cell r="J238">
            <v>57</v>
          </cell>
          <cell r="L238" t="str">
            <v>N0570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W238" t="str">
            <v>N0570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H238" t="str">
            <v>N0570</v>
          </cell>
          <cell r="AN238">
            <v>0</v>
          </cell>
          <cell r="AO238">
            <v>0</v>
          </cell>
          <cell r="AP238">
            <v>0</v>
          </cell>
          <cell r="AQ238">
            <v>0</v>
          </cell>
        </row>
        <row r="239">
          <cell r="A239" t="str">
            <v>N0139</v>
          </cell>
          <cell r="B239" t="str">
            <v>Johan</v>
          </cell>
          <cell r="C239" t="str">
            <v>Vermaak</v>
          </cell>
          <cell r="D239" t="str">
            <v>Veterans Men</v>
          </cell>
          <cell r="E239" t="str">
            <v>Welwitschia</v>
          </cell>
          <cell r="H239">
            <v>0</v>
          </cell>
          <cell r="I239">
            <v>0</v>
          </cell>
          <cell r="J239">
            <v>57</v>
          </cell>
          <cell r="L239" t="str">
            <v>N0139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W239" t="str">
            <v>N0139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H239" t="str">
            <v>N0139</v>
          </cell>
          <cell r="AN239">
            <v>0</v>
          </cell>
          <cell r="AO239">
            <v>0</v>
          </cell>
          <cell r="AP239">
            <v>0</v>
          </cell>
          <cell r="AQ239">
            <v>0</v>
          </cell>
        </row>
        <row r="240">
          <cell r="A240" t="str">
            <v>N0571</v>
          </cell>
          <cell r="B240" t="str">
            <v>Juan</v>
          </cell>
          <cell r="C240" t="str">
            <v>Janse van Vuuren</v>
          </cell>
          <cell r="D240" t="str">
            <v>Junior Men U/16</v>
          </cell>
          <cell r="E240" t="str">
            <v>Henties Bay</v>
          </cell>
          <cell r="H240">
            <v>0</v>
          </cell>
          <cell r="I240">
            <v>0</v>
          </cell>
          <cell r="J240">
            <v>57</v>
          </cell>
          <cell r="L240" t="str">
            <v>N0571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W240" t="str">
            <v>N0571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H240" t="str">
            <v>N0571</v>
          </cell>
          <cell r="AN240">
            <v>0</v>
          </cell>
          <cell r="AO240">
            <v>0</v>
          </cell>
          <cell r="AP240">
            <v>0</v>
          </cell>
          <cell r="AQ240">
            <v>0</v>
          </cell>
        </row>
        <row r="241">
          <cell r="A241" t="str">
            <v>N0203</v>
          </cell>
          <cell r="B241" t="str">
            <v>Andre</v>
          </cell>
          <cell r="C241" t="str">
            <v>Muller</v>
          </cell>
          <cell r="D241" t="str">
            <v>Grand Masters Men</v>
          </cell>
          <cell r="E241" t="str">
            <v>Welwitschia</v>
          </cell>
          <cell r="H241">
            <v>0</v>
          </cell>
          <cell r="I241">
            <v>0</v>
          </cell>
          <cell r="J241">
            <v>57</v>
          </cell>
          <cell r="L241" t="str">
            <v>N0203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W241" t="str">
            <v>N0203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H241" t="str">
            <v>N0203</v>
          </cell>
          <cell r="AN241">
            <v>0</v>
          </cell>
          <cell r="AO241">
            <v>0</v>
          </cell>
          <cell r="AP241">
            <v>0</v>
          </cell>
          <cell r="AQ241">
            <v>0</v>
          </cell>
        </row>
        <row r="242">
          <cell r="A242" t="str">
            <v>N0573</v>
          </cell>
          <cell r="B242" t="str">
            <v>Rinus</v>
          </cell>
          <cell r="C242" t="str">
            <v>van der Westhuizen</v>
          </cell>
          <cell r="D242" t="str">
            <v>Senior Men</v>
          </cell>
          <cell r="E242" t="str">
            <v>Otjiwarongo</v>
          </cell>
          <cell r="H242">
            <v>0</v>
          </cell>
          <cell r="I242">
            <v>0</v>
          </cell>
          <cell r="J242">
            <v>57</v>
          </cell>
          <cell r="L242" t="str">
            <v>N0573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W242" t="str">
            <v>N0573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  <cell r="AF242">
            <v>0</v>
          </cell>
          <cell r="AH242" t="str">
            <v>N0573</v>
          </cell>
          <cell r="AN242">
            <v>0</v>
          </cell>
          <cell r="AO242">
            <v>0</v>
          </cell>
          <cell r="AP242">
            <v>0</v>
          </cell>
          <cell r="AQ242">
            <v>0</v>
          </cell>
        </row>
        <row r="243">
          <cell r="A243" t="str">
            <v>N0060</v>
          </cell>
          <cell r="B243" t="str">
            <v>Julian</v>
          </cell>
          <cell r="C243" t="str">
            <v>Viljoen</v>
          </cell>
          <cell r="D243" t="str">
            <v>Masters Men</v>
          </cell>
          <cell r="E243" t="str">
            <v>Welwitschia</v>
          </cell>
          <cell r="H243">
            <v>0</v>
          </cell>
          <cell r="I243">
            <v>0</v>
          </cell>
          <cell r="J243">
            <v>57</v>
          </cell>
          <cell r="L243" t="str">
            <v>N0060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W243" t="str">
            <v>N0060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H243" t="str">
            <v>N0060</v>
          </cell>
          <cell r="AN243">
            <v>0</v>
          </cell>
          <cell r="AO243">
            <v>0</v>
          </cell>
          <cell r="AP243">
            <v>0</v>
          </cell>
          <cell r="AQ243">
            <v>0</v>
          </cell>
        </row>
        <row r="244">
          <cell r="A244" t="str">
            <v>N0575</v>
          </cell>
          <cell r="B244" t="str">
            <v>Raymond</v>
          </cell>
          <cell r="C244" t="str">
            <v>Brand</v>
          </cell>
          <cell r="D244" t="str">
            <v>Senior Men</v>
          </cell>
          <cell r="E244" t="str">
            <v>Otjiwarongo</v>
          </cell>
          <cell r="H244">
            <v>0</v>
          </cell>
          <cell r="I244">
            <v>0</v>
          </cell>
          <cell r="J244">
            <v>57</v>
          </cell>
          <cell r="L244" t="str">
            <v>N0575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W244" t="str">
            <v>N0575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H244" t="str">
            <v>N0575</v>
          </cell>
          <cell r="AN244">
            <v>0</v>
          </cell>
          <cell r="AO244">
            <v>0</v>
          </cell>
          <cell r="AP244">
            <v>0</v>
          </cell>
          <cell r="AQ244">
            <v>0</v>
          </cell>
        </row>
        <row r="245">
          <cell r="A245" t="str">
            <v>N0180</v>
          </cell>
          <cell r="B245" t="str">
            <v>Elaine</v>
          </cell>
          <cell r="C245" t="str">
            <v>Vorster</v>
          </cell>
          <cell r="D245" t="str">
            <v>Ladies</v>
          </cell>
          <cell r="E245" t="str">
            <v>Henties Bay</v>
          </cell>
          <cell r="H245">
            <v>0</v>
          </cell>
          <cell r="I245">
            <v>0</v>
          </cell>
          <cell r="J245">
            <v>57</v>
          </cell>
          <cell r="L245" t="str">
            <v>N0180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W245" t="str">
            <v>N0180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  <cell r="AF245">
            <v>0</v>
          </cell>
          <cell r="AH245" t="str">
            <v>N0180</v>
          </cell>
          <cell r="AN245">
            <v>0</v>
          </cell>
          <cell r="AO245">
            <v>0</v>
          </cell>
          <cell r="AP245">
            <v>0</v>
          </cell>
          <cell r="AQ245">
            <v>0</v>
          </cell>
        </row>
        <row r="246">
          <cell r="A246" t="str">
            <v>N0577</v>
          </cell>
          <cell r="B246" t="str">
            <v>Jurian</v>
          </cell>
          <cell r="C246" t="str">
            <v>Dreyer</v>
          </cell>
          <cell r="D246" t="str">
            <v>Junior Men U/16</v>
          </cell>
          <cell r="E246" t="str">
            <v>Otjiwarongo</v>
          </cell>
          <cell r="H246">
            <v>0</v>
          </cell>
          <cell r="I246">
            <v>0</v>
          </cell>
          <cell r="J246">
            <v>57</v>
          </cell>
          <cell r="L246" t="str">
            <v>N0577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W246" t="str">
            <v>N0577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H246" t="str">
            <v>N0577</v>
          </cell>
          <cell r="AN246">
            <v>0</v>
          </cell>
          <cell r="AO246">
            <v>0</v>
          </cell>
          <cell r="AP246">
            <v>0</v>
          </cell>
          <cell r="AQ246">
            <v>0</v>
          </cell>
        </row>
        <row r="247">
          <cell r="A247" t="str">
            <v>N0110</v>
          </cell>
          <cell r="B247" t="str">
            <v>Johan</v>
          </cell>
          <cell r="C247" t="str">
            <v>v/d Westhuizen</v>
          </cell>
          <cell r="D247" t="str">
            <v>Masters Men</v>
          </cell>
          <cell r="E247" t="str">
            <v>Otjiwarongo</v>
          </cell>
          <cell r="H247">
            <v>0</v>
          </cell>
          <cell r="I247">
            <v>0</v>
          </cell>
          <cell r="J247">
            <v>57</v>
          </cell>
          <cell r="L247" t="str">
            <v>N0110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W247" t="str">
            <v>N0110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  <cell r="AF247">
            <v>0</v>
          </cell>
          <cell r="AH247" t="str">
            <v>N0110</v>
          </cell>
          <cell r="AN247">
            <v>0</v>
          </cell>
          <cell r="AO247">
            <v>0</v>
          </cell>
          <cell r="AP247">
            <v>0</v>
          </cell>
          <cell r="AQ247">
            <v>0</v>
          </cell>
        </row>
        <row r="248">
          <cell r="A248" t="str">
            <v>N0579</v>
          </cell>
          <cell r="B248" t="str">
            <v>Theuns</v>
          </cell>
          <cell r="C248" t="str">
            <v>Visser</v>
          </cell>
          <cell r="D248" t="str">
            <v>Masters Men</v>
          </cell>
          <cell r="E248" t="str">
            <v>Otjiwarongo</v>
          </cell>
          <cell r="H248">
            <v>0</v>
          </cell>
          <cell r="I248">
            <v>0</v>
          </cell>
          <cell r="J248">
            <v>57</v>
          </cell>
          <cell r="L248" t="str">
            <v>N0579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W248" t="str">
            <v>N0579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H248" t="str">
            <v>N0579</v>
          </cell>
          <cell r="AN248">
            <v>0</v>
          </cell>
          <cell r="AO248">
            <v>0</v>
          </cell>
          <cell r="AP248">
            <v>0</v>
          </cell>
          <cell r="AQ248">
            <v>0</v>
          </cell>
        </row>
        <row r="249">
          <cell r="A249" t="str">
            <v>N0083</v>
          </cell>
          <cell r="B249" t="str">
            <v>Wikus</v>
          </cell>
          <cell r="C249" t="str">
            <v>van Wyk</v>
          </cell>
          <cell r="D249" t="str">
            <v>Senior Men</v>
          </cell>
          <cell r="E249" t="str">
            <v>Otjiwarongo</v>
          </cell>
          <cell r="H249">
            <v>0</v>
          </cell>
          <cell r="I249">
            <v>0</v>
          </cell>
          <cell r="J249">
            <v>57</v>
          </cell>
          <cell r="L249" t="str">
            <v>N0083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W249" t="str">
            <v>N0083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  <cell r="AH249" t="str">
            <v>N0083</v>
          </cell>
          <cell r="AN249">
            <v>0</v>
          </cell>
          <cell r="AO249">
            <v>0</v>
          </cell>
          <cell r="AP249">
            <v>0</v>
          </cell>
          <cell r="AQ249">
            <v>0</v>
          </cell>
        </row>
        <row r="250">
          <cell r="A250" t="str">
            <v>N0583</v>
          </cell>
          <cell r="B250" t="str">
            <v>Carmen</v>
          </cell>
          <cell r="C250" t="str">
            <v>Mynhardt</v>
          </cell>
          <cell r="D250" t="str">
            <v>Ladies</v>
          </cell>
          <cell r="E250" t="str">
            <v>Welwitschia</v>
          </cell>
          <cell r="H250">
            <v>0</v>
          </cell>
          <cell r="I250">
            <v>0</v>
          </cell>
          <cell r="J250">
            <v>57</v>
          </cell>
          <cell r="L250" t="str">
            <v>N0583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W250" t="str">
            <v>N0583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0</v>
          </cell>
          <cell r="AF250">
            <v>0</v>
          </cell>
          <cell r="AH250" t="str">
            <v>N0583</v>
          </cell>
          <cell r="AN250">
            <v>0</v>
          </cell>
          <cell r="AO250">
            <v>0</v>
          </cell>
          <cell r="AP250">
            <v>0</v>
          </cell>
          <cell r="AQ250">
            <v>0</v>
          </cell>
        </row>
        <row r="251">
          <cell r="A251" t="str">
            <v>N0098</v>
          </cell>
          <cell r="B251" t="str">
            <v>Johan</v>
          </cell>
          <cell r="C251" t="str">
            <v>Grebe</v>
          </cell>
          <cell r="D251" t="str">
            <v>Grand Masters Men</v>
          </cell>
          <cell r="E251" t="str">
            <v>Benguella</v>
          </cell>
          <cell r="H251">
            <v>0</v>
          </cell>
          <cell r="I251">
            <v>0</v>
          </cell>
          <cell r="J251">
            <v>57</v>
          </cell>
          <cell r="L251" t="str">
            <v>N0098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W251" t="str">
            <v>N0098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H251" t="str">
            <v>N0098</v>
          </cell>
          <cell r="AN251">
            <v>0</v>
          </cell>
          <cell r="AO251">
            <v>0</v>
          </cell>
          <cell r="AP251">
            <v>0</v>
          </cell>
          <cell r="AQ251">
            <v>0</v>
          </cell>
        </row>
        <row r="252">
          <cell r="A252" t="str">
            <v>N0121</v>
          </cell>
          <cell r="B252" t="str">
            <v>Lezelle</v>
          </cell>
          <cell r="C252" t="str">
            <v xml:space="preserve">Smit </v>
          </cell>
          <cell r="D252" t="str">
            <v>Ladies</v>
          </cell>
          <cell r="E252" t="str">
            <v>Seagulls WVB</v>
          </cell>
          <cell r="H252">
            <v>0</v>
          </cell>
          <cell r="I252">
            <v>0</v>
          </cell>
          <cell r="J252">
            <v>57</v>
          </cell>
          <cell r="L252" t="str">
            <v>N0121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W252" t="str">
            <v>N0121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H252" t="str">
            <v>N0121</v>
          </cell>
          <cell r="AN252">
            <v>0</v>
          </cell>
          <cell r="AO252">
            <v>0</v>
          </cell>
          <cell r="AP252">
            <v>0</v>
          </cell>
          <cell r="AQ252">
            <v>0</v>
          </cell>
        </row>
        <row r="253">
          <cell r="A253" t="str">
            <v>N0025</v>
          </cell>
          <cell r="B253" t="str">
            <v>Renier</v>
          </cell>
          <cell r="C253" t="str">
            <v>Janse van Vuuren</v>
          </cell>
          <cell r="D253" t="str">
            <v>Veterans Men</v>
          </cell>
          <cell r="E253" t="str">
            <v>Henties Bay</v>
          </cell>
          <cell r="H253">
            <v>0</v>
          </cell>
          <cell r="I253">
            <v>0</v>
          </cell>
          <cell r="J253">
            <v>57</v>
          </cell>
          <cell r="L253" t="str">
            <v>N0025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W253" t="str">
            <v>N0025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0</v>
          </cell>
          <cell r="AH253" t="str">
            <v>N0025</v>
          </cell>
          <cell r="AN253">
            <v>0</v>
          </cell>
          <cell r="AO253">
            <v>0</v>
          </cell>
          <cell r="AP253">
            <v>0</v>
          </cell>
          <cell r="AQ253">
            <v>0</v>
          </cell>
        </row>
        <row r="254">
          <cell r="A254" t="str">
            <v>N0052</v>
          </cell>
          <cell r="B254" t="str">
            <v>Kai</v>
          </cell>
          <cell r="C254" t="str">
            <v>Metzger</v>
          </cell>
          <cell r="D254" t="str">
            <v>Senior Men</v>
          </cell>
          <cell r="E254" t="str">
            <v>Atlantic Angling Club</v>
          </cell>
          <cell r="H254">
            <v>0</v>
          </cell>
          <cell r="I254">
            <v>0</v>
          </cell>
          <cell r="J254">
            <v>57</v>
          </cell>
          <cell r="L254" t="str">
            <v>N0052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W254" t="str">
            <v>N0052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  <cell r="AF254">
            <v>0</v>
          </cell>
          <cell r="AH254" t="str">
            <v>N0052</v>
          </cell>
          <cell r="AN254">
            <v>0</v>
          </cell>
          <cell r="AO254">
            <v>0</v>
          </cell>
          <cell r="AP254">
            <v>0</v>
          </cell>
          <cell r="AQ254">
            <v>0</v>
          </cell>
        </row>
        <row r="255">
          <cell r="A255" t="str">
            <v>N0195</v>
          </cell>
          <cell r="B255" t="str">
            <v>Louis</v>
          </cell>
          <cell r="C255" t="str">
            <v>Fenaux</v>
          </cell>
          <cell r="D255" t="str">
            <v>Senior Men</v>
          </cell>
          <cell r="E255" t="str">
            <v>Henties Bay</v>
          </cell>
          <cell r="H255">
            <v>0</v>
          </cell>
          <cell r="I255">
            <v>0</v>
          </cell>
          <cell r="J255">
            <v>57</v>
          </cell>
          <cell r="L255" t="str">
            <v>N0195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W255" t="str">
            <v>N0195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H255" t="str">
            <v>N0195</v>
          </cell>
          <cell r="AN255">
            <v>0</v>
          </cell>
          <cell r="AO255">
            <v>0</v>
          </cell>
          <cell r="AP255">
            <v>0</v>
          </cell>
          <cell r="AQ255">
            <v>0</v>
          </cell>
        </row>
        <row r="256"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N256">
            <v>0</v>
          </cell>
          <cell r="AO256">
            <v>0</v>
          </cell>
          <cell r="AP256">
            <v>0</v>
          </cell>
          <cell r="AQ256">
            <v>0</v>
          </cell>
        </row>
        <row r="257"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N257">
            <v>0</v>
          </cell>
          <cell r="AO257">
            <v>0</v>
          </cell>
          <cell r="AP257">
            <v>0</v>
          </cell>
          <cell r="AQ257">
            <v>0</v>
          </cell>
        </row>
        <row r="258"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N258">
            <v>0</v>
          </cell>
          <cell r="AO258">
            <v>0</v>
          </cell>
          <cell r="AP258">
            <v>0</v>
          </cell>
          <cell r="AQ258">
            <v>0</v>
          </cell>
        </row>
        <row r="259">
          <cell r="AC259">
            <v>0</v>
          </cell>
          <cell r="AD259">
            <v>0</v>
          </cell>
          <cell r="AE259">
            <v>0</v>
          </cell>
          <cell r="AF259">
            <v>0</v>
          </cell>
          <cell r="AN259">
            <v>0</v>
          </cell>
          <cell r="AO259">
            <v>0</v>
          </cell>
          <cell r="AP259">
            <v>0</v>
          </cell>
          <cell r="AQ259">
            <v>0</v>
          </cell>
        </row>
        <row r="260"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N260">
            <v>0</v>
          </cell>
          <cell r="AO260">
            <v>0</v>
          </cell>
          <cell r="AP260">
            <v>0</v>
          </cell>
          <cell r="AQ260">
            <v>0</v>
          </cell>
        </row>
        <row r="261"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N261">
            <v>0</v>
          </cell>
          <cell r="AO261">
            <v>0</v>
          </cell>
          <cell r="AP261">
            <v>0</v>
          </cell>
          <cell r="AQ261">
            <v>0</v>
          </cell>
        </row>
        <row r="262"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N262">
            <v>0</v>
          </cell>
          <cell r="AO262">
            <v>0</v>
          </cell>
          <cell r="AP262">
            <v>0</v>
          </cell>
          <cell r="AQ262">
            <v>0</v>
          </cell>
        </row>
        <row r="263">
          <cell r="AC263">
            <v>0</v>
          </cell>
          <cell r="AD263">
            <v>0</v>
          </cell>
          <cell r="AE263">
            <v>0</v>
          </cell>
          <cell r="AF263">
            <v>0</v>
          </cell>
          <cell r="AN263">
            <v>0</v>
          </cell>
          <cell r="AO263">
            <v>0</v>
          </cell>
          <cell r="AP263">
            <v>0</v>
          </cell>
          <cell r="AQ263">
            <v>0</v>
          </cell>
        </row>
        <row r="264"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N264">
            <v>0</v>
          </cell>
          <cell r="AO264">
            <v>0</v>
          </cell>
          <cell r="AP264">
            <v>0</v>
          </cell>
          <cell r="AQ264">
            <v>0</v>
          </cell>
        </row>
        <row r="265">
          <cell r="AC265">
            <v>0</v>
          </cell>
          <cell r="AD265">
            <v>0</v>
          </cell>
          <cell r="AE265">
            <v>0</v>
          </cell>
          <cell r="AF265">
            <v>0</v>
          </cell>
          <cell r="AN265">
            <v>0</v>
          </cell>
          <cell r="AO265">
            <v>0</v>
          </cell>
          <cell r="AP265">
            <v>0</v>
          </cell>
          <cell r="AQ265">
            <v>0</v>
          </cell>
        </row>
        <row r="266"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N266">
            <v>0</v>
          </cell>
          <cell r="AO266">
            <v>0</v>
          </cell>
          <cell r="AP266">
            <v>0</v>
          </cell>
          <cell r="AQ266">
            <v>0</v>
          </cell>
        </row>
        <row r="267"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N267">
            <v>0</v>
          </cell>
          <cell r="AO267">
            <v>0</v>
          </cell>
          <cell r="AP267">
            <v>0</v>
          </cell>
          <cell r="AQ267">
            <v>0</v>
          </cell>
        </row>
        <row r="268"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N268">
            <v>0</v>
          </cell>
          <cell r="AO268">
            <v>0</v>
          </cell>
          <cell r="AP268">
            <v>0</v>
          </cell>
          <cell r="AQ268">
            <v>0</v>
          </cell>
        </row>
        <row r="269">
          <cell r="AC269">
            <v>0</v>
          </cell>
          <cell r="AD269">
            <v>0</v>
          </cell>
          <cell r="AE269">
            <v>0</v>
          </cell>
          <cell r="AF269">
            <v>0</v>
          </cell>
          <cell r="AN269">
            <v>0</v>
          </cell>
          <cell r="AO269">
            <v>0</v>
          </cell>
          <cell r="AP269">
            <v>0</v>
          </cell>
          <cell r="AQ269">
            <v>0</v>
          </cell>
        </row>
        <row r="270">
          <cell r="AC270">
            <v>0</v>
          </cell>
          <cell r="AD270">
            <v>0</v>
          </cell>
          <cell r="AE270">
            <v>0</v>
          </cell>
          <cell r="AF270">
            <v>0</v>
          </cell>
          <cell r="AN270">
            <v>0</v>
          </cell>
          <cell r="AO270">
            <v>0</v>
          </cell>
          <cell r="AP270">
            <v>0</v>
          </cell>
          <cell r="AQ270">
            <v>0</v>
          </cell>
        </row>
        <row r="271">
          <cell r="AC271">
            <v>0</v>
          </cell>
          <cell r="AD271">
            <v>0</v>
          </cell>
          <cell r="AE271">
            <v>0</v>
          </cell>
          <cell r="AF271">
            <v>0</v>
          </cell>
          <cell r="AN271">
            <v>0</v>
          </cell>
          <cell r="AO271">
            <v>0</v>
          </cell>
          <cell r="AP271">
            <v>0</v>
          </cell>
          <cell r="AQ271">
            <v>0</v>
          </cell>
        </row>
        <row r="272">
          <cell r="AC272">
            <v>0</v>
          </cell>
          <cell r="AD272">
            <v>0</v>
          </cell>
          <cell r="AE272">
            <v>0</v>
          </cell>
          <cell r="AF272">
            <v>0</v>
          </cell>
          <cell r="AN272">
            <v>0</v>
          </cell>
          <cell r="AO272">
            <v>0</v>
          </cell>
          <cell r="AP272">
            <v>0</v>
          </cell>
          <cell r="AQ272">
            <v>0</v>
          </cell>
        </row>
        <row r="273"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N273">
            <v>0</v>
          </cell>
          <cell r="AO273">
            <v>0</v>
          </cell>
          <cell r="AP273">
            <v>0</v>
          </cell>
          <cell r="AQ273">
            <v>0</v>
          </cell>
        </row>
        <row r="274">
          <cell r="AC274">
            <v>0</v>
          </cell>
          <cell r="AD274">
            <v>0</v>
          </cell>
          <cell r="AE274">
            <v>0</v>
          </cell>
          <cell r="AF274">
            <v>0</v>
          </cell>
          <cell r="AN274">
            <v>0</v>
          </cell>
          <cell r="AO274">
            <v>0</v>
          </cell>
          <cell r="AP274">
            <v>0</v>
          </cell>
          <cell r="AQ274">
            <v>0</v>
          </cell>
        </row>
        <row r="275">
          <cell r="AC275">
            <v>0</v>
          </cell>
          <cell r="AD275">
            <v>0</v>
          </cell>
          <cell r="AE275">
            <v>0</v>
          </cell>
          <cell r="AF275">
            <v>0</v>
          </cell>
          <cell r="AN275">
            <v>0</v>
          </cell>
          <cell r="AO275">
            <v>0</v>
          </cell>
          <cell r="AP275">
            <v>0</v>
          </cell>
          <cell r="AQ275">
            <v>0</v>
          </cell>
        </row>
        <row r="276">
          <cell r="AC276">
            <v>0</v>
          </cell>
          <cell r="AD276">
            <v>0</v>
          </cell>
          <cell r="AE276">
            <v>0</v>
          </cell>
          <cell r="AF276">
            <v>0</v>
          </cell>
          <cell r="AN276">
            <v>0</v>
          </cell>
          <cell r="AO276">
            <v>0</v>
          </cell>
          <cell r="AP276">
            <v>0</v>
          </cell>
          <cell r="AQ276">
            <v>0</v>
          </cell>
        </row>
        <row r="277">
          <cell r="AC277">
            <v>0</v>
          </cell>
          <cell r="AD277">
            <v>0</v>
          </cell>
          <cell r="AE277">
            <v>0</v>
          </cell>
          <cell r="AF277">
            <v>0</v>
          </cell>
          <cell r="AN277">
            <v>0</v>
          </cell>
          <cell r="AO277">
            <v>0</v>
          </cell>
          <cell r="AP277">
            <v>0</v>
          </cell>
          <cell r="AQ277">
            <v>0</v>
          </cell>
        </row>
        <row r="278">
          <cell r="AC278">
            <v>0</v>
          </cell>
          <cell r="AD278">
            <v>0</v>
          </cell>
          <cell r="AE278">
            <v>0</v>
          </cell>
          <cell r="AF278">
            <v>0</v>
          </cell>
          <cell r="AN278">
            <v>0</v>
          </cell>
          <cell r="AO278">
            <v>0</v>
          </cell>
          <cell r="AP278">
            <v>0</v>
          </cell>
          <cell r="AQ278">
            <v>0</v>
          </cell>
        </row>
        <row r="279">
          <cell r="AC279">
            <v>0</v>
          </cell>
          <cell r="AD279">
            <v>0</v>
          </cell>
          <cell r="AE279">
            <v>0</v>
          </cell>
          <cell r="AF279">
            <v>0</v>
          </cell>
          <cell r="AN279">
            <v>0</v>
          </cell>
          <cell r="AO279">
            <v>0</v>
          </cell>
          <cell r="AP279">
            <v>0</v>
          </cell>
          <cell r="AQ279">
            <v>0</v>
          </cell>
        </row>
        <row r="280"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N280">
            <v>0</v>
          </cell>
          <cell r="AO280">
            <v>0</v>
          </cell>
          <cell r="AP280">
            <v>0</v>
          </cell>
          <cell r="AQ280">
            <v>0</v>
          </cell>
        </row>
        <row r="281"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N281">
            <v>0</v>
          </cell>
          <cell r="AO281">
            <v>0</v>
          </cell>
          <cell r="AP281">
            <v>0</v>
          </cell>
          <cell r="AQ281">
            <v>0</v>
          </cell>
        </row>
        <row r="282"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N282">
            <v>0</v>
          </cell>
          <cell r="AO282">
            <v>0</v>
          </cell>
          <cell r="AP282">
            <v>0</v>
          </cell>
          <cell r="AQ282">
            <v>0</v>
          </cell>
        </row>
        <row r="283">
          <cell r="AC283">
            <v>0</v>
          </cell>
          <cell r="AD283">
            <v>0</v>
          </cell>
          <cell r="AE283">
            <v>0</v>
          </cell>
          <cell r="AF283">
            <v>0</v>
          </cell>
          <cell r="AN283">
            <v>0</v>
          </cell>
          <cell r="AO283">
            <v>0</v>
          </cell>
          <cell r="AP283">
            <v>0</v>
          </cell>
          <cell r="AQ283">
            <v>0</v>
          </cell>
        </row>
        <row r="284"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N284">
            <v>0</v>
          </cell>
          <cell r="AO284">
            <v>0</v>
          </cell>
          <cell r="AP284">
            <v>0</v>
          </cell>
          <cell r="AQ284">
            <v>0</v>
          </cell>
        </row>
        <row r="285">
          <cell r="AC285">
            <v>0</v>
          </cell>
          <cell r="AD285">
            <v>0</v>
          </cell>
          <cell r="AE285">
            <v>0</v>
          </cell>
          <cell r="AF285">
            <v>0</v>
          </cell>
          <cell r="AN285">
            <v>0</v>
          </cell>
          <cell r="AO285">
            <v>0</v>
          </cell>
          <cell r="AP285">
            <v>0</v>
          </cell>
          <cell r="AQ285">
            <v>0</v>
          </cell>
        </row>
        <row r="286"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N286">
            <v>0</v>
          </cell>
          <cell r="AO286">
            <v>0</v>
          </cell>
          <cell r="AP286">
            <v>0</v>
          </cell>
          <cell r="AQ286">
            <v>0</v>
          </cell>
        </row>
        <row r="287">
          <cell r="AC287">
            <v>0</v>
          </cell>
          <cell r="AD287">
            <v>0</v>
          </cell>
          <cell r="AE287">
            <v>0</v>
          </cell>
          <cell r="AF287">
            <v>0</v>
          </cell>
          <cell r="AN287">
            <v>0</v>
          </cell>
          <cell r="AO287">
            <v>0</v>
          </cell>
          <cell r="AP287">
            <v>0</v>
          </cell>
          <cell r="AQ287">
            <v>0</v>
          </cell>
        </row>
        <row r="288"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N288">
            <v>0</v>
          </cell>
          <cell r="AO288">
            <v>0</v>
          </cell>
          <cell r="AP288">
            <v>0</v>
          </cell>
          <cell r="AQ288">
            <v>0</v>
          </cell>
        </row>
        <row r="289"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N289">
            <v>0</v>
          </cell>
          <cell r="AO289">
            <v>0</v>
          </cell>
          <cell r="AP289">
            <v>0</v>
          </cell>
          <cell r="AQ289">
            <v>0</v>
          </cell>
        </row>
      </sheetData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.xml"/></Relationships>
</file>

<file path=xl/pivotCache/_rels/pivotCacheDefinition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.xml"/></Relationships>
</file>

<file path=xl/pivotCache/_rels/pivotCacheDefinition5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5.xml"/></Relationships>
</file>

<file path=xl/pivotCache/_rels/pivotCacheDefinition6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6.xml"/></Relationships>
</file>

<file path=xl/pivotCache/_rels/pivotCacheDefinition7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7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Hendrik" refreshedDate="42748.508476736111" createdVersion="3" refreshedVersion="6" minRefreshableVersion="3" recordCount="10512" xr:uid="{00000000-000A-0000-FFFF-FFFF00000000}">
  <cacheSource type="worksheet">
    <worksheetSource ref="A2073:M3588" sheet="DATA ENTRY"/>
  </cacheSource>
  <cacheFields count="13">
    <cacheField name="Competition" numFmtId="0">
      <sharedItems containsBlank="1" count="46">
        <s v="2012-IC-L1"/>
        <s v="2012-NA-D1"/>
        <s v="2012-NA-D2"/>
        <s v="2012-NA-D3"/>
        <s v="2012-IC-L2"/>
        <s v="2012-CL-L3"/>
        <s v="2012-CL-L4"/>
        <s v="2012-CL-L5"/>
        <s v="2013-IC-L1"/>
        <s v="2013-NA-D1"/>
        <s v="2013-NA-D2"/>
        <s v="2013-NA-D3"/>
        <s v="2013-IC-L2"/>
        <s v="2013-IC-L3"/>
        <s v="2013-IC-L4"/>
        <s v="2013-GK-D1"/>
        <s v="2013-GK-02"/>
        <s v="2013-GK-03"/>
        <s v="2013-IC-L5"/>
        <s v="2014-IC-L1"/>
        <s v="2014-NA-D1"/>
        <s v="2014-NA-D2"/>
        <s v="2014-NA-D3"/>
        <s v="2014-IC-L2"/>
        <s v="2014-IC-L3"/>
        <s v="2014-IC-L4"/>
        <s v="2014-IC-L5"/>
        <s v="2014-GALA-D1"/>
        <s v="2014-GALA-D2"/>
        <s v="2014 -GALA-D3"/>
        <s v="2015-IC-L1"/>
        <s v="2015-NA-D1"/>
        <s v="2015-NA-D2"/>
        <s v="2015-NA-D3"/>
        <s v="2015-IC-L2"/>
        <s v="2015-IC-L3"/>
        <s v="2015-IC-L4"/>
        <s v="2015-IC-L5"/>
        <s v="2016-IC-L1"/>
        <s v="2016-IC-L2"/>
        <s v="2016-IC-L3"/>
        <s v="2016-IC-L4"/>
        <s v="2016-IC-L5"/>
        <s v=""/>
        <m u="1"/>
        <s v="2013-CL-L2" u="1"/>
      </sharedItems>
    </cacheField>
    <cacheField name="Date" numFmtId="167">
      <sharedItems containsDate="1" containsMixedTypes="1" minDate="2012-02-18T00:00:00" maxDate="2016-11-06T00:00:00"/>
    </cacheField>
    <cacheField name="Venue" numFmtId="0">
      <sharedItems/>
    </cacheField>
    <cacheField name="ID" numFmtId="0">
      <sharedItems containsBlank="1" count="1046">
        <s v="N0095"/>
        <s v="N0114"/>
        <s v="N0314"/>
        <s v="N0003"/>
        <s v="N0066"/>
        <s v="N0016"/>
        <s v="N0154"/>
        <s v="N0111"/>
        <s v="N0086"/>
        <s v="N0025"/>
        <s v="N0044"/>
        <s v="N0043"/>
        <s v="N0235"/>
        <s v="N0218"/>
        <s v="N0033"/>
        <s v="N0123"/>
        <s v="N0358"/>
        <s v="N0087"/>
        <s v="N0251"/>
        <s v="N0184"/>
        <s v="N0209"/>
        <s v="N0214"/>
        <s v="N0091"/>
        <s v="N0165"/>
        <s v="N0135"/>
        <s v="N0030"/>
        <s v="N0199"/>
        <s v="N0172"/>
        <s v="N0205"/>
        <s v="N0062"/>
        <s v="N0323"/>
        <s v="N0245"/>
        <s v="N0183"/>
        <s v="N0098"/>
        <s v="N0137"/>
        <s v="N0042"/>
        <s v="N0329"/>
        <s v="N0134"/>
        <s v="N0252"/>
        <s v="N0367"/>
        <s v="N0282"/>
        <s v="N0409"/>
        <s v="N0002"/>
        <s v="N0010"/>
        <s v="N0082"/>
        <s v="N0322"/>
        <s v="N0022"/>
        <s v="N0185"/>
        <s v="N0057"/>
        <s v="N0109"/>
        <s v="N0310"/>
        <s v="N0343"/>
        <s v="N0359"/>
        <s v="N0132"/>
        <s v="N0136"/>
        <s v="N0017"/>
        <s v="N0024"/>
        <s v="N0035"/>
        <s v="N0139"/>
        <s v="N0127"/>
        <s v="N0038"/>
        <s v="N0287"/>
        <s v="N0012"/>
        <s v="N0060"/>
        <s v="N0014"/>
        <s v="N0089"/>
        <s v="N0054"/>
        <s v="N0093"/>
        <s v="N0102"/>
        <s v="N0262"/>
        <s v="N0125"/>
        <s v="N0160"/>
        <s v="N0260"/>
        <s v="N0194"/>
        <s v="N0032"/>
        <s v="N0120"/>
        <s v="N0242"/>
        <s v="N0152"/>
        <s v="N0045"/>
        <s v="N0101"/>
        <s v="N0049"/>
        <s v="N0316"/>
        <s v="N0121"/>
        <s v="N0321"/>
        <s v="N0509"/>
        <s v="N0131"/>
        <s v="N0513"/>
        <s v="N0197"/>
        <s v="N0357"/>
        <s v="N0220"/>
        <s v="N0508"/>
        <s v="N0445"/>
        <s v="N0050"/>
        <s v="N0269"/>
        <s v="N0198"/>
        <s v="N0356"/>
        <s v="N0186"/>
        <s v="N0078"/>
        <s v="N0070"/>
        <s v="N0153"/>
        <s v="N0179"/>
        <s v="N0129"/>
        <s v="N0239"/>
        <s v="N0277"/>
        <s v="N0276"/>
        <s v="N0320"/>
        <s v="N0274"/>
        <s v="N0164"/>
        <s v="N0151"/>
        <s v="N0280"/>
        <s v="N0227"/>
        <s v="N0324"/>
        <s v="N0193"/>
        <s v="N0510"/>
        <s v="N0072"/>
        <s v="N0511"/>
        <s v="N0085"/>
        <s v="N0216"/>
        <s v="N0238"/>
        <s v="N0291"/>
        <s v="N0182"/>
        <s v="N0100"/>
        <s v="N0319"/>
        <s v="N0202"/>
        <s v="N0236"/>
        <s v="N0266"/>
        <s v="N0158"/>
        <s v="N0067"/>
        <s v="N0090"/>
        <s v="N0073"/>
        <s v="N0365"/>
        <s v="N0115"/>
        <s v="N0071"/>
        <s v="N0106"/>
        <s v="N0019"/>
        <s v="N0081"/>
        <s v="N0040"/>
        <s v="N0188"/>
        <s v="N0369"/>
        <s v="N0104"/>
        <s v="N0159"/>
        <s v="N0076"/>
        <s v="N0485"/>
        <s v="N0015"/>
        <s v="N0079"/>
        <s v="N0099"/>
        <s v="N0112"/>
        <s v="N0157"/>
        <s v="N0278"/>
        <s v="N0411"/>
        <s v="N0221"/>
        <s v="N0412"/>
        <s v="N0155"/>
        <s v="N0360"/>
        <s v="N0124"/>
        <s v="N0001"/>
        <s v="N0108"/>
        <s v="N0065"/>
        <s v="N0330"/>
        <s v="N0013"/>
        <s v="N0004"/>
        <s v="N0008"/>
        <s v="N0138"/>
        <s v="N0007"/>
        <s v="N0146"/>
        <s v="N0122"/>
        <s v="N0006"/>
        <s v="N0142"/>
        <s v="N0096"/>
        <s v="N0149"/>
        <s v="N0247"/>
        <s v="N0354"/>
        <s v="N0119"/>
        <s v="N0366"/>
        <s v="N0055"/>
        <s v="N0039"/>
        <s v="N0056"/>
        <s v="N0141"/>
        <s v="N0037"/>
        <s v="N0325"/>
        <s v="N0264"/>
        <s v="N0048"/>
        <s v="N0177"/>
        <s v="N0352"/>
        <s v="N0327"/>
        <s v="N0021"/>
        <s v="N0292"/>
        <s v="N0166"/>
        <s v="N0413"/>
        <s v="N0020"/>
        <s v="N0213"/>
        <s v="N0169"/>
        <s v="N0061"/>
        <s v="N0171"/>
        <s v="N0009"/>
        <s v="N0005"/>
        <s v="N0283"/>
        <s v="N0317"/>
        <s v="N0364"/>
        <s v="N0178"/>
        <s v="N0368"/>
        <s v="N0414"/>
        <s v="N0031"/>
        <s v="N0290"/>
        <s v="N0170"/>
        <s v="N0294"/>
        <s v="N0361"/>
        <s v="N0362"/>
        <s v="N0063"/>
        <s v="N0094"/>
        <s v="N0058"/>
        <s v="N0064"/>
        <s v="N0027"/>
        <s v="N0103"/>
        <s v="N0088"/>
        <s v="N0077"/>
        <s v="N0230"/>
        <s v="N0363"/>
        <s v="N0116"/>
        <s v="N0047"/>
        <s v="N0288"/>
        <s v="N0204"/>
        <s v="N0285"/>
        <s v="N0281"/>
        <s v="N0168"/>
        <s v="N0175"/>
        <s v="N0315"/>
        <s v="N0068"/>
        <s v="N0069"/>
        <s v="N0110"/>
        <s v="N0083"/>
        <s v="N0241"/>
        <s v="N0105"/>
        <s v="N0163"/>
        <s v="N0355"/>
        <s v="N0028"/>
        <s v="N0051"/>
        <s v="N0052"/>
        <s v="N0372"/>
        <s v="N0507"/>
        <s v="N0029"/>
        <s v="N0486"/>
        <s v="N0258"/>
        <s v="N0512"/>
        <s v="N0118"/>
        <s v="N0041"/>
        <s v="N0011"/>
        <s v="N0143"/>
        <s v="N0084"/>
        <s v="N0036"/>
        <s v="N0206"/>
        <s v="N0130"/>
        <s v="N0191"/>
        <s v="N0346"/>
        <s v="N0390"/>
        <s v="N0144"/>
        <s v="N0514"/>
        <s v="N0113"/>
        <s v="N0272"/>
        <s v="N0340"/>
        <s v="N0353"/>
        <s v="N0180"/>
        <s v="N0150"/>
        <s v="N0201"/>
        <s v="N0307"/>
        <s v="N0308"/>
        <s v="N0026"/>
        <s v="N0173"/>
        <s v="N0074"/>
        <s v="N0223"/>
        <s v="N0133"/>
        <s v="N0397"/>
        <s v="N0117"/>
        <s v="N0233"/>
        <s v="N0398"/>
        <s v="N0092"/>
        <s v="N0399"/>
        <s v="N0207"/>
        <s v="N0446"/>
        <s v="N0211"/>
        <s v="N0250"/>
        <s v="N0256"/>
        <s v="N0046"/>
        <s v="N0128"/>
        <s v="N0259"/>
        <s v="N0401"/>
        <s v="N0097"/>
        <s v="N0244"/>
        <s v="N0313"/>
        <s v="N0190"/>
        <s v="N0249"/>
        <s v="N0402"/>
        <s v="N0162"/>
        <s v="N0248"/>
        <s v="N0140"/>
        <s v="N0148"/>
        <s v="N0107"/>
        <s v="N0212"/>
        <s v="N0075"/>
        <s v="N0200"/>
        <s v="N0295"/>
        <s v="N0279"/>
        <s v="N0059"/>
        <s v="N0400"/>
        <s v="N0254"/>
        <s v="N0222"/>
        <s v="N0156"/>
        <s v="N0253"/>
        <s v="N0396"/>
        <s v="N0176"/>
        <s v="N0189"/>
        <s v="N0023"/>
        <s v="N0234"/>
        <s v="N0053"/>
        <s v="N0224"/>
        <s v="N0263"/>
        <s v="N0196"/>
        <s v="N0018"/>
        <s v="N0347"/>
        <s v="N0034"/>
        <s v="N0403"/>
        <s v="N0215"/>
        <s v="N0219"/>
        <s v="N0286"/>
        <s v="N0284"/>
        <s v="N0195"/>
        <s v="N0404"/>
        <s v="N0271"/>
        <s v="N0348"/>
        <s v="N0080"/>
        <s v="N0147"/>
        <s v="N0161"/>
        <s v="N0192"/>
        <s v="N0255"/>
        <s v="N0187"/>
        <s v="N0378"/>
        <s v="N0379"/>
        <s v="N0318"/>
        <s v="N0344"/>
        <s v="N0261"/>
        <s v="N0296"/>
        <s v="N0338"/>
        <s v="N0380"/>
        <s v="N0246"/>
        <s v="N0210"/>
        <s v="N0381"/>
        <s v="N0126"/>
        <s v="N0408"/>
        <s v="N0174"/>
        <s v="N0181"/>
        <s v="N0145"/>
        <s v="N0208"/>
        <s v="N0349"/>
        <s v="N0382"/>
        <s v="N0265"/>
        <s v="N0334"/>
        <s v="N0335"/>
        <s v="N0383"/>
        <s v="N0336"/>
        <s v="N0303"/>
        <s v="N0226"/>
        <s v="N0228"/>
        <s v="N0231"/>
        <s v="N0309"/>
        <s v="N0217"/>
        <s v="N0275"/>
        <s v="N0337"/>
        <s v="N0237"/>
        <s v="N0267"/>
        <s v="N0268"/>
        <s v="N0304"/>
        <s v="N0339"/>
        <s v="N0373"/>
        <s v="N0387"/>
        <s v="N0388"/>
        <s v="N0270"/>
        <s v="N0374"/>
        <s v="N0167"/>
        <s v="N0229"/>
        <s v="N0273"/>
        <s v="N0301"/>
        <s v="N0434"/>
        <s v="N0243"/>
        <s v="N0289"/>
        <s v="N0297"/>
        <s v="N0342"/>
        <s v="N0350"/>
        <s v="N0386"/>
        <s v="N0302"/>
        <s v="N0298"/>
        <s v="N0394"/>
        <s v="N0345"/>
        <s v="N0395"/>
        <s v="N0240"/>
        <s v="N0444"/>
        <s v="N0257"/>
        <s v="N0305"/>
        <s v="N0312"/>
        <s v="N0391"/>
        <s v="N0392"/>
        <s v="N0393"/>
        <s v="N0370"/>
        <s v="N0232"/>
        <s v="N0331"/>
        <s v="N0299"/>
        <s v="N0332"/>
        <s v="N0333"/>
        <s v="N0371"/>
        <s v="N0300"/>
        <s v="N0375"/>
        <s v="N0203"/>
        <s v="N0306"/>
        <s v="N0377"/>
        <s v="N0293"/>
        <s v="N0341"/>
        <s v="N0376"/>
        <s v="N0407"/>
        <s v="N0406"/>
        <s v="N0311"/>
        <s v="N0328"/>
        <s v="N0351"/>
        <s v="N0448"/>
        <s v="N0447"/>
        <s v="N0498"/>
        <s v="N0500"/>
        <s v="N0499"/>
        <s v="N0501"/>
        <s v="N0488"/>
        <s v="N0437"/>
        <s v="N0467"/>
        <s v="N0468"/>
        <s v="N0497"/>
        <s v="N0469"/>
        <s v="N0489"/>
        <s v="N0473"/>
        <s v="N0472"/>
        <s v="N0475"/>
        <s v="N0490"/>
        <s v="N0493"/>
        <s v="N0491"/>
        <s v="N0492"/>
        <s v="N0455"/>
        <s v="N0456"/>
        <s v="N0459"/>
        <s v="N0451"/>
        <s v="N0452"/>
        <s v="N0496"/>
        <s v="N0460"/>
        <s v="N0503"/>
        <s v="N0502"/>
        <s v="N0504"/>
        <s v="N0505"/>
        <s v="N0494"/>
        <s v="N0495"/>
        <s v="N0481"/>
        <s v="N0479"/>
        <s v="N0482"/>
        <s v="N0477"/>
        <s v="N0483"/>
        <s v="N0465"/>
        <s v="N0466"/>
        <s v="N0464"/>
        <s v="N0506"/>
        <s v="N0517"/>
        <s v="N0449"/>
        <s v="N0463"/>
        <s v="N0484"/>
        <s v="N0487"/>
        <s v="N0519"/>
        <s v="N0516"/>
        <s v="N0518"/>
        <s v="N0462"/>
        <s v="N0520"/>
        <s v="N0529"/>
        <s v="N0478"/>
        <s v="N0530"/>
        <s v="N0523"/>
        <s v="N0528"/>
        <s v="N0524"/>
        <s v="N0476"/>
        <s v="N0525"/>
        <s v="N0527"/>
        <s v="N0526"/>
        <s v="N0533"/>
        <s v="N0532"/>
        <s v="N0470"/>
        <s v="N0534"/>
        <s v="N0535"/>
        <s v="N0536"/>
        <s v="N0531"/>
        <s v="N0537"/>
        <s v="N0540"/>
        <s v="N0538"/>
        <s v="N0539"/>
        <s v="N0480"/>
        <s v="N0541"/>
        <s v="N0544"/>
        <s v="N0542"/>
        <s v="N0543"/>
        <s v="N0545"/>
        <s v="N0546"/>
        <s v="N0521"/>
        <s v="SA5724"/>
        <s v="SA6608"/>
        <s v="SA2445"/>
        <s v="SA0913"/>
        <s v="SA4446"/>
        <s v="SA1111"/>
        <s v="SA4199"/>
        <s v="SA2187"/>
        <s v="Sa3763"/>
        <s v="SA6971"/>
        <s v="SA2136"/>
        <s v="SA2038"/>
        <s v="SA3572"/>
        <s v="SA4264"/>
        <s v="SA2856"/>
        <s v="SA4695"/>
        <s v="SA4945"/>
        <s v="SA2233"/>
        <s v="SA2140"/>
        <s v="SA5681"/>
        <s v="SA2076"/>
        <s v="SA0114"/>
        <s v="Sa0610"/>
        <s v="SA0643"/>
        <s v="SA0100"/>
        <s v="Sa0812"/>
        <s v="SA0201"/>
        <s v="Sa0143"/>
        <s v="SA3374"/>
        <s v="SA0020"/>
        <s v="SA2053"/>
        <s v="SA4139"/>
        <s v="N0551"/>
        <s v="N0552"/>
        <s v="N0553"/>
        <s v="N0555"/>
        <s v="N0554"/>
        <s v="N0556"/>
        <s v="N0557"/>
        <s v="N0558"/>
        <s v="N0559"/>
        <s v="N0560"/>
        <s v="N0561"/>
        <s v="N0562"/>
        <s v="N0564"/>
        <s v="N0565"/>
        <s v="N0566"/>
        <s v="N0549"/>
        <s v="N0569"/>
        <s v="N0570"/>
        <s v="N0550"/>
        <s v="N0571"/>
        <s v="N0572"/>
        <s v="N0573"/>
        <s v="N0574"/>
        <s v="N0575"/>
        <s v="N0576"/>
        <s v="N0577"/>
        <s v="N0578"/>
        <s v="N0579"/>
        <s v="N0580"/>
        <s v="N0583"/>
        <s v="N0581"/>
        <s v="N0582"/>
        <s v="N0584"/>
        <s v="N0586"/>
        <s v="N0585"/>
        <s v="N0587"/>
        <s v="N0595"/>
        <s v="N0596"/>
        <s v="N0597"/>
        <s v="N0588"/>
        <s v="N0594"/>
        <s v="N0590"/>
        <s v="N0598"/>
        <s v="N0609"/>
        <s v="N0610"/>
        <s v="N0611"/>
        <s v="N0589"/>
        <s v="N0607"/>
        <s v="N0606"/>
        <s v="N0608"/>
        <s v="N0604"/>
        <s v="N0612"/>
        <s v="N0613"/>
        <s v="N0614"/>
        <s v="N0615"/>
        <s v="N0616"/>
        <s v="N0593"/>
        <s v="N0617"/>
        <s v="N0601"/>
        <s v="N0618"/>
        <s v="N0619"/>
        <s v="N0522"/>
        <s v="N0623"/>
        <s v="N0592"/>
        <s v="N0650"/>
        <s v="N0665"/>
        <s v="N0664"/>
        <s v="N0628"/>
        <s v="N0461"/>
        <s v="N0639"/>
        <s v="N0620"/>
        <s v="N0641"/>
        <s v="N0621"/>
        <s v="N0450"/>
        <s v="N0627"/>
        <s v="N0649"/>
        <s v="N0648"/>
        <s v="N0647"/>
        <s v="N0642"/>
        <s v="N0666"/>
        <s v="N0646"/>
        <s v="N0644"/>
        <s v="N0645"/>
        <s v="N0635"/>
        <s v="N0636"/>
        <s v="N0667"/>
        <s v="N0630"/>
        <s v="N0629"/>
        <s v="N0631"/>
        <s v="N0663"/>
        <s v="N0653"/>
        <s v="N0654"/>
        <s v="N0658"/>
        <s v="N0652"/>
        <s v="N0661"/>
        <s v="N0660"/>
        <s v="N0659"/>
        <s v="N0656"/>
        <s v="N0670"/>
        <s v="N0657"/>
        <s v="N0515"/>
        <s v="N0637"/>
        <s v="N0671"/>
        <s v="N0674"/>
        <s v="N0622"/>
        <s v="N0677"/>
        <s v="N0678"/>
        <s v="N0591"/>
        <s v="N0662"/>
        <s v="N0679"/>
        <s v="N0680"/>
        <s v="N0681"/>
        <s v="N0682"/>
        <s v="N0683"/>
        <s v="N0685"/>
        <s v="N0684"/>
        <s v="N0686"/>
        <s v="N0687"/>
        <s v="N0673"/>
        <s v="N0690"/>
        <s v="N0689"/>
        <s v="N0669"/>
        <s v="N0691"/>
        <s v="N0568"/>
        <s v="N0692"/>
        <s v="N0632"/>
        <s v="N0693"/>
        <s v="N0694"/>
        <m/>
        <s v="" u="1"/>
        <s v="OKH011" u="1"/>
        <s v="PEN027" u="1"/>
        <s v="MAK002" u="1"/>
        <s v="HEN043" u="1"/>
        <s v="PEN003" u="1"/>
        <s v="OAC026" u="1"/>
        <s v="OAC014" u="1"/>
        <s v="OAC002" u="1"/>
        <s v="SKUL010" u="1"/>
        <s v="OKH045" u="1"/>
        <s v="SKUL012" u="1"/>
        <s v="SKUL013" u="1"/>
        <s v="MAK024" u="1"/>
        <s v="PEN025" u="1"/>
        <s v="PEN013" u="1"/>
        <s v="SKUL015" u="1"/>
        <s v="HEN041" u="1"/>
        <s v="SKUL016" u="1"/>
        <s v="SKUL017" u="1"/>
        <s v="OAC024" u="1"/>
        <s v="OAC012" u="1"/>
        <s v="skul018" u="1"/>
        <s v="SKUL019" u="1"/>
        <s v="WEL018" u="1"/>
        <s v="PEN035" u="1"/>
        <s v="PEN023" u="1"/>
        <s v="HEN051" u="1"/>
        <s v="PEN011" u="1"/>
        <s v="OAC034" u="1"/>
        <s v="OAC022" u="1"/>
        <s v="WEL016" u="1"/>
        <s v="PEN057" u="1"/>
        <s v="MAK020" u="1"/>
        <s v="PEN021" u="1"/>
        <s v="OAC020" u="1"/>
        <s v="OKH051" u="1"/>
        <s v="WEL038" u="1"/>
        <s v="WEL026" u="1"/>
        <s v="WEL002" u="1"/>
        <s v="MAK030" u="1"/>
        <s v="PEN031" u="1"/>
        <s v="WEL036" u="1"/>
        <s v="PEN065" u="1"/>
        <s v="PEN053" u="1"/>
        <s v="PEN041" u="1"/>
        <s v="WEL022" u="1"/>
        <s v="PEN063" u="1"/>
        <s v="WEL044" u="1"/>
        <s v="PEN061" u="1"/>
        <s v="NAMP031" u="1"/>
        <s v="NAMP032" u="1"/>
        <s v="SWVB040" u="1"/>
        <s v="NAMP033" u="1"/>
        <s v="SWVB041" u="1"/>
        <s v="NAMP035" u="1"/>
        <s v="WEL042" u="1"/>
        <s v="NAMP036" u="1"/>
        <s v="NAMP010" u="1"/>
        <s v="NAMP012" u="1"/>
        <s v="WEL040" u="1"/>
        <s v="NAMP016" u="1"/>
        <s v="OTJ019" u="1"/>
        <s v="SWVB004" u="1"/>
        <s v="OTJ029" u="1"/>
        <s v="OTJ017" u="1"/>
        <s v="SWVB006" u="1"/>
        <s v="SWVB007" u="1"/>
        <s v="SWVB008" u="1"/>
        <s v="SWVB009" u="1"/>
        <s v="STE019" u="1"/>
        <s v="STE007" u="1"/>
        <s v="OTJ027" u="1"/>
        <s v="OTJ015" u="1"/>
        <s v="OTJ003" u="1"/>
        <s v="WVB008" u="1"/>
        <s v="STE029" u="1"/>
        <s v="STE017" u="1"/>
        <s v="STE005" u="1"/>
        <s v="OTJ013" u="1"/>
        <s v="WVB018" u="1"/>
        <s v="WVB006" u="1"/>
        <s v="STE027" u="1"/>
        <s v="STE015" u="1"/>
        <s v="STE003" u="1"/>
        <s v="OTJ023" u="1"/>
        <s v="OTJ011" u="1"/>
        <s v="WVB028" u="1"/>
        <s v="WVB016" u="1"/>
        <s v="STE001" u="1"/>
        <s v="WVB026" u="1"/>
        <s v="WVB002" u="1"/>
        <s v="STE023" u="1"/>
        <s v="STE011" u="1"/>
        <s v="STE021" u="1"/>
        <s v="WVB010" u="1"/>
        <s v="STE031" u="1"/>
        <s v="WVB030" u="1"/>
        <s v="AAC009" u="1"/>
        <s v="BEN008" u="1"/>
        <s v="AAC019" u="1"/>
        <s v="AAC007" u="1"/>
        <s v="BEN006" u="1"/>
        <s v="SWHK060" u="1"/>
        <s v="AAC017" u="1"/>
        <s v="SWHK061" u="1"/>
        <s v="swhk062" u="1"/>
        <s v="BEN028" u="1"/>
        <s v="BEN016" u="1"/>
        <s v="BEN004" u="1"/>
        <s v="SWHK068" u="1"/>
        <s v="SWHK069" u="1"/>
        <s v="SWHK041" u="1"/>
        <s v="AAC003" u="1"/>
        <s v="SWHK044" u="1"/>
        <s v="BEN038" u="1"/>
        <s v="BEN026" u="1"/>
        <s v="SWHK046" u="1"/>
        <s v="SWHK048" u="1"/>
        <s v="SWHK020" u="1"/>
        <s v="AAC013" u="1"/>
        <s v="AAC001" u="1"/>
        <s v="SWHK024" u="1"/>
        <s v="HEN018" u="1"/>
        <s v="BEN024" u="1"/>
        <s v="SWHK028" u="1"/>
        <s v="AAC011" u="1"/>
        <s v="SWHK029" u="1"/>
        <s v="SWHK001" u="1"/>
        <s v="SWHK002" u="1"/>
        <s v="SWHK003" u="1"/>
        <s v="SWHK004" u="1"/>
        <s v="BEN046" u="1"/>
        <s v="HEN016" u="1"/>
        <s v="BEN034" u="1"/>
        <s v="BEN010" u="1"/>
        <s v="SWHK006" u="1"/>
        <s v="SWHK007" u="1"/>
        <s v="SWHK008" u="1"/>
        <s v="AAC021" u="1"/>
        <s v="OKH006" u="1"/>
        <s v="SWHK009" u="1"/>
        <s v="HEN038" u="1"/>
        <s v="BEN044" u="1"/>
        <s v="HEN014" u="1"/>
        <s v="BEN032" u="1"/>
        <s v="HEN002" u="1"/>
        <s v="BEN020" u="1"/>
        <s v="OAC009" u="1"/>
        <s v="MAK019" u="1"/>
        <s v="MAK007" u="1"/>
        <s v="HEN048" u="1"/>
        <s v="HEN036" u="1"/>
        <s v="HEN024" u="1"/>
        <s v="BEN042" u="1"/>
        <s v="HEN012" u="1"/>
        <s v="OAC007" u="1"/>
        <s v="OKH038" u="1"/>
        <s v="MAK017" u="1"/>
        <s v="HEN046" u="1"/>
        <s v="HEN034" u="1"/>
        <s v="BEN040" u="1"/>
        <s v="HEN010" u="1"/>
        <s v="OAC005" u="1"/>
        <s v="OKH048" u="1"/>
        <s v="OKH012" u="1"/>
        <s v="PEN028" u="1"/>
        <s v="MAK003" u="1"/>
        <s v="PEN016" u="1"/>
        <s v="HEN044" u="1"/>
        <s v="PEN004" u="1"/>
        <s v="HEN032" u="1"/>
        <s v="HEN020" u="1"/>
        <s v="OAC003" u="1"/>
        <s v="SKUL020" u="1"/>
        <s v="OKH046" u="1"/>
        <s v="SKUL021" u="1"/>
        <s v="SKUL022" u="1"/>
        <s v="SKUL023" u="1"/>
        <s v="MAK025" u="1"/>
        <s v="SKUL024" u="1"/>
        <s v="MAK001" u="1"/>
        <s v="SKUL025" u="1"/>
        <s v="OAC025" u="1"/>
        <s v="OAC001" u="1"/>
        <s v="OKH044" u="1"/>
        <s v="OKH032" u="1"/>
        <s v="SKUL001" u="1"/>
        <s v="WEL019" u="1"/>
        <s v="SKUL002" u="1"/>
        <s v="SKUL003" u="1"/>
        <s v="PEN048" u="1"/>
        <s v="SKUL004" u="1"/>
        <s v="PEN024" u="1"/>
        <s v="HEN052" u="1"/>
        <s v="SKUL005" u="1"/>
        <s v="HEN040" u="1"/>
        <s v="SKUL006" u="1"/>
        <s v="OAC035" u="1"/>
        <s v="skul007" u="1"/>
        <s v="OAC023" u="1"/>
        <s v="OAC011" u="1"/>
        <s v="SKUL008" u="1"/>
        <s v="OKH042" u="1"/>
        <s v="SKUL009" u="1"/>
        <s v="WEL017" u="1"/>
        <s v="PEN058" u="1"/>
        <s v="PEN046" u="1"/>
        <s v="MAK021" u="1"/>
        <s v="PEN034" u="1"/>
        <s v="PEN022" u="1"/>
        <s v="HEN050" u="1"/>
        <s v="PEN010" u="1"/>
        <s v="OAC021" u="1"/>
        <s v="OKH040" u="1"/>
        <s v="WEL039" u="1"/>
        <s v="WEL003" u="1"/>
        <s v="MAK031" u="1"/>
        <s v="PEN044" u="1"/>
        <s v="OKH050" u="1"/>
        <s v="WEL037" u="1"/>
        <s v="WEL025" u="1"/>
        <s v="WEL013" u="1"/>
        <s v="PEN066" u="1"/>
        <s v="WEL035" u="1"/>
        <s v="WEL011" u="1"/>
        <s v="PEN064" u="1"/>
        <s v="PEN052" u="1"/>
        <s v="PEN040" u="1"/>
        <s v="WEL033" u="1"/>
        <s v="PEN062" u="1"/>
        <s v="WEL043" u="1"/>
        <s v="WEL031" u="1"/>
        <s v="PEN060" u="1"/>
        <s v="SWVB032" u="1"/>
        <s v="NAMP025" u="1"/>
        <s v="WEL041" u="1"/>
        <s v="SWVB033" u="1"/>
        <s v="NAMP001" u="1"/>
        <s v="NAMP002" u="1"/>
        <s v="SWVB038" u="1"/>
        <s v="SWVB010" u="1"/>
        <s v="NAMP003" u="1"/>
        <s v="SWVB011" u="1"/>
        <s v="NAMP004" u="1"/>
        <s v="SWVB012" u="1"/>
        <s v="SWVB013" u="1"/>
        <s v="NAMP006" u="1"/>
        <s v="SWVB014" u="1"/>
        <s v="NAMP007" u="1"/>
        <s v="SWVB015" u="1"/>
        <s v="OTJ018" u="1"/>
        <s v="SWVB018" u="1"/>
        <s v="OTJ028" u="1"/>
        <s v="OTJ004" u="1"/>
        <s v="STE018" u="1"/>
        <s v="OTJ026" u="1"/>
        <s v="OTJ014" u="1"/>
        <s v="OTJ002" u="1"/>
        <s v="WVB007" u="1"/>
        <s v="SA40" u="1"/>
        <s v="STE028" u="1"/>
        <s v="SA50" u="1"/>
        <s v="STE016" u="1"/>
        <s v="SA60" u="1"/>
        <s v="OTJ024" u="1"/>
        <s v="OTJ012" u="1"/>
        <s v="WVB029" u="1"/>
        <s v="WVB017" u="1"/>
        <s v="WVB005" u="1"/>
        <s v="SWVB" u="1"/>
        <s v="STE014" u="1"/>
        <s v="STE002" u="1"/>
        <s v="OTJ022" u="1"/>
        <s v="WVB027" u="1"/>
        <s v="WVB015" u="1"/>
        <s v="WVB003" u="1"/>
        <s v="SA31" u="1"/>
        <s v="SA41" u="1"/>
        <s v="SA51" u="1"/>
        <s v="STE024" u="1"/>
        <s v="SA61" u="1"/>
        <s v="STE012" u="1"/>
        <s v="WVB025" u="1"/>
        <s v="STE022" u="1"/>
        <s v="STE010" u="1"/>
        <s v="OTJ030" u="1"/>
        <s v="WVB023" u="1"/>
        <s v="WVB011" u="1"/>
        <s v="SA32" u="1"/>
        <s v="SA42" u="1"/>
        <s v="SA52" u="1"/>
        <s v="STE032" u="1"/>
        <s v="SA62" u="1"/>
        <s v="STE030" u="1"/>
        <s v="SA33" u="1"/>
        <s v="SA43" u="1"/>
        <s v="SA53" u="1"/>
        <s v="SA63" u="1"/>
        <s v="SA34" u="1"/>
        <s v="SA44" u="1"/>
        <s v="SA54" u="1"/>
        <s v="SA64" u="1"/>
        <s v="BEN009" u="1"/>
        <s v="AAC008" u="1"/>
        <s v="SA35" u="1"/>
        <s v="SA45" u="1"/>
        <s v="SA55" u="1"/>
        <s v="SA65" u="1"/>
        <s v="BEN019" u="1"/>
        <s v="BEN007" u="1"/>
        <s v="SWHK070" u="1"/>
        <s v="AAC018" u="1"/>
        <s v="BEN017" u="1"/>
        <s v="AAC016" u="1"/>
        <s v="SA36" u="1"/>
        <s v="AAC004" u="1"/>
        <s v="SA46" u="1"/>
        <s v="SA56" u="1"/>
        <s v="SA66" u="1"/>
        <s v="SWHK053" u="1"/>
        <s v="swhk054" u="1"/>
        <s v="BEN039" u="1"/>
        <s v="BEN027" u="1"/>
        <s v="BEN003" u="1"/>
        <s v="SWHK058" u="1"/>
        <s v="SWHK030" u="1"/>
        <s v="AAC014" u="1"/>
        <s v="SWHK059" u="1"/>
        <s v="AAC002" u="1"/>
        <s v="BEN037" u="1"/>
        <s v="BEN013" u="1"/>
        <s v="BEN001" u="1"/>
        <s v="OKH009" u="1"/>
        <s v="SA37" u="1"/>
        <s v="SA47" u="1"/>
        <s v="SWHK011" u="1"/>
        <s v="SA57" u="1"/>
        <s v="SWHK015" u="1"/>
        <s v="BEN023" u="1"/>
        <s v="BEN011" u="1"/>
        <s v="SWHK016" u="1"/>
        <s v="SWHK017" u="1"/>
        <s v="AAC022" u="1"/>
        <s v="AAC010" u="1"/>
        <s v="SWHK019" u="1"/>
        <s v="HEN039" u="1"/>
        <s v="HEN027" u="1"/>
        <s v="BEN045" u="1"/>
        <s v="HEN015" u="1"/>
        <s v="BEN021" u="1"/>
        <s v="OKH017" u="1"/>
        <s v="SA38" u="1"/>
        <s v="OKH005" u="1"/>
        <s v="SA48" u="1"/>
        <s v="SA58" u="1"/>
        <s v="HEN049" u="1"/>
        <s v="PEN009" u="1"/>
        <s v="HEN037" u="1"/>
        <s v="BEN043" u="1"/>
        <s v="HEN013" u="1"/>
        <s v="BEN031" u="1"/>
        <s v="HEN001" u="1"/>
        <s v="OAC008" u="1"/>
        <s v="OKH003" u="1"/>
        <s v="PEN019" u="1"/>
        <s v="HEN047" u="1"/>
        <s v="HEN035" u="1"/>
        <s v="BEN041" u="1"/>
        <s v="HEN011" u="1"/>
        <s v="OAC018" u="1"/>
        <s v="OAC006" u="1"/>
        <s v="OKH049" u="1"/>
        <s v="SA39" u="1"/>
        <s v="SA49" u="1"/>
        <s v="SA59" u="1"/>
        <s v="PEN029" u="1"/>
        <s v="MAK004" u="1"/>
        <s v="HEN021" u="1"/>
        <s v="OAC016" u="1"/>
        <s v="OAC004" u="1"/>
        <s v="OKH047" u="1"/>
        <s v="OKH035" u="1"/>
      </sharedItems>
    </cacheField>
    <cacheField name="Name" numFmtId="0">
      <sharedItems containsBlank="1" containsMixedTypes="1" containsNumber="1" containsInteger="1" minValue="0" maxValue="0" count="448">
        <s v="Simen"/>
        <s v="Michele"/>
        <s v="Derek"/>
        <s v="Bertie"/>
        <s v="Nols"/>
        <s v="Johan"/>
        <s v="Lydia"/>
        <s v="Delano"/>
        <s v="Hendrik"/>
        <s v="Renier"/>
        <s v="Leon"/>
        <s v="Cecil"/>
        <s v="Herbert"/>
        <s v="Jaco"/>
        <s v="Kobus"/>
        <s v="Veronica"/>
        <s v="Paul"/>
        <s v="Dagh"/>
        <s v="Pieter"/>
        <s v="Jurgen"/>
        <s v="Faan"/>
        <s v="Deon"/>
        <s v="Tol"/>
        <s v="Dirk"/>
        <s v="Ettienne"/>
        <s v="Karel"/>
        <s v="Pieter PJ"/>
        <s v="Piet"/>
        <s v="Oliver"/>
        <s v="Beatrice"/>
        <s v="Marcus"/>
        <s v="Danie"/>
        <s v="Hennie"/>
        <s v="Amanda"/>
        <s v="Willie"/>
        <s v="Wessel"/>
        <s v="Andre-Louis "/>
        <s v="William "/>
        <s v="Desiree"/>
        <s v="Andrew"/>
        <s v="Mathew"/>
        <s v="Warren"/>
        <s v="Sue"/>
        <s v="Jeri"/>
        <s v="Gottfried"/>
        <s v="Morne"/>
        <s v="Jurgens"/>
        <s v="Riaan"/>
        <s v="Kiepie"/>
        <s v="Hein"/>
        <s v="Adriaan Johannes"/>
        <s v="Walter"/>
        <s v="Julian"/>
        <s v="Willem"/>
        <s v="Michael "/>
        <s v="Chris"/>
        <s v="Estelle"/>
        <s v="Ferdie"/>
        <s v="Jose"/>
        <s v="Colin"/>
        <s v="Julia"/>
        <s v="Louis"/>
        <s v="Rene"/>
        <s v="Rene Charles"/>
        <s v="Steve"/>
        <s v="Chrisjan"/>
        <s v="Tertius"/>
        <s v="Gideon"/>
        <s v="Anton"/>
        <s v="Lezelle"/>
        <s v="Hilmar"/>
        <s v="Pierre"/>
        <s v="Marsen"/>
        <s v="Francois"/>
        <s v="PJ"/>
        <s v="Christo"/>
        <s v="Sean"/>
        <s v="Heinz"/>
        <s v="Martin"/>
        <s v="Shaun (jnr)"/>
        <s v="Richard"/>
        <s v="Andre"/>
        <s v="Schalk"/>
        <s v="Daleen"/>
        <s v="Brian"/>
        <s v="Japie"/>
        <s v="Brenda"/>
        <s v="Annette"/>
        <s v="Theo"/>
        <s v="Arthur"/>
        <s v="Michael"/>
        <s v="Lawrence"/>
        <s v="Denys"/>
        <s v="Koos"/>
        <s v="Cobus"/>
        <s v="Werner"/>
        <s v="Christopher"/>
        <s v="Adre"/>
        <s v="Demar"/>
        <s v="Sakkie"/>
        <s v="Stephan"/>
        <s v="James"/>
        <s v="Marina"/>
        <s v="Joey (L)"/>
        <s v="Maritz"/>
        <s v="Carlien"/>
        <s v="Izak"/>
        <s v="John-John"/>
        <s v="Dirk (Jnr)"/>
        <s v="Ettiene"/>
        <s v="Adri"/>
        <s v="Eddie"/>
        <s v="Fanna "/>
        <s v="Herman"/>
        <s v="Botha"/>
        <s v="Toekie"/>
        <s v="Gerrit"/>
        <s v="Helmut"/>
        <s v="David"/>
        <s v="Mitichia"/>
        <s v="Duan"/>
        <s v="Charles"/>
        <s v="Delita"/>
        <s v="Leandra"/>
        <s v="Henry"/>
        <s v="Reinette"/>
        <s v="Rodger"/>
        <s v="Immo"/>
        <s v="Nico"/>
        <s v="Robert"/>
        <s v="Christiaan"/>
        <s v="Sammy"/>
        <s v="Philip"/>
        <s v="Boytjie"/>
        <s v="Joe "/>
        <s v="Attie"/>
        <s v="Alec"/>
        <s v="Corrie"/>
        <s v="Corne"/>
        <s v="Nicoleen"/>
        <s v="Hanjo"/>
        <s v="Angelo"/>
        <s v="Ian"/>
        <s v="Elrico"/>
        <s v="Frans"/>
        <s v="Wolfie"/>
        <s v="Lesley"/>
        <s v="Kevin"/>
        <s v="Mario"/>
        <s v="Devin"/>
        <s v="Allester"/>
        <s v="Karl Heinz"/>
        <s v="Emil"/>
        <s v="Rowan"/>
        <s v="Kyle"/>
        <s v="Lurock"/>
        <s v="Steven"/>
        <s v="Jan"/>
        <s v="Gerrie"/>
        <s v="Jéan-Pierre"/>
        <s v="Daniel"/>
        <s v="Gary"/>
        <s v="Mossie"/>
        <s v="Pieter "/>
        <s v="Leigh"/>
        <s v="Oscar"/>
        <s v="Zack"/>
        <s v="Wikus"/>
        <s v="George"/>
        <s v="Bernard"/>
        <s v="Kai"/>
        <s v="Flippie"/>
        <s v="Carel"/>
        <s v="Harry"/>
        <s v="Rudolf"/>
        <s v="Olaf"/>
        <s v="Terence"/>
        <s v="Peet"/>
        <s v="Gunther"/>
        <s v="Loandro"/>
        <s v="Jan-Hendrik"/>
        <s v="Charl (Jnr)"/>
        <s v="Leone"/>
        <s v="Sarah"/>
        <s v="Annelie"/>
        <s v="Shaun"/>
        <s v="Fanna"/>
        <s v="Naude"/>
        <s v="Elaine"/>
        <s v="Lindie"/>
        <s v="Milandie"/>
        <s v="Liz"/>
        <s v="Jaques "/>
        <s v="Jano"/>
        <s v="Joseph"/>
        <s v="Bronwyn"/>
        <s v="Boetie"/>
        <s v="Virnon"/>
        <s v="Gino"/>
        <s v="Gerhard"/>
        <s v="Daantjie"/>
        <s v="Henri"/>
        <s v="Henko"/>
        <s v="Charl"/>
        <s v="Bernd"/>
        <s v="Johannes"/>
        <s v="Chris Junior"/>
        <s v="Fanie"/>
        <s v="Coennie"/>
        <s v="Hans"/>
        <s v="Eugene"/>
        <s v="Arno"/>
        <s v="Lean"/>
        <s v="Anthony"/>
        <s v="Ras"/>
        <s v="Grant"/>
        <s v="Gerard"/>
        <s v="Coenraad"/>
        <s v="Raymond"/>
        <s v="Johann"/>
        <s v="Jörg"/>
        <s v="Benjamin Wynand"/>
        <s v="Simon"/>
        <s v="Sharon"/>
        <s v="Godfied"/>
        <s v="Garreth"/>
        <s v="Adriaan"/>
        <s v="Yvonne"/>
        <s v="Andre "/>
        <s v="Bennie"/>
        <s v="Tiaan"/>
        <s v="Conraad"/>
        <s v="Shane"/>
        <s v="Rion"/>
        <s v="Heiko"/>
        <s v="Frank"/>
        <s v="Zander"/>
        <s v="Cash"/>
        <s v="Toesten"/>
        <s v="Jannes"/>
        <s v="Barend"/>
        <s v="Fielies"/>
        <s v="Phil"/>
        <s v="Wolfgang"/>
        <s v="Grumpy"/>
        <s v="Joerg"/>
        <s v="Gelhar"/>
        <s v="Hento"/>
        <s v="Abeigh"/>
        <s v="Judith"/>
        <s v="JP"/>
        <s v="Kiaan"/>
        <s v="Clifford"/>
        <s v="Diamantin"/>
        <s v="Wicus"/>
        <s v="Willem C"/>
        <s v="Rian"/>
        <s v="Justin"/>
        <s v="John D"/>
        <s v="Cornelis"/>
        <s v="Salome"/>
        <s v="Jean-Pierre"/>
        <s v="Spyker"/>
        <s v="Charmaine"/>
        <s v="Carlos"/>
        <s v="Gert"/>
        <s v="Tian"/>
        <s v="Gregory"/>
        <s v="RP"/>
        <s v="Melanie"/>
        <s v="Caitlin"/>
        <s v="Andreas"/>
        <s v="Mossie (CL)"/>
        <s v="Nande"/>
        <s v="Arra"/>
        <s v="Freddie"/>
        <s v="Natasha"/>
        <s v="Niel"/>
        <s v="Lu-Andre"/>
        <s v="Wolfhard"/>
        <s v="Stephen"/>
        <s v="Tristan"/>
        <s v="Kyla"/>
        <s v="Nicky"/>
        <s v="Emile "/>
        <s v="Henno"/>
        <s v="Deon Andre(jnr)"/>
        <s v="Mias"/>
        <s v="Mark"/>
        <s v="Siegfried"/>
        <s v="Leon "/>
        <s v="William"/>
        <s v="Reinier"/>
        <s v="Jean"/>
        <s v="Marthinus"/>
        <s v="Wolfaart"/>
        <s v="Danny"/>
        <s v="Behan"/>
        <s v="Otto"/>
        <s v="Geovannie"/>
        <s v="Jacques"/>
        <s v="Zak"/>
        <s v="Ampie"/>
        <s v="Johnny"/>
        <s v="Regine"/>
        <s v="HP"/>
        <s v="Carl"/>
        <s v="Dewald"/>
        <s v="Fritz"/>
        <s v="Ruan"/>
        <s v="Kurt"/>
        <s v="Kurt Jnr."/>
        <s v="Bruno"/>
        <s v="Ludwig"/>
        <s v="Rudi"/>
        <s v="Monitilo"/>
        <s v="Stefan"/>
        <s v="Eduard"/>
        <s v="Bertus"/>
        <s v="Tommie"/>
        <s v="Malan"/>
        <s v="Sarel"/>
        <s v="Albert"/>
        <s v="Katherin"/>
        <s v="Willy"/>
        <m/>
        <s v="Willem "/>
        <s v="Wolfaardt"/>
        <s v="Armand"/>
        <s v="Harald"/>
        <s v="Martiens"/>
        <s v="Lourens"/>
        <s v="Lloyd"/>
        <s v="LP"/>
        <s v="Enslin"/>
        <s v="Hannes"/>
        <s v="Melden"/>
        <s v="Gerrit "/>
        <s v="Maruis"/>
        <s v="Wouter"/>
        <s v="Dries"/>
        <s v="Daniel-David"/>
        <s v="Rudi(Jnr.)"/>
        <s v="Roberto"/>
        <s v="Murry"/>
        <s v="Cronier"/>
        <s v="Kallie"/>
        <s v="Eitner"/>
        <s v="Niels"/>
        <s v="Jean "/>
        <s v="Etienne"/>
        <s v="Clive"/>
        <s v="Gavin"/>
        <s v="Dennis"/>
        <s v="Nicolaas"/>
        <s v="Dylan"/>
        <s v="Dezlyn"/>
        <s v="Brendan"/>
        <s v="Joshua"/>
        <s v="Ayron"/>
        <s v="Blayne"/>
        <s v="Elsabe"/>
        <s v="Trudy"/>
        <s v="Heather"/>
        <s v="Elzanne "/>
        <s v="Denise"/>
        <s v="Anet"/>
        <s v="Christelle"/>
        <s v="Gerald"/>
        <s v="Barry"/>
        <s v="Corry"/>
        <s v="Greg"/>
        <s v="Greg "/>
        <s v="Hendrico"/>
        <s v="Enrico"/>
        <s v="Quintin"/>
        <s v="Frikkie"/>
        <s v="Ricci"/>
        <s v="Rohan"/>
        <s v="De Wet"/>
        <s v="Alexander"/>
        <s v="Owen"/>
        <s v="Romano"/>
        <s v="Alwyn"/>
        <s v="Sebastiaan"/>
        <s v="Juan"/>
        <s v="Rinus"/>
        <s v="Neels"/>
        <s v="Jurian"/>
        <s v="Ockert"/>
        <s v="Theuns"/>
        <s v="Carmen"/>
        <s v="Henk"/>
        <s v="Rainer"/>
        <s v="Pieterjan"/>
        <s v="Dawie"/>
        <s v="Henning"/>
        <n v="0"/>
        <s v="Martinus"/>
        <s v="Wimpie"/>
        <s v="Louwrens"/>
        <s v="Antoinette"/>
        <s v="Dale"/>
        <s v="Keith"/>
        <s v="Louw"/>
        <s v="Anna"/>
        <s v="Charl "/>
        <s v="Andries"/>
        <s v="Wynand"/>
        <s v="Sandra"/>
        <s v="Nedjilka"/>
        <s v="Schane"/>
        <s v="Joey "/>
        <s v="Lieb"/>
        <s v="Marck"/>
        <s v="Ferdi"/>
        <s v="Nadia"/>
        <s v="Lizanne"/>
        <s v="Gerhardus"/>
        <s v="Allen"/>
        <s v="JW"/>
        <s v="Vonnie"/>
        <s v="Neill"/>
        <s v="Magda"/>
        <s v="Judy"/>
        <s v="Janre"/>
        <s v="Flip"/>
        <s v="Wallace"/>
        <s v="Jacomien"/>
        <s v="Pieter Jnr."/>
        <s v="Donavin"/>
        <s v="Joubert"/>
        <s v="Jacobus"/>
        <s v="Jimmy"/>
        <s v="Norman"/>
        <s v="Festus"/>
        <s v="Barren"/>
        <s v="Thomas"/>
        <s v="Stanley"/>
        <s v="Jack"/>
        <s v="Martin "/>
        <s v="Org"/>
        <s v="Wanda"/>
        <s v="Stiaan"/>
        <s v="Travis"/>
        <s v="Marion"/>
        <s v="Angelique"/>
        <s v=""/>
      </sharedItems>
    </cacheField>
    <cacheField name="Surname" numFmtId="0">
      <sharedItems containsMixedTypes="1" containsNumber="1" containsInteger="1" minValue="0" maxValue="0" count="343">
        <s v="Andersen"/>
        <s v="Niewenhuis"/>
        <s v="Diedericks"/>
        <s v="Louw"/>
        <s v="Dry"/>
        <s v="Janse van Vuuren"/>
        <s v="Krauze"/>
        <s v="Laubscher"/>
        <s v="Schmidlin"/>
        <s v="Serfontein"/>
        <s v="Nel"/>
        <s v="Goosen"/>
        <s v="Calitz"/>
        <s v="De Beer"/>
        <s v="Heimstadt"/>
        <s v="Heydenrich"/>
        <s v="Horn"/>
        <s v="Jacobs"/>
        <s v="Nesenberend"/>
        <s v="Stipp"/>
        <s v="v/d Bank"/>
        <s v="van Wyk"/>
        <s v="Weitz"/>
        <s v="Steyn"/>
        <s v="Engelbrecht"/>
        <s v="Grebe"/>
        <s v="Kirchner-Frankle"/>
        <s v="Keulder"/>
        <s v="Cloete"/>
        <s v="Viljoen"/>
        <s v="Klemp"/>
        <s v="Milne"/>
        <s v="Boucher"/>
        <s v="Deysel"/>
        <s v="Drake"/>
        <s v="Grobbelaar"/>
        <s v="Klitzke"/>
        <s v="Kruger"/>
        <s v="Retief"/>
        <s v="Swartz"/>
        <s v="Tap"/>
        <s v="v/d Westhuizen"/>
        <s v="Vermaak"/>
        <s v="Burger"/>
        <s v="Lintvelt"/>
        <s v="Stadler"/>
        <s v="Hankey"/>
        <s v="Maree"/>
        <s v="Bothma"/>
        <s v="Malherbe"/>
        <s v="Da Silva"/>
        <s v="Hart"/>
        <s v="Karsten"/>
        <s v="Lombaard"/>
        <s v="Mertens"/>
        <s v="Potgieter"/>
        <s v="Scheepers"/>
        <s v="Smit"/>
        <s v="Smit "/>
        <s v="Swart"/>
        <s v="von Lieres"/>
        <s v="Wagner"/>
        <s v="Botes"/>
        <s v="Beukes"/>
        <s v="van den Heuvel"/>
        <s v="Bresele"/>
        <s v="Gunther"/>
        <s v="Holtzhausen"/>
        <s v="Huber"/>
        <s v="Kotze"/>
        <s v="van Niekerk"/>
        <s v="Lottering"/>
        <s v="Strydom"/>
        <s v="van Aarde"/>
        <s v="Visser"/>
        <s v="Hugo"/>
        <s v="Cook"/>
        <s v="Vermeulen"/>
        <s v="Labuschagne"/>
        <s v="Appel"/>
        <s v="Durant"/>
        <s v="Heath"/>
        <s v="Muller"/>
        <s v="Opperman"/>
        <s v="Theron"/>
        <s v="v/d Merwe"/>
        <s v="van Riet"/>
        <s v="Swanepoel"/>
        <s v="Scholtz"/>
        <s v="Venables"/>
        <s v="Warrington"/>
        <s v="Honiball"/>
        <s v="Blaauw"/>
        <s v="van Zyl"/>
        <s v="Coetzee"/>
        <s v="Cowley"/>
        <s v="du Randt"/>
        <s v="Fourie"/>
        <s v="Jansen"/>
        <s v="Werner"/>
        <s v="Sinclair"/>
        <s v="van Bosch"/>
        <s v="van Rhyn"/>
        <s v="Boon"/>
        <s v="Curtis"/>
        <s v="Du Toit"/>
        <s v="Dresselhaus"/>
        <s v="Moyce"/>
        <s v="Rossouw"/>
        <s v="Sales"/>
        <s v="Schikerling"/>
        <s v="Herrmann"/>
        <s v="Von Bosch"/>
        <s v="Landers"/>
        <s v="Doll"/>
        <s v="Ferreira"/>
        <s v="Garces"/>
        <s v="Gilmer"/>
        <s v="Janse v Rensburg"/>
        <s v="Klimas"/>
        <s v="Langenstrassen"/>
        <s v="Loubser"/>
        <s v="Page"/>
        <s v="Prinsloo"/>
        <s v="van Zijl"/>
        <s v="Dronia"/>
        <s v="Laws"/>
        <s v="Ogden"/>
        <s v="Olivier"/>
        <s v="Hough"/>
        <s v="Theart"/>
        <s v="De Vries"/>
        <s v="Kouwenhoven"/>
        <s v="De Klerk"/>
        <s v="Knight"/>
        <s v="Oosthuizen"/>
        <s v="Skoppelitus"/>
        <s v="Flechsig"/>
        <s v="Oosthuysen"/>
        <s v="Erasmus"/>
        <s v="Feyerabend"/>
        <s v="Jansen van Vuuren"/>
        <s v="Viviers"/>
        <s v="Dreyer"/>
        <s v="Strauss "/>
        <s v="Pretorius"/>
        <s v="Metzger"/>
        <s v="Stauder"/>
        <s v="de Jager"/>
        <s v="Liebenberg"/>
        <s v="Derks"/>
        <s v="Clark"/>
        <s v="Mostert"/>
        <s v="Aggenbag"/>
        <s v="Grobler"/>
        <s v="du Plooy"/>
        <s v="Halgreen"/>
        <s v="Lambert"/>
        <s v="Vorster"/>
        <s v="Agenbag"/>
        <s v="van Schalkwyk"/>
        <s v="Schalkwyk"/>
        <s v="Payne"/>
        <s v="Nasilowski"/>
        <s v="Orffer"/>
        <s v="Snyman"/>
        <s v="Oberg"/>
        <s v="Marais"/>
        <s v="Haccou"/>
        <s v="Krauer"/>
        <s v="Bredeham"/>
        <s v="Smith"/>
        <s v="du Plessis"/>
        <s v="Badenhorst"/>
        <s v="Duvenhage"/>
        <s v="Lemmer"/>
        <s v="Walter"/>
        <s v="Gabrielsen"/>
        <s v="McGowan"/>
        <s v="Human"/>
        <s v="Richter"/>
        <s v="Wolfaardt"/>
        <s v="Schickerling"/>
        <s v="Kok"/>
        <s v="Zeelie"/>
        <s v="Husselmann"/>
        <s v="Bredenhann"/>
        <s v="Fenaux"/>
        <s v="Cornelissen"/>
        <s v="Proffit"/>
        <s v="Gossow"/>
        <s v="Bergh"/>
        <s v="Baas"/>
        <s v="Koorts"/>
        <s v="Grane"/>
        <s v="Gramowski"/>
        <s v="Walters"/>
        <s v="Roets"/>
        <s v="Slabbert"/>
        <s v="Maritz"/>
        <s v="Loock"/>
        <s v="Dippenaar"/>
        <s v="Van der Merwe"/>
        <s v="De Witt"/>
        <s v="Correia"/>
        <s v="Hanekom"/>
        <s v="Cornellisen"/>
        <s v="v/d Heuvel"/>
        <s v="du Preez"/>
        <s v="Symington"/>
        <s v="Beneke"/>
        <s v="Beuke"/>
        <s v="Ludeke"/>
        <s v="Morgan"/>
        <s v="Hansen"/>
        <s v="Botha"/>
        <s v="Dickman"/>
        <s v="Honiball "/>
        <s v="Arangies"/>
        <s v="Van Rooyen"/>
        <s v="Booysen"/>
        <s v="Przybylski"/>
        <s v="Pearson"/>
        <s v="van Heerden"/>
        <s v="Dierking"/>
        <s v="Schulte"/>
        <s v="Anderson"/>
        <s v="Janse v Vuuren"/>
        <s v="Mouton"/>
        <s v="Gouws"/>
        <s v="van Aswegen"/>
        <s v="Allies"/>
        <s v="Barnard"/>
        <s v="van der Westhuizen"/>
        <s v="Schoeman"/>
        <s v="Goldbeck"/>
        <s v="van Marcke"/>
        <s v="Binge"/>
        <s v="Venter"/>
        <s v="Mac Gillicuddy"/>
        <s v="de Bruyn"/>
        <s v="Myburgh"/>
        <s v="Mynhardt"/>
        <s v="Schonken"/>
        <s v="Thuring"/>
        <s v="Sutton"/>
        <s v="Matthys"/>
        <s v="Esterhuysen"/>
        <s v="van Rensburg"/>
        <s v="Pick"/>
        <s v="Willers"/>
        <s v="Mills"/>
        <s v="von Weitz"/>
        <s v="van Vuuren"/>
        <s v="Hayward"/>
        <s v="Nolte"/>
        <s v="Oberholzer"/>
        <s v="Gerber"/>
        <s v="Piek"/>
        <s v="Francis"/>
        <s v="Celotto"/>
        <s v="Lewis"/>
        <s v="Langeveld"/>
        <s v="Campbell"/>
        <s v="Truter"/>
        <s v="Gartner"/>
        <s v="McFairlane"/>
        <s v="Grant"/>
        <s v="O'Moore"/>
        <s v="Kleyn"/>
        <s v="Kleinhans"/>
        <s v="Peinke"/>
        <s v="Smithwick"/>
        <s v="Herbst"/>
        <s v="Davidowitz"/>
        <s v="Wareham"/>
        <s v="Pretoruis"/>
        <s v="Tiltmann"/>
        <s v="Cronje"/>
        <s v="Hewitt"/>
        <s v="Rheeder"/>
        <s v="Krahtz"/>
        <s v="Rusterburg"/>
        <s v="Groenewald"/>
        <s v="Guse"/>
        <s v="Brown"/>
        <s v="Sutherland"/>
        <s v="Marias"/>
        <s v="van den Berg"/>
        <s v="Lesch"/>
        <s v="Malan"/>
        <s v="Klem"/>
        <s v="Nieuwoudt"/>
        <s v="Senekal"/>
        <s v="Maischatz"/>
        <s v="Thomas"/>
        <s v="Van Molendorf"/>
        <s v="Brand"/>
        <s v="(whatever)"/>
        <s v="Carew"/>
        <s v="Cordier"/>
        <s v="Sagner"/>
        <s v="Greeff"/>
        <s v="Sentefol"/>
        <s v="Von Wielligh"/>
        <s v="Visher"/>
        <n v="0"/>
        <s v="De Kock"/>
        <s v="Knouwds"/>
        <s v="Niemand"/>
        <s v="Geyser"/>
        <s v="Engels"/>
        <s v="Van Deventer"/>
        <s v="Durand"/>
        <s v="Britz"/>
        <s v="Breedt"/>
        <s v="De Preez"/>
        <s v="Conradie"/>
        <s v="Kohler"/>
        <s v="Barlow"/>
        <s v="Junius"/>
        <s v="Joubert"/>
        <s v="Roetz"/>
        <s v="Cilliers"/>
        <s v="Downing"/>
        <s v="Rosemund"/>
        <s v="Van Solms"/>
        <s v="Sandman"/>
        <s v="DeHaast"/>
        <s v="Lagenhoven"/>
        <s v="Grove"/>
        <s v="Bezuidehout"/>
        <s v="Devout"/>
        <s v="Karstens"/>
        <s v="De Jay"/>
        <s v="D'Emilijo"/>
        <s v="Van Es"/>
        <s v="Delport"/>
        <s v="Waring"/>
        <s v="Langeveldt"/>
        <s v="Peddie"/>
        <s v="Mundt"/>
        <s v=""/>
      </sharedItems>
    </cacheField>
    <cacheField name="Status" numFmtId="0">
      <sharedItems containsMixedTypes="1" containsNumber="1" containsInteger="1" minValue="0" maxValue="0" count="16">
        <s v="Men Master"/>
        <s v="Ladies Grand Masters"/>
        <s v="Men Senior"/>
        <s v="Ladies Master"/>
        <s v="Men Veteran"/>
        <s v="Ladies Veteran"/>
        <s v="Men Grand Masters"/>
        <s v="Ladies Senior"/>
        <s v="Men U/16"/>
        <s v="Men U/21"/>
        <s v=" Senior"/>
        <s v="Ladies U/16"/>
        <s v="Ladies Junior"/>
        <n v="0"/>
        <e v="#N/A"/>
        <s v=""/>
      </sharedItems>
    </cacheField>
    <cacheField name="Team" numFmtId="0">
      <sharedItems containsMixedTypes="1" containsNumber="1" containsInteger="1" minValue="0" maxValue="0" count="45">
        <s v="Henties Bay"/>
        <s v="XHenties Bay"/>
        <s v="Skeleton Coast"/>
        <s v="Benguella"/>
        <s v="Orca Angling Club"/>
        <s v="Mako"/>
        <s v="XMako"/>
        <s v="Welwitschia"/>
        <s v="Seagulls WHK"/>
        <s v="XSeagulls WHK"/>
        <s v="Seagulls WVB"/>
        <s v="XSeagulls WVB"/>
        <s v="Steenbras"/>
        <s v="XSteenbras"/>
        <s v="XWelwitschia"/>
        <s v="Okahandja"/>
        <s v="XOkahandja"/>
        <s v="Atlantic Angling Club"/>
        <s v="Namib Park"/>
        <s v="XNamib Park"/>
        <s v="Penguin"/>
        <s v="Otjiwarongo"/>
        <s v="Walvis Bay"/>
        <n v="0"/>
        <s v="Phoenix"/>
        <s v="XWalvis Bay"/>
        <s v="XOrca Angling Club"/>
        <s v="NAM Devlp"/>
        <s v="NAM Ladies"/>
        <s v="NAM Masters"/>
        <s v="NAM Pres A"/>
        <s v="NAM Vet"/>
        <s v="JUNIORS"/>
        <s v="SA GRAND MASTERS"/>
        <s v="NAM GRAND MASTERS"/>
        <s v="SA U21"/>
        <s v="NAM U21"/>
        <s v="SA LADIES"/>
        <s v="SA MASTERS"/>
        <s v="SA SENIORS"/>
        <s v="NAMIBIA SENIORS"/>
        <s v="JuniorNat"/>
        <s v="xOtjiwarongo"/>
        <s v="xAtlantic Angling Club"/>
        <s v=""/>
      </sharedItems>
    </cacheField>
    <cacheField name="Edibles" numFmtId="0">
      <sharedItems containsBlank="1"/>
    </cacheField>
    <cacheField name="Inedibles" numFmtId="0">
      <sharedItems containsBlank="1"/>
    </cacheField>
    <cacheField name="length" numFmtId="0">
      <sharedItems containsString="0" containsBlank="1" containsNumber="1" minValue="5" maxValue="207"/>
    </cacheField>
    <cacheField name="kg" numFmtId="166">
      <sharedItems containsBlank="1" containsMixedTypes="1" containsNumber="1" minValue="0" maxValue="135"/>
    </cacheField>
    <cacheField name="Points" numFmtId="166">
      <sharedItems containsBlank="1" containsMixedTypes="1" containsNumber="1" minValue="0" maxValue="133.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ri Roets" refreshedDate="44841.224688194445" createdVersion="6" refreshedVersion="8" minRefreshableVersion="3" recordCount="788" xr:uid="{A2B40E05-6019-432C-8B57-F7388DFC0CA5}">
  <cacheSource type="worksheet">
    <worksheetSource ref="A1:M1084" sheet="DATA ENTRY"/>
  </cacheSource>
  <cacheFields count="13">
    <cacheField name="Competition" numFmtId="0">
      <sharedItems containsBlank="1" count="10">
        <s v="Competition"/>
        <s v="Gus-2022-D2"/>
        <s v="Gus-2022-D1"/>
        <s v="Gus-2022-D3"/>
        <s v=""/>
        <m/>
        <s v="2018-Gus-D2" u="1"/>
        <s v="2018-Gus-D3" u="1"/>
        <s v="Gus - 2019 - D1" u="1"/>
        <s v="2018-Gus-D1" u="1"/>
      </sharedItems>
    </cacheField>
    <cacheField name="Date" numFmtId="167">
      <sharedItems containsDate="1" containsBlank="1" containsMixedTypes="1" minDate="2022-10-04T00:00:00" maxDate="2022-10-07T00:00:00"/>
    </cacheField>
    <cacheField name="Venue" numFmtId="0">
      <sharedItems containsBlank="1"/>
    </cacheField>
    <cacheField name="ID" numFmtId="0">
      <sharedItems containsBlank="1" count="187">
        <s v="SA8804"/>
        <s v="SA5282"/>
        <s v="N0020"/>
        <s v="N0067"/>
        <s v="N0069"/>
        <s v="N0255"/>
        <s v="N0656"/>
        <s v="S11108"/>
        <s v="SA9991"/>
        <s v="N0790"/>
        <s v="N0190"/>
        <s v="SA9923"/>
        <s v="N0002"/>
        <s v="N0300"/>
        <s v="S11102"/>
        <s v="SA2187"/>
        <s v="SA0847"/>
        <s v="SA3368"/>
        <s v="SA9639"/>
        <s v="N0663"/>
        <s v="N0145"/>
        <s v="SA7239"/>
        <s v="N0195"/>
        <s v="N0101"/>
        <s v="N0119"/>
        <s v="SA9445"/>
        <s v="N0761"/>
        <s v="N0783"/>
        <s v="SA9637"/>
        <s v="N0396"/>
        <s v="SA9488"/>
        <s v="SA2157"/>
        <s v="SA8208"/>
        <s v="SA8734"/>
        <s v="N0643"/>
        <s v="N0229"/>
        <s v="SA0740"/>
        <s v="SA0125"/>
        <s v="N0095"/>
        <s v="N0026"/>
        <s v="SA0035"/>
        <s v="SA7476"/>
        <s v="SA6820"/>
        <s v="SA2140"/>
        <s v="N0200"/>
        <s v="N0850"/>
        <s v="SA2568"/>
        <s v="N0610"/>
        <s v="SA9692"/>
        <s v="N0730"/>
        <s v="N0792"/>
        <s v="N0622"/>
        <s v="SA5649"/>
        <s v="N0014"/>
        <s v="SA1009"/>
        <s v="SA0728"/>
        <s v="SA5924"/>
        <s v="SA0757"/>
        <s v="SA0748"/>
        <s v="N0867"/>
        <s v="SA1417"/>
        <s v="SA0294"/>
        <s v="S10718"/>
        <s v="S11103"/>
        <s v="N0025"/>
        <s v="N0180"/>
        <s v="N0219"/>
        <s v="N0194"/>
        <s v="N0234"/>
        <s v="N0460"/>
        <s v="SA8576"/>
        <s v="N0404"/>
        <s v="SA8243"/>
        <s v="SA8712"/>
        <s v="SA9300"/>
        <s v="N0773"/>
        <s v="N0399"/>
        <s v="N0129"/>
        <s v="sa8169"/>
        <s v="SA0863"/>
        <s v="N0100"/>
        <s v="N0118"/>
        <s v="N0814"/>
        <s v="SA8609"/>
        <m/>
        <s v="N0302" u="1"/>
        <s v="SA8293" u="1"/>
        <s v="N0709" u="1"/>
        <s v="SA3679" u="1"/>
        <s v="SA5326" u="1"/>
        <s v="SA6868" u="1"/>
        <s v="N0017" u="1"/>
        <s v="N0208" u="1"/>
        <s v="N0621" u="1"/>
        <s v="SA3195" u="1"/>
        <s v="N0045" u="1"/>
        <s v="N0765" u="1"/>
        <s v="N0530" u="1"/>
        <s v="SA9676" u="1"/>
        <s v="SA2183" u="1"/>
        <s v="SA9090" u="1"/>
        <s v="N0583" u="1"/>
        <s v="SA2139" u="1"/>
        <s v="N0464" u="1"/>
        <s v="SA0127" u="1"/>
        <s v="SA5080" u="1"/>
        <s v="Sa5578" u="1"/>
        <s v="N0063" u="1"/>
        <s v="N0254" u="1"/>
        <s v="SA4139" u="1"/>
        <s v="SA5286" u="1"/>
        <s v="N0573" u="1"/>
        <s v="SA0160" u="1"/>
        <s v="SA8301" u="1"/>
        <s v="N0645" u="1"/>
        <s v="SA9475" u="1"/>
        <s v="N0144" u="1"/>
        <s v="N0407" u="1"/>
        <s v="SA4039" u="1"/>
        <s v="SA5509" u="1"/>
        <s v="SA10005" u="1"/>
        <s v="N0125" u="1"/>
        <s v="SA9920" u="1"/>
        <s v="SA2734" u="1"/>
        <s v="N0090" u="1"/>
        <s v="N0588" u="1"/>
        <s v="N0043" u="1"/>
        <s v="N0763" u="1"/>
        <s v="N0068" u="1"/>
        <s v="N0259" u="1"/>
        <s v="N0024" u="1"/>
        <s v="SA4162" u="1"/>
        <s v="SA9643" u="1"/>
        <s v="N0697" u="1"/>
        <s v="SA8543" u="1"/>
        <s v="SA8366" u="1"/>
        <s v="SA0624" u="1"/>
        <s v="SA6620" u="1"/>
        <s v="SA6900" u="1"/>
        <s v="N0333" u="1"/>
        <s v="SA5724" u="1"/>
        <s v="N0139" u="1"/>
        <s v="SA8354" u="1"/>
        <s v="N0051" u="1"/>
        <s v="N0580" u="1"/>
        <s v="SA0230" u="1"/>
        <s v="SA9722" u="1"/>
        <s v="N0461" u="1"/>
        <s v="SA8839" u="1"/>
        <s v="N0148" u="1"/>
        <s v="SA3683" u="1"/>
        <s v="SA8369" u="1"/>
        <s v="SA5535" u="1"/>
        <s v="SA8356" u="1"/>
        <s v="SA1143" u="1"/>
        <s v="N0185" u="1"/>
        <s v="N0066" u="1"/>
        <s v="N0667" u="1"/>
        <s v="SA2232" u="1"/>
        <s v="SA9548" u="1"/>
        <s v="SA9814" u="1"/>
        <s v="SA0954" u="1"/>
        <s v="Sa2233" u="1"/>
        <s v="N0031" u="1"/>
        <s v="SA9802" u="1"/>
        <s v="N0657" u="1"/>
        <s v="SA8698" u="1"/>
        <s v="N0228" u="1"/>
        <s v="SA2191" u="1"/>
        <s v="SA8009" u="1"/>
        <s v="N0594" u="1"/>
        <s v="SA0148" u="1"/>
        <s v="N0018" u="1"/>
        <s v="N0694" u="1"/>
        <s v="SA2499" u="1"/>
        <s v="SA5777" u="1"/>
        <s v="N0074" u="1"/>
        <s v="SA0767" u="1"/>
        <s v="SA2237" u="1"/>
        <s v="SA6248" u="1"/>
        <s v="SA6852" u="1"/>
        <s v="SA6573" u="1"/>
        <s v="N0011" u="1"/>
        <s v="N0083" u="1"/>
        <s v="N0127" u="1"/>
        <s v="N0540" u="1"/>
        <s v="SA3664" u="1"/>
      </sharedItems>
    </cacheField>
    <cacheField name="Name" numFmtId="0">
      <sharedItems containsBlank="1" count="169">
        <s v="Jean"/>
        <s v="Kunesh"/>
        <s v="Morne"/>
        <s v="Louis"/>
        <s v="Maritz"/>
        <s v="Heiko"/>
        <s v="Hannes"/>
        <s v="Byron"/>
        <s v="Pietie"/>
        <s v="Iwan"/>
        <s v="Chris Junior"/>
        <s v="Chris"/>
        <s v="Marco"/>
        <s v="Danie"/>
        <s v="Grant"/>
        <s v="Dylan"/>
        <s v="Adriaan"/>
        <s v="Mike"/>
        <s v="Wimpie"/>
        <s v="Allen"/>
        <s v="Hennie"/>
        <s v="Wesley"/>
        <s v="Tertius"/>
        <s v="Joe "/>
        <s v="Stefano"/>
        <s v="Johan"/>
        <s v="Deon"/>
        <s v="Raymond"/>
        <s v="Guy"/>
        <s v="Neil"/>
        <s v="Frikkie"/>
        <s v="Spyker"/>
        <s v="Boyce"/>
        <s v="Steve"/>
        <s v="Simen"/>
        <s v="Kabous"/>
        <s v="Helen"/>
        <s v="Anet"/>
        <s v="Abriana"/>
        <s v="Wanda"/>
        <s v="Niel"/>
        <s v="Martinus"/>
        <s v="Josh"/>
        <s v="Wikus"/>
        <s v="William"/>
        <s v="Flippie"/>
        <s v="Elmaine"/>
        <s v="Willem"/>
        <s v="Steyn"/>
        <s v="John"/>
        <s v="Whitey"/>
        <s v="Andre"/>
        <s v="Barry"/>
        <s v="Maarten"/>
        <s v="Altun"/>
        <s v="Martin"/>
        <s v="Heini"/>
        <s v="Elaine"/>
        <s v="Nadia"/>
        <s v="Cecilia"/>
        <s v="Henning"/>
        <s v="Jaco"/>
        <s v="Susan"/>
        <s v="Renate"/>
        <s v="Wilna"/>
        <s v="Sue Anne "/>
        <s v="Ilana"/>
        <s v="Breggie"/>
        <s v="Org"/>
        <s v="Pieter"/>
        <s v="Hardus"/>
        <s v="JB"/>
        <s v="Werner"/>
        <s v="Olaf"/>
        <s v="Clinton"/>
        <s v="Nathan"/>
        <s v=""/>
        <m/>
        <s v="Dale" u="1"/>
        <s v="Bradley" u="1"/>
        <s v="Andrew" u="1"/>
        <s v="Philip" u="1"/>
        <s v="Brandon" u="1"/>
        <s v="Adri" u="1"/>
        <s v="Megan" u="1"/>
        <s v="Azola" u="1"/>
        <s v="Riaan" u="1"/>
        <s v="Shelly" u="1"/>
        <s v="Garreth" u="1"/>
        <s v="Nem" u="1"/>
        <s v="Nols" u="1"/>
        <s v="Willie" u="1"/>
        <s v="Newin" u="1"/>
        <s v="Stephen" u="1"/>
        <s v="Brendon" u="1"/>
        <s v="Angelique" u="1"/>
        <s v="Sage" u="1"/>
        <s v="Collin" u="1"/>
        <s v="Mathinus" u="1"/>
        <s v="Melanie" u="1"/>
        <s v="Brain" u="1"/>
        <s v="Brian" u="1"/>
        <s v="Cecil" u="1"/>
        <s v="Henri" u="1"/>
        <s v="Matthew" u="1"/>
        <s v="Denver" u="1"/>
        <s v="Francois" u="1"/>
        <s v="Jace" u="1"/>
        <s v="Dieter" u="1"/>
        <s v="Andries" u="1"/>
        <s v="Murry" u="1"/>
        <s v="Sue" u="1"/>
        <s v="Sakkie" u="1"/>
        <s v="Roy" u="1"/>
        <s v="Marthinus" u="1"/>
        <s v="Annelien" u="1"/>
        <s v="Antoi" u="1"/>
        <s v="Nadine" u="1"/>
        <s v="Renier" u="1"/>
        <s v="Corne" u="1"/>
        <s v="Gelhar" u="1"/>
        <s v="Kiepie" u="1"/>
        <s v="Darren" u="1"/>
        <s v="Eugene" u="1"/>
        <s v="Henrico" u="1"/>
        <s v="Krissi" u="1"/>
        <s v="Chrisjan" u="1"/>
        <s v="Mariette" u="1"/>
        <s v="Noel" u="1"/>
        <s v="Rikus" u="1"/>
        <s v="Jarred" u="1"/>
        <s v="Tersius" u="1"/>
        <s v="Gus" u="1"/>
        <s v="Avlik" u="1"/>
        <s v="Michelle" u="1"/>
        <s v="Gunther" u="1"/>
        <s v="James" u="1"/>
        <s v="Rinus" u="1"/>
        <s v="Monique" u="1"/>
        <s v="Jean-Pierre" u="1"/>
        <s v="Lise" u="1"/>
        <s v="Craig" u="1"/>
        <s v="Sarel" u="1"/>
        <s v="Sarah" u="1"/>
        <s v="Henry" u="1"/>
        <s v="Bernard" u="1"/>
        <s v="Craigh" u="1"/>
        <s v="Lurock" u="1"/>
        <s v="Phillip" u="1"/>
        <s v="Antoi " u="1"/>
        <s v="Jerome" u="1"/>
        <s v="Hansie " u="1"/>
        <s v="Ralp" u="1"/>
        <s v="Fanie" u="1"/>
        <s v="Denise" u="1"/>
        <s v="Abe" u="1"/>
        <s v="Kevin" u="1"/>
        <s v="Raldu" u="1"/>
        <s v="Donald" u="1"/>
        <s v="Emil" u="1"/>
        <s v="Ferdi" u="1"/>
        <s v="Johannes" u="1"/>
        <s v="Tiaan" u="1"/>
        <s v="Enrico" u="1"/>
        <s v="Nedjilka" u="1"/>
        <s v="Karmen" u="1"/>
        <s v="Lourens" u="1"/>
        <s v="Lester" u="1"/>
        <s v="Melany" u="1"/>
      </sharedItems>
    </cacheField>
    <cacheField name="Surname" numFmtId="0">
      <sharedItems containsBlank="1" count="160">
        <s v="Coetzee"/>
        <s v="Naidoo"/>
        <s v="Horn"/>
        <s v="Potgieter"/>
        <s v="Jansen van Vuuren"/>
        <s v="Doll"/>
        <s v="De Haast"/>
        <s v="Adams"/>
        <s v="May"/>
        <s v="Kotze"/>
        <s v="Orffer"/>
        <s v="Barnard"/>
        <s v="Klein"/>
        <s v="Smith"/>
        <s v="Thyssen"/>
        <s v="Peinke"/>
        <s v="Van Heerden"/>
        <s v="Karon"/>
        <s v="Kirsten"/>
        <s v="Langenstrassen"/>
        <s v="Roets"/>
        <s v="Renken"/>
        <s v="Fenaux"/>
        <s v="Herman"/>
        <s v="Peens"/>
        <s v="Strappazzon"/>
        <s v="Van Niekerk"/>
        <s v="Verster"/>
        <s v="Duvenhage"/>
        <s v="Nicholson"/>
        <s v="Reynolds"/>
        <s v="Van Emmenes"/>
        <s v="St Clair-Whicker"/>
        <s v="Ferreira"/>
        <s v="Kruger"/>
        <s v="Lloyd"/>
        <s v="Denny"/>
        <s v="Andersen"/>
        <s v="Agenbag"/>
        <s v="La Grange"/>
        <s v="Louw"/>
        <s v="Rheeder"/>
        <s v="Koberzig"/>
        <s v="Enslin"/>
        <s v="Van Der Linde"/>
        <s v="Venter"/>
        <s v="Timm"/>
        <s v="Viljoen"/>
        <s v="Schickerling"/>
        <s v="Scheepers"/>
        <s v="Terblanche"/>
        <s v="Steyn"/>
        <s v="Eksteen"/>
        <s v="Van Zyl"/>
        <s v="Loomes"/>
        <s v="Bezuidehout"/>
        <s v="Tedder"/>
        <s v="Molenaar"/>
        <s v="Roelofse"/>
        <s v="Truter"/>
        <s v="Zahrt"/>
        <s v="Vorster"/>
        <s v="Steenkamp"/>
        <s v="Brandt"/>
        <s v="Du Plessis"/>
        <s v="Breet"/>
        <s v="Gruttemeyer"/>
        <s v="Botha"/>
        <s v="Bennett"/>
        <s v="Van Rensburg"/>
        <s v="van Aarde"/>
        <s v="Jacobs"/>
        <s v="Theron"/>
        <s v="Van Riet"/>
        <s v="Barnhard"/>
        <s v="Chetty"/>
        <s v=""/>
        <m/>
        <s v="Vermaak" u="1"/>
        <s v="Laubscher" u="1"/>
        <s v="Sarjooparsad" u="1"/>
        <s v="Janse van Rensburg" u="1"/>
        <s v="Tesmer" u="1"/>
        <s v="Snyders" u="1"/>
        <s v="Grundlingh" u="1"/>
        <s v="Mellet" u="1"/>
        <s v="Feyerabend" u="1"/>
        <s v="Stephen" u="1"/>
        <s v="Wolfaardt" u="1"/>
        <s v="Scholtz" u="1"/>
        <s v="Westraad" u="1"/>
        <s v="Pretorius" u="1"/>
        <s v="Labuschagne" u="1"/>
        <s v="Singh" u="1"/>
        <s v="Lotter" u="1"/>
        <s v="Pretoruis" u="1"/>
        <s v="Prinsloo" u="1"/>
        <s v="Hewitt" u="1"/>
        <s v="Kohler" u="1"/>
        <s v="Turner" u="1"/>
        <s v="Vd Merwe" u="1"/>
        <s v="Drake" u="1"/>
        <s v="Bruwer" u="1"/>
        <s v="Fietze" u="1"/>
        <s v="Burger" u="1"/>
        <s v="Mostert" u="1"/>
        <s v="v/d Westhuizen" u="1"/>
        <s v="Hart" u="1"/>
        <s v="Cordier" u="1"/>
        <s v="Deklerk" u="1"/>
        <s v="Govender" u="1"/>
        <s v="Forbes" u="1"/>
        <s v="Furniss" u="1"/>
        <s v="Weldman" u="1"/>
        <s v="Kurz" u="1"/>
        <s v="Jonck" u="1"/>
        <s v="Dennis" u="1"/>
        <s v="Pienke" u="1"/>
        <s v="Charles" u="1"/>
        <s v="Pienaar" u="1"/>
        <s v="van Vuuren" u="1"/>
        <s v="Martin" u="1"/>
        <s v="Du Preez" u="1"/>
        <s v="Alexander" u="1"/>
        <s v="Lewis" u="1"/>
        <s v="Young" u="1"/>
        <s v="Soekoe" u="1"/>
        <s v="Mcfarlane" u="1"/>
        <s v="Van Staden" u="1"/>
        <s v="Wells" u="1"/>
        <s v="McFarlaine" u="1"/>
        <s v="Roetz" u="1"/>
        <s v="Diedericks" u="1"/>
        <s v="Honiball " u="1"/>
        <s v="Connoway" u="1"/>
        <s v="MC Gregor" u="1"/>
        <s v="Lesch" u="1"/>
        <s v="Gouveris" u="1"/>
        <s v="Krauer" u="1"/>
        <s v="Fourie" u="1"/>
        <s v="Downing" u="1"/>
        <s v="Tapp" u="1"/>
        <s v="Riggien" u="1"/>
        <s v="Mynhardt" u="1"/>
        <s v="Van der Poel" u="1"/>
        <s v="Rudolph" u="1"/>
        <s v="van Wyk" u="1"/>
        <s v="Slabbert" u="1"/>
        <s v="Knight" u="1"/>
        <s v="Mhaga" u="1"/>
        <s v="Daniels" u="1"/>
        <s v="Herrman" u="1"/>
        <s v="Joubert" u="1"/>
        <s v="Van Emmines" u="1"/>
        <s v="Snyman" u="1"/>
        <s v="De wet" u="1"/>
        <s v="Von berg" u="1"/>
        <s v="Kaltenbrun" u="1"/>
        <s v="Pitt" u="1"/>
        <s v="Scott" u="1"/>
      </sharedItems>
    </cacheField>
    <cacheField name="Status" numFmtId="0">
      <sharedItems containsBlank="1" count="10">
        <s v="Men Senior"/>
        <s v="Men Veteran"/>
        <s v="Men Master"/>
        <s v="Men Masters"/>
        <s v="Ladies Senior"/>
        <s v="Ladies Veteran"/>
        <s v="Ladies Master"/>
        <s v=""/>
        <m/>
        <s v="Ladies Grand Masters" u="1"/>
      </sharedItems>
    </cacheField>
    <cacheField name="Team" numFmtId="0">
      <sharedItems containsBlank="1" count="17">
        <s v="SA Pres Inland"/>
        <s v="Nam Pres Veterans"/>
        <s v="SA Pres Dev"/>
        <s v="Nam Pres Dev"/>
        <s v="SA Pres A"/>
        <s v="Nam Pres A"/>
        <s v="SA Pres B"/>
        <s v="Nam Pres B"/>
        <s v="Nam Pres Masters"/>
        <s v="SA Pres Masters"/>
        <s v="SA Pres Ladies"/>
        <s v="Nam Pres Ladies"/>
        <s v=""/>
        <m/>
        <s v=" Nam Pres A" u="1"/>
        <s v="Welwitschia" u="1"/>
        <s v="Nam Pres Vet" u="1"/>
      </sharedItems>
    </cacheField>
    <cacheField name="Edibles" numFmtId="0">
      <sharedItems containsBlank="1"/>
    </cacheField>
    <cacheField name="Inedibles" numFmtId="0">
      <sharedItems containsBlank="1"/>
    </cacheField>
    <cacheField name="length" numFmtId="0">
      <sharedItems containsString="0" containsBlank="1" containsNumber="1" containsInteger="1" minValue="40" maxValue="170"/>
    </cacheField>
    <cacheField name="kg" numFmtId="166">
      <sharedItems containsBlank="1" containsMixedTypes="1" containsNumber="1" minValue="0.7" maxValue="36.1"/>
    </cacheField>
    <cacheField name="Points" numFmtId="166">
      <sharedItems containsBlank="1" containsMixedTypes="1" containsNumber="1" minValue="0.7" maxValue="36.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ri Roets" refreshedDate="44841.224688541668" createdVersion="6" refreshedVersion="8" minRefreshableVersion="3" recordCount="788" xr:uid="{4C6AD7F1-CC31-4950-946C-C18575A1DB21}">
  <cacheSource type="worksheet">
    <worksheetSource ref="A1:M1050" sheet="DATA ENTRY"/>
  </cacheSource>
  <cacheFields count="13">
    <cacheField name="Competition" numFmtId="0">
      <sharedItems containsBlank="1" count="10">
        <s v="Competition"/>
        <s v="Gus-2022-D2"/>
        <s v="Gus-2022-D1"/>
        <s v="Gus-2022-D3"/>
        <s v=""/>
        <m/>
        <s v="2018-Gus-D2" u="1"/>
        <s v="2018-Gus-D3" u="1"/>
        <s v="Gus - 2019 - D1" u="1"/>
        <s v="2018-Gus-D1" u="1"/>
      </sharedItems>
    </cacheField>
    <cacheField name="Date" numFmtId="167">
      <sharedItems containsDate="1" containsBlank="1" containsMixedTypes="1" minDate="2022-10-04T00:00:00" maxDate="2022-10-07T00:00:00"/>
    </cacheField>
    <cacheField name="Venue" numFmtId="0">
      <sharedItems containsBlank="1"/>
    </cacheField>
    <cacheField name="ID" numFmtId="0">
      <sharedItems containsBlank="1" count="187">
        <s v="SA8804"/>
        <s v="SA5282"/>
        <s v="N0020"/>
        <s v="N0067"/>
        <s v="N0069"/>
        <s v="N0255"/>
        <s v="N0656"/>
        <s v="S11108"/>
        <s v="SA9991"/>
        <s v="N0790"/>
        <s v="N0190"/>
        <s v="SA9923"/>
        <s v="N0002"/>
        <s v="N0300"/>
        <s v="S11102"/>
        <s v="SA2187"/>
        <s v="SA0847"/>
        <s v="SA3368"/>
        <s v="SA9639"/>
        <s v="N0663"/>
        <s v="N0145"/>
        <s v="SA7239"/>
        <s v="N0195"/>
        <s v="N0101"/>
        <s v="N0119"/>
        <s v="SA9445"/>
        <s v="N0761"/>
        <s v="N0783"/>
        <s v="SA9637"/>
        <s v="N0396"/>
        <s v="SA9488"/>
        <s v="SA2157"/>
        <s v="SA8208"/>
        <s v="SA8734"/>
        <s v="N0643"/>
        <s v="N0229"/>
        <s v="SA0740"/>
        <s v="SA0125"/>
        <s v="N0095"/>
        <s v="N0026"/>
        <s v="SA0035"/>
        <s v="SA7476"/>
        <s v="SA6820"/>
        <s v="SA2140"/>
        <s v="N0200"/>
        <s v="N0850"/>
        <s v="SA2568"/>
        <s v="N0610"/>
        <s v="SA9692"/>
        <s v="N0730"/>
        <s v="N0792"/>
        <s v="N0622"/>
        <s v="SA5649"/>
        <s v="N0014"/>
        <s v="SA1009"/>
        <s v="SA0728"/>
        <s v="SA5924"/>
        <s v="SA0757"/>
        <s v="SA0748"/>
        <s v="N0867"/>
        <s v="SA1417"/>
        <s v="SA0294"/>
        <s v="S10718"/>
        <s v="S11103"/>
        <s v="N0025"/>
        <s v="N0180"/>
        <s v="N0219"/>
        <s v="N0194"/>
        <s v="N0234"/>
        <s v="N0460"/>
        <s v="SA8576"/>
        <s v="N0404"/>
        <s v="SA8243"/>
        <s v="SA8712"/>
        <s v="SA9300"/>
        <s v="N0773"/>
        <s v="N0399"/>
        <s v="N0129"/>
        <s v="sa8169"/>
        <s v="SA0863"/>
        <s v="N0100"/>
        <s v="N0118"/>
        <s v="N0814"/>
        <s v="SA8609"/>
        <m/>
        <s v="N0302" u="1"/>
        <s v="SA8293" u="1"/>
        <s v="N0709" u="1"/>
        <s v="SA3679" u="1"/>
        <s v="SA5326" u="1"/>
        <s v="SA6868" u="1"/>
        <s v="N0017" u="1"/>
        <s v="N0208" u="1"/>
        <s v="N0621" u="1"/>
        <s v="SA3195" u="1"/>
        <s v="N0045" u="1"/>
        <s v="N0765" u="1"/>
        <s v="N0530" u="1"/>
        <s v="SA9676" u="1"/>
        <s v="SA2183" u="1"/>
        <s v="SA9090" u="1"/>
        <s v="N0583" u="1"/>
        <s v="SA2139" u="1"/>
        <s v="N0464" u="1"/>
        <s v="SA0127" u="1"/>
        <s v="SA5080" u="1"/>
        <s v="Sa5578" u="1"/>
        <s v="N0063" u="1"/>
        <s v="N0254" u="1"/>
        <s v="SA4139" u="1"/>
        <s v="SA5286" u="1"/>
        <s v="N0573" u="1"/>
        <s v="SA0160" u="1"/>
        <s v="SA8301" u="1"/>
        <s v="N0645" u="1"/>
        <s v="SA9475" u="1"/>
        <s v="N0144" u="1"/>
        <s v="N0407" u="1"/>
        <s v="SA4039" u="1"/>
        <s v="SA5509" u="1"/>
        <s v="SA10005" u="1"/>
        <s v="N0125" u="1"/>
        <s v="SA9920" u="1"/>
        <s v="SA2734" u="1"/>
        <s v="N0090" u="1"/>
        <s v="N0588" u="1"/>
        <s v="N0043" u="1"/>
        <s v="N0763" u="1"/>
        <s v="N0068" u="1"/>
        <s v="N0259" u="1"/>
        <s v="N0024" u="1"/>
        <s v="SA4162" u="1"/>
        <s v="SA9643" u="1"/>
        <s v="N0697" u="1"/>
        <s v="SA8543" u="1"/>
        <s v="SA8366" u="1"/>
        <s v="SA0624" u="1"/>
        <s v="SA6620" u="1"/>
        <s v="SA6900" u="1"/>
        <s v="N0333" u="1"/>
        <s v="SA5724" u="1"/>
        <s v="N0139" u="1"/>
        <s v="SA8354" u="1"/>
        <s v="N0051" u="1"/>
        <s v="N0580" u="1"/>
        <s v="SA0230" u="1"/>
        <s v="SA9722" u="1"/>
        <s v="N0461" u="1"/>
        <s v="SA8839" u="1"/>
        <s v="N0148" u="1"/>
        <s v="SA3683" u="1"/>
        <s v="SA8369" u="1"/>
        <s v="SA5535" u="1"/>
        <s v="SA8356" u="1"/>
        <s v="SA1143" u="1"/>
        <s v="N0185" u="1"/>
        <s v="N0066" u="1"/>
        <s v="N0667" u="1"/>
        <s v="SA2232" u="1"/>
        <s v="SA9548" u="1"/>
        <s v="SA9814" u="1"/>
        <s v="SA0954" u="1"/>
        <s v="Sa2233" u="1"/>
        <s v="N0031" u="1"/>
        <s v="SA9802" u="1"/>
        <s v="N0657" u="1"/>
        <s v="SA8698" u="1"/>
        <s v="N0228" u="1"/>
        <s v="SA2191" u="1"/>
        <s v="SA8009" u="1"/>
        <s v="N0594" u="1"/>
        <s v="SA0148" u="1"/>
        <s v="N0018" u="1"/>
        <s v="N0694" u="1"/>
        <s v="SA2499" u="1"/>
        <s v="SA5777" u="1"/>
        <s v="N0074" u="1"/>
        <s v="SA0767" u="1"/>
        <s v="SA2237" u="1"/>
        <s v="SA6248" u="1"/>
        <s v="SA6852" u="1"/>
        <s v="SA6573" u="1"/>
        <s v="N0011" u="1"/>
        <s v="N0083" u="1"/>
        <s v="N0127" u="1"/>
        <s v="N0540" u="1"/>
        <s v="SA3664" u="1"/>
      </sharedItems>
    </cacheField>
    <cacheField name="Name" numFmtId="0">
      <sharedItems containsBlank="1" count="169">
        <s v="Jean"/>
        <s v="Kunesh"/>
        <s v="Morne"/>
        <s v="Louis"/>
        <s v="Maritz"/>
        <s v="Heiko"/>
        <s v="Hannes"/>
        <s v="Byron"/>
        <s v="Pietie"/>
        <s v="Iwan"/>
        <s v="Chris Junior"/>
        <s v="Chris"/>
        <s v="Marco"/>
        <s v="Danie"/>
        <s v="Grant"/>
        <s v="Dylan"/>
        <s v="Adriaan"/>
        <s v="Mike"/>
        <s v="Wimpie"/>
        <s v="Allen"/>
        <s v="Hennie"/>
        <s v="Wesley"/>
        <s v="Tertius"/>
        <s v="Joe "/>
        <s v="Stefano"/>
        <s v="Johan"/>
        <s v="Deon"/>
        <s v="Raymond"/>
        <s v="Guy"/>
        <s v="Neil"/>
        <s v="Frikkie"/>
        <s v="Spyker"/>
        <s v="Boyce"/>
        <s v="Steve"/>
        <s v="Simen"/>
        <s v="Kabous"/>
        <s v="Helen"/>
        <s v="Anet"/>
        <s v="Abriana"/>
        <s v="Wanda"/>
        <s v="Niel"/>
        <s v="Martinus"/>
        <s v="Josh"/>
        <s v="Wikus"/>
        <s v="William"/>
        <s v="Flippie"/>
        <s v="Elmaine"/>
        <s v="Willem"/>
        <s v="Steyn"/>
        <s v="John"/>
        <s v="Whitey"/>
        <s v="Andre"/>
        <s v="Barry"/>
        <s v="Maarten"/>
        <s v="Altun"/>
        <s v="Martin"/>
        <s v="Heini"/>
        <s v="Elaine"/>
        <s v="Nadia"/>
        <s v="Cecilia"/>
        <s v="Henning"/>
        <s v="Jaco"/>
        <s v="Susan"/>
        <s v="Renate"/>
        <s v="Wilna"/>
        <s v="Sue Anne "/>
        <s v="Ilana"/>
        <s v="Breggie"/>
        <s v="Org"/>
        <s v="Pieter"/>
        <s v="Hardus"/>
        <s v="JB"/>
        <s v="Werner"/>
        <s v="Olaf"/>
        <s v="Clinton"/>
        <s v="Nathan"/>
        <s v=""/>
        <m/>
        <s v="Dale" u="1"/>
        <s v="Bradley" u="1"/>
        <s v="Andrew" u="1"/>
        <s v="Philip" u="1"/>
        <s v="Brandon" u="1"/>
        <s v="Adri" u="1"/>
        <s v="Megan" u="1"/>
        <s v="Azola" u="1"/>
        <s v="Riaan" u="1"/>
        <s v="Shelly" u="1"/>
        <s v="Garreth" u="1"/>
        <s v="Nem" u="1"/>
        <s v="Nols" u="1"/>
        <s v="Willie" u="1"/>
        <s v="Newin" u="1"/>
        <s v="Stephen" u="1"/>
        <s v="Brendon" u="1"/>
        <s v="Angelique" u="1"/>
        <s v="Sage" u="1"/>
        <s v="Collin" u="1"/>
        <s v="Mathinus" u="1"/>
        <s v="Melanie" u="1"/>
        <s v="Brain" u="1"/>
        <s v="Brian" u="1"/>
        <s v="Cecil" u="1"/>
        <s v="Henri" u="1"/>
        <s v="Matthew" u="1"/>
        <s v="Denver" u="1"/>
        <s v="Francois" u="1"/>
        <s v="Jace" u="1"/>
        <s v="Dieter" u="1"/>
        <s v="Andries" u="1"/>
        <s v="Murry" u="1"/>
        <s v="Sue" u="1"/>
        <s v="Sakkie" u="1"/>
        <s v="Roy" u="1"/>
        <s v="Marthinus" u="1"/>
        <s v="Annelien" u="1"/>
        <s v="Antoi" u="1"/>
        <s v="Nadine" u="1"/>
        <s v="Renier" u="1"/>
        <s v="Corne" u="1"/>
        <s v="Gelhar" u="1"/>
        <s v="Kiepie" u="1"/>
        <s v="Darren" u="1"/>
        <s v="Eugene" u="1"/>
        <s v="Henrico" u="1"/>
        <s v="Krissi" u="1"/>
        <s v="Chrisjan" u="1"/>
        <s v="Mariette" u="1"/>
        <s v="Noel" u="1"/>
        <s v="Rikus" u="1"/>
        <s v="Jarred" u="1"/>
        <s v="Tersius" u="1"/>
        <s v="Gus" u="1"/>
        <s v="Avlik" u="1"/>
        <s v="Michelle" u="1"/>
        <s v="Gunther" u="1"/>
        <s v="James" u="1"/>
        <s v="Rinus" u="1"/>
        <s v="Monique" u="1"/>
        <s v="Jean-Pierre" u="1"/>
        <s v="Lise" u="1"/>
        <s v="Craig" u="1"/>
        <s v="Sarel" u="1"/>
        <s v="Sarah" u="1"/>
        <s v="Henry" u="1"/>
        <s v="Bernard" u="1"/>
        <s v="Craigh" u="1"/>
        <s v="Lurock" u="1"/>
        <s v="Phillip" u="1"/>
        <s v="Antoi " u="1"/>
        <s v="Jerome" u="1"/>
        <s v="Hansie " u="1"/>
        <s v="Ralp" u="1"/>
        <s v="Fanie" u="1"/>
        <s v="Denise" u="1"/>
        <s v="Abe" u="1"/>
        <s v="Kevin" u="1"/>
        <s v="Raldu" u="1"/>
        <s v="Donald" u="1"/>
        <s v="Emil" u="1"/>
        <s v="Ferdi" u="1"/>
        <s v="Johannes" u="1"/>
        <s v="Tiaan" u="1"/>
        <s v="Enrico" u="1"/>
        <s v="Nedjilka" u="1"/>
        <s v="Karmen" u="1"/>
        <s v="Lourens" u="1"/>
        <s v="Lester" u="1"/>
        <s v="Melany" u="1"/>
      </sharedItems>
    </cacheField>
    <cacheField name="Surname" numFmtId="0">
      <sharedItems containsBlank="1" count="160">
        <s v="Coetzee"/>
        <s v="Naidoo"/>
        <s v="Horn"/>
        <s v="Potgieter"/>
        <s v="Jansen van Vuuren"/>
        <s v="Doll"/>
        <s v="De Haast"/>
        <s v="Adams"/>
        <s v="May"/>
        <s v="Kotze"/>
        <s v="Orffer"/>
        <s v="Barnard"/>
        <s v="Klein"/>
        <s v="Smith"/>
        <s v="Thyssen"/>
        <s v="Peinke"/>
        <s v="Van Heerden"/>
        <s v="Karon"/>
        <s v="Kirsten"/>
        <s v="Langenstrassen"/>
        <s v="Roets"/>
        <s v="Renken"/>
        <s v="Fenaux"/>
        <s v="Herman"/>
        <s v="Peens"/>
        <s v="Strappazzon"/>
        <s v="Van Niekerk"/>
        <s v="Verster"/>
        <s v="Duvenhage"/>
        <s v="Nicholson"/>
        <s v="Reynolds"/>
        <s v="Van Emmenes"/>
        <s v="St Clair-Whicker"/>
        <s v="Ferreira"/>
        <s v="Kruger"/>
        <s v="Lloyd"/>
        <s v="Denny"/>
        <s v="Andersen"/>
        <s v="Agenbag"/>
        <s v="La Grange"/>
        <s v="Louw"/>
        <s v="Rheeder"/>
        <s v="Koberzig"/>
        <s v="Enslin"/>
        <s v="Van Der Linde"/>
        <s v="Venter"/>
        <s v="Timm"/>
        <s v="Viljoen"/>
        <s v="Schickerling"/>
        <s v="Scheepers"/>
        <s v="Terblanche"/>
        <s v="Steyn"/>
        <s v="Eksteen"/>
        <s v="Van Zyl"/>
        <s v="Loomes"/>
        <s v="Bezuidehout"/>
        <s v="Tedder"/>
        <s v="Molenaar"/>
        <s v="Roelofse"/>
        <s v="Truter"/>
        <s v="Zahrt"/>
        <s v="Vorster"/>
        <s v="Steenkamp"/>
        <s v="Brandt"/>
        <s v="Du Plessis"/>
        <s v="Breet"/>
        <s v="Gruttemeyer"/>
        <s v="Botha"/>
        <s v="Bennett"/>
        <s v="Van Rensburg"/>
        <s v="van Aarde"/>
        <s v="Jacobs"/>
        <s v="Theron"/>
        <s v="Van Riet"/>
        <s v="Barnhard"/>
        <s v="Chetty"/>
        <s v=""/>
        <m/>
        <s v="Vermaak" u="1"/>
        <s v="Laubscher" u="1"/>
        <s v="Sarjooparsad" u="1"/>
        <s v="Janse van Rensburg" u="1"/>
        <s v="Tesmer" u="1"/>
        <s v="Snyders" u="1"/>
        <s v="Grundlingh" u="1"/>
        <s v="Mellet" u="1"/>
        <s v="Feyerabend" u="1"/>
        <s v="Stephen" u="1"/>
        <s v="Wolfaardt" u="1"/>
        <s v="Scholtz" u="1"/>
        <s v="Westraad" u="1"/>
        <s v="Pretorius" u="1"/>
        <s v="Labuschagne" u="1"/>
        <s v="Singh" u="1"/>
        <s v="Lotter" u="1"/>
        <s v="Pretoruis" u="1"/>
        <s v="Prinsloo" u="1"/>
        <s v="Hewitt" u="1"/>
        <s v="Kohler" u="1"/>
        <s v="Turner" u="1"/>
        <s v="Vd Merwe" u="1"/>
        <s v="Drake" u="1"/>
        <s v="Bruwer" u="1"/>
        <s v="Fietze" u="1"/>
        <s v="Burger" u="1"/>
        <s v="Mostert" u="1"/>
        <s v="v/d Westhuizen" u="1"/>
        <s v="Hart" u="1"/>
        <s v="Cordier" u="1"/>
        <s v="Deklerk" u="1"/>
        <s v="Govender" u="1"/>
        <s v="Forbes" u="1"/>
        <s v="Furniss" u="1"/>
        <s v="Weldman" u="1"/>
        <s v="Kurz" u="1"/>
        <s v="Jonck" u="1"/>
        <s v="Dennis" u="1"/>
        <s v="Pienke" u="1"/>
        <s v="Charles" u="1"/>
        <s v="Pienaar" u="1"/>
        <s v="van Vuuren" u="1"/>
        <s v="Martin" u="1"/>
        <s v="Du Preez" u="1"/>
        <s v="Alexander" u="1"/>
        <s v="Lewis" u="1"/>
        <s v="Young" u="1"/>
        <s v="Soekoe" u="1"/>
        <s v="Mcfarlane" u="1"/>
        <s v="Van Staden" u="1"/>
        <s v="Wells" u="1"/>
        <s v="McFarlaine" u="1"/>
        <s v="Roetz" u="1"/>
        <s v="Diedericks" u="1"/>
        <s v="Honiball " u="1"/>
        <s v="Connoway" u="1"/>
        <s v="MC Gregor" u="1"/>
        <s v="Lesch" u="1"/>
        <s v="Gouveris" u="1"/>
        <s v="Krauer" u="1"/>
        <s v="Fourie" u="1"/>
        <s v="Downing" u="1"/>
        <s v="Tapp" u="1"/>
        <s v="Riggien" u="1"/>
        <s v="Mynhardt" u="1"/>
        <s v="Van der Poel" u="1"/>
        <s v="Rudolph" u="1"/>
        <s v="van Wyk" u="1"/>
        <s v="Slabbert" u="1"/>
        <s v="Knight" u="1"/>
        <s v="Mhaga" u="1"/>
        <s v="Daniels" u="1"/>
        <s v="Herrman" u="1"/>
        <s v="Joubert" u="1"/>
        <s v="Van Emmines" u="1"/>
        <s v="Snyman" u="1"/>
        <s v="De wet" u="1"/>
        <s v="Von berg" u="1"/>
        <s v="Kaltenbrun" u="1"/>
        <s v="Pitt" u="1"/>
        <s v="Scott" u="1"/>
      </sharedItems>
    </cacheField>
    <cacheField name="Status" numFmtId="0">
      <sharedItems containsBlank="1" count="10">
        <s v="Men Senior"/>
        <s v="Men Veteran"/>
        <s v="Men Master"/>
        <s v="Men Masters"/>
        <s v="Ladies Senior"/>
        <s v="Ladies Veteran"/>
        <s v="Ladies Master"/>
        <s v=""/>
        <m/>
        <s v="Ladies Grand Masters" u="1"/>
      </sharedItems>
    </cacheField>
    <cacheField name="Team" numFmtId="0">
      <sharedItems containsBlank="1" count="17">
        <s v="SA Pres Inland"/>
        <s v="Nam Pres Veterans"/>
        <s v="SA Pres Dev"/>
        <s v="Nam Pres Dev"/>
        <s v="SA Pres A"/>
        <s v="Nam Pres A"/>
        <s v="SA Pres B"/>
        <s v="Nam Pres B"/>
        <s v="Nam Pres Masters"/>
        <s v="SA Pres Masters"/>
        <s v="SA Pres Ladies"/>
        <s v="Nam Pres Ladies"/>
        <s v=""/>
        <m/>
        <s v=" Nam Pres A" u="1"/>
        <s v="Welwitschia" u="1"/>
        <s v="Nam Pres Vet" u="1"/>
      </sharedItems>
    </cacheField>
    <cacheField name="Edibles" numFmtId="0">
      <sharedItems containsBlank="1"/>
    </cacheField>
    <cacheField name="Inedibles" numFmtId="0">
      <sharedItems containsBlank="1"/>
    </cacheField>
    <cacheField name="length" numFmtId="0">
      <sharedItems containsString="0" containsBlank="1" containsNumber="1" containsInteger="1" minValue="40" maxValue="170"/>
    </cacheField>
    <cacheField name="kg" numFmtId="166">
      <sharedItems containsBlank="1" containsMixedTypes="1" containsNumber="1" minValue="0.7" maxValue="36.1"/>
    </cacheField>
    <cacheField name="Points" numFmtId="166">
      <sharedItems containsBlank="1" containsMixedTypes="1" containsNumber="1" minValue="0.7" maxValue="36.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ri Roets" refreshedDate="44841.224689120369" createdVersion="6" refreshedVersion="8" minRefreshableVersion="3" recordCount="788" xr:uid="{64F693F0-3B51-4CA0-B911-B9806F41F8A6}">
  <cacheSource type="worksheet">
    <worksheetSource ref="A1:M881" sheet="DATA ENTRY"/>
  </cacheSource>
  <cacheFields count="13">
    <cacheField name="Competition" numFmtId="0">
      <sharedItems containsBlank="1" count="10">
        <s v="Competition"/>
        <s v="Gus-2022-D2"/>
        <s v="Gus-2022-D1"/>
        <s v="Gus-2022-D3"/>
        <s v=""/>
        <m/>
        <s v="2018-Gus-D2" u="1"/>
        <s v="2018-Gus-D3" u="1"/>
        <s v="Gus - 2019 - D1" u="1"/>
        <s v="2018-Gus-D1" u="1"/>
      </sharedItems>
    </cacheField>
    <cacheField name="Date" numFmtId="167">
      <sharedItems containsDate="1" containsBlank="1" containsMixedTypes="1" minDate="2022-10-04T00:00:00" maxDate="2022-10-07T00:00:00"/>
    </cacheField>
    <cacheField name="Venue" numFmtId="0">
      <sharedItems containsBlank="1"/>
    </cacheField>
    <cacheField name="ID" numFmtId="0">
      <sharedItems containsBlank="1" count="187">
        <s v="SA8804"/>
        <s v="SA5282"/>
        <s v="N0020"/>
        <s v="N0067"/>
        <s v="N0069"/>
        <s v="N0255"/>
        <s v="N0656"/>
        <s v="S11108"/>
        <s v="SA9991"/>
        <s v="N0790"/>
        <s v="N0190"/>
        <s v="SA9923"/>
        <s v="N0002"/>
        <s v="N0300"/>
        <s v="S11102"/>
        <s v="SA2187"/>
        <s v="SA0847"/>
        <s v="SA3368"/>
        <s v="SA9639"/>
        <s v="N0663"/>
        <s v="N0145"/>
        <s v="SA7239"/>
        <s v="N0195"/>
        <s v="N0101"/>
        <s v="N0119"/>
        <s v="SA9445"/>
        <s v="N0761"/>
        <s v="N0783"/>
        <s v="SA9637"/>
        <s v="N0396"/>
        <s v="SA9488"/>
        <s v="SA2157"/>
        <s v="SA8208"/>
        <s v="SA8734"/>
        <s v="N0643"/>
        <s v="N0229"/>
        <s v="SA0740"/>
        <s v="SA0125"/>
        <s v="N0095"/>
        <s v="N0026"/>
        <s v="SA0035"/>
        <s v="SA7476"/>
        <s v="SA6820"/>
        <s v="SA2140"/>
        <s v="N0200"/>
        <s v="N0850"/>
        <s v="SA2568"/>
        <s v="N0610"/>
        <s v="SA9692"/>
        <s v="N0730"/>
        <s v="N0792"/>
        <s v="N0622"/>
        <s v="SA5649"/>
        <s v="N0014"/>
        <s v="SA1009"/>
        <s v="SA0728"/>
        <s v="SA5924"/>
        <s v="SA0757"/>
        <s v="SA0748"/>
        <s v="N0867"/>
        <s v="SA1417"/>
        <s v="SA0294"/>
        <s v="S10718"/>
        <s v="S11103"/>
        <s v="N0025"/>
        <s v="N0180"/>
        <s v="N0219"/>
        <s v="N0194"/>
        <s v="N0234"/>
        <s v="N0460"/>
        <s v="SA8576"/>
        <s v="N0404"/>
        <s v="SA8243"/>
        <s v="SA8712"/>
        <s v="SA9300"/>
        <s v="N0773"/>
        <s v="N0399"/>
        <s v="N0129"/>
        <s v="sa8169"/>
        <s v="SA0863"/>
        <s v="N0100"/>
        <s v="N0118"/>
        <s v="N0814"/>
        <s v="SA8609"/>
        <m/>
        <s v="N0302" u="1"/>
        <s v="SA8293" u="1"/>
        <s v="N0709" u="1"/>
        <s v="SA3679" u="1"/>
        <s v="SA5326" u="1"/>
        <s v="SA6868" u="1"/>
        <s v="N0017" u="1"/>
        <s v="N0208" u="1"/>
        <s v="N0621" u="1"/>
        <s v="SA3195" u="1"/>
        <s v="N0045" u="1"/>
        <s v="N0765" u="1"/>
        <s v="N0530" u="1"/>
        <s v="SA9676" u="1"/>
        <s v="SA2183" u="1"/>
        <s v="SA9090" u="1"/>
        <s v="N0583" u="1"/>
        <s v="SA2139" u="1"/>
        <s v="N0464" u="1"/>
        <s v="SA0127" u="1"/>
        <s v="SA5080" u="1"/>
        <s v="Sa5578" u="1"/>
        <s v="N0063" u="1"/>
        <s v="N0254" u="1"/>
        <s v="SA4139" u="1"/>
        <s v="SA5286" u="1"/>
        <s v="N0573" u="1"/>
        <s v="SA0160" u="1"/>
        <s v="SA8301" u="1"/>
        <s v="N0645" u="1"/>
        <s v="SA9475" u="1"/>
        <s v="N0144" u="1"/>
        <s v="N0407" u="1"/>
        <s v="SA4039" u="1"/>
        <s v="SA5509" u="1"/>
        <s v="SA10005" u="1"/>
        <s v="N0125" u="1"/>
        <s v="SA9920" u="1"/>
        <s v="SA2734" u="1"/>
        <s v="N0090" u="1"/>
        <s v="N0588" u="1"/>
        <s v="N0043" u="1"/>
        <s v="N0763" u="1"/>
        <s v="N0068" u="1"/>
        <s v="N0259" u="1"/>
        <s v="N0024" u="1"/>
        <s v="SA4162" u="1"/>
        <s v="SA9643" u="1"/>
        <s v="N0697" u="1"/>
        <s v="SA8543" u="1"/>
        <s v="SA8366" u="1"/>
        <s v="SA0624" u="1"/>
        <s v="SA6620" u="1"/>
        <s v="SA6900" u="1"/>
        <s v="N0333" u="1"/>
        <s v="SA5724" u="1"/>
        <s v="N0139" u="1"/>
        <s v="SA8354" u="1"/>
        <s v="N0051" u="1"/>
        <s v="N0580" u="1"/>
        <s v="SA0230" u="1"/>
        <s v="SA9722" u="1"/>
        <s v="N0461" u="1"/>
        <s v="SA8839" u="1"/>
        <s v="N0148" u="1"/>
        <s v="SA3683" u="1"/>
        <s v="SA8369" u="1"/>
        <s v="SA5535" u="1"/>
        <s v="SA8356" u="1"/>
        <s v="SA1143" u="1"/>
        <s v="N0185" u="1"/>
        <s v="N0066" u="1"/>
        <s v="N0667" u="1"/>
        <s v="SA2232" u="1"/>
        <s v="SA9548" u="1"/>
        <s v="SA9814" u="1"/>
        <s v="SA0954" u="1"/>
        <s v="Sa2233" u="1"/>
        <s v="N0031" u="1"/>
        <s v="SA9802" u="1"/>
        <s v="N0657" u="1"/>
        <s v="SA8698" u="1"/>
        <s v="N0228" u="1"/>
        <s v="SA2191" u="1"/>
        <s v="SA8009" u="1"/>
        <s v="N0594" u="1"/>
        <s v="SA0148" u="1"/>
        <s v="N0018" u="1"/>
        <s v="N0694" u="1"/>
        <s v="SA2499" u="1"/>
        <s v="SA5777" u="1"/>
        <s v="N0074" u="1"/>
        <s v="SA0767" u="1"/>
        <s v="SA2237" u="1"/>
        <s v="SA6248" u="1"/>
        <s v="SA6852" u="1"/>
        <s v="SA6573" u="1"/>
        <s v="N0011" u="1"/>
        <s v="N0083" u="1"/>
        <s v="N0127" u="1"/>
        <s v="N0540" u="1"/>
        <s v="SA3664" u="1"/>
      </sharedItems>
    </cacheField>
    <cacheField name="Name" numFmtId="0">
      <sharedItems containsBlank="1" count="169">
        <s v="Jean"/>
        <s v="Kunesh"/>
        <s v="Morne"/>
        <s v="Louis"/>
        <s v="Maritz"/>
        <s v="Heiko"/>
        <s v="Hannes"/>
        <s v="Byron"/>
        <s v="Pietie"/>
        <s v="Iwan"/>
        <s v="Chris Junior"/>
        <s v="Chris"/>
        <s v="Marco"/>
        <s v="Danie"/>
        <s v="Grant"/>
        <s v="Dylan"/>
        <s v="Adriaan"/>
        <s v="Mike"/>
        <s v="Wimpie"/>
        <s v="Allen"/>
        <s v="Hennie"/>
        <s v="Wesley"/>
        <s v="Tertius"/>
        <s v="Joe "/>
        <s v="Stefano"/>
        <s v="Johan"/>
        <s v="Deon"/>
        <s v="Raymond"/>
        <s v="Guy"/>
        <s v="Neil"/>
        <s v="Frikkie"/>
        <s v="Spyker"/>
        <s v="Boyce"/>
        <s v="Steve"/>
        <s v="Simen"/>
        <s v="Kabous"/>
        <s v="Helen"/>
        <s v="Anet"/>
        <s v="Abriana"/>
        <s v="Wanda"/>
        <s v="Niel"/>
        <s v="Martinus"/>
        <s v="Josh"/>
        <s v="Wikus"/>
        <s v="William"/>
        <s v="Flippie"/>
        <s v="Elmaine"/>
        <s v="Willem"/>
        <s v="Steyn"/>
        <s v="John"/>
        <s v="Whitey"/>
        <s v="Andre"/>
        <s v="Barry"/>
        <s v="Maarten"/>
        <s v="Altun"/>
        <s v="Martin"/>
        <s v="Heini"/>
        <s v="Elaine"/>
        <s v="Nadia"/>
        <s v="Cecilia"/>
        <s v="Henning"/>
        <s v="Jaco"/>
        <s v="Susan"/>
        <s v="Renate"/>
        <s v="Wilna"/>
        <s v="Sue Anne "/>
        <s v="Ilana"/>
        <s v="Breggie"/>
        <s v="Org"/>
        <s v="Pieter"/>
        <s v="Hardus"/>
        <s v="JB"/>
        <s v="Werner"/>
        <s v="Olaf"/>
        <s v="Clinton"/>
        <s v="Nathan"/>
        <s v=""/>
        <m/>
        <s v="Dale" u="1"/>
        <s v="Bradley" u="1"/>
        <s v="Andrew" u="1"/>
        <s v="Philip" u="1"/>
        <s v="Brandon" u="1"/>
        <s v="Adri" u="1"/>
        <s v="Megan" u="1"/>
        <s v="Azola" u="1"/>
        <s v="Riaan" u="1"/>
        <s v="Shelly" u="1"/>
        <s v="Garreth" u="1"/>
        <s v="Nem" u="1"/>
        <s v="Nols" u="1"/>
        <s v="Willie" u="1"/>
        <s v="Newin" u="1"/>
        <s v="Stephen" u="1"/>
        <s v="Brendon" u="1"/>
        <s v="Angelique" u="1"/>
        <s v="Sage" u="1"/>
        <s v="Collin" u="1"/>
        <s v="Mathinus" u="1"/>
        <s v="Melanie" u="1"/>
        <s v="Brain" u="1"/>
        <s v="Brian" u="1"/>
        <s v="Cecil" u="1"/>
        <s v="Henri" u="1"/>
        <s v="Matthew" u="1"/>
        <s v="Denver" u="1"/>
        <s v="Francois" u="1"/>
        <s v="Jace" u="1"/>
        <s v="Dieter" u="1"/>
        <s v="Andries" u="1"/>
        <s v="Murry" u="1"/>
        <s v="Sue" u="1"/>
        <s v="Sakkie" u="1"/>
        <s v="Roy" u="1"/>
        <s v="Marthinus" u="1"/>
        <s v="Annelien" u="1"/>
        <s v="Antoi" u="1"/>
        <s v="Nadine" u="1"/>
        <s v="Renier" u="1"/>
        <s v="Corne" u="1"/>
        <s v="Gelhar" u="1"/>
        <s v="Kiepie" u="1"/>
        <s v="Darren" u="1"/>
        <s v="Eugene" u="1"/>
        <s v="Henrico" u="1"/>
        <s v="Krissi" u="1"/>
        <s v="Chrisjan" u="1"/>
        <s v="Mariette" u="1"/>
        <s v="Noel" u="1"/>
        <s v="Rikus" u="1"/>
        <s v="Jarred" u="1"/>
        <s v="Tersius" u="1"/>
        <s v="Gus" u="1"/>
        <s v="Avlik" u="1"/>
        <s v="Michelle" u="1"/>
        <s v="Gunther" u="1"/>
        <s v="James" u="1"/>
        <s v="Rinus" u="1"/>
        <s v="Monique" u="1"/>
        <s v="Jean-Pierre" u="1"/>
        <s v="Lise" u="1"/>
        <s v="Craig" u="1"/>
        <s v="Sarel" u="1"/>
        <s v="Sarah" u="1"/>
        <s v="Henry" u="1"/>
        <s v="Bernard" u="1"/>
        <s v="Craigh" u="1"/>
        <s v="Lurock" u="1"/>
        <s v="Phillip" u="1"/>
        <s v="Antoi " u="1"/>
        <s v="Jerome" u="1"/>
        <s v="Hansie " u="1"/>
        <s v="Ralp" u="1"/>
        <s v="Fanie" u="1"/>
        <s v="Denise" u="1"/>
        <s v="Abe" u="1"/>
        <s v="Kevin" u="1"/>
        <s v="Raldu" u="1"/>
        <s v="Donald" u="1"/>
        <s v="Emil" u="1"/>
        <s v="Ferdi" u="1"/>
        <s v="Johannes" u="1"/>
        <s v="Tiaan" u="1"/>
        <s v="Enrico" u="1"/>
        <s v="Nedjilka" u="1"/>
        <s v="Karmen" u="1"/>
        <s v="Lourens" u="1"/>
        <s v="Lester" u="1"/>
        <s v="Melany" u="1"/>
      </sharedItems>
    </cacheField>
    <cacheField name="Surname" numFmtId="0">
      <sharedItems containsBlank="1" count="160">
        <s v="Coetzee"/>
        <s v="Naidoo"/>
        <s v="Horn"/>
        <s v="Potgieter"/>
        <s v="Jansen van Vuuren"/>
        <s v="Doll"/>
        <s v="De Haast"/>
        <s v="Adams"/>
        <s v="May"/>
        <s v="Kotze"/>
        <s v="Orffer"/>
        <s v="Barnard"/>
        <s v="Klein"/>
        <s v="Smith"/>
        <s v="Thyssen"/>
        <s v="Peinke"/>
        <s v="Van Heerden"/>
        <s v="Karon"/>
        <s v="Kirsten"/>
        <s v="Langenstrassen"/>
        <s v="Roets"/>
        <s v="Renken"/>
        <s v="Fenaux"/>
        <s v="Herman"/>
        <s v="Peens"/>
        <s v="Strappazzon"/>
        <s v="Van Niekerk"/>
        <s v="Verster"/>
        <s v="Duvenhage"/>
        <s v="Nicholson"/>
        <s v="Reynolds"/>
        <s v="Van Emmenes"/>
        <s v="St Clair-Whicker"/>
        <s v="Ferreira"/>
        <s v="Kruger"/>
        <s v="Lloyd"/>
        <s v="Denny"/>
        <s v="Andersen"/>
        <s v="Agenbag"/>
        <s v="La Grange"/>
        <s v="Louw"/>
        <s v="Rheeder"/>
        <s v="Koberzig"/>
        <s v="Enslin"/>
        <s v="Van Der Linde"/>
        <s v="Venter"/>
        <s v="Timm"/>
        <s v="Viljoen"/>
        <s v="Schickerling"/>
        <s v="Scheepers"/>
        <s v="Terblanche"/>
        <s v="Steyn"/>
        <s v="Eksteen"/>
        <s v="Van Zyl"/>
        <s v="Loomes"/>
        <s v="Bezuidehout"/>
        <s v="Tedder"/>
        <s v="Molenaar"/>
        <s v="Roelofse"/>
        <s v="Truter"/>
        <s v="Zahrt"/>
        <s v="Vorster"/>
        <s v="Steenkamp"/>
        <s v="Brandt"/>
        <s v="Du Plessis"/>
        <s v="Breet"/>
        <s v="Gruttemeyer"/>
        <s v="Botha"/>
        <s v="Bennett"/>
        <s v="Van Rensburg"/>
        <s v="van Aarde"/>
        <s v="Jacobs"/>
        <s v="Theron"/>
        <s v="Van Riet"/>
        <s v="Barnhard"/>
        <s v="Chetty"/>
        <s v=""/>
        <m/>
        <s v="Vermaak" u="1"/>
        <s v="Laubscher" u="1"/>
        <s v="Sarjooparsad" u="1"/>
        <s v="Janse van Rensburg" u="1"/>
        <s v="Tesmer" u="1"/>
        <s v="Snyders" u="1"/>
        <s v="Grundlingh" u="1"/>
        <s v="Mellet" u="1"/>
        <s v="Feyerabend" u="1"/>
        <s v="Stephen" u="1"/>
        <s v="Wolfaardt" u="1"/>
        <s v="Scholtz" u="1"/>
        <s v="Westraad" u="1"/>
        <s v="Pretorius" u="1"/>
        <s v="Labuschagne" u="1"/>
        <s v="Singh" u="1"/>
        <s v="Lotter" u="1"/>
        <s v="Pretoruis" u="1"/>
        <s v="Prinsloo" u="1"/>
        <s v="Hewitt" u="1"/>
        <s v="Kohler" u="1"/>
        <s v="Turner" u="1"/>
        <s v="Vd Merwe" u="1"/>
        <s v="Drake" u="1"/>
        <s v="Bruwer" u="1"/>
        <s v="Fietze" u="1"/>
        <s v="Burger" u="1"/>
        <s v="Mostert" u="1"/>
        <s v="v/d Westhuizen" u="1"/>
        <s v="Hart" u="1"/>
        <s v="Cordier" u="1"/>
        <s v="Deklerk" u="1"/>
        <s v="Govender" u="1"/>
        <s v="Forbes" u="1"/>
        <s v="Furniss" u="1"/>
        <s v="Weldman" u="1"/>
        <s v="Kurz" u="1"/>
        <s v="Jonck" u="1"/>
        <s v="Dennis" u="1"/>
        <s v="Pienke" u="1"/>
        <s v="Charles" u="1"/>
        <s v="Pienaar" u="1"/>
        <s v="van Vuuren" u="1"/>
        <s v="Martin" u="1"/>
        <s v="Du Preez" u="1"/>
        <s v="Alexander" u="1"/>
        <s v="Lewis" u="1"/>
        <s v="Young" u="1"/>
        <s v="Soekoe" u="1"/>
        <s v="Mcfarlane" u="1"/>
        <s v="Van Staden" u="1"/>
        <s v="Wells" u="1"/>
        <s v="McFarlaine" u="1"/>
        <s v="Roetz" u="1"/>
        <s v="Diedericks" u="1"/>
        <s v="Honiball " u="1"/>
        <s v="Connoway" u="1"/>
        <s v="MC Gregor" u="1"/>
        <s v="Lesch" u="1"/>
        <s v="Gouveris" u="1"/>
        <s v="Krauer" u="1"/>
        <s v="Fourie" u="1"/>
        <s v="Downing" u="1"/>
        <s v="Tapp" u="1"/>
        <s v="Riggien" u="1"/>
        <s v="Mynhardt" u="1"/>
        <s v="Van der Poel" u="1"/>
        <s v="Rudolph" u="1"/>
        <s v="van Wyk" u="1"/>
        <s v="Slabbert" u="1"/>
        <s v="Knight" u="1"/>
        <s v="Mhaga" u="1"/>
        <s v="Daniels" u="1"/>
        <s v="Herrman" u="1"/>
        <s v="Joubert" u="1"/>
        <s v="Van Emmines" u="1"/>
        <s v="Snyman" u="1"/>
        <s v="De wet" u="1"/>
        <s v="Von berg" u="1"/>
        <s v="Kaltenbrun" u="1"/>
        <s v="Pitt" u="1"/>
        <s v="Scott" u="1"/>
      </sharedItems>
    </cacheField>
    <cacheField name="Status" numFmtId="0">
      <sharedItems containsBlank="1" count="10">
        <s v="Men Senior"/>
        <s v="Men Veteran"/>
        <s v="Men Master"/>
        <s v="Men Masters"/>
        <s v="Ladies Senior"/>
        <s v="Ladies Veteran"/>
        <s v="Ladies Master"/>
        <s v=""/>
        <m/>
        <s v="Ladies Grand Masters" u="1"/>
      </sharedItems>
    </cacheField>
    <cacheField name="Team" numFmtId="0">
      <sharedItems containsBlank="1" count="17">
        <s v="SA Pres Inland"/>
        <s v="Nam Pres Veterans"/>
        <s v="SA Pres Dev"/>
        <s v="Nam Pres Dev"/>
        <s v="SA Pres A"/>
        <s v="Nam Pres A"/>
        <s v="SA Pres B"/>
        <s v="Nam Pres B"/>
        <s v="Nam Pres Masters"/>
        <s v="SA Pres Masters"/>
        <s v="SA Pres Ladies"/>
        <s v="Nam Pres Ladies"/>
        <s v=""/>
        <m/>
        <s v=" Nam Pres A" u="1"/>
        <s v="Welwitschia" u="1"/>
        <s v="Nam Pres Vet" u="1"/>
      </sharedItems>
    </cacheField>
    <cacheField name="Edibles" numFmtId="0">
      <sharedItems containsBlank="1"/>
    </cacheField>
    <cacheField name="Inedibles" numFmtId="0">
      <sharedItems containsBlank="1"/>
    </cacheField>
    <cacheField name="length" numFmtId="0">
      <sharedItems containsString="0" containsBlank="1" containsNumber="1" containsInteger="1" minValue="40" maxValue="170"/>
    </cacheField>
    <cacheField name="kg" numFmtId="166">
      <sharedItems containsBlank="1" containsMixedTypes="1" containsNumber="1" minValue="0.7" maxValue="36.1"/>
    </cacheField>
    <cacheField name="Points" numFmtId="166">
      <sharedItems containsBlank="1" containsMixedTypes="1" containsNumber="1" minValue="0.7" maxValue="36.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5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ri Roets" refreshedDate="44841.224690277777" createdVersion="6" refreshedVersion="8" minRefreshableVersion="3" recordCount="518" xr:uid="{00000000-000A-0000-FFFF-FFFF01000000}">
  <cacheSource type="worksheet">
    <worksheetSource ref="A1:M519" sheet="DATA ENTRY"/>
  </cacheSource>
  <cacheFields count="13">
    <cacheField name="Competition" numFmtId="0">
      <sharedItems containsBlank="1" count="31">
        <s v="Competition"/>
        <s v="Gus-2022-D2"/>
        <s v="Gus-2022-D1"/>
        <s v="Gus-2022-D3"/>
        <s v=""/>
        <m u="1"/>
        <s v="2017-IC-L3" u="1"/>
        <s v="2016-IC-L2" u="1"/>
        <s v="2017-Gus-D1" u="1"/>
        <s v="2015-IC-L1" u="1"/>
        <s v="2018-Gus-D2" u="1"/>
        <s v="2017-IC-L4" u="1"/>
        <s v="2016-IC-L3" u="1"/>
        <s v="2015-IC-L2" u="1"/>
        <s v="2017-Gus-D2" u="1"/>
        <s v="2018-Gus-D3" u="1"/>
        <s v="2016-IC-L4" u="1"/>
        <s v="2015-IC-L3" u="1"/>
        <s v="2017-Gus-D3" u="1"/>
        <s v="2016-IC-L5" u="1"/>
        <s v="2015-IC-L4" u="1"/>
        <s v="2015-IC-L5" u="1"/>
        <s v="20158-Gus-D3" u="1"/>
        <s v="2015-NA-D1" u="1"/>
        <s v="Gus - 2019 - D1" u="1"/>
        <s v="2015-NA-D2" u="1"/>
        <s v="2015-NA-D3" u="1"/>
        <s v="2017-IC-L1" u="1"/>
        <s v="2017-IC-L2" u="1"/>
        <s v="2018-Gus-D1" u="1"/>
        <s v="2016-IC-L1" u="1"/>
      </sharedItems>
    </cacheField>
    <cacheField name="Date" numFmtId="167">
      <sharedItems containsDate="1" containsMixedTypes="1" minDate="2022-10-04T00:00:00" maxDate="2022-10-07T00:00:00"/>
    </cacheField>
    <cacheField name="Venue" numFmtId="0">
      <sharedItems/>
    </cacheField>
    <cacheField name="ID" numFmtId="0">
      <sharedItems containsBlank="1" count="642">
        <s v="SA8804"/>
        <s v="SA5282"/>
        <s v="N0020"/>
        <s v="N0067"/>
        <s v="N0069"/>
        <s v="N0255"/>
        <s v="N0656"/>
        <s v="S11108"/>
        <s v="SA9991"/>
        <s v="N0790"/>
        <s v="N0190"/>
        <s v="SA9923"/>
        <s v="N0002"/>
        <s v="N0300"/>
        <s v="S11102"/>
        <s v="SA2187"/>
        <s v="SA0847"/>
        <s v="SA3368"/>
        <s v="SA9639"/>
        <s v="N0663"/>
        <s v="N0145"/>
        <s v="SA7239"/>
        <s v="N0195"/>
        <s v="N0101"/>
        <s v="N0119"/>
        <s v="SA9445"/>
        <s v="N0761"/>
        <s v="N0783"/>
        <s v="SA9637"/>
        <s v="N0396"/>
        <s v="SA9488"/>
        <s v="SA2157"/>
        <s v="SA8208"/>
        <s v="SA8734"/>
        <s v="N0643"/>
        <s v="N0229"/>
        <s v="SA0740"/>
        <s v="SA0125"/>
        <s v="N0095"/>
        <s v="N0026"/>
        <s v="SA0035"/>
        <s v="SA7476"/>
        <s v="SA6820"/>
        <s v="SA2140"/>
        <s v="N0200"/>
        <s v="N0850"/>
        <s v="SA2568"/>
        <s v="N0610"/>
        <s v="SA9692"/>
        <s v="N0730"/>
        <s v="N0792"/>
        <s v="N0622"/>
        <s v="SA5649"/>
        <s v="N0014"/>
        <s v="SA1009"/>
        <s v="SA0728"/>
        <s v="SA5924"/>
        <s v="SA0757"/>
        <s v="SA0748"/>
        <s v="N0867"/>
        <s v="SA1417"/>
        <s v="SA0294"/>
        <s v="S10718"/>
        <s v="S11103"/>
        <s v="N0025"/>
        <s v="N0180"/>
        <s v="N0219"/>
        <s v="N0194"/>
        <s v="N0234"/>
        <s v="N0460"/>
        <s v="SA8576"/>
        <s v="N0404"/>
        <s v="SA8243"/>
        <s v="SA8712"/>
        <s v="SA9300"/>
        <s v="N0773"/>
        <s v="N0399"/>
        <s v="N0129"/>
        <s v="sa8169"/>
        <s v="SA0863"/>
        <s v="N0100"/>
        <s v="N0118"/>
        <s v="N0814"/>
        <s v="SA8609"/>
        <m/>
        <s v="N0282" u="1"/>
        <s v="N0466" u="1"/>
        <s v="N0558" u="1"/>
        <s v="N0566" u="1"/>
        <s v="N0658" u="1"/>
        <s v="N0482" u="1"/>
        <s v="N0574" u="1"/>
        <s v="N0666" u="1"/>
        <s v="N0490" u="1"/>
        <s v="N0582" u="1"/>
        <s v="N0674" u="1"/>
        <s v="N0590" u="1"/>
        <s v="N0682" u="1"/>
        <s v="N0690" u="1"/>
        <s v="N0059" u="1"/>
        <s v="N0075" u="1"/>
        <s v="N0167" u="1"/>
        <s v="N0259" u="1"/>
        <s v="N0083" u="1"/>
        <s v="N0175" u="1"/>
        <s v="N0267" u="1"/>
        <s v="N0359" u="1"/>
        <s v="N0091" u="1"/>
        <s v="N0275" u="1"/>
        <s v="N0191" u="1"/>
        <s v="N0283" u="1"/>
        <s v="N0559" u="1"/>
        <s v="N0291" u="1"/>
        <s v="N0475" u="1"/>
        <s v="N0659" u="1"/>
        <s v="N0575" u="1"/>
        <s v="N0667" u="1"/>
        <s v="N0491" u="1"/>
        <s v="N0583" u="1"/>
        <s v="N0591" u="1"/>
        <s v="N0683" u="1"/>
        <s v="N0691" u="1"/>
        <s v="N0068" u="1"/>
        <s v="N0076" u="1"/>
        <s v="N0168" u="1"/>
        <s v="N0268" u="1"/>
        <s v="N0092" u="1"/>
        <s v="N0184" u="1"/>
        <s v="N0192" u="1"/>
        <s v="N0468" u="1"/>
        <s v="N0476" u="1"/>
        <s v="N0568" u="1"/>
        <s v="N0484" u="1"/>
        <s v="N0576" u="1"/>
        <s v="N0492" u="1"/>
        <s v="N0584" u="1"/>
        <s v="N0592" u="1"/>
        <s v="N0684" u="1"/>
        <s v="N0692" u="1"/>
        <s v="N0077" u="1"/>
        <s v="N0169" u="1"/>
        <s v="N0085" u="1"/>
        <s v="N0177" u="1"/>
        <s v="N0269" u="1"/>
        <s v="N0093" u="1"/>
        <s v="N0185" u="1"/>
        <s v="N0277" u="1"/>
        <s v="N0193" u="1"/>
        <s v="N0293" u="1"/>
        <s v="N0569" u="1"/>
        <s v="N0577" u="1"/>
        <s v="N0669" u="1"/>
        <s v="N0493" u="1"/>
        <s v="N0585" u="1"/>
        <s v="N0677" u="1"/>
        <s v="N0593" u="1"/>
        <s v="N0685" u="1"/>
        <s v="N0693" u="1"/>
        <s v="SA0138" u="1"/>
        <s v="N0078" u="1"/>
        <s v="N0086" u="1"/>
        <s v="N0178" u="1"/>
        <s v="N0378" u="1"/>
        <s v="N0386" u="1"/>
        <s v="N0394" u="1"/>
        <s v="N0486" u="1"/>
        <s v="N0578" u="1"/>
        <s v="N0586" u="1"/>
        <s v="N0678" u="1"/>
        <s v="N0594" u="1"/>
        <s v="N0686" u="1"/>
        <s v="N0694" u="1"/>
        <s v="SA0148" u="1"/>
        <s v="N0079" u="1"/>
        <s v="N0087" u="1"/>
        <s v="N0179" u="1"/>
        <s v="N0187" u="1"/>
        <s v="N0279" u="1"/>
        <s v="N0487" u="1"/>
        <s v="N0579" u="1"/>
        <s v="N0495" u="1"/>
        <s v="N0587" u="1"/>
        <s v="N0679" u="1"/>
        <s v="N0595" u="1"/>
        <s v="N0687" u="1"/>
        <s v="N0088" u="1"/>
        <s v="N0096" u="1"/>
        <s v="N0188" u="1"/>
        <s v="N0296" u="1"/>
        <s v="N0496" u="1"/>
        <s v="N0588" u="1"/>
        <s v="N0596" u="1"/>
        <s v="N0688" u="1"/>
        <s v="N0696" u="1"/>
        <s v="N0089" u="1"/>
        <s v="SA6248" u="1"/>
        <s v="N0097" u="1"/>
        <s v="N0189" u="1"/>
        <s v="SA5316" u="1"/>
        <s v="N0297" u="1"/>
        <s v="N0489" u="1"/>
        <s v="N0497" u="1"/>
        <s v="N0589" u="1"/>
        <s v="N0597" u="1"/>
        <s v="N0689" u="1"/>
        <s v="N0697" u="1"/>
        <s v="N0098" u="1"/>
        <s v="SA5326" u="1"/>
        <s v="N0298" u="1"/>
        <s v="N0598" u="1"/>
        <s v="SA2232" u="1"/>
        <s v="N0099" u="1"/>
        <s v="N0199" u="1"/>
        <s v="N0299" u="1"/>
        <s v="N0499" u="1"/>
        <s v="N0699" u="1"/>
        <s v="SA10005" u="1"/>
        <s v="SA0230" u="1"/>
        <s v="SA4162" u="1"/>
        <s v="SA0160" u="1"/>
        <s v="SA4264" u="1"/>
        <s v="SA5080" u="1"/>
        <s v="SA8356" u="1"/>
        <s v="SA5286" u="1"/>
        <s v="SA8378" u="1"/>
        <s v="SA8366" u="1"/>
        <s v="SA8354" u="1"/>
        <s v="SA9090" u="1"/>
        <s v="SA8444" u="1"/>
        <s v="SA9548" u="1"/>
        <s v="SA0624" u="1"/>
        <s v="SA3280" u="1"/>
        <s v="SA3704" u="1"/>
        <s v="Sa5578" u="1"/>
        <s v="SA5724" u="1"/>
        <s v="SA6620" u="1"/>
        <s v="SA3666" u="1"/>
        <s v="SA2734" u="1"/>
        <s v="SA9722" u="1"/>
        <s v="SA9814" u="1"/>
        <s v="SA9802" u="1"/>
        <s v="SA3664" u="1"/>
        <s v="SA9676" u="1"/>
        <s v="SA8698" u="1"/>
        <s v="SA6868" u="1"/>
        <s v="SA6900" u="1"/>
        <s v="SA6852" u="1"/>
        <s v="SA9920" u="1"/>
        <s v="SA0954" u="1"/>
        <s v="SA8009" u="1"/>
        <s v="SA4039" u="1"/>
        <s v="SA0127" u="1"/>
        <s v="SA2139" u="1"/>
        <s v="SA4139" u="1"/>
        <s v="SA0057" u="1"/>
        <s v="SA2237" u="1"/>
        <s v="SA5225" u="1"/>
        <s v="SA1143" u="1"/>
        <s v="Sa2233" u="1"/>
        <s v="SA5509" u="1"/>
        <s v="SA8301" u="1"/>
        <s v="SA0267" u="1"/>
        <s v="SA2255" u="1"/>
        <s v="SA8439" u="1"/>
        <s v="SA8093" u="1"/>
        <s v="SA8369" u="1"/>
        <s v="SA2183" u="1"/>
        <s v="SA3195" u="1"/>
        <s v="SA5411" u="1"/>
        <s v="SA2365" u="1"/>
        <s v="SA2191" u="1"/>
        <s v="SA5535" u="1"/>
        <s v="N0500" u="1"/>
        <s v="N0700" u="1"/>
        <s v="SA8293" u="1"/>
        <s v="N0001" u="1"/>
        <s v="N0201" u="1"/>
        <s v="N0401" u="1"/>
        <s v="N0501" u="1"/>
        <s v="SA2499" u="1"/>
        <s v="N0601" u="1"/>
        <s v="N0701" u="1"/>
        <s v="SA8579" u="1"/>
        <s v="SA9475" u="1"/>
        <s v="SA8543" u="1"/>
        <s v="N0010" u="1"/>
        <s v="N0102" u="1"/>
        <s v="N0110" u="1"/>
        <s v="N0202" u="1"/>
        <s v="N0210" u="1"/>
        <s v="N0302" u="1"/>
        <s v="N0502" u="1"/>
        <s v="N0510" u="1"/>
        <s v="N0710" u="1"/>
        <s v="N0003" u="1"/>
        <s v="SA8725" u="1"/>
        <s v="N0011" u="1"/>
        <s v="N0103" u="1"/>
        <s v="N0203" u="1"/>
        <s v="N0311" u="1"/>
        <s v="N0503" u="1"/>
        <s v="N0611" u="1"/>
        <s v="N0703" u="1"/>
        <s v="SA3679" u="1"/>
        <s v="SA5575" u="1"/>
        <s v="SA8839" u="1"/>
        <s v="N0004" u="1"/>
        <s v="N0012" u="1"/>
        <s v="N0104" u="1"/>
        <s v="SA9643" u="1"/>
        <s v="N0112" u="1"/>
        <s v="SA8711" u="1"/>
        <s v="N0304" u="1"/>
        <s v="N0220" u="1"/>
        <s v="N0504" u="1"/>
        <s v="N0604" u="1"/>
        <s v="N0520" u="1"/>
        <s v="N0612" u="1"/>
        <s v="N0704" u="1"/>
        <s v="N0620" u="1"/>
        <s v="N0720" u="1"/>
        <s v="SA6573" u="1"/>
        <s v="N0005" u="1"/>
        <s v="N0013" u="1"/>
        <s v="N0105" u="1"/>
        <s v="N0021" u="1"/>
        <s v="N0113" u="1"/>
        <s v="N0205" u="1"/>
        <s v="N0121" u="1"/>
        <s v="N0213" u="1"/>
        <s v="N0305" u="1"/>
        <s v="N0221" u="1"/>
        <s v="N0505" u="1"/>
        <s v="N0521" u="1"/>
        <s v="N0613" u="1"/>
        <s v="N0705" u="1"/>
        <s v="SA0767" u="1"/>
        <s v="N0621" u="1"/>
        <s v="N0713" u="1"/>
        <s v="N0721" u="1"/>
        <s v="N0006" u="1"/>
        <s v="N0106" u="1"/>
        <s v="N0022" u="1"/>
        <s v="N0114" u="1"/>
        <s v="N0206" u="1"/>
        <s v="N0030" u="1"/>
        <s v="N0122" u="1"/>
        <s v="N0306" u="1"/>
        <s v="N0130" u="1"/>
        <s v="N0222" u="1"/>
        <s v="N0514" u="1"/>
        <s v="N0606" u="1"/>
        <s v="N0522" u="1"/>
        <s v="N0614" u="1"/>
        <s v="N0706" u="1"/>
        <s v="N0530" u="1"/>
        <s v="N0714" u="1"/>
        <s v="N0630" u="1"/>
        <s v="N0722" u="1"/>
        <s v="SA5777" u="1"/>
        <s v="N0007" u="1"/>
        <s v="N0015" u="1"/>
        <s v="N0023" u="1"/>
        <s v="N0115" u="1"/>
        <s v="N0207" u="1"/>
        <s v="N0031" u="1"/>
        <s v="N0123" u="1"/>
        <s v="N0307" u="1"/>
        <s v="SA7901" u="1"/>
        <s v="N0131" u="1"/>
        <s v="N0223" u="1"/>
        <s v="N0407" u="1"/>
        <s v="N0331" u="1"/>
        <s v="N0515" u="1"/>
        <s v="N0607" u="1"/>
        <s v="N0523" u="1"/>
        <s v="N0615" u="1"/>
        <s v="N0707" u="1"/>
        <s v="N0531" u="1"/>
        <s v="N0623" u="1"/>
        <s v="N0715" u="1"/>
        <s v="N0631" u="1"/>
        <s v="N0723" u="1"/>
        <s v="SA0763" u="1"/>
        <s v="N0731" u="1"/>
        <s v="SA3683" u="1"/>
        <s v="N0008" u="1"/>
        <s v="N0016" u="1"/>
        <s v="N0024" u="1"/>
        <s v="N0116" u="1"/>
        <s v="N0208" u="1"/>
        <s v="N0032" u="1"/>
        <s v="N0124" u="1"/>
        <s v="N0216" u="1"/>
        <s v="N0040" u="1"/>
        <s v="N0140" u="1"/>
        <s v="N0240" u="1"/>
        <s v="N0332" u="1"/>
        <s v="N0516" u="1"/>
        <s v="N0608" u="1"/>
        <s v="N0524" u="1"/>
        <s v="N0616" u="1"/>
        <s v="N0708" u="1"/>
        <s v="N0624" u="1"/>
        <s v="N0716" u="1"/>
        <s v="N0540" u="1"/>
        <s v="N0632" u="1"/>
        <s v="N0724" u="1"/>
        <s v="N0640" u="1"/>
        <s v="N0732" u="1"/>
        <s v="N0740" u="1"/>
        <s v="SA5773" u="1"/>
        <s v="N0009" u="1"/>
        <s v="N0017" u="1"/>
        <s v="N0117" u="1"/>
        <s v="N0209" u="1"/>
        <s v="N0033" u="1"/>
        <s v="N0125" u="1"/>
        <s v="N0217" u="1"/>
        <s v="N0041" u="1"/>
        <s v="N0133" u="1"/>
        <s v="N0225" u="1"/>
        <s v="N0409" u="1"/>
        <s v="N0141" u="1"/>
        <s v="N0325" u="1"/>
        <s v="N0241" u="1"/>
        <s v="N0333" u="1"/>
        <s v="N0609" u="1"/>
        <s v="N0341" u="1"/>
        <s v="N0617" u="1"/>
        <s v="N0709" u="1"/>
        <s v="N0533" u="1"/>
        <s v="N0717" u="1"/>
        <s v="N0641" u="1"/>
        <s v="N0733" u="1"/>
        <s v="N0741" u="1"/>
        <s v="N0018" u="1"/>
        <s v="N0126" u="1"/>
        <s v="N0042" u="1"/>
        <s v="N0134" u="1"/>
        <s v="N0226" u="1"/>
        <s v="N0050" u="1"/>
        <s v="N0142" u="1"/>
        <s v="N0150" u="1"/>
        <s v="N0242" u="1"/>
        <s v="N0518" u="1"/>
        <s v="N0434" u="1"/>
        <s v="N0618" u="1"/>
        <s v="N0534" u="1"/>
        <s v="N0718" u="1"/>
        <s v="N0450" u="1"/>
        <s v="N0726" u="1"/>
        <s v="N0550" u="1"/>
        <s v="N0642" u="1"/>
        <s v="N0734" u="1"/>
        <s v="N0650" u="1"/>
        <s v="N0742" u="1"/>
        <s v="N0019" u="1"/>
        <s v="N0027" u="1"/>
        <s v="N0035" u="1"/>
        <s v="N0127" u="1"/>
        <s v="N0043" u="1"/>
        <s v="N0135" u="1"/>
        <s v="N0319" u="1"/>
        <s v="N0051" u="1"/>
        <s v="N0143" u="1"/>
        <s v="N0235" u="1"/>
        <s v="N0243" u="1"/>
        <s v="N0519" u="1"/>
        <s v="N0251" u="1"/>
        <s v="N0343" u="1"/>
        <s v="N0619" u="1"/>
        <s v="N0535" u="1"/>
        <s v="N0627" u="1"/>
        <s v="N0635" u="1"/>
        <s v="N0727" u="1"/>
        <s v="N0551" u="1"/>
        <s v="N0735" u="1"/>
        <s v="N0743" u="1"/>
        <s v="N0751" u="1"/>
        <s v="N0028" u="1"/>
        <s v="N0036" u="1"/>
        <s v="N0128" u="1"/>
        <s v="N0044" u="1"/>
        <s v="N0136" u="1"/>
        <s v="N0228" u="1"/>
        <s v="N0052" u="1"/>
        <s v="N0144" u="1"/>
        <s v="N0236" u="1"/>
        <s v="N0060" u="1"/>
        <s v="N0152" u="1"/>
        <s v="N0336" u="1"/>
        <s v="N0160" u="1"/>
        <s v="N0252" u="1"/>
        <s v="N0344" u="1"/>
        <s v="N0528" u="1"/>
        <s v="N0260" u="1"/>
        <s v="N0536" u="1"/>
        <s v="N0628" u="1"/>
        <s v="N0636" u="1"/>
        <s v="N0728" u="1"/>
        <s v="N0552" u="1"/>
        <s v="N0644" u="1"/>
        <s v="N0736" u="1"/>
        <s v="N0560" u="1"/>
        <s v="N0652" u="1"/>
        <s v="N0744" u="1"/>
        <s v="N0660" u="1"/>
        <s v="N0752" u="1"/>
        <s v="N0760" u="1"/>
        <s v="N0029" u="1"/>
        <s v="N0037" u="1"/>
        <s v="N0045" u="1"/>
        <s v="N0137" u="1"/>
        <s v="N0053" u="1"/>
        <s v="N0061" u="1"/>
        <s v="N0153" u="1"/>
        <s v="N0337" u="1"/>
        <s v="N0253" u="1"/>
        <s v="N0445" u="1"/>
        <s v="N0537" u="1"/>
        <s v="N0629" u="1"/>
        <s v="N0545" u="1"/>
        <s v="N0637" u="1"/>
        <s v="N0729" u="1"/>
        <s v="N0461" u="1"/>
        <s v="N0553" u="1"/>
        <s v="N0645" u="1"/>
        <s v="N0737" u="1"/>
        <s v="N0561" u="1"/>
        <s v="N0653" u="1"/>
        <s v="N0661" u="1"/>
        <s v="N0753" u="1"/>
        <s v="N0038" u="1"/>
        <s v="N0046" u="1"/>
        <s v="N0138" u="1"/>
        <s v="N0054" u="1"/>
        <s v="N0146" u="1"/>
        <s v="N0238" u="1"/>
        <s v="N0062" u="1"/>
        <s v="N0154" u="1"/>
        <s v="N0070" u="1"/>
        <s v="N0162" u="1"/>
        <s v="N0254" u="1"/>
        <s v="N0170" u="1"/>
        <s v="N0262" u="1"/>
        <s v="N0354" u="1"/>
        <s v="N0546" u="1"/>
        <s v="N0462" u="1"/>
        <s v="N0554" u="1"/>
        <s v="N0646" u="1"/>
        <s v="N0470" u="1"/>
        <s v="N0562" u="1"/>
        <s v="N0654" u="1"/>
        <s v="N0570" u="1"/>
        <s v="N0662" u="1"/>
        <s v="N0754" u="1"/>
        <s v="N0670" u="1"/>
        <s v="N0762" u="1"/>
        <s v="N0039" u="1"/>
        <s v="N0139" u="1"/>
        <s v="N0055" u="1"/>
        <s v="N0063" u="1"/>
        <s v="N0339" u="1"/>
        <s v="N0071" u="1"/>
        <s v="N0163" u="1"/>
        <s v="N0347" u="1"/>
        <s v="N0171" u="1"/>
        <s v="N0263" u="1"/>
        <s v="N0447" u="1"/>
        <s v="N0539" u="1"/>
        <s v="N0363" u="1"/>
        <s v="N0639" u="1"/>
        <s v="N0463" u="1"/>
        <s v="N0555" u="1"/>
        <s v="N0647" u="1"/>
        <s v="N0655" u="1"/>
        <s v="N0747" u="1"/>
        <s v="N0571" u="1"/>
        <s v="N0755" u="1"/>
        <s v="N0671" u="1"/>
        <s v="N0763" u="1"/>
        <s v="N0048" u="1"/>
        <s v="N0056" u="1"/>
        <s v="N0148" u="1"/>
        <s v="N0064" u="1"/>
        <s v="N0156" u="1"/>
        <s v="N0072" u="1"/>
        <s v="N0256" u="1"/>
        <s v="N0080" u="1"/>
        <s v="N0172" u="1"/>
        <s v="N0272" u="1"/>
        <s v="N0464" u="1"/>
        <s v="N0556" u="1"/>
        <s v="N0648" u="1"/>
        <s v="N0564" u="1"/>
        <s v="N0748" u="1"/>
        <s v="N0572" u="1"/>
        <s v="N0664" u="1"/>
        <s v="N0756" u="1"/>
        <s v="N0580" u="1"/>
        <s v="N0764" u="1"/>
        <s v="N0680" u="1"/>
        <s v="N0049" u="1"/>
        <s v="N0057" u="1"/>
        <s v="N0149" u="1"/>
        <s v="N0065" u="1"/>
        <s v="N0157" u="1"/>
        <s v="N0073" u="1"/>
        <s v="N0165" u="1"/>
        <s v="N0257" u="1"/>
        <s v="N0081" u="1"/>
        <s v="N0173" u="1"/>
        <s v="N0265" u="1"/>
        <s v="N0449" u="1"/>
        <s v="N0273" u="1"/>
        <s v="N0365" u="1"/>
        <s v="N0549" u="1"/>
        <s v="N0465" u="1"/>
        <s v="N0557" u="1"/>
        <s v="N0649" u="1"/>
        <s v="N0565" u="1"/>
        <s v="N0657" u="1"/>
        <s v="N0749" u="1"/>
        <s v="N0573" u="1"/>
        <s v="N0665" u="1"/>
        <s v="N0757" u="1"/>
        <s v="N0581" u="1"/>
        <s v="N0673" u="1"/>
        <s v="N0765" u="1"/>
        <s v="N0681" u="1"/>
        <s v="N0058" u="1"/>
        <s v="N0066" u="1"/>
        <s v="N0158" u="1"/>
        <s v="N0074" u="1"/>
        <s v="N0258" u="1"/>
        <s v="N0082" u="1"/>
        <s v="N0174" u="1"/>
        <s v="N0266" u="1"/>
        <s v="N0090" u="1"/>
        <s v="N0182" u="1"/>
        <s v="N0366" u="1"/>
      </sharedItems>
    </cacheField>
    <cacheField name="Name" numFmtId="0">
      <sharedItems count="451">
        <s v="Jean"/>
        <s v="Kunesh"/>
        <s v="Morne"/>
        <s v="Louis"/>
        <s v="Maritz"/>
        <s v="Heiko"/>
        <s v="Hannes"/>
        <s v="Byron"/>
        <s v="Pietie"/>
        <s v="Iwan"/>
        <s v="Chris Junior"/>
        <s v="Chris"/>
        <s v="Marco"/>
        <s v="Danie"/>
        <s v="Grant"/>
        <s v="Dylan"/>
        <s v="Adriaan"/>
        <s v="Mike"/>
        <s v="Wimpie"/>
        <s v="Allen"/>
        <s v="Hennie"/>
        <s v="Wesley"/>
        <s v="Tertius"/>
        <s v="Joe "/>
        <s v="Stefano"/>
        <s v="Johan"/>
        <s v="Deon"/>
        <s v="Raymond"/>
        <s v="Guy"/>
        <s v="Neil"/>
        <s v="Frikkie"/>
        <s v="Spyker"/>
        <s v="Boyce"/>
        <s v="Steve"/>
        <s v="Simen"/>
        <s v="Kabous"/>
        <s v="Helen"/>
        <s v="Anet"/>
        <s v="Abriana"/>
        <s v="Wanda"/>
        <s v="Niel"/>
        <s v="Martinus"/>
        <s v="Josh"/>
        <s v="Wikus"/>
        <s v="William"/>
        <s v="Flippie"/>
        <s v="Elmaine"/>
        <s v="Willem"/>
        <s v="Steyn"/>
        <s v="John"/>
        <s v="Whitey"/>
        <s v="Andre"/>
        <s v="Barry"/>
        <s v="Maarten"/>
        <s v="Altun"/>
        <s v="Martin"/>
        <s v="Heini"/>
        <s v="Elaine"/>
        <s v="Nadia"/>
        <s v="Cecilia"/>
        <s v="Henning"/>
        <s v="Jaco"/>
        <s v="Susan"/>
        <s v="Renate"/>
        <s v="Wilna"/>
        <s v="Sue Anne "/>
        <s v="Ilana"/>
        <s v="Breggie"/>
        <s v="Org"/>
        <s v="Pieter"/>
        <s v="Hardus"/>
        <s v="JB"/>
        <s v="Werner"/>
        <s v="Olaf"/>
        <s v="Clinton"/>
        <s v="Nathan"/>
        <s v=""/>
        <s v="Dale" u="1"/>
        <s v="Layla" u="1"/>
        <s v="Hansie" u="1"/>
        <s v="Pierre" u="1"/>
        <s v="Steven" u="1"/>
        <s v="Bradley" u="1"/>
        <s v="Jocelyn" u="1"/>
        <s v="Henko" u="1"/>
        <s v="Andrew" u="1"/>
        <s v="Festus" u="1"/>
        <s v="Jacomien" u="1"/>
        <s v="Jan-Hendrik" u="1"/>
        <s v="Jose" u="1"/>
        <s v="Owen" u="1"/>
        <s v="Ampie" u="1"/>
        <s v="Hanjo" u="1"/>
        <s v="Shaun" u="1"/>
        <s v="Amanda" u="1"/>
        <s v="Desiree" u="1"/>
        <s v="Wallace" u="1"/>
        <s v="William " u="1"/>
        <s v="Gert" u="1"/>
        <s v="Philip" u="1"/>
        <s v="Gerhardus" u="1"/>
        <s v="Carl" u="1"/>
        <s v="Brandon" u="1"/>
        <s v="Beatrice" u="1"/>
        <s v="Sebastiaan" u="1"/>
        <s v="Adri" u="1"/>
        <s v="Megan" u="1"/>
        <s v="Lesley" u="1"/>
        <s v="Schalk" u="1"/>
        <s v="Theuns" u="1"/>
        <s v="Freddie" u="1"/>
        <s v="Ane" u="1"/>
        <s v="Azola" u="1"/>
        <s v="Riaan" u="1"/>
        <s v="George" u="1"/>
        <s v="Carlien" u="1"/>
        <s v="Louwrens Barnard" u="1"/>
        <s v="Kay" u="1"/>
        <s v="Shane" u="1"/>
        <s v="Gerard" u="1"/>
        <s v="Shelly" u="1"/>
        <s v="Garreth" u="1"/>
        <s v="Nem" u="1"/>
        <s v="Hento" u="1"/>
        <s v="Nols" u="1"/>
        <s v="Ruan" u="1"/>
        <s v="Kiaan" u="1"/>
        <s v="Willie" u="1"/>
        <s v="Coenraad" u="1"/>
        <s v="John-John" u="1"/>
        <s v="Jörg" u="1"/>
        <s v="Louw" u="1"/>
        <s v="Nico" u="1"/>
        <s v="Newin" u="1"/>
        <s v="Norman" u="1"/>
        <s v="Stephen" u="1"/>
        <s v="Wolfaardt" u="1"/>
        <s v="PW" u="1"/>
        <s v="Cobus" u="1"/>
        <s v="Jimmy" u="1"/>
        <s v="Thomas" u="1"/>
        <s v="Brendon" u="1"/>
        <s v="Angelique" u="1"/>
        <s v="Rudi(Jnr.)" u="1"/>
        <s v="Christo" u="1"/>
        <s v="Lu-Andre" u="1"/>
        <s v="Martiens" u="1"/>
        <s v="Sage" u="1"/>
        <s v="Collin" u="1"/>
        <s v="Stefan" u="1"/>
        <s v="Mathinus" u="1"/>
        <s v="JC" u="1"/>
        <s v="Fritz" u="1"/>
        <s v="Lydia" u="1"/>
        <s v="Daniel" u="1"/>
        <s v="Melanie" u="1"/>
        <s v="Sean" u="1"/>
        <s v="Theo" u="1"/>
        <s v="Lezelle" u="1"/>
        <s v="Christopher" u="1"/>
        <s v="Dino" u="1"/>
        <s v="Henk" u="1"/>
        <s v="Izak" u="1"/>
        <s v="Ritz" u="1"/>
        <s v="Brain" u="1"/>
        <s v="Dawie" u="1"/>
        <s v="Charl " u="1"/>
        <s v="Stanley" u="1"/>
        <s v="Lawrence" u="1"/>
        <s v="Brian" u="1"/>
        <s v="Cecil" u="1"/>
        <s v="Henri" u="1"/>
        <s v="Zander" u="1"/>
        <s v="Chantel" u="1"/>
        <s v="Jurgens" u="1"/>
        <s v="Matthew" u="1"/>
        <s v="Denver" u="1"/>
        <s v="Marina" u="1"/>
        <s v="Roberto" u="1"/>
        <s v="Francois" u="1"/>
        <s v="Jace" u="1"/>
        <s v="Dieter" u="1"/>
        <s v="Gideon" u="1"/>
        <s v="Michael " u="1"/>
        <s v="Botha" u="1"/>
        <s v="Denys" u="1"/>
        <s v="Regine" u="1"/>
        <s v="Andries" u="1"/>
        <s v="Gerrit " u="1"/>
        <s v="Martin " u="1"/>
        <s v="Keith" u="1"/>
        <s v="Murry" u="1"/>
        <s v="Lindie" u="1"/>
        <s v="Rene Charles" u="1"/>
        <s v="Sue" u="1"/>
        <s v="Sakkie" u="1"/>
        <s v="Walter" u="1"/>
        <s v="RP" u="1"/>
        <s v="Roy" u="1"/>
        <s v="David" u="1"/>
        <s v="Karel" u="1"/>
        <s v="Jan" u="1"/>
        <s v="Mark" u="1"/>
        <s v="Dirkie" u="1"/>
        <s v="Harald" u="1"/>
        <s v="Etienne" u="1"/>
        <s v="Jacobus" u="1"/>
        <s v="PJ" u="1"/>
        <s v="Jeri" u="1"/>
        <s v="Allie" u="1"/>
        <s v="Danny" u="1"/>
        <s v="Corrie" u="1"/>
        <s v="Estelle" u="1"/>
        <s v="Flip" u="1"/>
        <s v="Immo" u="1"/>
        <s v="Colin" u="1"/>
        <s v="Herman" u="1"/>
        <s v="Marthinus" u="1"/>
        <s v="Rohan" u="1"/>
        <s v="Jacobus Frederick" u="1"/>
        <s v="Annelien" u="1"/>
        <s v="Zack" u="1"/>
        <s v="Antoi" u="1"/>
        <s v="Behan" u="1"/>
        <s v="Delita" u="1"/>
        <s v="Quintin" u="1"/>
        <s v="Katherin" u="1"/>
        <s v="Louwrens" u="1"/>
        <s v="Adre" u="1"/>
        <s v="Alec" u="1"/>
        <s v="Gary" u="1"/>
        <s v="Ricky" u="1"/>
        <s v="Elsabe" u="1"/>
        <s v="Nadine" u="1"/>
        <s v="Renier" u="1"/>
        <s v="Corne" u="1"/>
        <s v="Jean " u="1"/>
        <s v="Simon" u="1"/>
        <s v="Gelhar" u="1"/>
        <s v="Kiepie" u="1"/>
        <s v="Wessel" u="1"/>
        <s v="Lizanne" u="1"/>
        <s v="Daantjie" u="1"/>
        <s v="Ryno" u="1"/>
        <s v="Dreyer" u="1"/>
        <s v="Charles" u="1"/>
        <s v="Gerhard" u="1"/>
        <s v="Julia" u="1"/>
        <s v="Gerrit" u="1"/>
        <s v="Albertus" u="1"/>
        <s v="Alexander" u="1"/>
        <s v="Pieter PJ" u="1"/>
        <s v="Rene ( Diesel)" u="1"/>
        <s v="Bianca" u="1"/>
        <s v="Darren" u="1"/>
        <s v="Schane" u="1"/>
        <s v="Christiaan" u="1"/>
        <s v="Jéan-Pierre" u="1"/>
        <s v="Trent" u="1"/>
        <s v="Marcus" u="1"/>
        <s v="Ockert" u="1"/>
        <s v="Kobus" u="1"/>
        <s v="Mossie" u="1"/>
        <s v="Warren" u="1"/>
        <s v="Dagh" u="1"/>
        <s v="Ihan" u="1"/>
        <s v="Piet" u="1"/>
        <s v="Janco" u="1"/>
        <s v="Tinus" u="1"/>
        <s v="Bertie" u="1"/>
        <s v="Eugene" u="1"/>
        <s v="Jurgen" u="1"/>
        <s v="Sandra" u="1"/>
        <s v="Henrico" u="1"/>
        <s v="Jacques" u="1"/>
        <s v="Kelin" u="1"/>
        <s v="Neels" u="1"/>
        <s v="Hendrik" u="1"/>
        <s v="GJ" u="1"/>
        <s v="Ronan" u="1"/>
        <s v="Terus" u="1"/>
        <s v="Carmen" u="1"/>
        <s v="Emile " u="1"/>
        <s v="Rodger" u="1"/>
        <s v="Michael" u="1"/>
        <s v="Monitilo" u="1"/>
        <s v="Pieterjan" u="1"/>
        <s v="Pieter Jnr." u="1"/>
        <s v="Andre-Louis " u="1"/>
        <e v="#N/A" u="1"/>
        <s v="Jano" u="1"/>
        <s v="Luan" u="1"/>
        <s v="Krissi" u="1"/>
        <s v="Chrisjan" u="1"/>
        <s v="Ettienne" u="1"/>
        <s v="Maruis" u="1"/>
        <s v="Mariette" u="1"/>
        <s v="JW" u="1"/>
        <s v="Noel" u="1"/>
        <s v="Paul" u="1"/>
        <s v="Janre" u="1"/>
        <s v="Rikus" u="1"/>
        <s v="Jarred" u="1"/>
        <s v="Sylvia" u="1"/>
        <s v="Tersius" u="1"/>
        <s v="Lieb" u="1"/>
        <s v="Derek" u="1"/>
        <s v="Linda" u="1"/>
        <s v="Kai" u="1"/>
        <s v="Arno" u="1"/>
        <s v="Leon" u="1"/>
        <s v="Frans" u="1"/>
        <s v="Karin" u="1"/>
        <s v="Niels" u="1"/>
        <s v="Marion" u="1"/>
        <s v="Gus" u="1"/>
        <s v="Anton" u="1"/>
        <s v="Avlik" u="1"/>
        <s v="Barren" u="1"/>
        <s v="Michelle" u="1"/>
        <s v="Jack" u="1"/>
        <s v="Eddie" u="1"/>
        <s v="Paul " u="1"/>
        <s v="Andre " u="1"/>
        <s v="Justin" u="1"/>
        <s v="Maryna" u="1"/>
        <s v="Ettiene" u="1"/>
        <s v="Gunther" u="1"/>
        <s v="Terence" u="1"/>
        <s v="Magda" u="1"/>
        <s v="Joseph" u="1"/>
        <s v="Russel" u="1"/>
        <s v="Vonnie" u="1"/>
        <s v="Rudi" u="1"/>
        <s v="James" u="1"/>
        <s v="Joey " u="1"/>
        <s v="Rinus" u="1"/>
        <s v="Enslin" u="1"/>
        <s v="Coennie" u="1"/>
        <s v="Willem C" u="1"/>
        <s v="Liz" u="1"/>
        <s v="Greg" u="1"/>
        <s v="Tian" u="1"/>
        <s v="Alwyn" u="1"/>
        <s v="Ricci" u="1"/>
        <s v="Willy" u="1"/>
        <s v="Abeigh" u="1"/>
        <s v="Graham" u="1"/>
        <s v="Monique" u="1"/>
        <s v="Natasha" u="1"/>
        <s v="Jean-Pierre" u="1"/>
        <s v="Dirk" u="1"/>
        <s v="Lise" u="1"/>
        <s v="Craig" u="1"/>
        <s v="Sarel" u="1"/>
        <s v="Rainer" u="1"/>
        <s v="Juan" u="1"/>
        <s v="Judy" u="1"/>
        <s v="Sarah" u="1"/>
        <s v="Caitlin" u="1"/>
        <s v="Johnnie" u="1"/>
        <s v="Henry" u="1"/>
        <s v="Neill" u="1"/>
        <s v="Nicky" u="1"/>
        <s v="Benjamin" u="1"/>
        <s v="Otto" u="1"/>
        <s v="Attie" u="1"/>
        <s v="Cornie" u="1"/>
        <s v="Bernard" u="1"/>
        <s v="Herbert" u="1"/>
        <s v="Hein" u="1"/>
        <s v="Harry" u="1"/>
        <s v="Sammy" u="1"/>
        <s v="Craigh" u="1"/>
        <s v="Lurock" u="1"/>
        <s v="Robert" u="1"/>
        <s v="Stiaan" u="1"/>
        <s v="Wynand" u="1"/>
        <s v="Annelie" u="1"/>
        <s v="Phillip" u="1"/>
        <s v="Richard" u="1"/>
        <s v="Wilhelm" u="1"/>
        <s v="Demar" u="1"/>
        <s v="Antoi " u="1"/>
        <s v="Jerome" u="1"/>
        <s v="Julian" u="1"/>
        <s v="Hansie " u="1"/>
        <s v="Heinrich" u="1"/>
        <s v="Mossie (CL)" u="1"/>
        <s v="LP" u="1"/>
        <s v="Ralp" u="1"/>
        <s v="Fanie" u="1"/>
        <s v="Armand" u="1"/>
        <s v="Denise" u="1"/>
        <s v="Eduard" u="1"/>
        <s v="Ferdie" u="1"/>
        <s v="Abe" u="1"/>
        <s v="Tol" u="1"/>
        <s v="JJ" u="1"/>
        <s v="Kevin" u="1"/>
        <s v="Raldu" u="1"/>
        <s v="Travis" u="1"/>
        <s v="Charl" u="1"/>
        <s v="Heinz" u="1"/>
        <s v="Donald" u="1"/>
        <s v="Gerrie" u="1"/>
        <s v="Michele" u="1"/>
        <s v="Charmaine" u="1"/>
        <s v="Rian" u="1"/>
        <s v="Boytjie" u="1"/>
        <s v="Clifford" u="1"/>
        <s v="Veronica" u="1"/>
        <s v="Ras" u="1"/>
        <s v="Emil" u="1"/>
        <s v="Devin" u="1"/>
        <s v="Ferdi" u="1"/>
        <s v="Frank" u="1"/>
        <s v="Errens" u="1"/>
        <s v="Kallie" u="1"/>
        <s v="Toekie" u="1"/>
        <s v="Wouter" u="1"/>
        <s v="Loandro" u="1"/>
        <s v="Johannes" u="1"/>
        <s v="Detlef" u="1"/>
        <s v="Dewald" u="1"/>
        <s v="Elrico" u="1"/>
        <s v="Henery" u="1"/>
        <s v="Romano" u="1"/>
        <s v="Willem " u="1"/>
        <s v="Dries" u="1"/>
        <s v="Joubert" u="1"/>
        <s v="Phil" u="1"/>
        <s v="Tiaan" u="1"/>
        <s v="Donavin" u="1"/>
        <s v="Antoinette" u="1"/>
        <s v="Ian" u="1"/>
        <s v="Anna" u="1"/>
        <s v="Koos" u="1"/>
        <s v="De Wet" u="1"/>
        <s v="Enrico" u="1"/>
        <s v="Nedjilka" u="1"/>
        <s v="Daniel-David" u="1"/>
        <s v="Karmen" u="1"/>
        <s v="Lourens" u="1"/>
        <s v="JP" u="1"/>
        <s v="Carel" u="1"/>
        <s v="Jurian" u="1"/>
        <s v="Lester" u="1"/>
        <s v="Melany" u="1"/>
        <s v="Stephan" u="1"/>
        <s v="Wentzel" u="1"/>
      </sharedItems>
    </cacheField>
    <cacheField name="Surname" numFmtId="0">
      <sharedItems count="368">
        <s v="Coetzee"/>
        <s v="Naidoo"/>
        <s v="Horn"/>
        <s v="Potgieter"/>
        <s v="Jansen van Vuuren"/>
        <s v="Doll"/>
        <s v="De Haast"/>
        <s v="Adams"/>
        <s v="May"/>
        <s v="Kotze"/>
        <s v="Orffer"/>
        <s v="Barnard"/>
        <s v="Klein"/>
        <s v="Smith"/>
        <s v="Thyssen"/>
        <s v="Peinke"/>
        <s v="Van Heerden"/>
        <s v="Karon"/>
        <s v="Kirsten"/>
        <s v="Langenstrassen"/>
        <s v="Roets"/>
        <s v="Renken"/>
        <s v="Fenaux"/>
        <s v="Herman"/>
        <s v="Peens"/>
        <s v="Strappazzon"/>
        <s v="Van Niekerk"/>
        <s v="Verster"/>
        <s v="Duvenhage"/>
        <s v="Nicholson"/>
        <s v="Reynolds"/>
        <s v="Van Emmenes"/>
        <s v="St Clair-Whicker"/>
        <s v="Ferreira"/>
        <s v="Kruger"/>
        <s v="Lloyd"/>
        <s v="Denny"/>
        <s v="Andersen"/>
        <s v="Agenbag"/>
        <s v="La Grange"/>
        <s v="Louw"/>
        <s v="Rheeder"/>
        <s v="Koberzig"/>
        <s v="Enslin"/>
        <s v="Van Der Linde"/>
        <s v="Venter"/>
        <s v="Timm"/>
        <s v="Viljoen"/>
        <s v="Schickerling"/>
        <s v="Scheepers"/>
        <s v="Terblanche"/>
        <s v="Steyn"/>
        <s v="Eksteen"/>
        <s v="Van Zyl"/>
        <s v="Loomes"/>
        <s v="Bezuidehout"/>
        <s v="Tedder"/>
        <s v="Molenaar"/>
        <s v="Roelofse"/>
        <s v="Truter"/>
        <s v="Zahrt"/>
        <s v="Vorster"/>
        <s v="Steenkamp"/>
        <s v="Brandt"/>
        <s v="Du Plessis"/>
        <s v="Breet"/>
        <s v="Gruttemeyer"/>
        <s v="Botha"/>
        <s v="Bennett"/>
        <s v="Van Rensburg"/>
        <s v="van Aarde"/>
        <s v="Jacobs"/>
        <s v="Theron"/>
        <s v="Van Riet"/>
        <s v="Barnhard"/>
        <s v="Chetty"/>
        <s v=""/>
        <s v="Calitz" u="1"/>
        <s v="Hansen" u="1"/>
        <s v="Delport" u="1"/>
        <s v="Willers" u="1"/>
        <s v="Lottering" u="1"/>
        <s v="Dry" u="1"/>
        <s v="Vermaak" u="1"/>
        <s v="Conradie" u="1"/>
        <s v="Govinder" u="1"/>
        <s v="Laubscher" u="1"/>
        <s v="Smit" u="1"/>
        <s v="Swartz" u="1"/>
        <s v="De Beer" u="1"/>
        <s v="Landers" u="1"/>
        <s v="Sarjooparsad" u="1"/>
        <s v="Janse van Rensburg" u="1"/>
        <s v="Baard" u="1"/>
        <s v="Walters" u="1"/>
        <s v="Liebenberg" u="1"/>
        <s v="Oberholzer" u="1"/>
        <s v="Oosthuysen" u="1"/>
        <s v="Tesmer" u="1"/>
        <s v="Arangies" u="1"/>
        <s v="De Jager" u="1"/>
        <s v="De Jay" u="1"/>
        <s v="Greeff" u="1"/>
        <s v="Snyders" u="1"/>
        <s v="Grundlingh" u="1"/>
        <s v="Smit " u="1"/>
        <s v="Mellet" u="1"/>
        <s v="Bachran" u="1"/>
        <s v="De Witt" u="1"/>
        <s v="Karsten" u="1"/>
        <s v="Langeveld" u="1"/>
        <s v="Nel" u="1"/>
        <s v="Barlow" u="1"/>
        <s v="Clark" u="1"/>
        <s v="Sagner" u="1"/>
        <s v="De Kock" u="1"/>
        <s v="Rosemund" u="1"/>
        <s v="Feyerabend" u="1"/>
        <s v="Kirchner-Frankle" u="1"/>
        <s v="Malan" u="1"/>
        <s v="Retief" u="1"/>
        <s v="De Vries" u="1"/>
        <s v="Van Ginkel" u="1"/>
        <s v="Zapke" u="1"/>
        <s v="Geyser" u="1"/>
        <s v="Aggenbag" u="1"/>
        <s v="Nasilowski" u="1"/>
        <s v="Van Rooyen" u="1"/>
        <s v="Van Es" u="1"/>
        <s v="Stephen" u="1"/>
        <s v="Viviers" u="1"/>
        <s v="Wolfaardt" u="1"/>
        <s v="Thomas" u="1"/>
        <s v="Scholtz" u="1"/>
        <s v="De Preez" u="1"/>
        <s v="Schoeman" u="1"/>
        <s v="Westraad" u="1"/>
        <s v="Pretorius" u="1"/>
        <s v="van den Heuvel" u="1"/>
        <s v="Gouws" u="1"/>
        <s v="(whatever)" u="1"/>
        <s v="Langeveldt" u="1"/>
        <s v="Labuschagne" u="1"/>
        <s v="Swart" u="1"/>
        <s v="Anderson" u="1"/>
        <s v="Singh" u="1"/>
        <s v="Bothma" u="1"/>
        <s v="Lotter" u="1"/>
        <s v="Grindley" u="1"/>
        <s v="Pretoruis" u="1"/>
        <s v="Prinsloo" u="1"/>
        <s v="Schalkwyk" u="1"/>
        <s v="Van Solms" u="1"/>
        <s v="Grane" u="1"/>
        <s v="Hankey" u="1"/>
        <s v="Hewitt" u="1"/>
        <s v="Kohler" u="1"/>
        <s v="Turner" u="1"/>
        <s v="Francois" u="1"/>
        <s v="Halgreen" u="1"/>
        <s v="Vd Merwe" u="1"/>
        <s v="Bredenhann" u="1"/>
        <s v="Van Der Merwe" u="1"/>
        <s v="Carew" u="1"/>
        <s v="Drake" u="1"/>
        <s v="Klimas" u="1"/>
        <s v="De Klerk" u="1"/>
        <s v="Maischatz" u="1"/>
        <s v="Van Molendorf" u="1"/>
        <s v="Brand" u="1"/>
        <s v="Maree" u="1"/>
        <s v="Allers" u="1"/>
        <s v="Bruwer" u="1"/>
        <s v="Laws" u="1"/>
        <s v="Visage" u="1"/>
        <s v="Klemp" u="1"/>
        <s v="Cloete" u="1"/>
        <s v="Du Toit" u="1"/>
        <s v="Rossouw" u="1"/>
        <s v="Fietze" u="1"/>
        <s v="Muller" u="1"/>
        <s v="Van Rhyn" u="1"/>
        <s v="Loock" u="1"/>
        <s v="Burger" u="1"/>
        <s v="Walter" u="1"/>
        <s v="Knouwds" u="1"/>
        <s v="Carstens" u="1"/>
        <s v="Van Der Westhuizen" u="1"/>
        <s v="Mostert" u="1"/>
        <s v="Da Silva" u="1"/>
        <s v="Holland-muter" u="1"/>
        <s v="v/d Westhuizen" u="1"/>
        <s v="Hart" u="1"/>
        <s v="Mundt" u="1"/>
        <s v="Maritz" u="1"/>
        <s v="Visser" u="1"/>
        <s v="Goldbeck" u="1"/>
        <s v="Milne" u="1"/>
        <s v="Cordier" u="1"/>
        <s v="Deklerk" u="1"/>
        <s v="Govender" u="1"/>
        <s v="Van Deventer" u="1"/>
        <s v="Griesel" u="1"/>
        <s v="McGowan" u="1"/>
        <s v="Mac Gillicuddy" u="1"/>
        <s v="Piek" u="1"/>
        <s v="Forbes" u="1"/>
        <s v="Gartner" u="1"/>
        <s v="du Randt" u="1"/>
        <s v="Malherbe" u="1"/>
        <s v="Van Greunen" u="1"/>
        <s v="Von Wielligh" u="1"/>
        <s v="Human" u="1"/>
        <s v="Furniss" u="1"/>
        <s v="Weldman" u="1"/>
        <s v="Opperman" u="1"/>
        <s v="Kurz" u="1"/>
        <s v="Jonck" u="1"/>
        <s v="Dennis" u="1"/>
        <s v="Durant" u="1"/>
        <s v="Pienke" u="1"/>
        <s v="Theart" u="1"/>
        <s v="Visher" u="1"/>
        <s v="D'Emilijo" u="1"/>
        <s v="Heydenrich" u="1"/>
        <s v="Janse van Vuuren" u="1"/>
        <s v="Sales" u="1"/>
        <s v="Dreyer" u="1"/>
        <s v="Charles" u="1"/>
        <s v="Pienaar" u="1"/>
        <s v="Lintvelt" u="1"/>
        <s v="van Vuuren" u="1"/>
        <s v="Janse v Rensburg" u="1"/>
        <s v="Blaauw" u="1"/>
        <s v="Martin" u="1"/>
        <s v="Niemand" u="1"/>
        <s v="Du Preez" u="1"/>
        <s v="Alexander" u="1"/>
        <s v="Britz" u="1"/>
        <s v="Honiball" u="1"/>
        <s v="Gabrielsen" u="1"/>
        <s v="Lewis" u="1"/>
        <s v="Warrington" u="1"/>
        <s v="Grebe" u="1"/>
        <s v="Hyman" u="1"/>
        <s v="Young" u="1"/>
        <s v="Soekoe" u="1"/>
        <s v="Barclay" u="1"/>
        <s v="Hayward" u="1"/>
        <s v="Herrmann" u="1"/>
        <s v="Mcfarlane" u="1"/>
        <s v="Van Staden" u="1"/>
        <s v="Campbell" u="1"/>
        <s v="Strauss " u="1"/>
        <s v="Wells" u="1"/>
        <s v="DeHaast" u="1"/>
        <s v="Cowley" u="1"/>
        <s v="Marais" u="1"/>
        <s v="Wilkinson" u="1"/>
        <s v="McFarlaine" u="1"/>
        <s v="Esterhuizen" u="1"/>
        <e v="#N/A" u="1"/>
        <s v="Roetz" u="1"/>
        <s v="Diedericks" u="1"/>
        <s v="Esterhuysen" u="1"/>
        <s v="Weitz" u="1"/>
        <s v="Deysel" u="1"/>
        <s v="Gerber" u="1"/>
        <s v="Metzger" u="1"/>
        <s v="Strydom" u="1"/>
        <s v="Du Plooy" u="1"/>
        <s v="Honiball " u="1"/>
        <s v="Badenhorst" u="1"/>
        <s v="Boon" u="1"/>
        <s v="Connoway" u="1"/>
        <s v="van Bosch" u="1"/>
        <s v="Tap" u="1"/>
        <s v="Spear" u="1"/>
        <s v="Peddie" u="1"/>
        <s v="Swanepoel" u="1"/>
        <s v="van Schalkwyk" u="1"/>
        <s v="Balt" u="1"/>
        <s v="Stipp" u="1"/>
        <s v="Klem" u="1"/>
        <s v="Oberg" u="1"/>
        <s v="Celotto" u="1"/>
        <s v="Venables" u="1"/>
        <s v="MC Gregor" u="1"/>
        <s v="Lesch" u="1"/>
        <s v="Meneses" u="1"/>
        <s v="Gouveris" u="1"/>
        <s v="Krauer" u="1"/>
        <s v="Karstens" u="1"/>
        <s v="Serfontein" u="1"/>
        <s v="Beukes" u="1"/>
        <s v="Fourie" u="1"/>
        <s v="Waring" u="1"/>
        <s v="Alberts" u="1"/>
        <s v="Downing" u="1"/>
        <s v="Sandman" u="1"/>
        <s v="Harilal" u="1"/>
        <s v="Oosthuizen" u="1"/>
        <s v="Redelinghuys" u="1"/>
        <s v="Tapp" u="1"/>
        <s v="Devout" u="1"/>
        <s v="Riggien" u="1"/>
        <s v="Mynhardt" u="1"/>
        <s v="Sentefol" u="1"/>
        <s v="v/d Merwe" u="1"/>
        <s v="Durand" u="1"/>
        <s v="Wagner" u="1"/>
        <s v="Gramovsky" u="1"/>
        <s v="Van der Poel" u="1"/>
        <s v="Jung" u="1"/>
        <s v="Baxter" u="1"/>
        <s v="Engels" u="1"/>
        <s v="Botes" u="1"/>
        <s v="Rudolph" u="1"/>
        <s v="v/d Bank" u="1"/>
        <s v="Papenfuss" u="1"/>
        <s v="Schmidlin" u="1"/>
        <s v="Heath" u="1"/>
        <s v="Jansen" u="1"/>
        <s v="Grove" u="1"/>
        <s v="Breedt" u="1"/>
        <s v="van Wyk" u="1"/>
        <s v="Slabbert" u="1"/>
        <s v="Payne" u="1"/>
        <s v="Knight" u="1"/>
        <s v="Matthys" u="1"/>
        <s v="Schikerling" u="1"/>
        <s v="Mhaga" u="1"/>
        <s v="Bresele" u="1"/>
        <s v="Olivier" u="1"/>
        <s v="Heimstadt" u="1"/>
        <s v="Kouwenhoven" u="1"/>
        <s v="Hough" u="1"/>
        <s v="Daniels" u="1"/>
        <s v="Mertens" u="1"/>
        <s v="Nieuwoudt" u="1"/>
        <s v="Nesenberend" u="1"/>
        <s v="Curtis" u="1"/>
        <s v="Herrman" u="1"/>
        <s v="Dresselhaus" u="1"/>
        <s v="Page" u="1"/>
        <s v="Krauze" u="1"/>
        <s v="Francis" u="1"/>
        <s v="Joubert" u="1"/>
        <s v="Senekal" u="1"/>
        <s v="Van Emmines" u="1"/>
        <s v="Wiese" u="1"/>
        <s v="Snyman" u="1"/>
        <s v="Loubser" u="1"/>
        <s v="Von Bosch" u="1"/>
        <s v="Mong" u="1"/>
        <s v="De wet" u="1"/>
        <s v="Herbst" u="1"/>
        <s v="Erasmus" u="1"/>
        <s v="Cilliers" u="1"/>
        <s v="Von berg" u="1"/>
        <s v="Kaltenbrun" u="1"/>
        <s v="Hugo" u="1"/>
        <s v="Pitt" u="1"/>
        <s v="Moyce" u="1"/>
        <s v="Scott" u="1"/>
        <s v="Junius" u="1"/>
        <s v="Allison" u="1"/>
        <s v="Lagenhoven" u="1"/>
      </sharedItems>
    </cacheField>
    <cacheField name="Status" numFmtId="0">
      <sharedItems count="16">
        <s v="Men Senior"/>
        <s v="Men Veteran"/>
        <s v="Men Master"/>
        <s v="Men Masters"/>
        <s v="Ladies Senior"/>
        <s v="Ladies Veteran"/>
        <s v="Ladies Master"/>
        <s v=""/>
        <s v=" U/16" u="1"/>
        <s v="Men Grand Masters" u="1"/>
        <s v="Ladies U/16" u="1"/>
        <s v="Ladies Grand Masters" u="1"/>
        <s v="Men U/16" u="1"/>
        <e v="#N/A" u="1"/>
        <s v="Men U/21" u="1"/>
        <s v=" Senior" u="1"/>
      </sharedItems>
    </cacheField>
    <cacheField name="Team" numFmtId="0">
      <sharedItems count="48">
        <s v="SA Pres Inland"/>
        <s v="Nam Pres Veterans"/>
        <s v="SA Pres Dev"/>
        <s v="Nam Pres Dev"/>
        <s v="SA Pres A"/>
        <s v="Nam Pres A"/>
        <s v="SA Pres B"/>
        <s v="Nam Pres B"/>
        <s v="Nam Pres Masters"/>
        <s v="SA Pres Masters"/>
        <s v="SA Pres Ladies"/>
        <s v="Nam Pres Ladies"/>
        <s v=""/>
        <s v="xSeagulls WVB" u="1"/>
        <s v="Orca Angling Club" u="1"/>
        <s v="XWelwitschia" u="1"/>
        <s v="Benguella" u="1"/>
        <s v="Seagulls WVB" u="1"/>
        <s v="xSteenbras" u="1"/>
        <s v="xWalvis Bay" u="1"/>
        <s v="Otjiwarongo" u="1"/>
        <s v=" Nam Pres A" u="1"/>
        <s v="Welwitschia" u="1"/>
        <s v="xOkahandja" u="1"/>
        <s v="xOrca Angling Club" u="1"/>
        <s v="Penguin" u="1"/>
        <s v="xBenguella" u="1"/>
        <s v="xOtjiwarongo" u="1"/>
        <s v=" Nam Pres Vet" u="1"/>
        <s v="JuniorNat" u="1"/>
        <s v="Henties Bay" u="1"/>
        <s v="Skeleton Coast" u="1"/>
        <s v="xPenguin" u="1"/>
        <s v="xMako" u="1"/>
        <e v="#N/A" u="1"/>
        <s v="Nam Pres Vet" u="1"/>
        <s v="XHenties Bay" u="1"/>
        <s v="Okahandja" u="1"/>
        <s v="Namib Park" u="1"/>
        <s v="Mako" u="1"/>
        <s v="Walvis Bay" u="1"/>
        <s v="XSkeleton Coast" u="1"/>
        <s v="Steenbras" u="1"/>
        <s v="Atlantic Angling Club" u="1"/>
        <s v="xAtlantic Angling Club" u="1"/>
        <s v="Seagulls WHK" u="1"/>
        <s v="xSeagulls WHK" u="1"/>
        <s v="xNamib Park" u="1"/>
      </sharedItems>
    </cacheField>
    <cacheField name="Edibles" numFmtId="0">
      <sharedItems containsBlank="1" count="7">
        <m/>
        <s v="Kob"/>
        <s v="Steenbras West Coast" u="1"/>
        <s v="Blacktail" u="1"/>
        <s v="Redfinger" u="1"/>
        <s v="shad" u="1"/>
        <s v="Galjoen" u="1"/>
      </sharedItems>
    </cacheField>
    <cacheField name="Inedibles" numFmtId="0">
      <sharedItems containsBlank="1" count="17">
        <m/>
        <s v="Shark Cow / Sevengill"/>
        <s v="Shark Spotted Gully"/>
        <s v="Shark Hound Smooth"/>
        <s v="Guitarfish - Lesser"/>
        <s v="Ray Bull / Eagle"/>
        <s v="Catfish - Sea Black"/>
        <s v="Elephantfish"/>
        <s v="Shark Copper (Female)" u="1"/>
        <s v="Green Eye Spurdog shark" u="1"/>
        <s v="Shark Copper (Male)" u="1"/>
        <s v="Ray Blue (Female)" u="1"/>
        <s v="Shark Soupfin" u="1"/>
        <s v="Ray Blue (Male)" u="1"/>
        <s v="Skate Spearnose" u="1"/>
        <s v="Ray Diamond / ButterFly" u="1"/>
        <s v="Spearnose Skate" u="1"/>
      </sharedItems>
    </cacheField>
    <cacheField name="length" numFmtId="0">
      <sharedItems containsString="0" containsBlank="1" containsNumber="1" containsInteger="1" minValue="40" maxValue="170"/>
    </cacheField>
    <cacheField name="kg" numFmtId="166">
      <sharedItems containsMixedTypes="1" containsNumber="1" minValue="0.7" maxValue="36.1"/>
    </cacheField>
    <cacheField name="Points" numFmtId="166">
      <sharedItems containsMixedTypes="1" containsNumber="1" minValue="0.7" maxValue="36.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6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ri Roets" refreshedDate="44841.224691203701" createdVersion="6" refreshedVersion="8" minRefreshableVersion="3" recordCount="788" xr:uid="{445AA737-A92F-489C-9C2E-9CDA46059B23}">
  <cacheSource type="worksheet">
    <worksheetSource ref="A1:M868" sheet="DATA ENTRY"/>
  </cacheSource>
  <cacheFields count="13">
    <cacheField name="Competition" numFmtId="0">
      <sharedItems containsBlank="1" count="10">
        <s v="Competition"/>
        <s v="Gus-2022-D2"/>
        <s v="Gus-2022-D1"/>
        <s v="Gus-2022-D3"/>
        <s v=""/>
        <m/>
        <s v="2018-Gus-D2" u="1"/>
        <s v="2018-Gus-D3" u="1"/>
        <s v="Gus - 2019 - D1" u="1"/>
        <s v="2018-Gus-D1" u="1"/>
      </sharedItems>
    </cacheField>
    <cacheField name="Date" numFmtId="167">
      <sharedItems containsDate="1" containsBlank="1" containsMixedTypes="1" minDate="2022-10-04T00:00:00" maxDate="2022-10-07T00:00:00"/>
    </cacheField>
    <cacheField name="Venue" numFmtId="0">
      <sharedItems containsBlank="1"/>
    </cacheField>
    <cacheField name="ID" numFmtId="0">
      <sharedItems containsBlank="1" count="187">
        <s v="SA8804"/>
        <s v="SA5282"/>
        <s v="N0020"/>
        <s v="N0067"/>
        <s v="N0069"/>
        <s v="N0255"/>
        <s v="N0656"/>
        <s v="S11108"/>
        <s v="SA9991"/>
        <s v="N0790"/>
        <s v="N0190"/>
        <s v="SA9923"/>
        <s v="N0002"/>
        <s v="N0300"/>
        <s v="S11102"/>
        <s v="SA2187"/>
        <s v="SA0847"/>
        <s v="SA3368"/>
        <s v="SA9639"/>
        <s v="N0663"/>
        <s v="N0145"/>
        <s v="SA7239"/>
        <s v="N0195"/>
        <s v="N0101"/>
        <s v="N0119"/>
        <s v="SA9445"/>
        <s v="N0761"/>
        <s v="N0783"/>
        <s v="SA9637"/>
        <s v="N0396"/>
        <s v="SA9488"/>
        <s v="SA2157"/>
        <s v="SA8208"/>
        <s v="SA8734"/>
        <s v="N0643"/>
        <s v="N0229"/>
        <s v="SA0740"/>
        <s v="SA0125"/>
        <s v="N0095"/>
        <s v="N0026"/>
        <s v="SA0035"/>
        <s v="SA7476"/>
        <s v="SA6820"/>
        <s v="SA2140"/>
        <s v="N0200"/>
        <s v="N0850"/>
        <s v="SA2568"/>
        <s v="N0610"/>
        <s v="SA9692"/>
        <s v="N0730"/>
        <s v="N0792"/>
        <s v="N0622"/>
        <s v="SA5649"/>
        <s v="N0014"/>
        <s v="SA1009"/>
        <s v="SA0728"/>
        <s v="SA5924"/>
        <s v="SA0757"/>
        <s v="SA0748"/>
        <s v="N0867"/>
        <s v="SA1417"/>
        <s v="SA0294"/>
        <s v="S10718"/>
        <s v="S11103"/>
        <s v="N0025"/>
        <s v="N0180"/>
        <s v="N0219"/>
        <s v="N0194"/>
        <s v="N0234"/>
        <s v="N0460"/>
        <s v="SA8576"/>
        <s v="N0404"/>
        <s v="SA8243"/>
        <s v="SA8712"/>
        <s v="SA9300"/>
        <s v="N0773"/>
        <s v="N0399"/>
        <s v="N0129"/>
        <s v="sa8169"/>
        <s v="SA0863"/>
        <s v="N0100"/>
        <s v="N0118"/>
        <s v="N0814"/>
        <s v="SA8609"/>
        <m/>
        <s v="N0302" u="1"/>
        <s v="SA8293" u="1"/>
        <s v="N0709" u="1"/>
        <s v="SA3679" u="1"/>
        <s v="SA5326" u="1"/>
        <s v="SA6868" u="1"/>
        <s v="N0017" u="1"/>
        <s v="N0208" u="1"/>
        <s v="N0621" u="1"/>
        <s v="SA3195" u="1"/>
        <s v="N0045" u="1"/>
        <s v="N0765" u="1"/>
        <s v="N0530" u="1"/>
        <s v="SA9676" u="1"/>
        <s v="SA2183" u="1"/>
        <s v="SA9090" u="1"/>
        <s v="N0583" u="1"/>
        <s v="SA2139" u="1"/>
        <s v="N0464" u="1"/>
        <s v="SA0127" u="1"/>
        <s v="SA5080" u="1"/>
        <s v="Sa5578" u="1"/>
        <s v="N0063" u="1"/>
        <s v="N0254" u="1"/>
        <s v="SA4139" u="1"/>
        <s v="SA5286" u="1"/>
        <s v="N0573" u="1"/>
        <s v="SA0160" u="1"/>
        <s v="SA8301" u="1"/>
        <s v="N0645" u="1"/>
        <s v="SA9475" u="1"/>
        <s v="N0144" u="1"/>
        <s v="N0407" u="1"/>
        <s v="SA4039" u="1"/>
        <s v="SA5509" u="1"/>
        <s v="SA10005" u="1"/>
        <s v="N0125" u="1"/>
        <s v="SA9920" u="1"/>
        <s v="SA2734" u="1"/>
        <s v="N0090" u="1"/>
        <s v="N0588" u="1"/>
        <s v="N0043" u="1"/>
        <s v="N0763" u="1"/>
        <s v="N0068" u="1"/>
        <s v="N0259" u="1"/>
        <s v="N0024" u="1"/>
        <s v="SA4162" u="1"/>
        <s v="SA9643" u="1"/>
        <s v="N0697" u="1"/>
        <s v="SA8543" u="1"/>
        <s v="SA8366" u="1"/>
        <s v="SA0624" u="1"/>
        <s v="SA6620" u="1"/>
        <s v="SA6900" u="1"/>
        <s v="N0333" u="1"/>
        <s v="SA5724" u="1"/>
        <s v="N0139" u="1"/>
        <s v="SA8354" u="1"/>
        <s v="N0051" u="1"/>
        <s v="N0580" u="1"/>
        <s v="SA0230" u="1"/>
        <s v="SA9722" u="1"/>
        <s v="N0461" u="1"/>
        <s v="SA8839" u="1"/>
        <s v="N0148" u="1"/>
        <s v="SA3683" u="1"/>
        <s v="SA8369" u="1"/>
        <s v="SA5535" u="1"/>
        <s v="SA8356" u="1"/>
        <s v="SA1143" u="1"/>
        <s v="N0185" u="1"/>
        <s v="N0066" u="1"/>
        <s v="N0667" u="1"/>
        <s v="SA2232" u="1"/>
        <s v="SA9548" u="1"/>
        <s v="SA9814" u="1"/>
        <s v="SA0954" u="1"/>
        <s v="Sa2233" u="1"/>
        <s v="N0031" u="1"/>
        <s v="SA9802" u="1"/>
        <s v="N0657" u="1"/>
        <s v="SA8698" u="1"/>
        <s v="N0228" u="1"/>
        <s v="SA2191" u="1"/>
        <s v="SA8009" u="1"/>
        <s v="N0594" u="1"/>
        <s v="SA0148" u="1"/>
        <s v="N0018" u="1"/>
        <s v="N0694" u="1"/>
        <s v="SA2499" u="1"/>
        <s v="SA5777" u="1"/>
        <s v="N0074" u="1"/>
        <s v="SA0767" u="1"/>
        <s v="SA2237" u="1"/>
        <s v="SA6248" u="1"/>
        <s v="SA6852" u="1"/>
        <s v="SA6573" u="1"/>
        <s v="N0011" u="1"/>
        <s v="N0083" u="1"/>
        <s v="N0127" u="1"/>
        <s v="N0540" u="1"/>
        <s v="SA3664" u="1"/>
      </sharedItems>
    </cacheField>
    <cacheField name="Name" numFmtId="0">
      <sharedItems containsBlank="1" count="169">
        <s v="Jean"/>
        <s v="Kunesh"/>
        <s v="Morne"/>
        <s v="Louis"/>
        <s v="Maritz"/>
        <s v="Heiko"/>
        <s v="Hannes"/>
        <s v="Byron"/>
        <s v="Pietie"/>
        <s v="Iwan"/>
        <s v="Chris Junior"/>
        <s v="Chris"/>
        <s v="Marco"/>
        <s v="Danie"/>
        <s v="Grant"/>
        <s v="Dylan"/>
        <s v="Adriaan"/>
        <s v="Mike"/>
        <s v="Wimpie"/>
        <s v="Allen"/>
        <s v="Hennie"/>
        <s v="Wesley"/>
        <s v="Tertius"/>
        <s v="Joe "/>
        <s v="Stefano"/>
        <s v="Johan"/>
        <s v="Deon"/>
        <s v="Raymond"/>
        <s v="Guy"/>
        <s v="Neil"/>
        <s v="Frikkie"/>
        <s v="Spyker"/>
        <s v="Boyce"/>
        <s v="Steve"/>
        <s v="Simen"/>
        <s v="Kabous"/>
        <s v="Helen"/>
        <s v="Anet"/>
        <s v="Abriana"/>
        <s v="Wanda"/>
        <s v="Niel"/>
        <s v="Martinus"/>
        <s v="Josh"/>
        <s v="Wikus"/>
        <s v="William"/>
        <s v="Flippie"/>
        <s v="Elmaine"/>
        <s v="Willem"/>
        <s v="Steyn"/>
        <s v="John"/>
        <s v="Whitey"/>
        <s v="Andre"/>
        <s v="Barry"/>
        <s v="Maarten"/>
        <s v="Altun"/>
        <s v="Martin"/>
        <s v="Heini"/>
        <s v="Elaine"/>
        <s v="Nadia"/>
        <s v="Cecilia"/>
        <s v="Henning"/>
        <s v="Jaco"/>
        <s v="Susan"/>
        <s v="Renate"/>
        <s v="Wilna"/>
        <s v="Sue Anne "/>
        <s v="Ilana"/>
        <s v="Breggie"/>
        <s v="Org"/>
        <s v="Pieter"/>
        <s v="Hardus"/>
        <s v="JB"/>
        <s v="Werner"/>
        <s v="Olaf"/>
        <s v="Clinton"/>
        <s v="Nathan"/>
        <s v=""/>
        <m/>
        <s v="Dale" u="1"/>
        <s v="Bradley" u="1"/>
        <s v="Andrew" u="1"/>
        <s v="Philip" u="1"/>
        <s v="Brandon" u="1"/>
        <s v="Adri" u="1"/>
        <s v="Megan" u="1"/>
        <s v="Azola" u="1"/>
        <s v="Riaan" u="1"/>
        <s v="Shelly" u="1"/>
        <s v="Garreth" u="1"/>
        <s v="Nem" u="1"/>
        <s v="Nols" u="1"/>
        <s v="Willie" u="1"/>
        <s v="Newin" u="1"/>
        <s v="Stephen" u="1"/>
        <s v="Brendon" u="1"/>
        <s v="Angelique" u="1"/>
        <s v="Sage" u="1"/>
        <s v="Collin" u="1"/>
        <s v="Mathinus" u="1"/>
        <s v="Melanie" u="1"/>
        <s v="Brain" u="1"/>
        <s v="Brian" u="1"/>
        <s v="Cecil" u="1"/>
        <s v="Henri" u="1"/>
        <s v="Matthew" u="1"/>
        <s v="Denver" u="1"/>
        <s v="Francois" u="1"/>
        <s v="Jace" u="1"/>
        <s v="Dieter" u="1"/>
        <s v="Andries" u="1"/>
        <s v="Murry" u="1"/>
        <s v="Sue" u="1"/>
        <s v="Sakkie" u="1"/>
        <s v="Roy" u="1"/>
        <s v="Marthinus" u="1"/>
        <s v="Annelien" u="1"/>
        <s v="Antoi" u="1"/>
        <s v="Nadine" u="1"/>
        <s v="Renier" u="1"/>
        <s v="Corne" u="1"/>
        <s v="Gelhar" u="1"/>
        <s v="Kiepie" u="1"/>
        <s v="Darren" u="1"/>
        <s v="Eugene" u="1"/>
        <s v="Henrico" u="1"/>
        <s v="Krissi" u="1"/>
        <s v="Chrisjan" u="1"/>
        <s v="Mariette" u="1"/>
        <s v="Noel" u="1"/>
        <s v="Rikus" u="1"/>
        <s v="Jarred" u="1"/>
        <s v="Tersius" u="1"/>
        <s v="Gus" u="1"/>
        <s v="Avlik" u="1"/>
        <s v="Michelle" u="1"/>
        <s v="Gunther" u="1"/>
        <s v="James" u="1"/>
        <s v="Rinus" u="1"/>
        <s v="Monique" u="1"/>
        <s v="Jean-Pierre" u="1"/>
        <s v="Lise" u="1"/>
        <s v="Craig" u="1"/>
        <s v="Sarel" u="1"/>
        <s v="Sarah" u="1"/>
        <s v="Henry" u="1"/>
        <s v="Bernard" u="1"/>
        <s v="Craigh" u="1"/>
        <s v="Lurock" u="1"/>
        <s v="Phillip" u="1"/>
        <s v="Antoi " u="1"/>
        <s v="Jerome" u="1"/>
        <s v="Hansie " u="1"/>
        <s v="Ralp" u="1"/>
        <s v="Fanie" u="1"/>
        <s v="Denise" u="1"/>
        <s v="Abe" u="1"/>
        <s v="Kevin" u="1"/>
        <s v="Raldu" u="1"/>
        <s v="Donald" u="1"/>
        <s v="Emil" u="1"/>
        <s v="Ferdi" u="1"/>
        <s v="Johannes" u="1"/>
        <s v="Tiaan" u="1"/>
        <s v="Enrico" u="1"/>
        <s v="Nedjilka" u="1"/>
        <s v="Karmen" u="1"/>
        <s v="Lourens" u="1"/>
        <s v="Lester" u="1"/>
        <s v="Melany" u="1"/>
      </sharedItems>
    </cacheField>
    <cacheField name="Surname" numFmtId="0">
      <sharedItems containsBlank="1" count="160">
        <s v="Coetzee"/>
        <s v="Naidoo"/>
        <s v="Horn"/>
        <s v="Potgieter"/>
        <s v="Jansen van Vuuren"/>
        <s v="Doll"/>
        <s v="De Haast"/>
        <s v="Adams"/>
        <s v="May"/>
        <s v="Kotze"/>
        <s v="Orffer"/>
        <s v="Barnard"/>
        <s v="Klein"/>
        <s v="Smith"/>
        <s v="Thyssen"/>
        <s v="Peinke"/>
        <s v="Van Heerden"/>
        <s v="Karon"/>
        <s v="Kirsten"/>
        <s v="Langenstrassen"/>
        <s v="Roets"/>
        <s v="Renken"/>
        <s v="Fenaux"/>
        <s v="Herman"/>
        <s v="Peens"/>
        <s v="Strappazzon"/>
        <s v="Van Niekerk"/>
        <s v="Verster"/>
        <s v="Duvenhage"/>
        <s v="Nicholson"/>
        <s v="Reynolds"/>
        <s v="Van Emmenes"/>
        <s v="St Clair-Whicker"/>
        <s v="Ferreira"/>
        <s v="Kruger"/>
        <s v="Lloyd"/>
        <s v="Denny"/>
        <s v="Andersen"/>
        <s v="Agenbag"/>
        <s v="La Grange"/>
        <s v="Louw"/>
        <s v="Rheeder"/>
        <s v="Koberzig"/>
        <s v="Enslin"/>
        <s v="Van Der Linde"/>
        <s v="Venter"/>
        <s v="Timm"/>
        <s v="Viljoen"/>
        <s v="Schickerling"/>
        <s v="Scheepers"/>
        <s v="Terblanche"/>
        <s v="Steyn"/>
        <s v="Eksteen"/>
        <s v="Van Zyl"/>
        <s v="Loomes"/>
        <s v="Bezuidehout"/>
        <s v="Tedder"/>
        <s v="Molenaar"/>
        <s v="Roelofse"/>
        <s v="Truter"/>
        <s v="Zahrt"/>
        <s v="Vorster"/>
        <s v="Steenkamp"/>
        <s v="Brandt"/>
        <s v="Du Plessis"/>
        <s v="Breet"/>
        <s v="Gruttemeyer"/>
        <s v="Botha"/>
        <s v="Bennett"/>
        <s v="Van Rensburg"/>
        <s v="van Aarde"/>
        <s v="Jacobs"/>
        <s v="Theron"/>
        <s v="Van Riet"/>
        <s v="Barnhard"/>
        <s v="Chetty"/>
        <s v=""/>
        <m/>
        <s v="Vermaak" u="1"/>
        <s v="Laubscher" u="1"/>
        <s v="Sarjooparsad" u="1"/>
        <s v="Janse van Rensburg" u="1"/>
        <s v="Tesmer" u="1"/>
        <s v="Snyders" u="1"/>
        <s v="Grundlingh" u="1"/>
        <s v="Mellet" u="1"/>
        <s v="Feyerabend" u="1"/>
        <s v="Stephen" u="1"/>
        <s v="Wolfaardt" u="1"/>
        <s v="Scholtz" u="1"/>
        <s v="Westraad" u="1"/>
        <s v="Pretorius" u="1"/>
        <s v="Labuschagne" u="1"/>
        <s v="Singh" u="1"/>
        <s v="Lotter" u="1"/>
        <s v="Pretoruis" u="1"/>
        <s v="Prinsloo" u="1"/>
        <s v="Hewitt" u="1"/>
        <s v="Kohler" u="1"/>
        <s v="Turner" u="1"/>
        <s v="Vd Merwe" u="1"/>
        <s v="Drake" u="1"/>
        <s v="Bruwer" u="1"/>
        <s v="Fietze" u="1"/>
        <s v="Burger" u="1"/>
        <s v="Mostert" u="1"/>
        <s v="v/d Westhuizen" u="1"/>
        <s v="Hart" u="1"/>
        <s v="Cordier" u="1"/>
        <s v="Deklerk" u="1"/>
        <s v="Govender" u="1"/>
        <s v="Forbes" u="1"/>
        <s v="Furniss" u="1"/>
        <s v="Weldman" u="1"/>
        <s v="Kurz" u="1"/>
        <s v="Jonck" u="1"/>
        <s v="Dennis" u="1"/>
        <s v="Pienke" u="1"/>
        <s v="Charles" u="1"/>
        <s v="Pienaar" u="1"/>
        <s v="van Vuuren" u="1"/>
        <s v="Martin" u="1"/>
        <s v="Du Preez" u="1"/>
        <s v="Alexander" u="1"/>
        <s v="Lewis" u="1"/>
        <s v="Young" u="1"/>
        <s v="Soekoe" u="1"/>
        <s v="Mcfarlane" u="1"/>
        <s v="Van Staden" u="1"/>
        <s v="Wells" u="1"/>
        <s v="McFarlaine" u="1"/>
        <s v="Roetz" u="1"/>
        <s v="Diedericks" u="1"/>
        <s v="Honiball " u="1"/>
        <s v="Connoway" u="1"/>
        <s v="MC Gregor" u="1"/>
        <s v="Lesch" u="1"/>
        <s v="Gouveris" u="1"/>
        <s v="Krauer" u="1"/>
        <s v="Fourie" u="1"/>
        <s v="Downing" u="1"/>
        <s v="Tapp" u="1"/>
        <s v="Riggien" u="1"/>
        <s v="Mynhardt" u="1"/>
        <s v="Van der Poel" u="1"/>
        <s v="Rudolph" u="1"/>
        <s v="van Wyk" u="1"/>
        <s v="Slabbert" u="1"/>
        <s v="Knight" u="1"/>
        <s v="Mhaga" u="1"/>
        <s v="Daniels" u="1"/>
        <s v="Herrman" u="1"/>
        <s v="Joubert" u="1"/>
        <s v="Van Emmines" u="1"/>
        <s v="Snyman" u="1"/>
        <s v="De wet" u="1"/>
        <s v="Von berg" u="1"/>
        <s v="Kaltenbrun" u="1"/>
        <s v="Pitt" u="1"/>
        <s v="Scott" u="1"/>
      </sharedItems>
    </cacheField>
    <cacheField name="Status" numFmtId="0">
      <sharedItems containsBlank="1" count="10">
        <s v="Men Senior"/>
        <s v="Men Veteran"/>
        <s v="Men Master"/>
        <s v="Men Masters"/>
        <s v="Ladies Senior"/>
        <s v="Ladies Veteran"/>
        <s v="Ladies Master"/>
        <s v=""/>
        <m/>
        <s v="Ladies Grand Masters" u="1"/>
      </sharedItems>
    </cacheField>
    <cacheField name="Team" numFmtId="0">
      <sharedItems containsBlank="1" count="17">
        <s v="SA Pres Inland"/>
        <s v="Nam Pres Veterans"/>
        <s v="SA Pres Dev"/>
        <s v="Nam Pres Dev"/>
        <s v="SA Pres A"/>
        <s v="Nam Pres A"/>
        <s v="SA Pres B"/>
        <s v="Nam Pres B"/>
        <s v="Nam Pres Masters"/>
        <s v="SA Pres Masters"/>
        <s v="SA Pres Ladies"/>
        <s v="Nam Pres Ladies"/>
        <s v=""/>
        <m/>
        <s v=" Nam Pres A" u="1"/>
        <s v="Welwitschia" u="1"/>
        <s v="Nam Pres Vet" u="1"/>
      </sharedItems>
    </cacheField>
    <cacheField name="Edibles" numFmtId="0">
      <sharedItems containsBlank="1"/>
    </cacheField>
    <cacheField name="Inedibles" numFmtId="0">
      <sharedItems containsBlank="1"/>
    </cacheField>
    <cacheField name="length" numFmtId="0">
      <sharedItems containsString="0" containsBlank="1" containsNumber="1" containsInteger="1" minValue="40" maxValue="170"/>
    </cacheField>
    <cacheField name="kg" numFmtId="166">
      <sharedItems containsBlank="1" containsMixedTypes="1" containsNumber="1" minValue="0.7" maxValue="36.1"/>
    </cacheField>
    <cacheField name="Points" numFmtId="166">
      <sharedItems containsBlank="1" containsMixedTypes="1" containsNumber="1" minValue="0.7" maxValue="36.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7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ri Roets" refreshedDate="44841.224732175928" createdVersion="6" refreshedVersion="8" minRefreshableVersion="3" recordCount="788" xr:uid="{79D2CFCF-B4D9-4292-AAA7-3A9D3EED492A}">
  <cacheSource type="worksheet">
    <worksheetSource ref="A1:M1027" sheet="DATA ENTRY"/>
  </cacheSource>
  <cacheFields count="13">
    <cacheField name="Competition" numFmtId="0">
      <sharedItems containsBlank="1" count="10">
        <s v="Competition"/>
        <s v="Gus-2022-D2"/>
        <s v="Gus-2022-D1"/>
        <s v="Gus-2022-D3"/>
        <s v=""/>
        <m/>
        <s v="2018-Gus-D2" u="1"/>
        <s v="2018-Gus-D3" u="1"/>
        <s v="Gus - 2019 - D1" u="1"/>
        <s v="2018-Gus-D1" u="1"/>
      </sharedItems>
    </cacheField>
    <cacheField name="Date" numFmtId="167">
      <sharedItems containsDate="1" containsBlank="1" containsMixedTypes="1" minDate="2022-10-04T00:00:00" maxDate="2022-10-07T00:00:00"/>
    </cacheField>
    <cacheField name="Venue" numFmtId="0">
      <sharedItems containsBlank="1"/>
    </cacheField>
    <cacheField name="ID" numFmtId="0">
      <sharedItems containsBlank="1" count="187">
        <s v="SA8804"/>
        <s v="SA5282"/>
        <s v="N0020"/>
        <s v="N0067"/>
        <s v="N0069"/>
        <s v="N0255"/>
        <s v="N0656"/>
        <s v="S11108"/>
        <s v="SA9991"/>
        <s v="N0790"/>
        <s v="N0190"/>
        <s v="SA9923"/>
        <s v="N0002"/>
        <s v="N0300"/>
        <s v="S11102"/>
        <s v="SA2187"/>
        <s v="SA0847"/>
        <s v="SA3368"/>
        <s v="SA9639"/>
        <s v="N0663"/>
        <s v="N0145"/>
        <s v="SA7239"/>
        <s v="N0195"/>
        <s v="N0101"/>
        <s v="N0119"/>
        <s v="SA9445"/>
        <s v="N0761"/>
        <s v="N0783"/>
        <s v="SA9637"/>
        <s v="N0396"/>
        <s v="SA9488"/>
        <s v="SA2157"/>
        <s v="SA8208"/>
        <s v="SA8734"/>
        <s v="N0643"/>
        <s v="N0229"/>
        <s v="SA0740"/>
        <s v="SA0125"/>
        <s v="N0095"/>
        <s v="N0026"/>
        <s v="SA0035"/>
        <s v="SA7476"/>
        <s v="SA6820"/>
        <s v="SA2140"/>
        <s v="N0200"/>
        <s v="N0850"/>
        <s v="SA2568"/>
        <s v="N0610"/>
        <s v="SA9692"/>
        <s v="N0730"/>
        <s v="N0792"/>
        <s v="N0622"/>
        <s v="SA5649"/>
        <s v="N0014"/>
        <s v="SA1009"/>
        <s v="SA0728"/>
        <s v="SA5924"/>
        <s v="SA0757"/>
        <s v="SA0748"/>
        <s v="N0867"/>
        <s v="SA1417"/>
        <s v="SA0294"/>
        <s v="S10718"/>
        <s v="S11103"/>
        <s v="N0025"/>
        <s v="N0180"/>
        <s v="N0219"/>
        <s v="N0194"/>
        <s v="N0234"/>
        <s v="N0460"/>
        <s v="SA8576"/>
        <s v="N0404"/>
        <s v="SA8243"/>
        <s v="SA8712"/>
        <s v="SA9300"/>
        <s v="N0773"/>
        <s v="N0399"/>
        <s v="N0129"/>
        <s v="sa8169"/>
        <s v="SA0863"/>
        <s v="N0100"/>
        <s v="N0118"/>
        <s v="N0814"/>
        <s v="SA8609"/>
        <m/>
        <s v="N0302" u="1"/>
        <s v="SA8293" u="1"/>
        <s v="N0709" u="1"/>
        <s v="SA3679" u="1"/>
        <s v="SA5326" u="1"/>
        <s v="SA6868" u="1"/>
        <s v="N0017" u="1"/>
        <s v="N0208" u="1"/>
        <s v="N0621" u="1"/>
        <s v="SA3195" u="1"/>
        <s v="N0045" u="1"/>
        <s v="N0765" u="1"/>
        <s v="N0530" u="1"/>
        <s v="SA9676" u="1"/>
        <s v="SA2183" u="1"/>
        <s v="SA9090" u="1"/>
        <s v="N0583" u="1"/>
        <s v="SA2139" u="1"/>
        <s v="N0464" u="1"/>
        <s v="SA0127" u="1"/>
        <s v="SA5080" u="1"/>
        <s v="Sa5578" u="1"/>
        <s v="N0063" u="1"/>
        <s v="N0254" u="1"/>
        <s v="SA4139" u="1"/>
        <s v="SA5286" u="1"/>
        <s v="N0573" u="1"/>
        <s v="SA0160" u="1"/>
        <s v="SA8301" u="1"/>
        <s v="N0645" u="1"/>
        <s v="SA9475" u="1"/>
        <s v="N0144" u="1"/>
        <s v="N0407" u="1"/>
        <s v="SA4039" u="1"/>
        <s v="SA5509" u="1"/>
        <s v="SA10005" u="1"/>
        <s v="N0125" u="1"/>
        <s v="SA9920" u="1"/>
        <s v="SA2734" u="1"/>
        <s v="N0090" u="1"/>
        <s v="N0588" u="1"/>
        <s v="N0043" u="1"/>
        <s v="N0763" u="1"/>
        <s v="N0068" u="1"/>
        <s v="N0259" u="1"/>
        <s v="N0024" u="1"/>
        <s v="SA4162" u="1"/>
        <s v="SA9643" u="1"/>
        <s v="N0697" u="1"/>
        <s v="SA8543" u="1"/>
        <s v="SA8366" u="1"/>
        <s v="SA0624" u="1"/>
        <s v="SA6620" u="1"/>
        <s v="SA6900" u="1"/>
        <s v="N0333" u="1"/>
        <s v="SA5724" u="1"/>
        <s v="N0139" u="1"/>
        <s v="SA8354" u="1"/>
        <s v="N0051" u="1"/>
        <s v="N0580" u="1"/>
        <s v="SA0230" u="1"/>
        <s v="SA9722" u="1"/>
        <s v="N0461" u="1"/>
        <s v="SA8839" u="1"/>
        <s v="N0148" u="1"/>
        <s v="SA3683" u="1"/>
        <s v="SA8369" u="1"/>
        <s v="SA5535" u="1"/>
        <s v="SA8356" u="1"/>
        <s v="SA1143" u="1"/>
        <s v="N0185" u="1"/>
        <s v="N0066" u="1"/>
        <s v="N0667" u="1"/>
        <s v="SA2232" u="1"/>
        <s v="SA9548" u="1"/>
        <s v="SA9814" u="1"/>
        <s v="SA0954" u="1"/>
        <s v="Sa2233" u="1"/>
        <s v="N0031" u="1"/>
        <s v="SA9802" u="1"/>
        <s v="N0657" u="1"/>
        <s v="SA8698" u="1"/>
        <s v="N0228" u="1"/>
        <s v="SA2191" u="1"/>
        <s v="SA8009" u="1"/>
        <s v="N0594" u="1"/>
        <s v="SA0148" u="1"/>
        <s v="N0018" u="1"/>
        <s v="N0694" u="1"/>
        <s v="SA2499" u="1"/>
        <s v="SA5777" u="1"/>
        <s v="N0074" u="1"/>
        <s v="SA0767" u="1"/>
        <s v="SA2237" u="1"/>
        <s v="SA6248" u="1"/>
        <s v="SA6852" u="1"/>
        <s v="SA6573" u="1"/>
        <s v="N0011" u="1"/>
        <s v="N0083" u="1"/>
        <s v="N0127" u="1"/>
        <s v="N0540" u="1"/>
        <s v="SA3664" u="1"/>
      </sharedItems>
    </cacheField>
    <cacheField name="Name" numFmtId="0">
      <sharedItems containsBlank="1" count="169">
        <s v="Jean"/>
        <s v="Kunesh"/>
        <s v="Morne"/>
        <s v="Louis"/>
        <s v="Maritz"/>
        <s v="Heiko"/>
        <s v="Hannes"/>
        <s v="Byron"/>
        <s v="Pietie"/>
        <s v="Iwan"/>
        <s v="Chris Junior"/>
        <s v="Chris"/>
        <s v="Marco"/>
        <s v="Danie"/>
        <s v="Grant"/>
        <s v="Dylan"/>
        <s v="Adriaan"/>
        <s v="Mike"/>
        <s v="Wimpie"/>
        <s v="Allen"/>
        <s v="Hennie"/>
        <s v="Wesley"/>
        <s v="Tertius"/>
        <s v="Joe "/>
        <s v="Stefano"/>
        <s v="Johan"/>
        <s v="Deon"/>
        <s v="Raymond"/>
        <s v="Guy"/>
        <s v="Neil"/>
        <s v="Frikkie"/>
        <s v="Spyker"/>
        <s v="Boyce"/>
        <s v="Steve"/>
        <s v="Simen"/>
        <s v="Kabous"/>
        <s v="Helen"/>
        <s v="Anet"/>
        <s v="Abriana"/>
        <s v="Wanda"/>
        <s v="Niel"/>
        <s v="Martinus"/>
        <s v="Josh"/>
        <s v="Wikus"/>
        <s v="William"/>
        <s v="Flippie"/>
        <s v="Elmaine"/>
        <s v="Willem"/>
        <s v="Steyn"/>
        <s v="John"/>
        <s v="Whitey"/>
        <s v="Andre"/>
        <s v="Barry"/>
        <s v="Maarten"/>
        <s v="Altun"/>
        <s v="Martin"/>
        <s v="Heini"/>
        <s v="Elaine"/>
        <s v="Nadia"/>
        <s v="Cecilia"/>
        <s v="Henning"/>
        <s v="Jaco"/>
        <s v="Susan"/>
        <s v="Renate"/>
        <s v="Wilna"/>
        <s v="Sue Anne "/>
        <s v="Ilana"/>
        <s v="Breggie"/>
        <s v="Org"/>
        <s v="Pieter"/>
        <s v="Hardus"/>
        <s v="JB"/>
        <s v="Werner"/>
        <s v="Olaf"/>
        <s v="Clinton"/>
        <s v="Nathan"/>
        <s v=""/>
        <m/>
        <s v="Dale" u="1"/>
        <s v="Bradley" u="1"/>
        <s v="Andrew" u="1"/>
        <s v="Philip" u="1"/>
        <s v="Brandon" u="1"/>
        <s v="Adri" u="1"/>
        <s v="Megan" u="1"/>
        <s v="Azola" u="1"/>
        <s v="Riaan" u="1"/>
        <s v="Shelly" u="1"/>
        <s v="Garreth" u="1"/>
        <s v="Nem" u="1"/>
        <s v="Nols" u="1"/>
        <s v="Willie" u="1"/>
        <s v="Newin" u="1"/>
        <s v="Stephen" u="1"/>
        <s v="Brendon" u="1"/>
        <s v="Angelique" u="1"/>
        <s v="Sage" u="1"/>
        <s v="Collin" u="1"/>
        <s v="Mathinus" u="1"/>
        <s v="Melanie" u="1"/>
        <s v="Brain" u="1"/>
        <s v="Brian" u="1"/>
        <s v="Cecil" u="1"/>
        <s v="Henri" u="1"/>
        <s v="Matthew" u="1"/>
        <s v="Denver" u="1"/>
        <s v="Francois" u="1"/>
        <s v="Jace" u="1"/>
        <s v="Dieter" u="1"/>
        <s v="Andries" u="1"/>
        <s v="Murry" u="1"/>
        <s v="Sue" u="1"/>
        <s v="Sakkie" u="1"/>
        <s v="Roy" u="1"/>
        <s v="Marthinus" u="1"/>
        <s v="Annelien" u="1"/>
        <s v="Antoi" u="1"/>
        <s v="Nadine" u="1"/>
        <s v="Renier" u="1"/>
        <s v="Corne" u="1"/>
        <s v="Gelhar" u="1"/>
        <s v="Kiepie" u="1"/>
        <s v="Darren" u="1"/>
        <s v="Eugene" u="1"/>
        <s v="Henrico" u="1"/>
        <s v="Krissi" u="1"/>
        <s v="Chrisjan" u="1"/>
        <s v="Mariette" u="1"/>
        <s v="Noel" u="1"/>
        <s v="Rikus" u="1"/>
        <s v="Jarred" u="1"/>
        <s v="Tersius" u="1"/>
        <s v="Gus" u="1"/>
        <s v="Avlik" u="1"/>
        <s v="Michelle" u="1"/>
        <s v="Gunther" u="1"/>
        <s v="James" u="1"/>
        <s v="Rinus" u="1"/>
        <s v="Monique" u="1"/>
        <s v="Jean-Pierre" u="1"/>
        <s v="Lise" u="1"/>
        <s v="Craig" u="1"/>
        <s v="Sarel" u="1"/>
        <s v="Sarah" u="1"/>
        <s v="Henry" u="1"/>
        <s v="Bernard" u="1"/>
        <s v="Craigh" u="1"/>
        <s v="Lurock" u="1"/>
        <s v="Phillip" u="1"/>
        <s v="Antoi " u="1"/>
        <s v="Jerome" u="1"/>
        <s v="Hansie " u="1"/>
        <s v="Ralp" u="1"/>
        <s v="Fanie" u="1"/>
        <s v="Denise" u="1"/>
        <s v="Abe" u="1"/>
        <s v="Kevin" u="1"/>
        <s v="Raldu" u="1"/>
        <s v="Donald" u="1"/>
        <s v="Emil" u="1"/>
        <s v="Ferdi" u="1"/>
        <s v="Johannes" u="1"/>
        <s v="Tiaan" u="1"/>
        <s v="Enrico" u="1"/>
        <s v="Nedjilka" u="1"/>
        <s v="Karmen" u="1"/>
        <s v="Lourens" u="1"/>
        <s v="Lester" u="1"/>
        <s v="Melany" u="1"/>
      </sharedItems>
    </cacheField>
    <cacheField name="Surname" numFmtId="0">
      <sharedItems containsBlank="1" count="160">
        <s v="Coetzee"/>
        <s v="Naidoo"/>
        <s v="Horn"/>
        <s v="Potgieter"/>
        <s v="Jansen van Vuuren"/>
        <s v="Doll"/>
        <s v="De Haast"/>
        <s v="Adams"/>
        <s v="May"/>
        <s v="Kotze"/>
        <s v="Orffer"/>
        <s v="Barnard"/>
        <s v="Klein"/>
        <s v="Smith"/>
        <s v="Thyssen"/>
        <s v="Peinke"/>
        <s v="Van Heerden"/>
        <s v="Karon"/>
        <s v="Kirsten"/>
        <s v="Langenstrassen"/>
        <s v="Roets"/>
        <s v="Renken"/>
        <s v="Fenaux"/>
        <s v="Herman"/>
        <s v="Peens"/>
        <s v="Strappazzon"/>
        <s v="Van Niekerk"/>
        <s v="Verster"/>
        <s v="Duvenhage"/>
        <s v="Nicholson"/>
        <s v="Reynolds"/>
        <s v="Van Emmenes"/>
        <s v="St Clair-Whicker"/>
        <s v="Ferreira"/>
        <s v="Kruger"/>
        <s v="Lloyd"/>
        <s v="Denny"/>
        <s v="Andersen"/>
        <s v="Agenbag"/>
        <s v="La Grange"/>
        <s v="Louw"/>
        <s v="Rheeder"/>
        <s v="Koberzig"/>
        <s v="Enslin"/>
        <s v="Van Der Linde"/>
        <s v="Venter"/>
        <s v="Timm"/>
        <s v="Viljoen"/>
        <s v="Schickerling"/>
        <s v="Scheepers"/>
        <s v="Terblanche"/>
        <s v="Steyn"/>
        <s v="Eksteen"/>
        <s v="Van Zyl"/>
        <s v="Loomes"/>
        <s v="Bezuidehout"/>
        <s v="Tedder"/>
        <s v="Molenaar"/>
        <s v="Roelofse"/>
        <s v="Truter"/>
        <s v="Zahrt"/>
        <s v="Vorster"/>
        <s v="Steenkamp"/>
        <s v="Brandt"/>
        <s v="Du Plessis"/>
        <s v="Breet"/>
        <s v="Gruttemeyer"/>
        <s v="Botha"/>
        <s v="Bennett"/>
        <s v="Van Rensburg"/>
        <s v="van Aarde"/>
        <s v="Jacobs"/>
        <s v="Theron"/>
        <s v="Van Riet"/>
        <s v="Barnhard"/>
        <s v="Chetty"/>
        <s v=""/>
        <m/>
        <s v="Vermaak" u="1"/>
        <s v="Laubscher" u="1"/>
        <s v="Sarjooparsad" u="1"/>
        <s v="Janse van Rensburg" u="1"/>
        <s v="Tesmer" u="1"/>
        <s v="Snyders" u="1"/>
        <s v="Grundlingh" u="1"/>
        <s v="Mellet" u="1"/>
        <s v="Feyerabend" u="1"/>
        <s v="Stephen" u="1"/>
        <s v="Wolfaardt" u="1"/>
        <s v="Scholtz" u="1"/>
        <s v="Westraad" u="1"/>
        <s v="Pretorius" u="1"/>
        <s v="Labuschagne" u="1"/>
        <s v="Singh" u="1"/>
        <s v="Lotter" u="1"/>
        <s v="Pretoruis" u="1"/>
        <s v="Prinsloo" u="1"/>
        <s v="Hewitt" u="1"/>
        <s v="Kohler" u="1"/>
        <s v="Turner" u="1"/>
        <s v="Vd Merwe" u="1"/>
        <s v="Drake" u="1"/>
        <s v="Bruwer" u="1"/>
        <s v="Fietze" u="1"/>
        <s v="Burger" u="1"/>
        <s v="Mostert" u="1"/>
        <s v="v/d Westhuizen" u="1"/>
        <s v="Hart" u="1"/>
        <s v="Cordier" u="1"/>
        <s v="Deklerk" u="1"/>
        <s v="Govender" u="1"/>
        <s v="Forbes" u="1"/>
        <s v="Furniss" u="1"/>
        <s v="Weldman" u="1"/>
        <s v="Kurz" u="1"/>
        <s v="Jonck" u="1"/>
        <s v="Dennis" u="1"/>
        <s v="Pienke" u="1"/>
        <s v="Charles" u="1"/>
        <s v="Pienaar" u="1"/>
        <s v="van Vuuren" u="1"/>
        <s v="Martin" u="1"/>
        <s v="Du Preez" u="1"/>
        <s v="Alexander" u="1"/>
        <s v="Lewis" u="1"/>
        <s v="Young" u="1"/>
        <s v="Soekoe" u="1"/>
        <s v="Mcfarlane" u="1"/>
        <s v="Van Staden" u="1"/>
        <s v="Wells" u="1"/>
        <s v="McFarlaine" u="1"/>
        <s v="Roetz" u="1"/>
        <s v="Diedericks" u="1"/>
        <s v="Honiball " u="1"/>
        <s v="Connoway" u="1"/>
        <s v="MC Gregor" u="1"/>
        <s v="Lesch" u="1"/>
        <s v="Gouveris" u="1"/>
        <s v="Krauer" u="1"/>
        <s v="Fourie" u="1"/>
        <s v="Downing" u="1"/>
        <s v="Tapp" u="1"/>
        <s v="Riggien" u="1"/>
        <s v="Mynhardt" u="1"/>
        <s v="Van der Poel" u="1"/>
        <s v="Rudolph" u="1"/>
        <s v="van Wyk" u="1"/>
        <s v="Slabbert" u="1"/>
        <s v="Knight" u="1"/>
        <s v="Mhaga" u="1"/>
        <s v="Daniels" u="1"/>
        <s v="Herrman" u="1"/>
        <s v="Joubert" u="1"/>
        <s v="Van Emmines" u="1"/>
        <s v="Snyman" u="1"/>
        <s v="De wet" u="1"/>
        <s v="Von berg" u="1"/>
        <s v="Kaltenbrun" u="1"/>
        <s v="Pitt" u="1"/>
        <s v="Scott" u="1"/>
      </sharedItems>
    </cacheField>
    <cacheField name="Status" numFmtId="0">
      <sharedItems containsBlank="1" count="10">
        <s v="Men Senior"/>
        <s v="Men Veteran"/>
        <s v="Men Master"/>
        <s v="Men Masters"/>
        <s v="Ladies Senior"/>
        <s v="Ladies Veteran"/>
        <s v="Ladies Master"/>
        <s v=""/>
        <m/>
        <s v="Ladies Grand Masters" u="1"/>
      </sharedItems>
    </cacheField>
    <cacheField name="Team" numFmtId="0">
      <sharedItems containsBlank="1" count="17">
        <s v="SA Pres Inland"/>
        <s v="Nam Pres Veterans"/>
        <s v="SA Pres Dev"/>
        <s v="Nam Pres Dev"/>
        <s v="SA Pres A"/>
        <s v="Nam Pres A"/>
        <s v="SA Pres B"/>
        <s v="Nam Pres B"/>
        <s v="Nam Pres Masters"/>
        <s v="SA Pres Masters"/>
        <s v="SA Pres Ladies"/>
        <s v="Nam Pres Ladies"/>
        <s v=""/>
        <m/>
        <s v=" Nam Pres A" u="1"/>
        <s v="Welwitschia" u="1"/>
        <s v="Nam Pres Vet" u="1"/>
      </sharedItems>
    </cacheField>
    <cacheField name="Edibles" numFmtId="0">
      <sharedItems containsBlank="1"/>
    </cacheField>
    <cacheField name="Inedibles" numFmtId="0">
      <sharedItems containsBlank="1"/>
    </cacheField>
    <cacheField name="length" numFmtId="0">
      <sharedItems containsString="0" containsBlank="1" containsNumber="1" containsInteger="1" minValue="40" maxValue="170"/>
    </cacheField>
    <cacheField name="kg" numFmtId="166">
      <sharedItems containsBlank="1" containsMixedTypes="1" containsNumber="1" minValue="0.7" maxValue="36.1"/>
    </cacheField>
    <cacheField name="Points" numFmtId="166">
      <sharedItems containsBlank="1" containsMixedTypes="1" containsNumber="1" minValue="0.7" maxValue="36.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0512">
  <r>
    <x v="0"/>
    <d v="2012-02-18T00:00:00"/>
    <s v="Zone 5 - Mile 108"/>
    <x v="0"/>
    <x v="0"/>
    <x v="0"/>
    <x v="0"/>
    <x v="0"/>
    <m/>
    <s v="Shark Hound Smooth"/>
    <m/>
    <n v="5.6"/>
    <n v="5.6"/>
  </r>
  <r>
    <x v="0"/>
    <d v="2012-02-18T00:00:00"/>
    <s v="Zone 5 - Mile 108"/>
    <x v="0"/>
    <x v="0"/>
    <x v="0"/>
    <x v="0"/>
    <x v="0"/>
    <s v="Kob"/>
    <m/>
    <m/>
    <n v="1"/>
    <n v="2"/>
  </r>
  <r>
    <x v="0"/>
    <d v="2012-02-18T00:00:00"/>
    <s v="Zone 5 - Mile 108"/>
    <x v="0"/>
    <x v="0"/>
    <x v="0"/>
    <x v="0"/>
    <x v="0"/>
    <s v="Kob"/>
    <m/>
    <m/>
    <n v="1.2"/>
    <n v="2.4"/>
  </r>
  <r>
    <x v="0"/>
    <d v="2012-02-18T00:00:00"/>
    <s v="Zone 5 - Mile 108"/>
    <x v="0"/>
    <x v="0"/>
    <x v="0"/>
    <x v="0"/>
    <x v="0"/>
    <s v="Kob"/>
    <m/>
    <m/>
    <n v="1"/>
    <n v="2"/>
  </r>
  <r>
    <x v="0"/>
    <d v="2012-02-18T00:00:00"/>
    <s v="Zone 5 - Mile 108"/>
    <x v="0"/>
    <x v="0"/>
    <x v="0"/>
    <x v="0"/>
    <x v="0"/>
    <s v="Kob"/>
    <m/>
    <m/>
    <n v="2.5"/>
    <n v="5"/>
  </r>
  <r>
    <x v="0"/>
    <d v="2012-02-18T00:00:00"/>
    <s v="Zone 5 - Mile 108"/>
    <x v="0"/>
    <x v="0"/>
    <x v="0"/>
    <x v="0"/>
    <x v="0"/>
    <s v="Kob"/>
    <m/>
    <m/>
    <n v="1.9"/>
    <n v="3.8"/>
  </r>
  <r>
    <x v="0"/>
    <d v="2012-02-18T00:00:00"/>
    <s v="Zone 5 - Mile 108"/>
    <x v="1"/>
    <x v="1"/>
    <x v="0"/>
    <x v="1"/>
    <x v="0"/>
    <m/>
    <s v="Elephantfish"/>
    <m/>
    <n v="2.1"/>
    <n v="2.1"/>
  </r>
  <r>
    <x v="0"/>
    <d v="2012-02-18T00:00:00"/>
    <s v="Zone 5 - Mile 108"/>
    <x v="2"/>
    <x v="2"/>
    <x v="1"/>
    <x v="2"/>
    <x v="1"/>
    <s v="Kob"/>
    <m/>
    <m/>
    <n v="1"/>
    <n v="2"/>
  </r>
  <r>
    <x v="0"/>
    <d v="2012-02-18T00:00:00"/>
    <s v="Zone 5 - Mile 108"/>
    <x v="2"/>
    <x v="2"/>
    <x v="1"/>
    <x v="2"/>
    <x v="1"/>
    <s v="Kob"/>
    <m/>
    <m/>
    <n v="1.7"/>
    <n v="3.4"/>
  </r>
  <r>
    <x v="0"/>
    <d v="2012-02-18T00:00:00"/>
    <s v="Zone 5 - Mile 108"/>
    <x v="3"/>
    <x v="3"/>
    <x v="2"/>
    <x v="0"/>
    <x v="0"/>
    <m/>
    <s v="Shark Spotted Gully"/>
    <m/>
    <n v="21"/>
    <n v="21"/>
  </r>
  <r>
    <x v="0"/>
    <d v="2012-02-18T00:00:00"/>
    <s v="Zone 5 - Mile 108"/>
    <x v="3"/>
    <x v="3"/>
    <x v="2"/>
    <x v="0"/>
    <x v="0"/>
    <m/>
    <s v="Shark Spotted Gully"/>
    <m/>
    <n v="16.399999999999999"/>
    <n v="16.399999999999999"/>
  </r>
  <r>
    <x v="0"/>
    <d v="2012-02-18T00:00:00"/>
    <s v="Zone 5 - Mile 108"/>
    <x v="3"/>
    <x v="3"/>
    <x v="2"/>
    <x v="0"/>
    <x v="0"/>
    <m/>
    <s v="Shark Spotted Gully"/>
    <m/>
    <n v="12.1"/>
    <n v="12.1"/>
  </r>
  <r>
    <x v="0"/>
    <d v="2012-02-18T00:00:00"/>
    <s v="Zone 5 - Mile 108"/>
    <x v="3"/>
    <x v="3"/>
    <x v="2"/>
    <x v="0"/>
    <x v="0"/>
    <m/>
    <s v="Shark Spotted Gully"/>
    <m/>
    <n v="19.100000000000001"/>
    <n v="19.100000000000001"/>
  </r>
  <r>
    <x v="0"/>
    <d v="2012-02-18T00:00:00"/>
    <s v="Zone 5 - Mile 108"/>
    <x v="4"/>
    <x v="4"/>
    <x v="2"/>
    <x v="2"/>
    <x v="0"/>
    <m/>
    <m/>
    <m/>
    <m/>
    <s v=""/>
  </r>
  <r>
    <x v="0"/>
    <d v="2012-02-18T00:00:00"/>
    <s v="Zone 5 - Mile 108"/>
    <x v="5"/>
    <x v="5"/>
    <x v="2"/>
    <x v="2"/>
    <x v="0"/>
    <m/>
    <s v="Shark Spotted Gully"/>
    <m/>
    <n v="133.5"/>
    <n v="133.5"/>
  </r>
  <r>
    <x v="0"/>
    <d v="2012-02-18T00:00:00"/>
    <s v="Zone 5 - Mile 108"/>
    <x v="5"/>
    <x v="5"/>
    <x v="2"/>
    <x v="2"/>
    <x v="0"/>
    <m/>
    <s v="Shark Spotted Gully"/>
    <m/>
    <n v="12.5"/>
    <n v="12.5"/>
  </r>
  <r>
    <x v="0"/>
    <d v="2012-02-18T00:00:00"/>
    <s v="Zone 5 - Mile 108"/>
    <x v="6"/>
    <x v="6"/>
    <x v="2"/>
    <x v="3"/>
    <x v="0"/>
    <m/>
    <m/>
    <m/>
    <m/>
    <s v=""/>
  </r>
  <r>
    <x v="0"/>
    <d v="2012-02-18T00:00:00"/>
    <s v="Zone 5 - Mile 108"/>
    <x v="7"/>
    <x v="7"/>
    <x v="3"/>
    <x v="2"/>
    <x v="0"/>
    <s v="Kob"/>
    <m/>
    <m/>
    <n v="1.5"/>
    <n v="3"/>
  </r>
  <r>
    <x v="0"/>
    <d v="2012-02-18T00:00:00"/>
    <s v="Zone 5 - Mile 108"/>
    <x v="7"/>
    <x v="7"/>
    <x v="3"/>
    <x v="2"/>
    <x v="0"/>
    <s v="Kob"/>
    <m/>
    <m/>
    <n v="1.5"/>
    <n v="3"/>
  </r>
  <r>
    <x v="0"/>
    <d v="2012-02-18T00:00:00"/>
    <s v="Zone 5 - Mile 108"/>
    <x v="7"/>
    <x v="7"/>
    <x v="3"/>
    <x v="2"/>
    <x v="0"/>
    <m/>
    <s v="Shark Spotted Gully"/>
    <m/>
    <n v="2.2999999999999998"/>
    <n v="2.2999999999999998"/>
  </r>
  <r>
    <x v="0"/>
    <d v="2012-02-18T00:00:00"/>
    <s v="Zone 5 - Mile 108"/>
    <x v="7"/>
    <x v="7"/>
    <x v="3"/>
    <x v="2"/>
    <x v="0"/>
    <m/>
    <s v="Shark Hound Smooth"/>
    <m/>
    <n v="2.2000000000000002"/>
    <n v="2.2000000000000002"/>
  </r>
  <r>
    <x v="0"/>
    <d v="2012-02-18T00:00:00"/>
    <s v="Zone 5 - Mile 108"/>
    <x v="8"/>
    <x v="8"/>
    <x v="4"/>
    <x v="2"/>
    <x v="2"/>
    <m/>
    <s v="Shark Spotted Gully"/>
    <m/>
    <n v="23.6"/>
    <n v="23.6"/>
  </r>
  <r>
    <x v="0"/>
    <d v="2012-02-18T00:00:00"/>
    <s v="Zone 5 - Mile 108"/>
    <x v="9"/>
    <x v="9"/>
    <x v="5"/>
    <x v="2"/>
    <x v="0"/>
    <m/>
    <s v="Shark Hound Smooth"/>
    <m/>
    <n v="9.3000000000000007"/>
    <n v="9.3000000000000007"/>
  </r>
  <r>
    <x v="0"/>
    <d v="2012-02-18T00:00:00"/>
    <s v="Zone 5 - Mile 108"/>
    <x v="9"/>
    <x v="9"/>
    <x v="5"/>
    <x v="2"/>
    <x v="0"/>
    <m/>
    <s v="Shark Spotted Gully"/>
    <m/>
    <n v="11.2"/>
    <n v="11.2"/>
  </r>
  <r>
    <x v="0"/>
    <d v="2012-02-18T00:00:00"/>
    <s v="Zone 5 - Mile 108"/>
    <x v="10"/>
    <x v="10"/>
    <x v="6"/>
    <x v="4"/>
    <x v="0"/>
    <m/>
    <s v="Shark Spotted Gully"/>
    <m/>
    <n v="18.7"/>
    <n v="18.7"/>
  </r>
  <r>
    <x v="0"/>
    <d v="2012-02-18T00:00:00"/>
    <s v="Zone 5 - Mile 108"/>
    <x v="10"/>
    <x v="10"/>
    <x v="6"/>
    <x v="4"/>
    <x v="0"/>
    <m/>
    <s v="Shark Spotted Gully"/>
    <m/>
    <n v="29.5"/>
    <n v="29.5"/>
  </r>
  <r>
    <x v="0"/>
    <d v="2012-02-18T00:00:00"/>
    <s v="Zone 5 - Mile 108"/>
    <x v="10"/>
    <x v="10"/>
    <x v="6"/>
    <x v="4"/>
    <x v="0"/>
    <m/>
    <s v="Shark Spotted Gully"/>
    <m/>
    <n v="6.4"/>
    <n v="6.4"/>
  </r>
  <r>
    <x v="0"/>
    <d v="2012-02-18T00:00:00"/>
    <s v="Zone 5 - Mile 108"/>
    <x v="11"/>
    <x v="11"/>
    <x v="7"/>
    <x v="5"/>
    <x v="0"/>
    <m/>
    <m/>
    <m/>
    <m/>
    <s v=""/>
  </r>
  <r>
    <x v="0"/>
    <d v="2012-02-18T00:00:00"/>
    <s v="Zone 5 - Mile 108"/>
    <x v="12"/>
    <x v="12"/>
    <x v="8"/>
    <x v="4"/>
    <x v="0"/>
    <m/>
    <m/>
    <m/>
    <m/>
    <s v=""/>
  </r>
  <r>
    <x v="0"/>
    <d v="2012-02-18T00:00:00"/>
    <s v="Zone 5 - Mile 108"/>
    <x v="13"/>
    <x v="13"/>
    <x v="9"/>
    <x v="2"/>
    <x v="0"/>
    <s v="Kob"/>
    <m/>
    <m/>
    <n v="1.2"/>
    <n v="2.4"/>
  </r>
  <r>
    <x v="0"/>
    <d v="2012-02-18T00:00:00"/>
    <s v="Zone 5 - Mile 108"/>
    <x v="13"/>
    <x v="13"/>
    <x v="9"/>
    <x v="2"/>
    <x v="0"/>
    <s v="Kob"/>
    <m/>
    <m/>
    <n v="0.9"/>
    <n v="1.8"/>
  </r>
  <r>
    <x v="0"/>
    <d v="2012-02-18T00:00:00"/>
    <s v="Zone 5 - Mile 108"/>
    <x v="13"/>
    <x v="13"/>
    <x v="9"/>
    <x v="2"/>
    <x v="0"/>
    <s v="Kob"/>
    <m/>
    <m/>
    <n v="0.9"/>
    <n v="1.8"/>
  </r>
  <r>
    <x v="0"/>
    <d v="2012-02-18T00:00:00"/>
    <s v="Zone 5 - Mile 108"/>
    <x v="14"/>
    <x v="14"/>
    <x v="10"/>
    <x v="4"/>
    <x v="0"/>
    <m/>
    <m/>
    <m/>
    <m/>
    <s v=""/>
  </r>
  <r>
    <x v="0"/>
    <d v="2012-02-18T00:00:00"/>
    <s v="Zone 5 - Mile 108"/>
    <x v="15"/>
    <x v="15"/>
    <x v="10"/>
    <x v="3"/>
    <x v="0"/>
    <s v="Kob"/>
    <m/>
    <m/>
    <n v="3.7"/>
    <n v="7.4"/>
  </r>
  <r>
    <x v="0"/>
    <d v="2012-02-18T00:00:00"/>
    <s v="Zone 5 - Mile 108"/>
    <x v="15"/>
    <x v="15"/>
    <x v="10"/>
    <x v="3"/>
    <x v="0"/>
    <s v="Kob"/>
    <m/>
    <m/>
    <n v="0.7"/>
    <n v="1.4"/>
  </r>
  <r>
    <x v="0"/>
    <d v="2012-02-18T00:00:00"/>
    <s v="Zone 5 - Mile 108"/>
    <x v="16"/>
    <x v="16"/>
    <x v="11"/>
    <x v="2"/>
    <x v="1"/>
    <m/>
    <m/>
    <m/>
    <m/>
    <s v=""/>
  </r>
  <r>
    <x v="0"/>
    <d v="2012-02-18T00:00:00"/>
    <s v="Zone 5 - Mile 108"/>
    <x v="17"/>
    <x v="17"/>
    <x v="12"/>
    <x v="0"/>
    <x v="3"/>
    <s v="Kob"/>
    <m/>
    <m/>
    <n v="1"/>
    <n v="2"/>
  </r>
  <r>
    <x v="0"/>
    <d v="2012-02-18T00:00:00"/>
    <s v="Zone 5 - Mile 108"/>
    <x v="17"/>
    <x v="17"/>
    <x v="12"/>
    <x v="0"/>
    <x v="3"/>
    <m/>
    <s v="Shark Spotted Gully"/>
    <m/>
    <n v="15"/>
    <n v="15"/>
  </r>
  <r>
    <x v="0"/>
    <d v="2012-02-18T00:00:00"/>
    <s v="Zone 5 - Mile 108"/>
    <x v="17"/>
    <x v="17"/>
    <x v="12"/>
    <x v="0"/>
    <x v="3"/>
    <m/>
    <s v="Shark Spotted Gully"/>
    <m/>
    <n v="4.4000000000000004"/>
    <n v="4.4000000000000004"/>
  </r>
  <r>
    <x v="0"/>
    <d v="2012-02-18T00:00:00"/>
    <s v="Zone 5 - Mile 108"/>
    <x v="17"/>
    <x v="17"/>
    <x v="12"/>
    <x v="0"/>
    <x v="3"/>
    <m/>
    <s v="Shark Spotted Gully"/>
    <m/>
    <n v="4.4000000000000004"/>
    <n v="4.4000000000000004"/>
  </r>
  <r>
    <x v="0"/>
    <d v="2012-02-18T00:00:00"/>
    <s v="Zone 5 - Mile 108"/>
    <x v="17"/>
    <x v="17"/>
    <x v="12"/>
    <x v="0"/>
    <x v="3"/>
    <m/>
    <s v="Shark Hound Smooth"/>
    <m/>
    <n v="2"/>
    <n v="2"/>
  </r>
  <r>
    <x v="0"/>
    <d v="2012-02-18T00:00:00"/>
    <s v="Zone 5 - Mile 108"/>
    <x v="17"/>
    <x v="17"/>
    <x v="12"/>
    <x v="0"/>
    <x v="3"/>
    <m/>
    <s v="Shark Hound Smooth"/>
    <m/>
    <n v="3.3"/>
    <n v="3.3"/>
  </r>
  <r>
    <x v="0"/>
    <d v="2012-02-18T00:00:00"/>
    <s v="Zone 5 - Mile 108"/>
    <x v="18"/>
    <x v="18"/>
    <x v="13"/>
    <x v="0"/>
    <x v="3"/>
    <s v="Kob"/>
    <m/>
    <m/>
    <n v="1.7"/>
    <n v="3.4"/>
  </r>
  <r>
    <x v="0"/>
    <d v="2012-02-18T00:00:00"/>
    <s v="Zone 5 - Mile 108"/>
    <x v="18"/>
    <x v="18"/>
    <x v="13"/>
    <x v="0"/>
    <x v="3"/>
    <s v="Kob"/>
    <m/>
    <m/>
    <n v="1.7"/>
    <n v="3.4"/>
  </r>
  <r>
    <x v="0"/>
    <d v="2012-02-18T00:00:00"/>
    <s v="Zone 5 - Mile 108"/>
    <x v="19"/>
    <x v="19"/>
    <x v="14"/>
    <x v="2"/>
    <x v="3"/>
    <m/>
    <m/>
    <m/>
    <m/>
    <s v=""/>
  </r>
  <r>
    <x v="0"/>
    <d v="2012-02-18T00:00:00"/>
    <s v="Zone 5 - Mile 108"/>
    <x v="20"/>
    <x v="13"/>
    <x v="15"/>
    <x v="4"/>
    <x v="3"/>
    <m/>
    <m/>
    <m/>
    <m/>
    <s v=""/>
  </r>
  <r>
    <x v="0"/>
    <d v="2012-02-18T00:00:00"/>
    <s v="Zone 5 - Mile 108"/>
    <x v="21"/>
    <x v="20"/>
    <x v="16"/>
    <x v="2"/>
    <x v="3"/>
    <m/>
    <s v="Shark Spotted Gully"/>
    <m/>
    <n v="16.5"/>
    <n v="16.5"/>
  </r>
  <r>
    <x v="0"/>
    <d v="2012-02-18T00:00:00"/>
    <s v="Zone 5 - Mile 108"/>
    <x v="21"/>
    <x v="20"/>
    <x v="16"/>
    <x v="2"/>
    <x v="3"/>
    <m/>
    <s v="Guitarfish - Lesser"/>
    <m/>
    <n v="3.3"/>
    <n v="3.3"/>
  </r>
  <r>
    <x v="0"/>
    <d v="2012-02-18T00:00:00"/>
    <s v="Zone 5 - Mile 108"/>
    <x v="21"/>
    <x v="20"/>
    <x v="16"/>
    <x v="2"/>
    <x v="3"/>
    <m/>
    <s v="Guitarfish - Lesser"/>
    <m/>
    <n v="2.2999999999999998"/>
    <n v="2.2999999999999998"/>
  </r>
  <r>
    <x v="0"/>
    <d v="2012-02-18T00:00:00"/>
    <s v="Zone 5 - Mile 108"/>
    <x v="22"/>
    <x v="21"/>
    <x v="17"/>
    <x v="6"/>
    <x v="3"/>
    <m/>
    <m/>
    <m/>
    <m/>
    <s v=""/>
  </r>
  <r>
    <x v="0"/>
    <d v="2012-02-18T00:00:00"/>
    <s v="Zone 5 - Mile 108"/>
    <x v="23"/>
    <x v="22"/>
    <x v="17"/>
    <x v="6"/>
    <x v="3"/>
    <s v="Steenbras West Coast"/>
    <m/>
    <m/>
    <n v="10"/>
    <n v="20"/>
  </r>
  <r>
    <x v="0"/>
    <d v="2012-02-18T00:00:00"/>
    <s v="Zone 5 - Mile 108"/>
    <x v="24"/>
    <x v="23"/>
    <x v="18"/>
    <x v="4"/>
    <x v="3"/>
    <m/>
    <s v="Shark Spotted Gully"/>
    <m/>
    <n v="15.1"/>
    <n v="15.1"/>
  </r>
  <r>
    <x v="0"/>
    <d v="2012-02-18T00:00:00"/>
    <s v="Zone 5 - Mile 108"/>
    <x v="24"/>
    <x v="23"/>
    <x v="18"/>
    <x v="4"/>
    <x v="3"/>
    <m/>
    <s v="Shark Spotted Gully"/>
    <m/>
    <n v="17"/>
    <n v="17"/>
  </r>
  <r>
    <x v="0"/>
    <d v="2012-02-18T00:00:00"/>
    <s v="Zone 5 - Mile 108"/>
    <x v="24"/>
    <x v="23"/>
    <x v="18"/>
    <x v="4"/>
    <x v="3"/>
    <m/>
    <s v="Shark Spotted Gully"/>
    <m/>
    <n v="17.399999999999999"/>
    <n v="17.399999999999999"/>
  </r>
  <r>
    <x v="0"/>
    <d v="2012-02-18T00:00:00"/>
    <s v="Zone 5 - Mile 108"/>
    <x v="24"/>
    <x v="23"/>
    <x v="18"/>
    <x v="4"/>
    <x v="3"/>
    <m/>
    <s v="Shark Spotted Gully"/>
    <m/>
    <n v="11.5"/>
    <n v="11.5"/>
  </r>
  <r>
    <x v="0"/>
    <d v="2012-02-18T00:00:00"/>
    <s v="Zone 5 - Mile 108"/>
    <x v="24"/>
    <x v="23"/>
    <x v="18"/>
    <x v="4"/>
    <x v="3"/>
    <m/>
    <s v="Shark Spotted Gully"/>
    <m/>
    <n v="11.4"/>
    <n v="11.4"/>
  </r>
  <r>
    <x v="0"/>
    <d v="2012-02-18T00:00:00"/>
    <s v="Zone 5 - Mile 108"/>
    <x v="25"/>
    <x v="24"/>
    <x v="19"/>
    <x v="0"/>
    <x v="3"/>
    <m/>
    <m/>
    <m/>
    <m/>
    <s v=""/>
  </r>
  <r>
    <x v="0"/>
    <d v="2012-02-18T00:00:00"/>
    <s v="Zone 5 - Mile 108"/>
    <x v="26"/>
    <x v="25"/>
    <x v="20"/>
    <x v="6"/>
    <x v="3"/>
    <m/>
    <m/>
    <m/>
    <m/>
    <s v=""/>
  </r>
  <r>
    <x v="0"/>
    <d v="2012-02-18T00:00:00"/>
    <s v="Zone 5 - Mile 108"/>
    <x v="27"/>
    <x v="26"/>
    <x v="21"/>
    <x v="2"/>
    <x v="3"/>
    <m/>
    <s v="Shark Hound Smooth"/>
    <m/>
    <n v="2.8"/>
    <n v="2.8"/>
  </r>
  <r>
    <x v="0"/>
    <d v="2012-02-18T00:00:00"/>
    <s v="Zone 5 - Mile 108"/>
    <x v="28"/>
    <x v="18"/>
    <x v="21"/>
    <x v="4"/>
    <x v="3"/>
    <m/>
    <s v="Shark Spotted Gully"/>
    <m/>
    <n v="2.4"/>
    <n v="2.4"/>
  </r>
  <r>
    <x v="0"/>
    <d v="2012-02-18T00:00:00"/>
    <s v="Zone 5 - Mile 108"/>
    <x v="28"/>
    <x v="18"/>
    <x v="21"/>
    <x v="4"/>
    <x v="3"/>
    <m/>
    <s v="Shark Hound Smooth"/>
    <m/>
    <n v="4.2"/>
    <n v="4.2"/>
  </r>
  <r>
    <x v="0"/>
    <d v="2012-02-18T00:00:00"/>
    <s v="Zone 5 - Mile 108"/>
    <x v="28"/>
    <x v="18"/>
    <x v="21"/>
    <x v="4"/>
    <x v="3"/>
    <m/>
    <s v="Guitarfish - Lesser"/>
    <m/>
    <n v="3.6"/>
    <n v="3.6"/>
  </r>
  <r>
    <x v="0"/>
    <d v="2012-02-18T00:00:00"/>
    <s v="Zone 5 - Mile 108"/>
    <x v="29"/>
    <x v="27"/>
    <x v="22"/>
    <x v="6"/>
    <x v="3"/>
    <s v="Kob"/>
    <m/>
    <m/>
    <n v="1.5"/>
    <n v="3"/>
  </r>
  <r>
    <x v="0"/>
    <d v="2012-02-18T00:00:00"/>
    <s v="Zone 5 - Mile 108"/>
    <x v="29"/>
    <x v="27"/>
    <x v="22"/>
    <x v="6"/>
    <x v="3"/>
    <s v="Kob"/>
    <m/>
    <m/>
    <n v="3.1"/>
    <n v="6.2"/>
  </r>
  <r>
    <x v="0"/>
    <d v="2012-02-18T00:00:00"/>
    <s v="Zone 5 - Mile 108"/>
    <x v="29"/>
    <x v="27"/>
    <x v="22"/>
    <x v="6"/>
    <x v="3"/>
    <s v="Kob"/>
    <m/>
    <m/>
    <n v="1.2"/>
    <n v="2.4"/>
  </r>
  <r>
    <x v="0"/>
    <d v="2012-02-18T00:00:00"/>
    <s v="Zone 5 - Mile 108"/>
    <x v="29"/>
    <x v="27"/>
    <x v="22"/>
    <x v="6"/>
    <x v="3"/>
    <s v="Kob"/>
    <m/>
    <m/>
    <n v="0.7"/>
    <n v="1.4"/>
  </r>
  <r>
    <x v="0"/>
    <d v="2012-02-18T00:00:00"/>
    <s v="Zone 5 - Mile 108"/>
    <x v="29"/>
    <x v="27"/>
    <x v="22"/>
    <x v="6"/>
    <x v="3"/>
    <s v="Kob"/>
    <m/>
    <m/>
    <n v="1"/>
    <n v="2"/>
  </r>
  <r>
    <x v="0"/>
    <d v="2012-02-18T00:00:00"/>
    <s v="Zone 5 - Mile 108"/>
    <x v="29"/>
    <x v="27"/>
    <x v="22"/>
    <x v="6"/>
    <x v="3"/>
    <m/>
    <s v="Shark Spotted Gully"/>
    <m/>
    <n v="17.5"/>
    <n v="17.5"/>
  </r>
  <r>
    <x v="0"/>
    <d v="2012-02-18T00:00:00"/>
    <s v="Zone 5 - Mile 108"/>
    <x v="29"/>
    <x v="27"/>
    <x v="22"/>
    <x v="6"/>
    <x v="3"/>
    <m/>
    <s v="Shark Hound Smooth"/>
    <m/>
    <n v="2.2000000000000002"/>
    <n v="2.2000000000000002"/>
  </r>
  <r>
    <x v="0"/>
    <d v="2012-02-18T00:00:00"/>
    <s v="Zone 5 - Mile 108"/>
    <x v="30"/>
    <x v="28"/>
    <x v="23"/>
    <x v="2"/>
    <x v="3"/>
    <m/>
    <m/>
    <m/>
    <m/>
    <s v=""/>
  </r>
  <r>
    <x v="0"/>
    <d v="2012-02-18T00:00:00"/>
    <s v="Zone 5 - Mile 108"/>
    <x v="31"/>
    <x v="5"/>
    <x v="23"/>
    <x v="2"/>
    <x v="3"/>
    <m/>
    <s v="Shark Spotted Gully"/>
    <m/>
    <n v="10.3"/>
    <n v="10.3"/>
  </r>
  <r>
    <x v="0"/>
    <d v="2012-02-18T00:00:00"/>
    <s v="Zone 5 - Mile 108"/>
    <x v="32"/>
    <x v="18"/>
    <x v="24"/>
    <x v="2"/>
    <x v="3"/>
    <m/>
    <s v="Shark Spotted Gully"/>
    <m/>
    <n v="15.7"/>
    <n v="15.7"/>
  </r>
  <r>
    <x v="0"/>
    <d v="2012-02-18T00:00:00"/>
    <s v="Zone 5 - Mile 108"/>
    <x v="32"/>
    <x v="18"/>
    <x v="24"/>
    <x v="2"/>
    <x v="3"/>
    <m/>
    <s v="Shark Spotted Gully"/>
    <m/>
    <n v="16.8"/>
    <n v="16.8"/>
  </r>
  <r>
    <x v="0"/>
    <d v="2012-02-18T00:00:00"/>
    <s v="Zone 5 - Mile 108"/>
    <x v="33"/>
    <x v="5"/>
    <x v="25"/>
    <x v="6"/>
    <x v="3"/>
    <s v="Kob"/>
    <m/>
    <m/>
    <n v="2.1"/>
    <n v="4.2"/>
  </r>
  <r>
    <x v="0"/>
    <d v="2012-02-18T00:00:00"/>
    <s v="Zone 5 - Mile 108"/>
    <x v="33"/>
    <x v="5"/>
    <x v="25"/>
    <x v="6"/>
    <x v="3"/>
    <s v="Kob"/>
    <m/>
    <m/>
    <n v="3.9"/>
    <n v="7.8"/>
  </r>
  <r>
    <x v="0"/>
    <d v="2012-02-18T00:00:00"/>
    <s v="Zone 5 - Mile 108"/>
    <x v="34"/>
    <x v="29"/>
    <x v="25"/>
    <x v="1"/>
    <x v="3"/>
    <s v="Kob"/>
    <m/>
    <m/>
    <n v="1.9"/>
    <n v="3.8"/>
  </r>
  <r>
    <x v="0"/>
    <d v="2012-02-18T00:00:00"/>
    <s v="Zone 5 - Mile 108"/>
    <x v="35"/>
    <x v="30"/>
    <x v="26"/>
    <x v="2"/>
    <x v="3"/>
    <m/>
    <s v="Shark Hound Smooth"/>
    <m/>
    <n v="3.7"/>
    <n v="3.7"/>
  </r>
  <r>
    <x v="0"/>
    <d v="2012-02-18T00:00:00"/>
    <s v="Zone 5 - Mile 108"/>
    <x v="36"/>
    <x v="31"/>
    <x v="27"/>
    <x v="2"/>
    <x v="3"/>
    <m/>
    <s v="Shark Spotted Gully"/>
    <m/>
    <n v="4.0999999999999996"/>
    <n v="4.0999999999999996"/>
  </r>
  <r>
    <x v="0"/>
    <d v="2012-02-18T00:00:00"/>
    <s v="Zone 5 - Mile 108"/>
    <x v="36"/>
    <x v="31"/>
    <x v="27"/>
    <x v="2"/>
    <x v="3"/>
    <s v="Kob"/>
    <m/>
    <m/>
    <n v="1.6"/>
    <n v="3.2"/>
  </r>
  <r>
    <x v="0"/>
    <d v="2012-02-18T00:00:00"/>
    <s v="Zone 5 - Mile 108"/>
    <x v="36"/>
    <x v="31"/>
    <x v="27"/>
    <x v="2"/>
    <x v="3"/>
    <s v="Kob"/>
    <m/>
    <m/>
    <n v="5"/>
    <n v="10"/>
  </r>
  <r>
    <x v="0"/>
    <d v="2012-02-18T00:00:00"/>
    <s v="Zone 5 - Mile 108"/>
    <x v="37"/>
    <x v="32"/>
    <x v="28"/>
    <x v="0"/>
    <x v="3"/>
    <s v="Kob"/>
    <m/>
    <m/>
    <n v="1.7"/>
    <n v="3.4"/>
  </r>
  <r>
    <x v="0"/>
    <d v="2012-02-18T00:00:00"/>
    <s v="Zone 5 - Mile 108"/>
    <x v="37"/>
    <x v="32"/>
    <x v="28"/>
    <x v="0"/>
    <x v="3"/>
    <s v="Kob"/>
    <m/>
    <m/>
    <n v="2.5"/>
    <n v="5"/>
  </r>
  <r>
    <x v="0"/>
    <d v="2012-02-18T00:00:00"/>
    <s v="Zone 5 - Mile 108"/>
    <x v="37"/>
    <x v="32"/>
    <x v="28"/>
    <x v="0"/>
    <x v="3"/>
    <s v="Kob"/>
    <m/>
    <m/>
    <n v="1.1000000000000001"/>
    <n v="2.2000000000000002"/>
  </r>
  <r>
    <x v="0"/>
    <d v="2012-02-18T00:00:00"/>
    <s v="Zone 5 - Mile 108"/>
    <x v="38"/>
    <x v="33"/>
    <x v="15"/>
    <x v="7"/>
    <x v="3"/>
    <m/>
    <m/>
    <m/>
    <m/>
    <s v=""/>
  </r>
  <r>
    <x v="0"/>
    <d v="2012-02-18T00:00:00"/>
    <s v="Zone 5 - Mile 108"/>
    <x v="39"/>
    <x v="34"/>
    <x v="29"/>
    <x v="2"/>
    <x v="3"/>
    <s v="Kob"/>
    <m/>
    <m/>
    <n v="1.2"/>
    <n v="2.4"/>
  </r>
  <r>
    <x v="0"/>
    <d v="2012-02-18T00:00:00"/>
    <s v="Zone 5 - Mile 108"/>
    <x v="40"/>
    <x v="35"/>
    <x v="3"/>
    <x v="4"/>
    <x v="3"/>
    <m/>
    <m/>
    <m/>
    <m/>
    <s v=""/>
  </r>
  <r>
    <x v="0"/>
    <d v="2012-02-18T00:00:00"/>
    <s v="Zone 5 - Mile 108"/>
    <x v="41"/>
    <x v="36"/>
    <x v="19"/>
    <x v="8"/>
    <x v="3"/>
    <m/>
    <m/>
    <m/>
    <m/>
    <s v=""/>
  </r>
  <r>
    <x v="0"/>
    <d v="2012-02-18T00:00:00"/>
    <s v="Zone 5 - Mile 108"/>
    <x v="42"/>
    <x v="37"/>
    <x v="30"/>
    <x v="4"/>
    <x v="4"/>
    <s v="Kob"/>
    <m/>
    <m/>
    <n v="2.5"/>
    <n v="5"/>
  </r>
  <r>
    <x v="0"/>
    <d v="2012-02-18T00:00:00"/>
    <s v="Zone 5 - Mile 108"/>
    <x v="42"/>
    <x v="37"/>
    <x v="30"/>
    <x v="4"/>
    <x v="4"/>
    <s v="Kob"/>
    <m/>
    <m/>
    <n v="0.8"/>
    <n v="1.6"/>
  </r>
  <r>
    <x v="0"/>
    <d v="2012-02-18T00:00:00"/>
    <s v="Zone 5 - Mile 108"/>
    <x v="42"/>
    <x v="37"/>
    <x v="30"/>
    <x v="4"/>
    <x v="4"/>
    <m/>
    <s v="Shark Spotted Gully"/>
    <m/>
    <n v="8.6999999999999993"/>
    <n v="8.6999999999999993"/>
  </r>
  <r>
    <x v="0"/>
    <d v="2012-02-18T00:00:00"/>
    <s v="Zone 5 - Mile 108"/>
    <x v="42"/>
    <x v="37"/>
    <x v="30"/>
    <x v="4"/>
    <x v="4"/>
    <m/>
    <s v="Shark Spotted Gully"/>
    <m/>
    <n v="18.3"/>
    <n v="18.3"/>
  </r>
  <r>
    <x v="0"/>
    <d v="2012-02-18T00:00:00"/>
    <s v="Zone 5 - Mile 108"/>
    <x v="42"/>
    <x v="37"/>
    <x v="30"/>
    <x v="4"/>
    <x v="4"/>
    <m/>
    <s v="Shark Spotted Gully"/>
    <m/>
    <n v="21.1"/>
    <n v="21.1"/>
  </r>
  <r>
    <x v="0"/>
    <d v="2012-02-18T00:00:00"/>
    <s v="Zone 5 - Mile 108"/>
    <x v="42"/>
    <x v="37"/>
    <x v="30"/>
    <x v="4"/>
    <x v="4"/>
    <m/>
    <s v="Elephantfish"/>
    <m/>
    <n v="3.4"/>
    <n v="3.4"/>
  </r>
  <r>
    <x v="0"/>
    <d v="2012-02-18T00:00:00"/>
    <s v="Zone 5 - Mile 108"/>
    <x v="42"/>
    <x v="37"/>
    <x v="30"/>
    <x v="4"/>
    <x v="4"/>
    <m/>
    <s v="Elephantfish"/>
    <m/>
    <n v="2.1"/>
    <n v="2.1"/>
  </r>
  <r>
    <x v="0"/>
    <d v="2012-02-18T00:00:00"/>
    <s v="Zone 5 - Mile 108"/>
    <x v="42"/>
    <x v="37"/>
    <x v="30"/>
    <x v="4"/>
    <x v="4"/>
    <m/>
    <s v="Elephantfish"/>
    <m/>
    <n v="3.8"/>
    <n v="3.8"/>
  </r>
  <r>
    <x v="0"/>
    <d v="2012-02-18T00:00:00"/>
    <s v="Zone 5 - Mile 108"/>
    <x v="42"/>
    <x v="37"/>
    <x v="30"/>
    <x v="4"/>
    <x v="4"/>
    <m/>
    <s v="Shark Hound Smooth"/>
    <m/>
    <n v="13.2"/>
    <n v="13.2"/>
  </r>
  <r>
    <x v="0"/>
    <d v="2012-02-18T00:00:00"/>
    <s v="Zone 5 - Mile 108"/>
    <x v="42"/>
    <x v="37"/>
    <x v="30"/>
    <x v="4"/>
    <x v="4"/>
    <m/>
    <s v="Ray Bull / Eagle"/>
    <m/>
    <n v="3.4"/>
    <n v="3.4"/>
  </r>
  <r>
    <x v="0"/>
    <d v="2012-02-18T00:00:00"/>
    <s v="Zone 5 - Mile 108"/>
    <x v="43"/>
    <x v="38"/>
    <x v="30"/>
    <x v="5"/>
    <x v="4"/>
    <m/>
    <s v="Shark Hound Smooth"/>
    <m/>
    <n v="3.2"/>
    <n v="3.2"/>
  </r>
  <r>
    <x v="0"/>
    <d v="2012-02-18T00:00:00"/>
    <s v="Zone 5 - Mile 108"/>
    <x v="43"/>
    <x v="38"/>
    <x v="30"/>
    <x v="5"/>
    <x v="4"/>
    <m/>
    <s v="Guitarfish - Lesser"/>
    <m/>
    <n v="2.9"/>
    <n v="2.9"/>
  </r>
  <r>
    <x v="0"/>
    <d v="2012-02-18T00:00:00"/>
    <s v="Zone 5 - Mile 108"/>
    <x v="43"/>
    <x v="38"/>
    <x v="30"/>
    <x v="5"/>
    <x v="4"/>
    <m/>
    <s v="Guitarfish - Lesser"/>
    <m/>
    <n v="2.1"/>
    <n v="2.1"/>
  </r>
  <r>
    <x v="0"/>
    <d v="2012-02-18T00:00:00"/>
    <s v="Zone 5 - Mile 108"/>
    <x v="43"/>
    <x v="38"/>
    <x v="30"/>
    <x v="5"/>
    <x v="4"/>
    <m/>
    <s v="Elephantfish"/>
    <m/>
    <n v="3.1"/>
    <n v="3.1"/>
  </r>
  <r>
    <x v="0"/>
    <d v="2012-02-18T00:00:00"/>
    <s v="Zone 5 - Mile 108"/>
    <x v="44"/>
    <x v="39"/>
    <x v="31"/>
    <x v="0"/>
    <x v="4"/>
    <m/>
    <s v="Guitarfish - Lesser"/>
    <m/>
    <n v="3.2"/>
    <n v="3.2"/>
  </r>
  <r>
    <x v="0"/>
    <d v="2012-02-18T00:00:00"/>
    <s v="Zone 5 - Mile 108"/>
    <x v="45"/>
    <x v="40"/>
    <x v="32"/>
    <x v="2"/>
    <x v="5"/>
    <m/>
    <m/>
    <m/>
    <m/>
    <s v=""/>
  </r>
  <r>
    <x v="0"/>
    <d v="2012-02-18T00:00:00"/>
    <s v="Zone 5 - Mile 108"/>
    <x v="46"/>
    <x v="41"/>
    <x v="33"/>
    <x v="2"/>
    <x v="5"/>
    <m/>
    <s v="Shark Spotted Gully"/>
    <m/>
    <n v="6.2"/>
    <n v="6.2"/>
  </r>
  <r>
    <x v="0"/>
    <d v="2012-02-18T00:00:00"/>
    <s v="Zone 5 - Mile 108"/>
    <x v="46"/>
    <x v="41"/>
    <x v="33"/>
    <x v="2"/>
    <x v="5"/>
    <m/>
    <s v="Shark Spotted Gully"/>
    <m/>
    <n v="13.1"/>
    <n v="13.1"/>
  </r>
  <r>
    <x v="0"/>
    <d v="2012-02-18T00:00:00"/>
    <s v="Zone 5 - Mile 108"/>
    <x v="46"/>
    <x v="41"/>
    <x v="33"/>
    <x v="2"/>
    <x v="5"/>
    <m/>
    <s v="Shark Spotted Gully"/>
    <m/>
    <n v="10.199999999999999"/>
    <n v="10.199999999999999"/>
  </r>
  <r>
    <x v="0"/>
    <d v="2012-02-18T00:00:00"/>
    <s v="Zone 5 - Mile 108"/>
    <x v="46"/>
    <x v="41"/>
    <x v="33"/>
    <x v="2"/>
    <x v="5"/>
    <m/>
    <s v="Shark Spotted Gully"/>
    <m/>
    <n v="7.6"/>
    <n v="7.6"/>
  </r>
  <r>
    <x v="0"/>
    <d v="2012-02-18T00:00:00"/>
    <s v="Zone 5 - Mile 108"/>
    <x v="47"/>
    <x v="42"/>
    <x v="34"/>
    <x v="1"/>
    <x v="5"/>
    <m/>
    <m/>
    <m/>
    <m/>
    <s v=""/>
  </r>
  <r>
    <x v="0"/>
    <d v="2012-02-18T00:00:00"/>
    <s v="Zone 5 - Mile 108"/>
    <x v="48"/>
    <x v="43"/>
    <x v="34"/>
    <x v="6"/>
    <x v="5"/>
    <m/>
    <s v="Guitarfish - Lesser"/>
    <m/>
    <n v="2.2000000000000002"/>
    <n v="2.2000000000000002"/>
  </r>
  <r>
    <x v="0"/>
    <d v="2012-02-18T00:00:00"/>
    <s v="Zone 5 - Mile 108"/>
    <x v="49"/>
    <x v="44"/>
    <x v="35"/>
    <x v="4"/>
    <x v="5"/>
    <m/>
    <s v="Shark Hound Smooth"/>
    <m/>
    <n v="4.5999999999999996"/>
    <n v="4.5999999999999996"/>
  </r>
  <r>
    <x v="0"/>
    <d v="2012-02-18T00:00:00"/>
    <s v="Zone 5 - Mile 108"/>
    <x v="49"/>
    <x v="44"/>
    <x v="35"/>
    <x v="4"/>
    <x v="5"/>
    <m/>
    <s v="Elephantfish"/>
    <m/>
    <n v="2.6"/>
    <n v="2.6"/>
  </r>
  <r>
    <x v="0"/>
    <d v="2012-02-18T00:00:00"/>
    <s v="Zone 5 - Mile 108"/>
    <x v="50"/>
    <x v="25"/>
    <x v="36"/>
    <x v="2"/>
    <x v="6"/>
    <m/>
    <m/>
    <m/>
    <m/>
    <s v=""/>
  </r>
  <r>
    <x v="0"/>
    <d v="2012-02-18T00:00:00"/>
    <s v="Zone 5 - Mile 108"/>
    <x v="51"/>
    <x v="45"/>
    <x v="37"/>
    <x v="2"/>
    <x v="5"/>
    <m/>
    <s v="Shark Hound Smooth"/>
    <m/>
    <n v="2"/>
    <n v="2"/>
  </r>
  <r>
    <x v="0"/>
    <d v="2012-02-18T00:00:00"/>
    <s v="Zone 5 - Mile 108"/>
    <x v="52"/>
    <x v="5"/>
    <x v="38"/>
    <x v="8"/>
    <x v="5"/>
    <m/>
    <m/>
    <m/>
    <m/>
    <s v=""/>
  </r>
  <r>
    <x v="0"/>
    <d v="2012-02-18T00:00:00"/>
    <s v="Zone 5 - Mile 108"/>
    <x v="53"/>
    <x v="5"/>
    <x v="38"/>
    <x v="2"/>
    <x v="5"/>
    <m/>
    <m/>
    <m/>
    <m/>
    <s v=""/>
  </r>
  <r>
    <x v="0"/>
    <d v="2012-02-18T00:00:00"/>
    <s v="Zone 5 - Mile 108"/>
    <x v="54"/>
    <x v="46"/>
    <x v="39"/>
    <x v="2"/>
    <x v="5"/>
    <m/>
    <m/>
    <m/>
    <m/>
    <s v=""/>
  </r>
  <r>
    <x v="0"/>
    <d v="2012-02-18T00:00:00"/>
    <s v="Zone 5 - Mile 108"/>
    <x v="55"/>
    <x v="47"/>
    <x v="40"/>
    <x v="2"/>
    <x v="5"/>
    <m/>
    <s v="Shark Spotted Gully"/>
    <m/>
    <n v="7.3"/>
    <n v="7.3"/>
  </r>
  <r>
    <x v="0"/>
    <d v="2012-02-18T00:00:00"/>
    <s v="Zone 5 - Mile 108"/>
    <x v="55"/>
    <x v="47"/>
    <x v="40"/>
    <x v="2"/>
    <x v="5"/>
    <m/>
    <s v="Shark Spotted Gully"/>
    <m/>
    <n v="11.3"/>
    <n v="11.3"/>
  </r>
  <r>
    <x v="0"/>
    <d v="2012-02-18T00:00:00"/>
    <s v="Zone 5 - Mile 108"/>
    <x v="55"/>
    <x v="47"/>
    <x v="40"/>
    <x v="2"/>
    <x v="5"/>
    <m/>
    <s v="Shark Spotted Gully"/>
    <m/>
    <n v="15.4"/>
    <n v="15.4"/>
  </r>
  <r>
    <x v="0"/>
    <d v="2012-02-18T00:00:00"/>
    <s v="Zone 5 - Mile 108"/>
    <x v="55"/>
    <x v="47"/>
    <x v="40"/>
    <x v="2"/>
    <x v="5"/>
    <m/>
    <s v="Shark Hound Smooth"/>
    <m/>
    <n v="3.7"/>
    <n v="3.7"/>
  </r>
  <r>
    <x v="0"/>
    <d v="2012-02-18T00:00:00"/>
    <s v="Zone 5 - Mile 108"/>
    <x v="55"/>
    <x v="47"/>
    <x v="40"/>
    <x v="2"/>
    <x v="5"/>
    <m/>
    <s v="Shark Copper (Female)"/>
    <m/>
    <n v="41"/>
    <n v="41"/>
  </r>
  <r>
    <x v="0"/>
    <d v="2012-02-18T00:00:00"/>
    <s v="Zone 5 - Mile 108"/>
    <x v="56"/>
    <x v="39"/>
    <x v="41"/>
    <x v="2"/>
    <x v="5"/>
    <m/>
    <s v="Shark Hound Smooth"/>
    <m/>
    <n v="6.15"/>
    <n v="6.15"/>
  </r>
  <r>
    <x v="0"/>
    <d v="2012-02-18T00:00:00"/>
    <s v="Zone 5 - Mile 108"/>
    <x v="57"/>
    <x v="5"/>
    <x v="21"/>
    <x v="2"/>
    <x v="5"/>
    <m/>
    <m/>
    <m/>
    <m/>
    <s v=""/>
  </r>
  <r>
    <x v="0"/>
    <d v="2012-02-18T00:00:00"/>
    <s v="Zone 5 - Mile 108"/>
    <x v="58"/>
    <x v="5"/>
    <x v="42"/>
    <x v="0"/>
    <x v="7"/>
    <m/>
    <s v="Shark Hound Smooth"/>
    <m/>
    <n v="6.6"/>
    <n v="6.6"/>
  </r>
  <r>
    <x v="0"/>
    <d v="2012-02-18T00:00:00"/>
    <s v="Zone 5 - Mile 108"/>
    <x v="58"/>
    <x v="5"/>
    <x v="42"/>
    <x v="0"/>
    <x v="7"/>
    <m/>
    <s v="Shark Copper (Female)"/>
    <m/>
    <n v="70.8"/>
    <n v="70.8"/>
  </r>
  <r>
    <x v="0"/>
    <d v="2012-02-18T00:00:00"/>
    <s v="Zone 5 - Mile 108"/>
    <x v="58"/>
    <x v="5"/>
    <x v="42"/>
    <x v="0"/>
    <x v="7"/>
    <s v="Galjoen"/>
    <m/>
    <m/>
    <n v="0.7"/>
    <n v="1.4"/>
  </r>
  <r>
    <x v="0"/>
    <d v="2012-02-18T00:00:00"/>
    <s v="Zone 5 - Mile 108"/>
    <x v="59"/>
    <x v="48"/>
    <x v="43"/>
    <x v="2"/>
    <x v="5"/>
    <m/>
    <s v="Elephantfish"/>
    <m/>
    <n v="4"/>
    <n v="4"/>
  </r>
  <r>
    <x v="0"/>
    <d v="2012-02-18T00:00:00"/>
    <s v="Zone 5 - Mile 108"/>
    <x v="59"/>
    <x v="48"/>
    <x v="43"/>
    <x v="2"/>
    <x v="5"/>
    <m/>
    <s v="Shark Hound Smooth"/>
    <m/>
    <n v="2.8"/>
    <n v="2.8"/>
  </r>
  <r>
    <x v="0"/>
    <d v="2012-02-18T00:00:00"/>
    <s v="Zone 5 - Mile 108"/>
    <x v="60"/>
    <x v="49"/>
    <x v="44"/>
    <x v="2"/>
    <x v="5"/>
    <m/>
    <m/>
    <m/>
    <m/>
    <s v=""/>
  </r>
  <r>
    <x v="0"/>
    <d v="2012-02-18T00:00:00"/>
    <s v="Zone 5 - Mile 108"/>
    <x v="61"/>
    <x v="50"/>
    <x v="45"/>
    <x v="2"/>
    <x v="6"/>
    <m/>
    <s v="Shark Spotted Gully"/>
    <m/>
    <n v="15.4"/>
    <n v="15.4"/>
  </r>
  <r>
    <x v="0"/>
    <d v="2012-02-18T00:00:00"/>
    <s v="Zone 5 - Mile 108"/>
    <x v="61"/>
    <x v="50"/>
    <x v="45"/>
    <x v="2"/>
    <x v="6"/>
    <m/>
    <s v="Shark Spotted Gully"/>
    <m/>
    <n v="14.2"/>
    <n v="14.2"/>
  </r>
  <r>
    <x v="0"/>
    <d v="2012-02-18T00:00:00"/>
    <s v="Zone 5 - Mile 108"/>
    <x v="62"/>
    <x v="51"/>
    <x v="46"/>
    <x v="0"/>
    <x v="7"/>
    <m/>
    <s v="Shark Hound Smooth"/>
    <m/>
    <n v="3"/>
    <n v="3"/>
  </r>
  <r>
    <x v="0"/>
    <d v="2012-02-18T00:00:00"/>
    <s v="Zone 5 - Mile 108"/>
    <x v="62"/>
    <x v="51"/>
    <x v="46"/>
    <x v="0"/>
    <x v="7"/>
    <m/>
    <s v="Elephantfish"/>
    <m/>
    <n v="4"/>
    <n v="4"/>
  </r>
  <r>
    <x v="0"/>
    <d v="2012-02-18T00:00:00"/>
    <s v="Zone 5 - Mile 108"/>
    <x v="62"/>
    <x v="51"/>
    <x v="46"/>
    <x v="0"/>
    <x v="7"/>
    <m/>
    <s v="Ray Bull / Eagle"/>
    <m/>
    <n v="2.2999999999999998"/>
    <n v="2.2999999999999998"/>
  </r>
  <r>
    <x v="0"/>
    <d v="2012-02-18T00:00:00"/>
    <s v="Zone 5 - Mile 108"/>
    <x v="62"/>
    <x v="51"/>
    <x v="46"/>
    <x v="0"/>
    <x v="7"/>
    <m/>
    <s v="Elephantfish"/>
    <m/>
    <n v="3.1"/>
    <n v="3.1"/>
  </r>
  <r>
    <x v="0"/>
    <d v="2012-02-18T00:00:00"/>
    <s v="Zone 5 - Mile 108"/>
    <x v="63"/>
    <x v="52"/>
    <x v="29"/>
    <x v="0"/>
    <x v="7"/>
    <m/>
    <m/>
    <m/>
    <m/>
    <s v=""/>
  </r>
  <r>
    <x v="0"/>
    <d v="2012-02-18T00:00:00"/>
    <s v="Zone 5 - Mile 108"/>
    <x v="64"/>
    <x v="53"/>
    <x v="23"/>
    <x v="2"/>
    <x v="7"/>
    <m/>
    <s v="Ray Bull / Eagle"/>
    <m/>
    <n v="2"/>
    <n v="2"/>
  </r>
  <r>
    <x v="0"/>
    <d v="2012-02-18T00:00:00"/>
    <s v="Zone 5 - Mile 108"/>
    <x v="64"/>
    <x v="53"/>
    <x v="23"/>
    <x v="2"/>
    <x v="7"/>
    <m/>
    <s v="Guitarfish - Lesser"/>
    <m/>
    <n v="4.0999999999999996"/>
    <n v="4.0999999999999996"/>
  </r>
  <r>
    <x v="0"/>
    <d v="2012-02-18T00:00:00"/>
    <s v="Zone 5 - Mile 108"/>
    <x v="64"/>
    <x v="53"/>
    <x v="23"/>
    <x v="2"/>
    <x v="7"/>
    <m/>
    <s v="Elephantfish"/>
    <m/>
    <n v="2.9"/>
    <n v="2.9"/>
  </r>
  <r>
    <x v="0"/>
    <d v="2012-02-18T00:00:00"/>
    <s v="Zone 5 - Mile 108"/>
    <x v="65"/>
    <x v="54"/>
    <x v="47"/>
    <x v="2"/>
    <x v="7"/>
    <m/>
    <s v="Elephantfish"/>
    <m/>
    <n v="3.1"/>
    <n v="3.1"/>
  </r>
  <r>
    <x v="0"/>
    <d v="2012-02-18T00:00:00"/>
    <s v="Zone 5 - Mile 108"/>
    <x v="65"/>
    <x v="54"/>
    <x v="47"/>
    <x v="2"/>
    <x v="7"/>
    <m/>
    <s v="Guitarfish - Lesser"/>
    <m/>
    <n v="2.8"/>
    <n v="2.8"/>
  </r>
  <r>
    <x v="0"/>
    <d v="2012-02-18T00:00:00"/>
    <s v="Zone 5 - Mile 108"/>
    <x v="66"/>
    <x v="55"/>
    <x v="48"/>
    <x v="6"/>
    <x v="7"/>
    <m/>
    <s v="Elephantfish"/>
    <m/>
    <n v="2.7"/>
    <n v="2.7"/>
  </r>
  <r>
    <x v="0"/>
    <d v="2012-02-18T00:00:00"/>
    <s v="Zone 5 - Mile 108"/>
    <x v="66"/>
    <x v="55"/>
    <x v="48"/>
    <x v="6"/>
    <x v="7"/>
    <s v="Kob"/>
    <m/>
    <m/>
    <n v="0.7"/>
    <n v="1.4"/>
  </r>
  <r>
    <x v="0"/>
    <d v="2012-02-18T00:00:00"/>
    <s v="Zone 5 - Mile 108"/>
    <x v="67"/>
    <x v="56"/>
    <x v="48"/>
    <x v="1"/>
    <x v="7"/>
    <m/>
    <s v="Shark Spotted Gully"/>
    <m/>
    <n v="5.5"/>
    <n v="5.5"/>
  </r>
  <r>
    <x v="0"/>
    <d v="2012-02-18T00:00:00"/>
    <s v="Zone 5 - Mile 108"/>
    <x v="68"/>
    <x v="57"/>
    <x v="49"/>
    <x v="2"/>
    <x v="7"/>
    <m/>
    <s v="Elephantfish"/>
    <m/>
    <n v="3.9"/>
    <n v="3.9"/>
  </r>
  <r>
    <x v="0"/>
    <d v="2012-02-18T00:00:00"/>
    <s v="Zone 5 - Mile 108"/>
    <x v="68"/>
    <x v="57"/>
    <x v="49"/>
    <x v="2"/>
    <x v="7"/>
    <m/>
    <s v="Elephantfish"/>
    <m/>
    <n v="2.2000000000000002"/>
    <n v="2.2000000000000002"/>
  </r>
  <r>
    <x v="0"/>
    <d v="2012-02-18T00:00:00"/>
    <s v="Zone 5 - Mile 108"/>
    <x v="68"/>
    <x v="57"/>
    <x v="49"/>
    <x v="2"/>
    <x v="7"/>
    <m/>
    <s v="Shark Hound Smooth"/>
    <m/>
    <n v="5"/>
    <n v="5"/>
  </r>
  <r>
    <x v="0"/>
    <d v="2012-02-18T00:00:00"/>
    <s v="Zone 5 - Mile 108"/>
    <x v="69"/>
    <x v="58"/>
    <x v="50"/>
    <x v="4"/>
    <x v="8"/>
    <s v="Kob"/>
    <m/>
    <m/>
    <n v="0.8"/>
    <n v="1.6"/>
  </r>
  <r>
    <x v="0"/>
    <d v="2012-02-18T00:00:00"/>
    <s v="Zone 5 - Mile 108"/>
    <x v="69"/>
    <x v="58"/>
    <x v="50"/>
    <x v="4"/>
    <x v="8"/>
    <s v="Kob"/>
    <m/>
    <m/>
    <n v="1"/>
    <n v="2"/>
  </r>
  <r>
    <x v="0"/>
    <d v="2012-02-18T00:00:00"/>
    <s v="Zone 5 - Mile 108"/>
    <x v="69"/>
    <x v="58"/>
    <x v="50"/>
    <x v="4"/>
    <x v="8"/>
    <s v="Kob"/>
    <m/>
    <m/>
    <n v="2.9"/>
    <n v="5.8"/>
  </r>
  <r>
    <x v="0"/>
    <d v="2012-02-18T00:00:00"/>
    <s v="Zone 5 - Mile 108"/>
    <x v="70"/>
    <x v="59"/>
    <x v="51"/>
    <x v="0"/>
    <x v="8"/>
    <s v="Kob"/>
    <m/>
    <m/>
    <n v="0.7"/>
    <n v="1.4"/>
  </r>
  <r>
    <x v="0"/>
    <d v="2012-02-18T00:00:00"/>
    <s v="Zone 5 - Mile 108"/>
    <x v="70"/>
    <x v="59"/>
    <x v="51"/>
    <x v="0"/>
    <x v="8"/>
    <m/>
    <s v="Shark Hound Smooth"/>
    <m/>
    <n v="2.5"/>
    <n v="2.5"/>
  </r>
  <r>
    <x v="0"/>
    <d v="2012-02-18T00:00:00"/>
    <s v="Zone 5 - Mile 108"/>
    <x v="70"/>
    <x v="59"/>
    <x v="51"/>
    <x v="0"/>
    <x v="8"/>
    <m/>
    <s v="Shark Hound Smooth"/>
    <m/>
    <n v="2.2000000000000002"/>
    <n v="2.2000000000000002"/>
  </r>
  <r>
    <x v="0"/>
    <d v="2012-02-18T00:00:00"/>
    <s v="Zone 5 - Mile 108"/>
    <x v="71"/>
    <x v="60"/>
    <x v="51"/>
    <x v="3"/>
    <x v="8"/>
    <s v="Kob"/>
    <m/>
    <m/>
    <n v="0.9"/>
    <n v="1.8"/>
  </r>
  <r>
    <x v="0"/>
    <d v="2012-02-18T00:00:00"/>
    <s v="Zone 5 - Mile 108"/>
    <x v="71"/>
    <x v="60"/>
    <x v="51"/>
    <x v="3"/>
    <x v="8"/>
    <m/>
    <s v="Guitarfish - Lesser"/>
    <m/>
    <n v="3"/>
    <n v="3"/>
  </r>
  <r>
    <x v="0"/>
    <d v="2012-02-18T00:00:00"/>
    <s v="Zone 5 - Mile 108"/>
    <x v="72"/>
    <x v="61"/>
    <x v="52"/>
    <x v="4"/>
    <x v="8"/>
    <m/>
    <m/>
    <m/>
    <m/>
    <s v=""/>
  </r>
  <r>
    <x v="0"/>
    <d v="2012-02-18T00:00:00"/>
    <s v="Zone 5 - Mile 108"/>
    <x v="73"/>
    <x v="10"/>
    <x v="53"/>
    <x v="4"/>
    <x v="8"/>
    <s v="Kob"/>
    <m/>
    <m/>
    <n v="1.5"/>
    <n v="3"/>
  </r>
  <r>
    <x v="0"/>
    <d v="2012-02-18T00:00:00"/>
    <s v="Zone 5 - Mile 108"/>
    <x v="73"/>
    <x v="10"/>
    <x v="53"/>
    <x v="4"/>
    <x v="8"/>
    <s v="Kob"/>
    <m/>
    <m/>
    <n v="1.1000000000000001"/>
    <n v="2.2000000000000002"/>
  </r>
  <r>
    <x v="0"/>
    <d v="2012-02-18T00:00:00"/>
    <s v="Zone 5 - Mile 108"/>
    <x v="74"/>
    <x v="13"/>
    <x v="54"/>
    <x v="2"/>
    <x v="8"/>
    <s v="Galjoen"/>
    <m/>
    <m/>
    <n v="0.7"/>
    <n v="1.4"/>
  </r>
  <r>
    <x v="0"/>
    <d v="2012-02-18T00:00:00"/>
    <s v="Zone 5 - Mile 108"/>
    <x v="75"/>
    <x v="62"/>
    <x v="54"/>
    <x v="2"/>
    <x v="9"/>
    <s v="Kob"/>
    <m/>
    <m/>
    <n v="1.2"/>
    <n v="2.4"/>
  </r>
  <r>
    <x v="0"/>
    <d v="2012-02-18T00:00:00"/>
    <s v="Zone 5 - Mile 108"/>
    <x v="76"/>
    <x v="63"/>
    <x v="54"/>
    <x v="0"/>
    <x v="8"/>
    <m/>
    <s v="Shark Hound Smooth"/>
    <m/>
    <n v="3"/>
    <n v="3"/>
  </r>
  <r>
    <x v="0"/>
    <d v="2012-02-18T00:00:00"/>
    <s v="Zone 5 - Mile 108"/>
    <x v="77"/>
    <x v="64"/>
    <x v="54"/>
    <x v="0"/>
    <x v="8"/>
    <s v="Kob"/>
    <m/>
    <m/>
    <n v="1.4"/>
    <n v="2.8"/>
  </r>
  <r>
    <x v="0"/>
    <d v="2012-02-18T00:00:00"/>
    <s v="Zone 5 - Mile 108"/>
    <x v="77"/>
    <x v="64"/>
    <x v="54"/>
    <x v="0"/>
    <x v="8"/>
    <s v="Kob"/>
    <m/>
    <m/>
    <n v="2.1"/>
    <n v="4.2"/>
  </r>
  <r>
    <x v="0"/>
    <d v="2012-02-18T00:00:00"/>
    <s v="Zone 5 - Mile 108"/>
    <x v="77"/>
    <x v="64"/>
    <x v="54"/>
    <x v="0"/>
    <x v="8"/>
    <s v="Kob"/>
    <m/>
    <m/>
    <n v="1.3"/>
    <n v="2.6"/>
  </r>
  <r>
    <x v="0"/>
    <d v="2012-02-18T00:00:00"/>
    <s v="Zone 5 - Mile 108"/>
    <x v="78"/>
    <x v="65"/>
    <x v="55"/>
    <x v="2"/>
    <x v="8"/>
    <m/>
    <s v="Ray Bull / Eagle"/>
    <m/>
    <n v="2"/>
    <n v="2"/>
  </r>
  <r>
    <x v="0"/>
    <d v="2012-02-18T00:00:00"/>
    <s v="Zone 5 - Mile 108"/>
    <x v="78"/>
    <x v="65"/>
    <x v="55"/>
    <x v="2"/>
    <x v="8"/>
    <m/>
    <s v="Guitarfish - Lesser"/>
    <m/>
    <n v="3"/>
    <n v="3"/>
  </r>
  <r>
    <x v="0"/>
    <d v="2012-02-18T00:00:00"/>
    <s v="Zone 5 - Mile 108"/>
    <x v="78"/>
    <x v="65"/>
    <x v="55"/>
    <x v="2"/>
    <x v="8"/>
    <s v="Kob"/>
    <m/>
    <m/>
    <n v="0.9"/>
    <n v="1.8"/>
  </r>
  <r>
    <x v="0"/>
    <d v="2012-02-18T00:00:00"/>
    <s v="Zone 5 - Mile 108"/>
    <x v="78"/>
    <x v="65"/>
    <x v="55"/>
    <x v="2"/>
    <x v="8"/>
    <s v="Kob"/>
    <m/>
    <m/>
    <n v="0.8"/>
    <n v="1.6"/>
  </r>
  <r>
    <x v="0"/>
    <d v="2012-02-18T00:00:00"/>
    <s v="Zone 5 - Mile 108"/>
    <x v="78"/>
    <x v="65"/>
    <x v="55"/>
    <x v="2"/>
    <x v="8"/>
    <s v="Kob"/>
    <m/>
    <m/>
    <n v="0.9"/>
    <n v="1.8"/>
  </r>
  <r>
    <x v="0"/>
    <d v="2012-02-18T00:00:00"/>
    <s v="Zone 5 - Mile 108"/>
    <x v="78"/>
    <x v="65"/>
    <x v="55"/>
    <x v="2"/>
    <x v="8"/>
    <s v="Kob"/>
    <m/>
    <m/>
    <n v="0.9"/>
    <n v="1.8"/>
  </r>
  <r>
    <x v="0"/>
    <d v="2012-02-18T00:00:00"/>
    <s v="Zone 5 - Mile 108"/>
    <x v="78"/>
    <x v="65"/>
    <x v="55"/>
    <x v="2"/>
    <x v="8"/>
    <s v="Kob"/>
    <m/>
    <m/>
    <n v="0.9"/>
    <n v="1.8"/>
  </r>
  <r>
    <x v="0"/>
    <d v="2012-02-18T00:00:00"/>
    <s v="Zone 5 - Mile 108"/>
    <x v="78"/>
    <x v="65"/>
    <x v="55"/>
    <x v="2"/>
    <x v="8"/>
    <s v="Kob"/>
    <m/>
    <m/>
    <n v="0.9"/>
    <n v="1.8"/>
  </r>
  <r>
    <x v="0"/>
    <d v="2012-02-18T00:00:00"/>
    <s v="Zone 5 - Mile 108"/>
    <x v="78"/>
    <x v="65"/>
    <x v="55"/>
    <x v="2"/>
    <x v="8"/>
    <s v="Kob"/>
    <m/>
    <m/>
    <n v="0.7"/>
    <n v="1.4"/>
  </r>
  <r>
    <x v="0"/>
    <d v="2012-02-18T00:00:00"/>
    <s v="Zone 5 - Mile 108"/>
    <x v="79"/>
    <x v="66"/>
    <x v="55"/>
    <x v="2"/>
    <x v="8"/>
    <m/>
    <s v="Ray Bull / Eagle"/>
    <m/>
    <n v="4.4000000000000004"/>
    <n v="4.4000000000000004"/>
  </r>
  <r>
    <x v="0"/>
    <d v="2012-02-18T00:00:00"/>
    <s v="Zone 5 - Mile 108"/>
    <x v="79"/>
    <x v="66"/>
    <x v="55"/>
    <x v="2"/>
    <x v="8"/>
    <m/>
    <s v="Elephantfish"/>
    <m/>
    <n v="3.3"/>
    <n v="3.3"/>
  </r>
  <r>
    <x v="0"/>
    <d v="2012-02-18T00:00:00"/>
    <s v="Zone 5 - Mile 108"/>
    <x v="79"/>
    <x v="66"/>
    <x v="55"/>
    <x v="2"/>
    <x v="8"/>
    <s v="Kob"/>
    <m/>
    <m/>
    <n v="1"/>
    <n v="2"/>
  </r>
  <r>
    <x v="0"/>
    <d v="2012-02-18T00:00:00"/>
    <s v="Zone 5 - Mile 108"/>
    <x v="80"/>
    <x v="67"/>
    <x v="56"/>
    <x v="4"/>
    <x v="8"/>
    <s v="Kob"/>
    <m/>
    <m/>
    <n v="1.9"/>
    <n v="3.8"/>
  </r>
  <r>
    <x v="0"/>
    <d v="2012-02-18T00:00:00"/>
    <s v="Zone 5 - Mile 108"/>
    <x v="80"/>
    <x v="67"/>
    <x v="56"/>
    <x v="4"/>
    <x v="8"/>
    <s v="Kob"/>
    <m/>
    <m/>
    <n v="1.5"/>
    <n v="3"/>
  </r>
  <r>
    <x v="0"/>
    <d v="2012-02-18T00:00:00"/>
    <s v="Zone 5 - Mile 108"/>
    <x v="81"/>
    <x v="68"/>
    <x v="57"/>
    <x v="2"/>
    <x v="9"/>
    <m/>
    <m/>
    <m/>
    <m/>
    <s v=""/>
  </r>
  <r>
    <x v="0"/>
    <d v="2012-02-18T00:00:00"/>
    <s v="Zone 5 - Mile 108"/>
    <x v="82"/>
    <x v="69"/>
    <x v="58"/>
    <x v="7"/>
    <x v="10"/>
    <m/>
    <m/>
    <m/>
    <m/>
    <s v=""/>
  </r>
  <r>
    <x v="0"/>
    <d v="2012-02-18T00:00:00"/>
    <s v="Zone 5 - Mile 108"/>
    <x v="83"/>
    <x v="27"/>
    <x v="59"/>
    <x v="4"/>
    <x v="8"/>
    <m/>
    <m/>
    <m/>
    <m/>
    <s v=""/>
  </r>
  <r>
    <x v="0"/>
    <d v="2012-02-18T00:00:00"/>
    <s v="Zone 5 - Mile 108"/>
    <x v="84"/>
    <x v="70"/>
    <x v="60"/>
    <x v="2"/>
    <x v="9"/>
    <s v="Kob"/>
    <m/>
    <m/>
    <n v="2.2999999999999998"/>
    <n v="4.5999999999999996"/>
  </r>
  <r>
    <x v="0"/>
    <d v="2012-02-18T00:00:00"/>
    <s v="Zone 5 - Mile 108"/>
    <x v="84"/>
    <x v="70"/>
    <x v="60"/>
    <x v="2"/>
    <x v="9"/>
    <m/>
    <s v="Elephantfish"/>
    <m/>
    <n v="3.1"/>
    <n v="3.1"/>
  </r>
  <r>
    <x v="0"/>
    <d v="2012-02-18T00:00:00"/>
    <s v="Zone 5 - Mile 108"/>
    <x v="85"/>
    <x v="71"/>
    <x v="61"/>
    <x v="4"/>
    <x v="10"/>
    <m/>
    <s v="Shark Spotted Gully"/>
    <m/>
    <n v="14.6"/>
    <n v="14.6"/>
  </r>
  <r>
    <x v="0"/>
    <d v="2012-02-18T00:00:00"/>
    <s v="Zone 5 - Mile 108"/>
    <x v="85"/>
    <x v="71"/>
    <x v="61"/>
    <x v="4"/>
    <x v="10"/>
    <m/>
    <s v="Shark Hound Smooth"/>
    <m/>
    <n v="4.5"/>
    <n v="4.5"/>
  </r>
  <r>
    <x v="0"/>
    <d v="2012-02-18T00:00:00"/>
    <s v="Zone 5 - Mile 108"/>
    <x v="86"/>
    <x v="72"/>
    <x v="60"/>
    <x v="2"/>
    <x v="9"/>
    <m/>
    <m/>
    <m/>
    <m/>
    <s v=""/>
  </r>
  <r>
    <x v="0"/>
    <d v="2012-02-18T00:00:00"/>
    <s v="Zone 5 - Mile 108"/>
    <x v="87"/>
    <x v="73"/>
    <x v="62"/>
    <x v="9"/>
    <x v="8"/>
    <m/>
    <s v="Elephantfish"/>
    <m/>
    <n v="3.9"/>
    <n v="3.9"/>
  </r>
  <r>
    <x v="0"/>
    <d v="2012-02-18T00:00:00"/>
    <s v="Zone 5 - Mile 108"/>
    <x v="88"/>
    <x v="74"/>
    <x v="59"/>
    <x v="9"/>
    <x v="8"/>
    <m/>
    <m/>
    <m/>
    <m/>
    <s v=""/>
  </r>
  <r>
    <x v="0"/>
    <d v="2012-02-18T00:00:00"/>
    <s v="Zone 5 - Mile 108"/>
    <x v="89"/>
    <x v="18"/>
    <x v="55"/>
    <x v="2"/>
    <x v="8"/>
    <s v="Kob"/>
    <m/>
    <m/>
    <n v="1.8"/>
    <n v="3.6"/>
  </r>
  <r>
    <x v="0"/>
    <d v="2012-02-18T00:00:00"/>
    <s v="Zone 5 - Mile 108"/>
    <x v="89"/>
    <x v="18"/>
    <x v="55"/>
    <x v="2"/>
    <x v="8"/>
    <s v="Kob"/>
    <m/>
    <m/>
    <n v="2.2000000000000002"/>
    <n v="4.4000000000000004"/>
  </r>
  <r>
    <x v="0"/>
    <d v="2012-02-18T00:00:00"/>
    <s v="Zone 5 - Mile 108"/>
    <x v="89"/>
    <x v="18"/>
    <x v="55"/>
    <x v="2"/>
    <x v="8"/>
    <s v="Kob"/>
    <m/>
    <m/>
    <n v="1.9"/>
    <n v="3.8"/>
  </r>
  <r>
    <x v="0"/>
    <d v="2012-02-18T00:00:00"/>
    <s v="Zone 5 - Mile 108"/>
    <x v="89"/>
    <x v="18"/>
    <x v="55"/>
    <x v="2"/>
    <x v="8"/>
    <s v="Kob"/>
    <m/>
    <m/>
    <n v="1.6"/>
    <n v="3.2"/>
  </r>
  <r>
    <x v="0"/>
    <d v="2012-02-18T00:00:00"/>
    <s v="Zone 5 - Mile 108"/>
    <x v="90"/>
    <x v="13"/>
    <x v="37"/>
    <x v="2"/>
    <x v="9"/>
    <s v="Kob"/>
    <m/>
    <m/>
    <n v="1.4"/>
    <n v="2.8"/>
  </r>
  <r>
    <x v="0"/>
    <d v="2012-02-18T00:00:00"/>
    <s v="Zone 5 - Mile 108"/>
    <x v="90"/>
    <x v="13"/>
    <x v="37"/>
    <x v="2"/>
    <x v="9"/>
    <s v="Kob"/>
    <m/>
    <m/>
    <n v="3.5"/>
    <n v="7"/>
  </r>
  <r>
    <x v="0"/>
    <d v="2012-02-18T00:00:00"/>
    <s v="Zone 5 - Mile 108"/>
    <x v="90"/>
    <x v="13"/>
    <x v="37"/>
    <x v="2"/>
    <x v="9"/>
    <s v="Kob"/>
    <m/>
    <m/>
    <n v="0.7"/>
    <n v="1.4"/>
  </r>
  <r>
    <x v="0"/>
    <d v="2012-02-18T00:00:00"/>
    <s v="Zone 5 - Mile 108"/>
    <x v="90"/>
    <x v="13"/>
    <x v="37"/>
    <x v="2"/>
    <x v="9"/>
    <s v="Kob"/>
    <m/>
    <m/>
    <n v="0.9"/>
    <n v="1.8"/>
  </r>
  <r>
    <x v="0"/>
    <d v="2012-02-18T00:00:00"/>
    <s v="Zone 5 - Mile 108"/>
    <x v="90"/>
    <x v="13"/>
    <x v="37"/>
    <x v="2"/>
    <x v="9"/>
    <s v="Kob"/>
    <m/>
    <m/>
    <n v="1.6"/>
    <n v="3.2"/>
  </r>
  <r>
    <x v="0"/>
    <d v="2012-02-18T00:00:00"/>
    <s v="Zone 5 - Mile 108"/>
    <x v="90"/>
    <x v="13"/>
    <x v="37"/>
    <x v="2"/>
    <x v="9"/>
    <s v="Kob"/>
    <m/>
    <m/>
    <n v="2.2999999999999998"/>
    <n v="4.5999999999999996"/>
  </r>
  <r>
    <x v="0"/>
    <d v="2012-02-18T00:00:00"/>
    <s v="Zone 5 - Mile 108"/>
    <x v="90"/>
    <x v="13"/>
    <x v="37"/>
    <x v="2"/>
    <x v="9"/>
    <m/>
    <s v="Elephantfish"/>
    <m/>
    <n v="3.5"/>
    <n v="3.5"/>
  </r>
  <r>
    <x v="0"/>
    <d v="2012-02-18T00:00:00"/>
    <s v="Zone 5 - Mile 108"/>
    <x v="91"/>
    <x v="75"/>
    <x v="63"/>
    <x v="4"/>
    <x v="8"/>
    <m/>
    <m/>
    <m/>
    <m/>
    <s v=""/>
  </r>
  <r>
    <x v="0"/>
    <d v="2012-02-18T00:00:00"/>
    <s v="Zone 5 - Mile 108"/>
    <x v="92"/>
    <x v="76"/>
    <x v="64"/>
    <x v="2"/>
    <x v="8"/>
    <s v="Kob"/>
    <m/>
    <m/>
    <n v="1.9"/>
    <n v="3.8"/>
  </r>
  <r>
    <x v="0"/>
    <d v="2012-02-18T00:00:00"/>
    <s v="Zone 5 - Mile 108"/>
    <x v="92"/>
    <x v="76"/>
    <x v="64"/>
    <x v="2"/>
    <x v="8"/>
    <s v="Kob"/>
    <m/>
    <m/>
    <n v="2.5"/>
    <n v="5"/>
  </r>
  <r>
    <x v="0"/>
    <d v="2012-02-18T00:00:00"/>
    <s v="Zone 5 - Mile 108"/>
    <x v="92"/>
    <x v="76"/>
    <x v="64"/>
    <x v="2"/>
    <x v="8"/>
    <s v="Kob"/>
    <m/>
    <m/>
    <n v="3.5"/>
    <n v="7"/>
  </r>
  <r>
    <x v="0"/>
    <d v="2012-02-18T00:00:00"/>
    <s v="Zone 5 - Mile 108"/>
    <x v="92"/>
    <x v="76"/>
    <x v="64"/>
    <x v="2"/>
    <x v="8"/>
    <m/>
    <s v="Guitarfish - Lesser"/>
    <m/>
    <n v="2.2000000000000002"/>
    <n v="2.2000000000000002"/>
  </r>
  <r>
    <x v="0"/>
    <d v="2012-02-18T00:00:00"/>
    <s v="Zone 5 - Mile 108"/>
    <x v="93"/>
    <x v="77"/>
    <x v="65"/>
    <x v="6"/>
    <x v="10"/>
    <s v="Kob"/>
    <m/>
    <m/>
    <n v="1.1000000000000001"/>
    <n v="2.2000000000000002"/>
  </r>
  <r>
    <x v="0"/>
    <d v="2012-02-18T00:00:00"/>
    <s v="Zone 5 - Mile 108"/>
    <x v="94"/>
    <x v="78"/>
    <x v="66"/>
    <x v="2"/>
    <x v="11"/>
    <s v="Kob"/>
    <m/>
    <m/>
    <n v="0.9"/>
    <n v="1.8"/>
  </r>
  <r>
    <x v="0"/>
    <d v="2012-02-18T00:00:00"/>
    <s v="Zone 5 - Mile 108"/>
    <x v="94"/>
    <x v="78"/>
    <x v="66"/>
    <x v="2"/>
    <x v="11"/>
    <s v="Galjoen"/>
    <m/>
    <m/>
    <n v="0.7"/>
    <n v="1.4"/>
  </r>
  <r>
    <x v="0"/>
    <d v="2012-02-18T00:00:00"/>
    <s v="Zone 5 - Mile 108"/>
    <x v="94"/>
    <x v="78"/>
    <x v="66"/>
    <x v="2"/>
    <x v="11"/>
    <s v="Galjoen"/>
    <m/>
    <m/>
    <n v="0.9"/>
    <n v="1.8"/>
  </r>
  <r>
    <x v="0"/>
    <d v="2012-02-18T00:00:00"/>
    <s v="Zone 5 - Mile 108"/>
    <x v="94"/>
    <x v="78"/>
    <x v="66"/>
    <x v="2"/>
    <x v="11"/>
    <s v="Galjoen"/>
    <m/>
    <m/>
    <n v="0.7"/>
    <n v="1.4"/>
  </r>
  <r>
    <x v="0"/>
    <d v="2012-02-18T00:00:00"/>
    <s v="Zone 5 - Mile 108"/>
    <x v="94"/>
    <x v="78"/>
    <x v="66"/>
    <x v="2"/>
    <x v="11"/>
    <m/>
    <s v="Elephantfish"/>
    <m/>
    <n v="2.1"/>
    <n v="2.1"/>
  </r>
  <r>
    <x v="0"/>
    <d v="2012-02-18T00:00:00"/>
    <s v="Zone 5 - Mile 108"/>
    <x v="94"/>
    <x v="78"/>
    <x v="66"/>
    <x v="2"/>
    <x v="11"/>
    <m/>
    <s v="Elephantfish"/>
    <m/>
    <n v="2.1"/>
    <n v="2.1"/>
  </r>
  <r>
    <x v="0"/>
    <d v="2012-02-18T00:00:00"/>
    <s v="Zone 5 - Mile 108"/>
    <x v="95"/>
    <x v="79"/>
    <x v="67"/>
    <x v="2"/>
    <x v="11"/>
    <m/>
    <m/>
    <m/>
    <m/>
    <s v=""/>
  </r>
  <r>
    <x v="0"/>
    <d v="2012-02-18T00:00:00"/>
    <s v="Zone 5 - Mile 108"/>
    <x v="96"/>
    <x v="68"/>
    <x v="68"/>
    <x v="2"/>
    <x v="11"/>
    <s v="Kob"/>
    <m/>
    <m/>
    <n v="0.9"/>
    <n v="1.8"/>
  </r>
  <r>
    <x v="0"/>
    <d v="2012-02-18T00:00:00"/>
    <s v="Zone 5 - Mile 108"/>
    <x v="96"/>
    <x v="68"/>
    <x v="68"/>
    <x v="2"/>
    <x v="11"/>
    <s v="Galjoen"/>
    <m/>
    <m/>
    <n v="0.7"/>
    <n v="1.4"/>
  </r>
  <r>
    <x v="0"/>
    <d v="2012-02-18T00:00:00"/>
    <s v="Zone 5 - Mile 108"/>
    <x v="96"/>
    <x v="68"/>
    <x v="68"/>
    <x v="2"/>
    <x v="11"/>
    <s v="Galjoen"/>
    <m/>
    <m/>
    <n v="0.7"/>
    <n v="1.4"/>
  </r>
  <r>
    <x v="0"/>
    <d v="2012-02-18T00:00:00"/>
    <s v="Zone 5 - Mile 108"/>
    <x v="96"/>
    <x v="68"/>
    <x v="68"/>
    <x v="2"/>
    <x v="11"/>
    <s v="Galjoen"/>
    <m/>
    <m/>
    <n v="0.7"/>
    <n v="1.4"/>
  </r>
  <r>
    <x v="0"/>
    <d v="2012-02-18T00:00:00"/>
    <s v="Zone 5 - Mile 108"/>
    <x v="97"/>
    <x v="80"/>
    <x v="69"/>
    <x v="0"/>
    <x v="10"/>
    <m/>
    <m/>
    <m/>
    <m/>
    <s v=""/>
  </r>
  <r>
    <x v="0"/>
    <d v="2012-02-18T00:00:00"/>
    <s v="Zone 5 - Mile 108"/>
    <x v="98"/>
    <x v="12"/>
    <x v="70"/>
    <x v="4"/>
    <x v="10"/>
    <s v="Kob"/>
    <m/>
    <m/>
    <n v="1.4"/>
    <n v="2.8"/>
  </r>
  <r>
    <x v="0"/>
    <d v="2012-02-18T00:00:00"/>
    <s v="Zone 5 - Mile 108"/>
    <x v="98"/>
    <x v="12"/>
    <x v="70"/>
    <x v="4"/>
    <x v="10"/>
    <m/>
    <s v="Shark Spotted Gully"/>
    <m/>
    <n v="3"/>
    <n v="3"/>
  </r>
  <r>
    <x v="0"/>
    <d v="2012-02-18T00:00:00"/>
    <s v="Zone 5 - Mile 108"/>
    <x v="98"/>
    <x v="12"/>
    <x v="70"/>
    <x v="4"/>
    <x v="10"/>
    <m/>
    <s v="Shark Hound Smooth"/>
    <m/>
    <n v="3.5"/>
    <n v="3.5"/>
  </r>
  <r>
    <x v="0"/>
    <d v="2012-02-18T00:00:00"/>
    <s v="Zone 5 - Mile 108"/>
    <x v="98"/>
    <x v="12"/>
    <x v="70"/>
    <x v="4"/>
    <x v="10"/>
    <m/>
    <s v="Elephantfish"/>
    <m/>
    <n v="3.1"/>
    <n v="3.1"/>
  </r>
  <r>
    <x v="0"/>
    <d v="2012-02-18T00:00:00"/>
    <s v="Zone 5 - Mile 108"/>
    <x v="98"/>
    <x v="12"/>
    <x v="70"/>
    <x v="4"/>
    <x v="10"/>
    <m/>
    <s v="Elephantfish"/>
    <m/>
    <n v="2.7"/>
    <n v="2.7"/>
  </r>
  <r>
    <x v="0"/>
    <d v="2012-02-18T00:00:00"/>
    <s v="Zone 5 - Mile 108"/>
    <x v="98"/>
    <x v="12"/>
    <x v="70"/>
    <x v="4"/>
    <x v="10"/>
    <m/>
    <s v="Elephantfish"/>
    <m/>
    <n v="2.5"/>
    <n v="2.5"/>
  </r>
  <r>
    <x v="0"/>
    <d v="2012-02-18T00:00:00"/>
    <s v="Zone 5 - Mile 108"/>
    <x v="99"/>
    <x v="73"/>
    <x v="71"/>
    <x v="2"/>
    <x v="11"/>
    <m/>
    <s v="Shark Hound Smooth"/>
    <m/>
    <n v="2.5"/>
    <n v="2.5"/>
  </r>
  <r>
    <x v="0"/>
    <d v="2012-02-18T00:00:00"/>
    <s v="Zone 5 - Mile 108"/>
    <x v="99"/>
    <x v="73"/>
    <x v="71"/>
    <x v="2"/>
    <x v="11"/>
    <s v="Kob"/>
    <m/>
    <m/>
    <n v="2.2999999999999998"/>
    <n v="4.5999999999999996"/>
  </r>
  <r>
    <x v="0"/>
    <d v="2012-02-18T00:00:00"/>
    <s v="Zone 5 - Mile 108"/>
    <x v="100"/>
    <x v="81"/>
    <x v="72"/>
    <x v="2"/>
    <x v="10"/>
    <s v="Kob"/>
    <m/>
    <m/>
    <n v="1.5"/>
    <n v="3"/>
  </r>
  <r>
    <x v="0"/>
    <d v="2012-02-18T00:00:00"/>
    <s v="Zone 5 - Mile 108"/>
    <x v="101"/>
    <x v="18"/>
    <x v="73"/>
    <x v="2"/>
    <x v="10"/>
    <s v="Kob"/>
    <m/>
    <m/>
    <n v="3.3"/>
    <n v="6.6"/>
  </r>
  <r>
    <x v="0"/>
    <d v="2012-02-18T00:00:00"/>
    <s v="Zone 5 - Mile 108"/>
    <x v="102"/>
    <x v="81"/>
    <x v="74"/>
    <x v="2"/>
    <x v="11"/>
    <s v="Kob"/>
    <m/>
    <m/>
    <n v="1.3"/>
    <n v="2.6"/>
  </r>
  <r>
    <x v="0"/>
    <d v="2012-02-18T00:00:00"/>
    <s v="Zone 5 - Mile 108"/>
    <x v="103"/>
    <x v="73"/>
    <x v="74"/>
    <x v="2"/>
    <x v="10"/>
    <m/>
    <m/>
    <m/>
    <m/>
    <s v=""/>
  </r>
  <r>
    <x v="0"/>
    <d v="2012-02-18T00:00:00"/>
    <s v="Zone 5 - Mile 108"/>
    <x v="104"/>
    <x v="82"/>
    <x v="75"/>
    <x v="2"/>
    <x v="11"/>
    <m/>
    <s v="Guitarfish - Lesser"/>
    <m/>
    <n v="3.3"/>
    <n v="3.3"/>
  </r>
  <r>
    <x v="0"/>
    <d v="2012-02-18T00:00:00"/>
    <s v="Zone 5 - Mile 108"/>
    <x v="104"/>
    <x v="82"/>
    <x v="75"/>
    <x v="2"/>
    <x v="11"/>
    <m/>
    <s v="Shark Spotted Gully"/>
    <m/>
    <n v="5.7"/>
    <n v="5.7"/>
  </r>
  <r>
    <x v="0"/>
    <d v="2012-02-18T00:00:00"/>
    <s v="Zone 5 - Mile 108"/>
    <x v="105"/>
    <x v="83"/>
    <x v="75"/>
    <x v="7"/>
    <x v="11"/>
    <s v="Kob"/>
    <m/>
    <m/>
    <n v="0.9"/>
    <n v="1.8"/>
  </r>
  <r>
    <x v="0"/>
    <d v="2012-02-18T00:00:00"/>
    <s v="Zone 5 - Mile 108"/>
    <x v="105"/>
    <x v="83"/>
    <x v="75"/>
    <x v="7"/>
    <x v="11"/>
    <m/>
    <s v="Elephantfish"/>
    <m/>
    <n v="3"/>
    <n v="3"/>
  </r>
  <r>
    <x v="0"/>
    <d v="2012-02-18T00:00:00"/>
    <s v="Zone 5 - Mile 108"/>
    <x v="106"/>
    <x v="84"/>
    <x v="76"/>
    <x v="2"/>
    <x v="10"/>
    <s v="Kob"/>
    <m/>
    <m/>
    <n v="1"/>
    <n v="2"/>
  </r>
  <r>
    <x v="0"/>
    <d v="2012-02-18T00:00:00"/>
    <s v="Zone 5 - Mile 108"/>
    <x v="106"/>
    <x v="84"/>
    <x v="76"/>
    <x v="2"/>
    <x v="10"/>
    <s v="Kob"/>
    <m/>
    <m/>
    <n v="0.8"/>
    <n v="1.6"/>
  </r>
  <r>
    <x v="0"/>
    <d v="2012-02-18T00:00:00"/>
    <s v="Zone 5 - Mile 108"/>
    <x v="106"/>
    <x v="84"/>
    <x v="76"/>
    <x v="2"/>
    <x v="10"/>
    <s v="Kob"/>
    <m/>
    <m/>
    <n v="1.2"/>
    <n v="2.4"/>
  </r>
  <r>
    <x v="0"/>
    <d v="2012-02-18T00:00:00"/>
    <s v="Zone 5 - Mile 108"/>
    <x v="106"/>
    <x v="84"/>
    <x v="76"/>
    <x v="2"/>
    <x v="10"/>
    <m/>
    <s v="Elephantfish"/>
    <m/>
    <n v="4"/>
    <n v="4"/>
  </r>
  <r>
    <x v="0"/>
    <d v="2012-02-18T00:00:00"/>
    <s v="Zone 5 - Mile 108"/>
    <x v="107"/>
    <x v="85"/>
    <x v="77"/>
    <x v="2"/>
    <x v="11"/>
    <s v="Kob"/>
    <m/>
    <m/>
    <n v="1"/>
    <n v="2"/>
  </r>
  <r>
    <x v="0"/>
    <d v="2012-02-18T00:00:00"/>
    <s v="Zone 5 - Mile 108"/>
    <x v="107"/>
    <x v="85"/>
    <x v="77"/>
    <x v="2"/>
    <x v="11"/>
    <s v="Kob"/>
    <m/>
    <m/>
    <n v="4"/>
    <n v="8"/>
  </r>
  <r>
    <x v="0"/>
    <d v="2012-02-18T00:00:00"/>
    <s v="Zone 5 - Mile 108"/>
    <x v="107"/>
    <x v="85"/>
    <x v="77"/>
    <x v="2"/>
    <x v="11"/>
    <m/>
    <s v="Shark Copper (Female)"/>
    <m/>
    <n v="48.5"/>
    <n v="48.5"/>
  </r>
  <r>
    <x v="0"/>
    <d v="2012-02-18T00:00:00"/>
    <s v="Zone 5 - Mile 108"/>
    <x v="107"/>
    <x v="85"/>
    <x v="77"/>
    <x v="2"/>
    <x v="11"/>
    <m/>
    <s v="Guitarfish - Lesser"/>
    <m/>
    <n v="2.2000000000000002"/>
    <n v="2.2000000000000002"/>
  </r>
  <r>
    <x v="0"/>
    <d v="2012-02-18T00:00:00"/>
    <s v="Zone 5 - Mile 108"/>
    <x v="107"/>
    <x v="85"/>
    <x v="77"/>
    <x v="2"/>
    <x v="11"/>
    <m/>
    <s v="Guitarfish - Lesser"/>
    <m/>
    <n v="2.4"/>
    <n v="2.4"/>
  </r>
  <r>
    <x v="0"/>
    <d v="2012-02-18T00:00:00"/>
    <s v="Zone 5 - Mile 108"/>
    <x v="108"/>
    <x v="86"/>
    <x v="77"/>
    <x v="7"/>
    <x v="11"/>
    <s v="Kob"/>
    <m/>
    <m/>
    <n v="1.1000000000000001"/>
    <n v="2.2000000000000002"/>
  </r>
  <r>
    <x v="0"/>
    <d v="2012-02-18T00:00:00"/>
    <s v="Zone 5 - Mile 108"/>
    <x v="108"/>
    <x v="86"/>
    <x v="77"/>
    <x v="7"/>
    <x v="11"/>
    <s v="Kob"/>
    <m/>
    <m/>
    <n v="4.5999999999999996"/>
    <n v="9.1999999999999993"/>
  </r>
  <r>
    <x v="0"/>
    <d v="2012-02-18T00:00:00"/>
    <s v="Zone 5 - Mile 108"/>
    <x v="109"/>
    <x v="87"/>
    <x v="78"/>
    <x v="7"/>
    <x v="11"/>
    <s v="Kob"/>
    <m/>
    <m/>
    <n v="3"/>
    <n v="6"/>
  </r>
  <r>
    <x v="0"/>
    <d v="2012-02-18T00:00:00"/>
    <s v="Zone 5 - Mile 108"/>
    <x v="110"/>
    <x v="88"/>
    <x v="79"/>
    <x v="2"/>
    <x v="12"/>
    <m/>
    <m/>
    <m/>
    <m/>
    <s v=""/>
  </r>
  <r>
    <x v="0"/>
    <d v="2012-02-18T00:00:00"/>
    <s v="Zone 5 - Mile 108"/>
    <x v="111"/>
    <x v="89"/>
    <x v="79"/>
    <x v="2"/>
    <x v="12"/>
    <m/>
    <m/>
    <m/>
    <m/>
    <s v=""/>
  </r>
  <r>
    <x v="0"/>
    <d v="2012-02-18T00:00:00"/>
    <s v="Zone 5 - Mile 108"/>
    <x v="112"/>
    <x v="90"/>
    <x v="80"/>
    <x v="2"/>
    <x v="12"/>
    <m/>
    <s v="Shark Spotted Gully"/>
    <m/>
    <n v="16.399999999999999"/>
    <n v="16.399999999999999"/>
  </r>
  <r>
    <x v="0"/>
    <d v="2012-02-18T00:00:00"/>
    <s v="Zone 5 - Mile 108"/>
    <x v="113"/>
    <x v="91"/>
    <x v="80"/>
    <x v="2"/>
    <x v="13"/>
    <m/>
    <m/>
    <m/>
    <m/>
    <s v=""/>
  </r>
  <r>
    <x v="0"/>
    <d v="2012-02-18T00:00:00"/>
    <s v="Zone 5 - Mile 108"/>
    <x v="114"/>
    <x v="61"/>
    <x v="81"/>
    <x v="0"/>
    <x v="12"/>
    <s v="Kob"/>
    <m/>
    <m/>
    <n v="2.8"/>
    <n v="5.6"/>
  </r>
  <r>
    <x v="0"/>
    <d v="2012-02-18T00:00:00"/>
    <s v="Zone 5 - Mile 108"/>
    <x v="115"/>
    <x v="75"/>
    <x v="82"/>
    <x v="2"/>
    <x v="13"/>
    <s v="Kob"/>
    <m/>
    <m/>
    <n v="0.9"/>
    <n v="1.8"/>
  </r>
  <r>
    <x v="0"/>
    <d v="2012-02-18T00:00:00"/>
    <s v="Zone 5 - Mile 108"/>
    <x v="115"/>
    <x v="75"/>
    <x v="82"/>
    <x v="2"/>
    <x v="13"/>
    <s v="Kob"/>
    <m/>
    <m/>
    <n v="0.8"/>
    <n v="1.6"/>
  </r>
  <r>
    <x v="0"/>
    <d v="2012-02-18T00:00:00"/>
    <s v="Zone 5 - Mile 108"/>
    <x v="115"/>
    <x v="75"/>
    <x v="82"/>
    <x v="2"/>
    <x v="13"/>
    <s v="Kob"/>
    <m/>
    <m/>
    <n v="1.2"/>
    <n v="2.4"/>
  </r>
  <r>
    <x v="0"/>
    <d v="2012-02-18T00:00:00"/>
    <s v="Zone 5 - Mile 108"/>
    <x v="115"/>
    <x v="75"/>
    <x v="82"/>
    <x v="2"/>
    <x v="13"/>
    <s v="Blacktail"/>
    <m/>
    <m/>
    <n v="0.8"/>
    <n v="1.6"/>
  </r>
  <r>
    <x v="0"/>
    <d v="2012-02-18T00:00:00"/>
    <s v="Zone 5 - Mile 108"/>
    <x v="115"/>
    <x v="75"/>
    <x v="82"/>
    <x v="2"/>
    <x v="13"/>
    <m/>
    <s v="Elephantfish"/>
    <m/>
    <n v="3.4"/>
    <n v="3.4"/>
  </r>
  <r>
    <x v="0"/>
    <d v="2012-02-18T00:00:00"/>
    <s v="Zone 5 - Mile 108"/>
    <x v="115"/>
    <x v="75"/>
    <x v="82"/>
    <x v="2"/>
    <x v="13"/>
    <m/>
    <s v="Elephantfish"/>
    <m/>
    <n v="3"/>
    <n v="3"/>
  </r>
  <r>
    <x v="0"/>
    <d v="2012-02-18T00:00:00"/>
    <s v="Zone 5 - Mile 108"/>
    <x v="116"/>
    <x v="92"/>
    <x v="83"/>
    <x v="4"/>
    <x v="12"/>
    <m/>
    <m/>
    <m/>
    <m/>
    <s v=""/>
  </r>
  <r>
    <x v="0"/>
    <d v="2012-02-18T00:00:00"/>
    <s v="Zone 5 - Mile 108"/>
    <x v="117"/>
    <x v="16"/>
    <x v="57"/>
    <x v="6"/>
    <x v="12"/>
    <s v="Kob"/>
    <m/>
    <m/>
    <n v="1.2"/>
    <n v="2.4"/>
  </r>
  <r>
    <x v="0"/>
    <d v="2012-02-18T00:00:00"/>
    <s v="Zone 5 - Mile 108"/>
    <x v="117"/>
    <x v="16"/>
    <x v="57"/>
    <x v="6"/>
    <x v="12"/>
    <s v="Kob"/>
    <m/>
    <m/>
    <n v="1.2"/>
    <n v="2.4"/>
  </r>
  <r>
    <x v="0"/>
    <d v="2012-02-18T00:00:00"/>
    <s v="Zone 5 - Mile 108"/>
    <x v="118"/>
    <x v="93"/>
    <x v="84"/>
    <x v="4"/>
    <x v="12"/>
    <s v="Kob"/>
    <m/>
    <m/>
    <n v="5.4"/>
    <n v="10.8"/>
  </r>
  <r>
    <x v="0"/>
    <d v="2012-02-18T00:00:00"/>
    <s v="Zone 5 - Mile 108"/>
    <x v="118"/>
    <x v="93"/>
    <x v="84"/>
    <x v="4"/>
    <x v="12"/>
    <m/>
    <s v="Shark Spotted Gully"/>
    <m/>
    <n v="3.3"/>
    <n v="3.3"/>
  </r>
  <r>
    <x v="0"/>
    <d v="2012-02-18T00:00:00"/>
    <s v="Zone 5 - Mile 108"/>
    <x v="118"/>
    <x v="93"/>
    <x v="84"/>
    <x v="4"/>
    <x v="12"/>
    <m/>
    <s v="Shark Spotted Gully"/>
    <m/>
    <n v="8.1999999999999993"/>
    <n v="8.1999999999999993"/>
  </r>
  <r>
    <x v="0"/>
    <d v="2012-02-18T00:00:00"/>
    <s v="Zone 5 - Mile 108"/>
    <x v="119"/>
    <x v="94"/>
    <x v="84"/>
    <x v="9"/>
    <x v="12"/>
    <s v="Kob"/>
    <m/>
    <m/>
    <n v="1.2"/>
    <n v="2.4"/>
  </r>
  <r>
    <x v="0"/>
    <d v="2012-02-18T00:00:00"/>
    <s v="Zone 5 - Mile 108"/>
    <x v="119"/>
    <x v="94"/>
    <x v="84"/>
    <x v="9"/>
    <x v="12"/>
    <s v="Kob"/>
    <m/>
    <m/>
    <n v="3.7"/>
    <n v="7.4"/>
  </r>
  <r>
    <x v="0"/>
    <d v="2012-02-18T00:00:00"/>
    <s v="Zone 5 - Mile 108"/>
    <x v="119"/>
    <x v="94"/>
    <x v="84"/>
    <x v="9"/>
    <x v="12"/>
    <s v="Kob"/>
    <m/>
    <m/>
    <n v="5.2"/>
    <n v="10.4"/>
  </r>
  <r>
    <x v="0"/>
    <d v="2012-02-18T00:00:00"/>
    <s v="Zone 5 - Mile 108"/>
    <x v="120"/>
    <x v="31"/>
    <x v="85"/>
    <x v="0"/>
    <x v="12"/>
    <s v="Kob"/>
    <m/>
    <m/>
    <n v="1"/>
    <n v="2"/>
  </r>
  <r>
    <x v="0"/>
    <d v="2012-02-18T00:00:00"/>
    <s v="Zone 5 - Mile 108"/>
    <x v="120"/>
    <x v="31"/>
    <x v="85"/>
    <x v="0"/>
    <x v="12"/>
    <s v="Kob"/>
    <m/>
    <m/>
    <n v="0.8"/>
    <n v="1.6"/>
  </r>
  <r>
    <x v="0"/>
    <d v="2012-02-18T00:00:00"/>
    <s v="Zone 5 - Mile 108"/>
    <x v="120"/>
    <x v="31"/>
    <x v="85"/>
    <x v="0"/>
    <x v="12"/>
    <m/>
    <s v="Elephantfish"/>
    <m/>
    <n v="3.6"/>
    <n v="3.6"/>
  </r>
  <r>
    <x v="0"/>
    <d v="2012-02-18T00:00:00"/>
    <s v="Zone 5 - Mile 108"/>
    <x v="121"/>
    <x v="95"/>
    <x v="86"/>
    <x v="2"/>
    <x v="12"/>
    <m/>
    <s v="Shark Spotted Gully"/>
    <m/>
    <n v="13"/>
    <n v="13"/>
  </r>
  <r>
    <x v="0"/>
    <d v="2012-02-18T00:00:00"/>
    <s v="Zone 5 - Mile 108"/>
    <x v="121"/>
    <x v="95"/>
    <x v="86"/>
    <x v="2"/>
    <x v="12"/>
    <m/>
    <s v="Shark Spotted Gully"/>
    <m/>
    <n v="6.8"/>
    <n v="6.8"/>
  </r>
  <r>
    <x v="0"/>
    <d v="2012-02-18T00:00:00"/>
    <s v="Zone 5 - Mile 108"/>
    <x v="121"/>
    <x v="95"/>
    <x v="86"/>
    <x v="2"/>
    <x v="12"/>
    <s v="Steenbras West Coast"/>
    <m/>
    <m/>
    <n v="1.7"/>
    <n v="3.4"/>
  </r>
  <r>
    <x v="0"/>
    <d v="2012-02-18T00:00:00"/>
    <s v="Zone 5 - Mile 108"/>
    <x v="122"/>
    <x v="96"/>
    <x v="80"/>
    <x v="2"/>
    <x v="12"/>
    <m/>
    <m/>
    <m/>
    <m/>
    <s v=""/>
  </r>
  <r>
    <x v="0"/>
    <d v="2012-02-18T00:00:00"/>
    <s v="Zone 5 - Mile 108"/>
    <x v="123"/>
    <x v="97"/>
    <x v="85"/>
    <x v="0"/>
    <x v="12"/>
    <s v="Kob"/>
    <m/>
    <m/>
    <n v="1"/>
    <n v="2"/>
  </r>
  <r>
    <x v="0"/>
    <d v="2012-02-18T00:00:00"/>
    <s v="Zone 5 - Mile 108"/>
    <x v="123"/>
    <x v="97"/>
    <x v="85"/>
    <x v="0"/>
    <x v="12"/>
    <s v="Kob"/>
    <m/>
    <m/>
    <n v="0.8"/>
    <n v="1.6"/>
  </r>
  <r>
    <x v="0"/>
    <d v="2012-02-18T00:00:00"/>
    <s v="Zone 5 - Mile 108"/>
    <x v="123"/>
    <x v="97"/>
    <x v="85"/>
    <x v="0"/>
    <x v="12"/>
    <m/>
    <s v="Shark Hound Smooth"/>
    <m/>
    <n v="2.9"/>
    <n v="2.9"/>
  </r>
  <r>
    <x v="0"/>
    <d v="2012-02-18T00:00:00"/>
    <s v="Zone 5 - Mile 108"/>
    <x v="123"/>
    <x v="97"/>
    <x v="85"/>
    <x v="0"/>
    <x v="12"/>
    <m/>
    <s v="Elephantfish"/>
    <m/>
    <n v="2.9"/>
    <n v="2.9"/>
  </r>
  <r>
    <x v="0"/>
    <d v="2012-02-18T00:00:00"/>
    <s v="Zone 5 - Mile 108"/>
    <x v="124"/>
    <x v="98"/>
    <x v="83"/>
    <x v="8"/>
    <x v="12"/>
    <m/>
    <m/>
    <m/>
    <m/>
    <s v=""/>
  </r>
  <r>
    <x v="0"/>
    <d v="2012-02-18T00:00:00"/>
    <s v="Zone 5 - Mile 108"/>
    <x v="125"/>
    <x v="99"/>
    <x v="57"/>
    <x v="2"/>
    <x v="12"/>
    <m/>
    <s v="Elephantfish"/>
    <m/>
    <n v="2.5"/>
    <n v="2.5"/>
  </r>
  <r>
    <x v="0"/>
    <d v="2012-02-18T00:00:00"/>
    <s v="Zone 5 - Mile 108"/>
    <x v="126"/>
    <x v="100"/>
    <x v="87"/>
    <x v="2"/>
    <x v="12"/>
    <m/>
    <m/>
    <m/>
    <m/>
    <s v=""/>
  </r>
  <r>
    <x v="0"/>
    <d v="2012-02-18T00:00:00"/>
    <s v="Zone 5 - Mile 108"/>
    <x v="127"/>
    <x v="61"/>
    <x v="55"/>
    <x v="4"/>
    <x v="7"/>
    <m/>
    <s v="Shark Spotted Gully"/>
    <m/>
    <n v="11.5"/>
    <n v="11.5"/>
  </r>
  <r>
    <x v="0"/>
    <d v="2012-02-18T00:00:00"/>
    <s v="Zone 5 - Mile 108"/>
    <x v="128"/>
    <x v="101"/>
    <x v="88"/>
    <x v="2"/>
    <x v="7"/>
    <m/>
    <s v="Shark Spotted Gully"/>
    <m/>
    <n v="16.7"/>
    <n v="16.7"/>
  </r>
  <r>
    <x v="0"/>
    <d v="2012-02-18T00:00:00"/>
    <s v="Zone 5 - Mile 108"/>
    <x v="128"/>
    <x v="101"/>
    <x v="88"/>
    <x v="2"/>
    <x v="7"/>
    <m/>
    <s v="Shark Spotted Gully"/>
    <m/>
    <n v="20.8"/>
    <n v="20.8"/>
  </r>
  <r>
    <x v="0"/>
    <d v="2012-02-18T00:00:00"/>
    <s v="Zone 5 - Mile 108"/>
    <x v="128"/>
    <x v="101"/>
    <x v="88"/>
    <x v="2"/>
    <x v="7"/>
    <m/>
    <s v="Guitarfish - Lesser"/>
    <m/>
    <n v="4.7"/>
    <n v="4.7"/>
  </r>
  <r>
    <x v="0"/>
    <d v="2012-02-18T00:00:00"/>
    <s v="Zone 5 - Mile 108"/>
    <x v="128"/>
    <x v="101"/>
    <x v="88"/>
    <x v="2"/>
    <x v="7"/>
    <m/>
    <s v="Guitarfish - Lesser"/>
    <m/>
    <n v="2.1"/>
    <n v="2.1"/>
  </r>
  <r>
    <x v="0"/>
    <d v="2012-02-18T00:00:00"/>
    <s v="Zone 5 - Mile 108"/>
    <x v="128"/>
    <x v="101"/>
    <x v="88"/>
    <x v="2"/>
    <x v="7"/>
    <m/>
    <s v="Guitarfish - Lesser"/>
    <m/>
    <n v="2.7"/>
    <n v="2.7"/>
  </r>
  <r>
    <x v="0"/>
    <d v="2012-02-18T00:00:00"/>
    <s v="Zone 5 - Mile 108"/>
    <x v="129"/>
    <x v="102"/>
    <x v="37"/>
    <x v="5"/>
    <x v="7"/>
    <m/>
    <s v="Guitarfish - Lesser"/>
    <m/>
    <n v="3.6"/>
    <n v="3.6"/>
  </r>
  <r>
    <x v="0"/>
    <d v="2012-02-18T00:00:00"/>
    <s v="Zone 5 - Mile 108"/>
    <x v="130"/>
    <x v="103"/>
    <x v="89"/>
    <x v="7"/>
    <x v="14"/>
    <m/>
    <s v="Shark Spotted Gully"/>
    <m/>
    <n v="3.6"/>
    <n v="3.6"/>
  </r>
  <r>
    <x v="0"/>
    <d v="2012-02-18T00:00:00"/>
    <s v="Zone 5 - Mile 108"/>
    <x v="131"/>
    <x v="104"/>
    <x v="70"/>
    <x v="2"/>
    <x v="7"/>
    <m/>
    <s v="Shark Spotted Gully"/>
    <m/>
    <n v="13.1"/>
    <n v="13.1"/>
  </r>
  <r>
    <x v="0"/>
    <d v="2012-02-18T00:00:00"/>
    <s v="Zone 5 - Mile 108"/>
    <x v="131"/>
    <x v="104"/>
    <x v="70"/>
    <x v="2"/>
    <x v="7"/>
    <m/>
    <s v="Shark Spotted Gully"/>
    <m/>
    <n v="20"/>
    <n v="20"/>
  </r>
  <r>
    <x v="0"/>
    <d v="2012-02-18T00:00:00"/>
    <s v="Zone 5 - Mile 108"/>
    <x v="131"/>
    <x v="104"/>
    <x v="70"/>
    <x v="2"/>
    <x v="7"/>
    <m/>
    <s v="Guitarfish - Lesser"/>
    <m/>
    <n v="2.2999999999999998"/>
    <n v="2.2999999999999998"/>
  </r>
  <r>
    <x v="0"/>
    <d v="2012-02-18T00:00:00"/>
    <s v="Zone 5 - Mile 108"/>
    <x v="132"/>
    <x v="105"/>
    <x v="23"/>
    <x v="7"/>
    <x v="7"/>
    <m/>
    <s v="Shark Spotted Gully"/>
    <m/>
    <n v="14.8"/>
    <n v="14.8"/>
  </r>
  <r>
    <x v="0"/>
    <d v="2012-02-18T00:00:00"/>
    <s v="Zone 5 - Mile 108"/>
    <x v="132"/>
    <x v="105"/>
    <x v="23"/>
    <x v="7"/>
    <x v="7"/>
    <m/>
    <s v="Shark Spotted Gully"/>
    <m/>
    <n v="5.9"/>
    <n v="5.9"/>
  </r>
  <r>
    <x v="0"/>
    <d v="2012-02-18T00:00:00"/>
    <s v="Zone 5 - Mile 108"/>
    <x v="133"/>
    <x v="106"/>
    <x v="74"/>
    <x v="6"/>
    <x v="7"/>
    <m/>
    <s v="Ray Bull / Eagle"/>
    <m/>
    <n v="4.7"/>
    <n v="4.7"/>
  </r>
  <r>
    <x v="0"/>
    <d v="2012-02-18T00:00:00"/>
    <s v="Zone 5 - Mile 108"/>
    <x v="133"/>
    <x v="106"/>
    <x v="74"/>
    <x v="6"/>
    <x v="7"/>
    <m/>
    <s v="Elephantfish"/>
    <m/>
    <n v="2.9"/>
    <n v="2.9"/>
  </r>
  <r>
    <x v="0"/>
    <d v="2012-02-18T00:00:00"/>
    <s v="Zone 5 - Mile 108"/>
    <x v="133"/>
    <x v="106"/>
    <x v="74"/>
    <x v="6"/>
    <x v="7"/>
    <s v="Kob"/>
    <m/>
    <m/>
    <n v="0.9"/>
    <n v="1.8"/>
  </r>
  <r>
    <x v="0"/>
    <d v="2012-02-18T00:00:00"/>
    <s v="Zone 5 - Mile 108"/>
    <x v="133"/>
    <x v="106"/>
    <x v="74"/>
    <x v="6"/>
    <x v="7"/>
    <s v="Kob"/>
    <m/>
    <m/>
    <n v="2.2000000000000002"/>
    <n v="4.4000000000000004"/>
  </r>
  <r>
    <x v="0"/>
    <d v="2012-02-18T00:00:00"/>
    <s v="Zone 5 - Mile 108"/>
    <x v="133"/>
    <x v="106"/>
    <x v="74"/>
    <x v="6"/>
    <x v="7"/>
    <s v="Galjoen"/>
    <m/>
    <m/>
    <n v="1.1000000000000001"/>
    <n v="2.2000000000000002"/>
  </r>
  <r>
    <x v="0"/>
    <d v="2012-02-18T00:00:00"/>
    <s v="Zone 5 - Mile 108"/>
    <x v="133"/>
    <x v="106"/>
    <x v="74"/>
    <x v="6"/>
    <x v="7"/>
    <s v="Galjoen"/>
    <m/>
    <m/>
    <n v="1.4"/>
    <n v="2.8"/>
  </r>
  <r>
    <x v="0"/>
    <d v="2012-02-18T00:00:00"/>
    <s v="Zone 5 - Mile 108"/>
    <x v="134"/>
    <x v="5"/>
    <x v="74"/>
    <x v="2"/>
    <x v="7"/>
    <m/>
    <s v="Shark Spotted Gully"/>
    <m/>
    <n v="18.399999999999999"/>
    <n v="18.399999999999999"/>
  </r>
  <r>
    <x v="0"/>
    <d v="2012-02-18T00:00:00"/>
    <s v="Zone 5 - Mile 108"/>
    <x v="134"/>
    <x v="5"/>
    <x v="74"/>
    <x v="2"/>
    <x v="7"/>
    <m/>
    <s v="Shark Spotted Gully"/>
    <m/>
    <n v="25.1"/>
    <n v="25.1"/>
  </r>
  <r>
    <x v="0"/>
    <d v="2012-02-18T00:00:00"/>
    <s v="Zone 5 - Mile 108"/>
    <x v="134"/>
    <x v="5"/>
    <x v="74"/>
    <x v="2"/>
    <x v="7"/>
    <m/>
    <s v="Shark Spotted Gully"/>
    <m/>
    <n v="7.2"/>
    <n v="7.2"/>
  </r>
  <r>
    <x v="0"/>
    <d v="2012-02-18T00:00:00"/>
    <s v="Zone 5 - Mile 108"/>
    <x v="134"/>
    <x v="5"/>
    <x v="74"/>
    <x v="2"/>
    <x v="7"/>
    <m/>
    <s v="Shark Hound Smooth"/>
    <m/>
    <n v="2.7"/>
    <n v="2.7"/>
  </r>
  <r>
    <x v="0"/>
    <d v="2012-02-18T00:00:00"/>
    <s v="Zone 5 - Mile 108"/>
    <x v="135"/>
    <x v="107"/>
    <x v="90"/>
    <x v="2"/>
    <x v="7"/>
    <m/>
    <s v="Shark Spotted Gully"/>
    <m/>
    <n v="20.3"/>
    <n v="20.3"/>
  </r>
  <r>
    <x v="0"/>
    <d v="2012-02-18T00:00:00"/>
    <s v="Zone 5 - Mile 108"/>
    <x v="135"/>
    <x v="107"/>
    <x v="90"/>
    <x v="2"/>
    <x v="7"/>
    <m/>
    <s v="Shark Spotted Gully"/>
    <m/>
    <n v="14.1"/>
    <n v="14.1"/>
  </r>
  <r>
    <x v="0"/>
    <d v="2012-02-18T00:00:00"/>
    <s v="Zone 5 - Mile 108"/>
    <x v="135"/>
    <x v="107"/>
    <x v="90"/>
    <x v="2"/>
    <x v="7"/>
    <m/>
    <s v="Elephantfish"/>
    <m/>
    <n v="2.7"/>
    <n v="2.7"/>
  </r>
  <r>
    <x v="0"/>
    <d v="2012-02-18T00:00:00"/>
    <s v="Zone 5 - Mile 108"/>
    <x v="136"/>
    <x v="45"/>
    <x v="91"/>
    <x v="2"/>
    <x v="7"/>
    <s v="Kob"/>
    <m/>
    <m/>
    <n v="1.4"/>
    <n v="2.8"/>
  </r>
  <r>
    <x v="0"/>
    <d v="2012-02-18T00:00:00"/>
    <s v="Zone 5 - Mile 108"/>
    <x v="137"/>
    <x v="13"/>
    <x v="92"/>
    <x v="9"/>
    <x v="7"/>
    <m/>
    <s v="Elephantfish"/>
    <m/>
    <n v="2.4"/>
    <n v="2.4"/>
  </r>
  <r>
    <x v="0"/>
    <d v="2012-02-18T00:00:00"/>
    <s v="Zone 5 - Mile 108"/>
    <x v="138"/>
    <x v="108"/>
    <x v="93"/>
    <x v="2"/>
    <x v="14"/>
    <s v="Kob"/>
    <m/>
    <m/>
    <n v="1.1000000000000001"/>
    <n v="2.2000000000000002"/>
  </r>
  <r>
    <x v="0"/>
    <d v="2012-02-18T00:00:00"/>
    <s v="Zone 5 - Mile 108"/>
    <x v="139"/>
    <x v="109"/>
    <x v="94"/>
    <x v="4"/>
    <x v="15"/>
    <m/>
    <s v="Elephantfish"/>
    <m/>
    <n v="2.4"/>
    <n v="2.4"/>
  </r>
  <r>
    <x v="0"/>
    <d v="2012-02-18T00:00:00"/>
    <s v="Zone 5 - Mile 108"/>
    <x v="140"/>
    <x v="110"/>
    <x v="95"/>
    <x v="2"/>
    <x v="15"/>
    <m/>
    <m/>
    <m/>
    <m/>
    <s v=""/>
  </r>
  <r>
    <x v="0"/>
    <d v="2012-02-18T00:00:00"/>
    <s v="Zone 5 - Mile 108"/>
    <x v="141"/>
    <x v="111"/>
    <x v="95"/>
    <x v="6"/>
    <x v="15"/>
    <m/>
    <m/>
    <m/>
    <m/>
    <s v=""/>
  </r>
  <r>
    <x v="0"/>
    <d v="2012-02-18T00:00:00"/>
    <s v="Zone 5 - Mile 108"/>
    <x v="142"/>
    <x v="112"/>
    <x v="96"/>
    <x v="2"/>
    <x v="15"/>
    <m/>
    <m/>
    <m/>
    <m/>
    <s v=""/>
  </r>
  <r>
    <x v="0"/>
    <d v="2012-02-18T00:00:00"/>
    <s v="Zone 5 - Mile 108"/>
    <x v="143"/>
    <x v="113"/>
    <x v="97"/>
    <x v="0"/>
    <x v="15"/>
    <m/>
    <s v="Shark Spotted Gully"/>
    <m/>
    <n v="24.3"/>
    <n v="24.3"/>
  </r>
  <r>
    <x v="0"/>
    <d v="2012-02-18T00:00:00"/>
    <s v="Zone 5 - Mile 108"/>
    <x v="143"/>
    <x v="113"/>
    <x v="97"/>
    <x v="0"/>
    <x v="15"/>
    <m/>
    <s v="Shark Spotted Gully"/>
    <m/>
    <n v="8.6999999999999993"/>
    <n v="8.6999999999999993"/>
  </r>
  <r>
    <x v="0"/>
    <d v="2012-02-18T00:00:00"/>
    <s v="Zone 5 - Mile 108"/>
    <x v="144"/>
    <x v="114"/>
    <x v="98"/>
    <x v="2"/>
    <x v="15"/>
    <m/>
    <s v="Shark Spotted Gully"/>
    <m/>
    <n v="16.2"/>
    <n v="16.2"/>
  </r>
  <r>
    <x v="0"/>
    <d v="2012-02-18T00:00:00"/>
    <s v="Zone 5 - Mile 108"/>
    <x v="144"/>
    <x v="114"/>
    <x v="98"/>
    <x v="2"/>
    <x v="15"/>
    <m/>
    <s v="Shark Spotted Gully"/>
    <m/>
    <n v="19.600000000000001"/>
    <n v="19.600000000000001"/>
  </r>
  <r>
    <x v="0"/>
    <d v="2012-02-18T00:00:00"/>
    <s v="Zone 5 - Mile 108"/>
    <x v="145"/>
    <x v="115"/>
    <x v="98"/>
    <x v="10"/>
    <x v="15"/>
    <m/>
    <m/>
    <m/>
    <m/>
    <s v=""/>
  </r>
  <r>
    <x v="0"/>
    <d v="2012-02-18T00:00:00"/>
    <s v="Zone 5 - Mile 108"/>
    <x v="146"/>
    <x v="31"/>
    <x v="93"/>
    <x v="2"/>
    <x v="15"/>
    <m/>
    <s v="Shark Spotted Gully"/>
    <m/>
    <n v="16.8"/>
    <n v="16.8"/>
  </r>
  <r>
    <x v="0"/>
    <d v="2012-02-18T00:00:00"/>
    <s v="Zone 5 - Mile 108"/>
    <x v="146"/>
    <x v="31"/>
    <x v="93"/>
    <x v="2"/>
    <x v="15"/>
    <m/>
    <s v="Shark Spotted Gully"/>
    <m/>
    <n v="18.5"/>
    <n v="18.5"/>
  </r>
  <r>
    <x v="0"/>
    <d v="2012-02-18T00:00:00"/>
    <s v="Zone 5 - Mile 108"/>
    <x v="147"/>
    <x v="116"/>
    <x v="29"/>
    <x v="6"/>
    <x v="15"/>
    <m/>
    <m/>
    <m/>
    <m/>
    <s v=""/>
  </r>
  <r>
    <x v="0"/>
    <d v="2012-02-18T00:00:00"/>
    <s v="Zone 5 - Mile 108"/>
    <x v="148"/>
    <x v="117"/>
    <x v="99"/>
    <x v="4"/>
    <x v="15"/>
    <s v="Kob"/>
    <m/>
    <m/>
    <n v="1"/>
    <n v="2"/>
  </r>
  <r>
    <x v="0"/>
    <d v="2012-02-18T00:00:00"/>
    <s v="Zone 5 - Mile 108"/>
    <x v="148"/>
    <x v="117"/>
    <x v="99"/>
    <x v="4"/>
    <x v="15"/>
    <s v="Kob"/>
    <m/>
    <m/>
    <n v="0.9"/>
    <n v="1.8"/>
  </r>
  <r>
    <x v="0"/>
    <d v="2012-02-18T00:00:00"/>
    <s v="Zone 5 - Mile 108"/>
    <x v="149"/>
    <x v="118"/>
    <x v="99"/>
    <x v="4"/>
    <x v="15"/>
    <m/>
    <m/>
    <m/>
    <m/>
    <s v=""/>
  </r>
  <r>
    <x v="0"/>
    <d v="2012-02-18T00:00:00"/>
    <s v="Zone 5 - Mile 108"/>
    <x v="150"/>
    <x v="99"/>
    <x v="98"/>
    <x v="6"/>
    <x v="15"/>
    <m/>
    <m/>
    <m/>
    <m/>
    <s v=""/>
  </r>
  <r>
    <x v="0"/>
    <d v="2012-02-18T00:00:00"/>
    <s v="Zone 5 - Mile 108"/>
    <x v="151"/>
    <x v="119"/>
    <x v="99"/>
    <x v="5"/>
    <x v="15"/>
    <m/>
    <m/>
    <m/>
    <m/>
    <s v=""/>
  </r>
  <r>
    <x v="0"/>
    <d v="2012-02-18T00:00:00"/>
    <s v="Zone 5 - Mile 108"/>
    <x v="152"/>
    <x v="120"/>
    <x v="97"/>
    <x v="9"/>
    <x v="15"/>
    <m/>
    <s v="Elephantfish"/>
    <m/>
    <n v="2.2999999999999998"/>
    <n v="2.2999999999999998"/>
  </r>
  <r>
    <x v="0"/>
    <d v="2012-02-18T00:00:00"/>
    <s v="Zone 5 - Mile 108"/>
    <x v="153"/>
    <x v="121"/>
    <x v="100"/>
    <x v="2"/>
    <x v="16"/>
    <m/>
    <m/>
    <m/>
    <m/>
    <s v=""/>
  </r>
  <r>
    <x v="0"/>
    <d v="2012-02-18T00:00:00"/>
    <s v="Zone 5 - Mile 108"/>
    <x v="154"/>
    <x v="122"/>
    <x v="6"/>
    <x v="5"/>
    <x v="17"/>
    <m/>
    <m/>
    <m/>
    <m/>
    <s v=""/>
  </r>
  <r>
    <x v="0"/>
    <d v="2012-02-18T00:00:00"/>
    <s v="Zone 5 - Mile 108"/>
    <x v="155"/>
    <x v="113"/>
    <x v="6"/>
    <x v="4"/>
    <x v="17"/>
    <s v="Kob"/>
    <m/>
    <m/>
    <n v="2.1"/>
    <n v="4.2"/>
  </r>
  <r>
    <x v="0"/>
    <d v="2012-02-18T00:00:00"/>
    <s v="Zone 5 - Mile 108"/>
    <x v="155"/>
    <x v="113"/>
    <x v="6"/>
    <x v="4"/>
    <x v="17"/>
    <m/>
    <s v="Shark Spotted Gully"/>
    <m/>
    <n v="16.2"/>
    <n v="16.2"/>
  </r>
  <r>
    <x v="0"/>
    <d v="2012-02-18T00:00:00"/>
    <s v="Zone 5 - Mile 108"/>
    <x v="155"/>
    <x v="113"/>
    <x v="6"/>
    <x v="4"/>
    <x v="17"/>
    <m/>
    <s v="Shark Spotted Gully"/>
    <m/>
    <n v="11.7"/>
    <n v="11.7"/>
  </r>
  <r>
    <x v="0"/>
    <d v="2012-02-18T00:00:00"/>
    <s v="Zone 5 - Mile 108"/>
    <x v="155"/>
    <x v="113"/>
    <x v="6"/>
    <x v="4"/>
    <x v="17"/>
    <m/>
    <s v="Ray Bull / Eagle"/>
    <m/>
    <n v="9.3000000000000007"/>
    <n v="9.3000000000000007"/>
  </r>
  <r>
    <x v="0"/>
    <d v="2012-02-18T00:00:00"/>
    <s v="Zone 5 - Mile 108"/>
    <x v="155"/>
    <x v="113"/>
    <x v="6"/>
    <x v="4"/>
    <x v="17"/>
    <m/>
    <s v="Elephantfish"/>
    <m/>
    <n v="3.2"/>
    <n v="3.2"/>
  </r>
  <r>
    <x v="0"/>
    <d v="2012-02-18T00:00:00"/>
    <s v="Zone 5 - Mile 108"/>
    <x v="155"/>
    <x v="113"/>
    <x v="6"/>
    <x v="4"/>
    <x v="17"/>
    <m/>
    <s v="Elephantfish"/>
    <m/>
    <n v="4.9000000000000004"/>
    <n v="4.9000000000000004"/>
  </r>
  <r>
    <x v="0"/>
    <d v="2012-02-18T00:00:00"/>
    <s v="Zone 5 - Mile 108"/>
    <x v="155"/>
    <x v="113"/>
    <x v="6"/>
    <x v="4"/>
    <x v="17"/>
    <m/>
    <s v="Elephantfish"/>
    <m/>
    <n v="2.6"/>
    <n v="2.6"/>
  </r>
  <r>
    <x v="0"/>
    <d v="2012-02-18T00:00:00"/>
    <s v="Zone 5 - Mile 108"/>
    <x v="155"/>
    <x v="113"/>
    <x v="6"/>
    <x v="4"/>
    <x v="17"/>
    <m/>
    <s v="Elephantfish"/>
    <m/>
    <n v="5.3"/>
    <n v="5.3"/>
  </r>
  <r>
    <x v="0"/>
    <d v="2012-02-18T00:00:00"/>
    <s v="Zone 5 - Mile 108"/>
    <x v="155"/>
    <x v="113"/>
    <x v="6"/>
    <x v="4"/>
    <x v="17"/>
    <m/>
    <s v="Elephantfish"/>
    <m/>
    <n v="3.3"/>
    <n v="3.3"/>
  </r>
  <r>
    <x v="0"/>
    <d v="2012-02-18T00:00:00"/>
    <s v="Zone 5 - Mile 108"/>
    <x v="155"/>
    <x v="113"/>
    <x v="6"/>
    <x v="4"/>
    <x v="17"/>
    <m/>
    <s v="Guitarfish - Lesser"/>
    <m/>
    <n v="2.7"/>
    <n v="2.7"/>
  </r>
  <r>
    <x v="0"/>
    <d v="2012-02-18T00:00:00"/>
    <s v="Zone 5 - Mile 108"/>
    <x v="155"/>
    <x v="113"/>
    <x v="6"/>
    <x v="4"/>
    <x v="17"/>
    <m/>
    <s v="Guitarfish - Lesser"/>
    <m/>
    <n v="3.1"/>
    <n v="3.1"/>
  </r>
  <r>
    <x v="0"/>
    <d v="2012-02-18T00:00:00"/>
    <s v="Zone 5 - Mile 108"/>
    <x v="155"/>
    <x v="113"/>
    <x v="6"/>
    <x v="4"/>
    <x v="17"/>
    <m/>
    <s v="Guitarfish - Lesser"/>
    <m/>
    <n v="2.7"/>
    <n v="2.7"/>
  </r>
  <r>
    <x v="0"/>
    <d v="2012-02-18T00:00:00"/>
    <s v="Zone 5 - Mile 108"/>
    <x v="155"/>
    <x v="113"/>
    <x v="6"/>
    <x v="4"/>
    <x v="17"/>
    <m/>
    <s v="Guitarfish - Lesser"/>
    <m/>
    <n v="3.1"/>
    <n v="3.1"/>
  </r>
  <r>
    <x v="0"/>
    <d v="2012-02-18T00:00:00"/>
    <s v="Zone 5 - Mile 108"/>
    <x v="155"/>
    <x v="113"/>
    <x v="6"/>
    <x v="4"/>
    <x v="17"/>
    <m/>
    <s v="Guitarfish - Lesser"/>
    <m/>
    <n v="3.8"/>
    <n v="3.8"/>
  </r>
  <r>
    <x v="0"/>
    <d v="2012-02-18T00:00:00"/>
    <s v="Zone 5 - Mile 108"/>
    <x v="156"/>
    <x v="123"/>
    <x v="101"/>
    <x v="7"/>
    <x v="17"/>
    <m/>
    <m/>
    <m/>
    <m/>
    <s v=""/>
  </r>
  <r>
    <x v="0"/>
    <d v="2012-02-18T00:00:00"/>
    <s v="Zone 5 - Mile 108"/>
    <x v="157"/>
    <x v="124"/>
    <x v="101"/>
    <x v="2"/>
    <x v="17"/>
    <s v="Kob"/>
    <m/>
    <m/>
    <n v="1.1000000000000001"/>
    <n v="2.2000000000000002"/>
  </r>
  <r>
    <x v="0"/>
    <d v="2012-02-18T00:00:00"/>
    <s v="Zone 5 - Mile 108"/>
    <x v="157"/>
    <x v="124"/>
    <x v="101"/>
    <x v="2"/>
    <x v="17"/>
    <s v="Kob"/>
    <m/>
    <m/>
    <n v="1.4"/>
    <n v="2.8"/>
  </r>
  <r>
    <x v="0"/>
    <d v="2012-02-18T00:00:00"/>
    <s v="Zone 5 - Mile 108"/>
    <x v="157"/>
    <x v="124"/>
    <x v="101"/>
    <x v="2"/>
    <x v="17"/>
    <m/>
    <s v="Shark Hound Smooth"/>
    <m/>
    <n v="8.5"/>
    <n v="8.5"/>
  </r>
  <r>
    <x v="0"/>
    <d v="2012-02-18T00:00:00"/>
    <s v="Zone 5 - Mile 108"/>
    <x v="157"/>
    <x v="124"/>
    <x v="101"/>
    <x v="2"/>
    <x v="17"/>
    <m/>
    <s v="Guitarfish - Lesser"/>
    <m/>
    <n v="3.1"/>
    <n v="3.1"/>
  </r>
  <r>
    <x v="0"/>
    <d v="2012-02-18T00:00:00"/>
    <s v="Zone 5 - Mile 108"/>
    <x v="157"/>
    <x v="124"/>
    <x v="101"/>
    <x v="2"/>
    <x v="17"/>
    <m/>
    <s v="Guitarfish - Lesser"/>
    <m/>
    <n v="2.9"/>
    <n v="2.9"/>
  </r>
  <r>
    <x v="0"/>
    <d v="2012-02-18T00:00:00"/>
    <s v="Zone 5 - Mile 108"/>
    <x v="157"/>
    <x v="124"/>
    <x v="101"/>
    <x v="2"/>
    <x v="17"/>
    <m/>
    <s v="Guitarfish - Lesser"/>
    <m/>
    <n v="2.5"/>
    <n v="2.5"/>
  </r>
  <r>
    <x v="0"/>
    <d v="2012-02-18T00:00:00"/>
    <s v="Zone 5 - Mile 108"/>
    <x v="157"/>
    <x v="124"/>
    <x v="101"/>
    <x v="2"/>
    <x v="17"/>
    <s v="Kob"/>
    <m/>
    <m/>
    <n v="0.7"/>
    <n v="1.4"/>
  </r>
  <r>
    <x v="0"/>
    <d v="2012-02-18T00:00:00"/>
    <s v="Zone 5 - Mile 108"/>
    <x v="158"/>
    <x v="125"/>
    <x v="102"/>
    <x v="7"/>
    <x v="17"/>
    <s v="Kob"/>
    <m/>
    <m/>
    <n v="1.2"/>
    <n v="2.4"/>
  </r>
  <r>
    <x v="0"/>
    <d v="2012-02-18T00:00:00"/>
    <s v="Zone 5 - Mile 108"/>
    <x v="159"/>
    <x v="126"/>
    <x v="103"/>
    <x v="4"/>
    <x v="18"/>
    <m/>
    <s v="Shark Copper (Female)"/>
    <m/>
    <n v="53.3"/>
    <n v="53.3"/>
  </r>
  <r>
    <x v="0"/>
    <d v="2012-02-18T00:00:00"/>
    <s v="Zone 5 - Mile 108"/>
    <x v="160"/>
    <x v="121"/>
    <x v="48"/>
    <x v="0"/>
    <x v="18"/>
    <m/>
    <s v="Shark Spotted Gully"/>
    <m/>
    <n v="16.3"/>
    <n v="16.3"/>
  </r>
  <r>
    <x v="0"/>
    <d v="2012-02-18T00:00:00"/>
    <s v="Zone 5 - Mile 108"/>
    <x v="160"/>
    <x v="121"/>
    <x v="48"/>
    <x v="0"/>
    <x v="18"/>
    <m/>
    <s v="Elephantfish"/>
    <m/>
    <n v="4.0999999999999996"/>
    <n v="4.0999999999999996"/>
  </r>
  <r>
    <x v="0"/>
    <d v="2012-02-18T00:00:00"/>
    <s v="Zone 5 - Mile 108"/>
    <x v="160"/>
    <x v="121"/>
    <x v="48"/>
    <x v="0"/>
    <x v="18"/>
    <m/>
    <s v="Elephantfish"/>
    <m/>
    <n v="2.6"/>
    <n v="2.6"/>
  </r>
  <r>
    <x v="0"/>
    <d v="2012-02-18T00:00:00"/>
    <s v="Zone 5 - Mile 108"/>
    <x v="160"/>
    <x v="121"/>
    <x v="48"/>
    <x v="0"/>
    <x v="18"/>
    <m/>
    <s v="Elephantfish"/>
    <m/>
    <n v="2.1"/>
    <n v="2.1"/>
  </r>
  <r>
    <x v="0"/>
    <d v="2012-02-18T00:00:00"/>
    <s v="Zone 5 - Mile 108"/>
    <x v="160"/>
    <x v="121"/>
    <x v="48"/>
    <x v="0"/>
    <x v="18"/>
    <m/>
    <s v="Guitarfish - Lesser"/>
    <m/>
    <n v="2"/>
    <n v="2"/>
  </r>
  <r>
    <x v="0"/>
    <d v="2012-02-18T00:00:00"/>
    <s v="Zone 5 - Mile 108"/>
    <x v="160"/>
    <x v="121"/>
    <x v="48"/>
    <x v="0"/>
    <x v="18"/>
    <s v="Kob"/>
    <m/>
    <m/>
    <n v="1.8"/>
    <n v="3.6"/>
  </r>
  <r>
    <x v="0"/>
    <d v="2012-02-18T00:00:00"/>
    <s v="Zone 5 - Mile 108"/>
    <x v="160"/>
    <x v="121"/>
    <x v="48"/>
    <x v="0"/>
    <x v="18"/>
    <s v="Kob"/>
    <m/>
    <m/>
    <n v="1.2"/>
    <n v="2.4"/>
  </r>
  <r>
    <x v="0"/>
    <d v="2012-02-18T00:00:00"/>
    <s v="Zone 5 - Mile 108"/>
    <x v="160"/>
    <x v="121"/>
    <x v="48"/>
    <x v="0"/>
    <x v="18"/>
    <s v="Kob"/>
    <m/>
    <m/>
    <n v="0.7"/>
    <n v="1.4"/>
  </r>
  <r>
    <x v="0"/>
    <d v="2012-02-18T00:00:00"/>
    <s v="Zone 5 - Mile 108"/>
    <x v="160"/>
    <x v="121"/>
    <x v="48"/>
    <x v="0"/>
    <x v="18"/>
    <s v="Kob"/>
    <m/>
    <m/>
    <n v="1.5"/>
    <n v="3"/>
  </r>
  <r>
    <x v="0"/>
    <d v="2012-02-18T00:00:00"/>
    <s v="Zone 5 - Mile 108"/>
    <x v="161"/>
    <x v="81"/>
    <x v="94"/>
    <x v="0"/>
    <x v="18"/>
    <s v="Kob"/>
    <m/>
    <m/>
    <n v="0.7"/>
    <n v="1.4"/>
  </r>
  <r>
    <x v="0"/>
    <d v="2012-02-18T00:00:00"/>
    <s v="Zone 5 - Mile 108"/>
    <x v="161"/>
    <x v="81"/>
    <x v="94"/>
    <x v="0"/>
    <x v="18"/>
    <s v="Kob"/>
    <m/>
    <m/>
    <n v="1"/>
    <n v="2"/>
  </r>
  <r>
    <x v="0"/>
    <d v="2012-02-18T00:00:00"/>
    <s v="Zone 5 - Mile 108"/>
    <x v="161"/>
    <x v="81"/>
    <x v="94"/>
    <x v="0"/>
    <x v="18"/>
    <s v="Kob"/>
    <m/>
    <m/>
    <n v="1.5"/>
    <n v="3"/>
  </r>
  <r>
    <x v="0"/>
    <d v="2012-02-18T00:00:00"/>
    <s v="Zone 5 - Mile 108"/>
    <x v="161"/>
    <x v="81"/>
    <x v="94"/>
    <x v="0"/>
    <x v="18"/>
    <s v="Kob"/>
    <m/>
    <m/>
    <n v="1.4"/>
    <n v="2.8"/>
  </r>
  <r>
    <x v="0"/>
    <d v="2012-02-18T00:00:00"/>
    <s v="Zone 5 - Mile 108"/>
    <x v="161"/>
    <x v="81"/>
    <x v="94"/>
    <x v="0"/>
    <x v="18"/>
    <m/>
    <s v="Elephantfish"/>
    <m/>
    <n v="3.2"/>
    <n v="3.2"/>
  </r>
  <r>
    <x v="0"/>
    <d v="2012-02-18T00:00:00"/>
    <s v="Zone 5 - Mile 108"/>
    <x v="161"/>
    <x v="81"/>
    <x v="94"/>
    <x v="0"/>
    <x v="18"/>
    <m/>
    <s v="Elephantfish"/>
    <m/>
    <n v="2.2000000000000002"/>
    <n v="2.2000000000000002"/>
  </r>
  <r>
    <x v="0"/>
    <d v="2012-02-18T00:00:00"/>
    <s v="Zone 5 - Mile 108"/>
    <x v="162"/>
    <x v="71"/>
    <x v="94"/>
    <x v="2"/>
    <x v="18"/>
    <s v="Kob"/>
    <m/>
    <m/>
    <n v="0.8"/>
    <n v="1.6"/>
  </r>
  <r>
    <x v="0"/>
    <d v="2012-02-18T00:00:00"/>
    <s v="Zone 5 - Mile 108"/>
    <x v="162"/>
    <x v="71"/>
    <x v="94"/>
    <x v="2"/>
    <x v="18"/>
    <m/>
    <s v="Shark Spotted Gully"/>
    <m/>
    <n v="6.3"/>
    <n v="6.3"/>
  </r>
  <r>
    <x v="0"/>
    <d v="2012-02-18T00:00:00"/>
    <s v="Zone 5 - Mile 108"/>
    <x v="162"/>
    <x v="71"/>
    <x v="94"/>
    <x v="2"/>
    <x v="18"/>
    <m/>
    <s v="Shark Hound Smooth"/>
    <m/>
    <n v="3.5"/>
    <n v="3.5"/>
  </r>
  <r>
    <x v="0"/>
    <d v="2012-02-18T00:00:00"/>
    <s v="Zone 5 - Mile 108"/>
    <x v="163"/>
    <x v="84"/>
    <x v="104"/>
    <x v="2"/>
    <x v="18"/>
    <m/>
    <s v="Shark Hound Smooth"/>
    <m/>
    <n v="4.7"/>
    <n v="4.7"/>
  </r>
  <r>
    <x v="0"/>
    <d v="2012-02-18T00:00:00"/>
    <s v="Zone 5 - Mile 108"/>
    <x v="164"/>
    <x v="31"/>
    <x v="105"/>
    <x v="6"/>
    <x v="18"/>
    <m/>
    <m/>
    <m/>
    <m/>
    <s v=""/>
  </r>
  <r>
    <x v="0"/>
    <d v="2012-02-18T00:00:00"/>
    <s v="Zone 5 - Mile 108"/>
    <x v="165"/>
    <x v="127"/>
    <x v="106"/>
    <x v="2"/>
    <x v="18"/>
    <m/>
    <s v="Ray Bull / Eagle"/>
    <m/>
    <n v="8.6"/>
    <n v="8.6"/>
  </r>
  <r>
    <x v="0"/>
    <d v="2012-02-18T00:00:00"/>
    <s v="Zone 5 - Mile 108"/>
    <x v="165"/>
    <x v="127"/>
    <x v="106"/>
    <x v="2"/>
    <x v="18"/>
    <m/>
    <s v="Elephantfish"/>
    <m/>
    <n v="2.5"/>
    <n v="2.5"/>
  </r>
  <r>
    <x v="0"/>
    <d v="2012-02-18T00:00:00"/>
    <s v="Zone 5 - Mile 108"/>
    <x v="166"/>
    <x v="128"/>
    <x v="69"/>
    <x v="4"/>
    <x v="18"/>
    <m/>
    <s v="Shark Spotted Gully"/>
    <m/>
    <n v="13.6"/>
    <n v="13.6"/>
  </r>
  <r>
    <x v="0"/>
    <d v="2012-02-18T00:00:00"/>
    <s v="Zone 5 - Mile 108"/>
    <x v="166"/>
    <x v="128"/>
    <x v="69"/>
    <x v="4"/>
    <x v="18"/>
    <m/>
    <s v="Ray Bull / Eagle"/>
    <m/>
    <n v="3.2"/>
    <n v="3.2"/>
  </r>
  <r>
    <x v="0"/>
    <d v="2012-02-18T00:00:00"/>
    <s v="Zone 5 - Mile 108"/>
    <x v="167"/>
    <x v="129"/>
    <x v="107"/>
    <x v="0"/>
    <x v="18"/>
    <s v="Kob"/>
    <m/>
    <m/>
    <n v="6.1"/>
    <n v="12.2"/>
  </r>
  <r>
    <x v="0"/>
    <d v="2012-02-18T00:00:00"/>
    <s v="Zone 5 - Mile 108"/>
    <x v="168"/>
    <x v="130"/>
    <x v="108"/>
    <x v="9"/>
    <x v="4"/>
    <s v="Galjoen"/>
    <m/>
    <m/>
    <n v="0.7"/>
    <n v="1.4"/>
  </r>
  <r>
    <x v="0"/>
    <d v="2012-02-18T00:00:00"/>
    <s v="Zone 5 - Mile 108"/>
    <x v="168"/>
    <x v="130"/>
    <x v="108"/>
    <x v="9"/>
    <x v="4"/>
    <m/>
    <s v="Elephantfish"/>
    <m/>
    <n v="2"/>
    <n v="2"/>
  </r>
  <r>
    <x v="0"/>
    <d v="2012-02-18T00:00:00"/>
    <s v="Zone 5 - Mile 108"/>
    <x v="169"/>
    <x v="131"/>
    <x v="109"/>
    <x v="2"/>
    <x v="18"/>
    <m/>
    <m/>
    <m/>
    <m/>
    <s v=""/>
  </r>
  <r>
    <x v="0"/>
    <d v="2012-02-18T00:00:00"/>
    <s v="Zone 5 - Mile 108"/>
    <x v="170"/>
    <x v="132"/>
    <x v="56"/>
    <x v="2"/>
    <x v="18"/>
    <m/>
    <m/>
    <m/>
    <m/>
    <s v=""/>
  </r>
  <r>
    <x v="0"/>
    <d v="2012-02-18T00:00:00"/>
    <s v="Zone 5 - Mile 108"/>
    <x v="171"/>
    <x v="133"/>
    <x v="110"/>
    <x v="2"/>
    <x v="19"/>
    <m/>
    <s v="Shark Hound Smooth"/>
    <m/>
    <n v="3"/>
    <n v="3"/>
  </r>
  <r>
    <x v="0"/>
    <d v="2012-02-18T00:00:00"/>
    <s v="Zone 5 - Mile 108"/>
    <x v="171"/>
    <x v="133"/>
    <x v="110"/>
    <x v="2"/>
    <x v="19"/>
    <m/>
    <s v="Elephantfish"/>
    <m/>
    <n v="3.1"/>
    <n v="3.1"/>
  </r>
  <r>
    <x v="0"/>
    <d v="2012-02-18T00:00:00"/>
    <s v="Zone 5 - Mile 108"/>
    <x v="172"/>
    <x v="134"/>
    <x v="111"/>
    <x v="2"/>
    <x v="18"/>
    <m/>
    <s v="Shark Spotted Gully"/>
    <m/>
    <n v="2.8"/>
    <n v="2.8"/>
  </r>
  <r>
    <x v="0"/>
    <d v="2012-02-18T00:00:00"/>
    <s v="Zone 5 - Mile 108"/>
    <x v="172"/>
    <x v="134"/>
    <x v="111"/>
    <x v="2"/>
    <x v="18"/>
    <m/>
    <s v="Shark Spotted Gully"/>
    <m/>
    <n v="3.4"/>
    <n v="3.4"/>
  </r>
  <r>
    <x v="0"/>
    <d v="2012-02-18T00:00:00"/>
    <s v="Zone 5 - Mile 108"/>
    <x v="172"/>
    <x v="134"/>
    <x v="111"/>
    <x v="2"/>
    <x v="18"/>
    <m/>
    <s v="Shark Spotted Gully"/>
    <m/>
    <n v="10"/>
    <n v="10"/>
  </r>
  <r>
    <x v="0"/>
    <d v="2012-02-18T00:00:00"/>
    <s v="Zone 5 - Mile 108"/>
    <x v="172"/>
    <x v="134"/>
    <x v="111"/>
    <x v="2"/>
    <x v="18"/>
    <m/>
    <s v="Shark Spotted Gully"/>
    <m/>
    <n v="3.1"/>
    <n v="3.1"/>
  </r>
  <r>
    <x v="0"/>
    <d v="2012-02-18T00:00:00"/>
    <s v="Zone 5 - Mile 108"/>
    <x v="172"/>
    <x v="134"/>
    <x v="111"/>
    <x v="2"/>
    <x v="18"/>
    <m/>
    <s v="Shark Spotted Gully"/>
    <m/>
    <n v="19.2"/>
    <n v="19.2"/>
  </r>
  <r>
    <x v="0"/>
    <d v="2012-02-18T00:00:00"/>
    <s v="Zone 5 - Mile 108"/>
    <x v="173"/>
    <x v="18"/>
    <x v="21"/>
    <x v="2"/>
    <x v="18"/>
    <s v="Galjoen"/>
    <m/>
    <m/>
    <n v="0.8"/>
    <n v="1.6"/>
  </r>
  <r>
    <x v="0"/>
    <d v="2012-02-18T00:00:00"/>
    <s v="Zone 5 - Mile 108"/>
    <x v="173"/>
    <x v="18"/>
    <x v="21"/>
    <x v="2"/>
    <x v="18"/>
    <s v="Blacktail"/>
    <m/>
    <m/>
    <n v="0.8"/>
    <n v="1.6"/>
  </r>
  <r>
    <x v="0"/>
    <d v="2012-02-18T00:00:00"/>
    <s v="Zone 5 - Mile 108"/>
    <x v="174"/>
    <x v="45"/>
    <x v="112"/>
    <x v="9"/>
    <x v="18"/>
    <s v="Kob"/>
    <m/>
    <m/>
    <n v="1.2"/>
    <n v="2.4"/>
  </r>
  <r>
    <x v="0"/>
    <d v="2012-02-18T00:00:00"/>
    <s v="Zone 5 - Mile 108"/>
    <x v="174"/>
    <x v="45"/>
    <x v="112"/>
    <x v="9"/>
    <x v="18"/>
    <m/>
    <s v="Elephantfish"/>
    <m/>
    <n v="2.5"/>
    <n v="2.5"/>
  </r>
  <r>
    <x v="0"/>
    <d v="2012-02-18T00:00:00"/>
    <s v="Zone 5 - Mile 108"/>
    <x v="175"/>
    <x v="135"/>
    <x v="112"/>
    <x v="2"/>
    <x v="18"/>
    <s v="Kob"/>
    <m/>
    <m/>
    <n v="2.5"/>
    <n v="5"/>
  </r>
  <r>
    <x v="0"/>
    <d v="2012-02-18T00:00:00"/>
    <s v="Zone 5 - Mile 108"/>
    <x v="175"/>
    <x v="135"/>
    <x v="112"/>
    <x v="2"/>
    <x v="18"/>
    <s v="Kob"/>
    <m/>
    <m/>
    <n v="1.3"/>
    <n v="2.6"/>
  </r>
  <r>
    <x v="0"/>
    <d v="2012-02-18T00:00:00"/>
    <s v="Zone 5 - Mile 108"/>
    <x v="175"/>
    <x v="135"/>
    <x v="112"/>
    <x v="2"/>
    <x v="18"/>
    <s v="Kob"/>
    <m/>
    <m/>
    <n v="0.9"/>
    <n v="1.8"/>
  </r>
  <r>
    <x v="0"/>
    <d v="2012-02-18T00:00:00"/>
    <s v="Zone 5 - Mile 108"/>
    <x v="175"/>
    <x v="135"/>
    <x v="112"/>
    <x v="2"/>
    <x v="18"/>
    <s v="Kob"/>
    <m/>
    <m/>
    <n v="1"/>
    <n v="2"/>
  </r>
  <r>
    <x v="0"/>
    <d v="2012-02-18T00:00:00"/>
    <s v="Zone 5 - Mile 108"/>
    <x v="175"/>
    <x v="135"/>
    <x v="112"/>
    <x v="2"/>
    <x v="18"/>
    <s v="Kob"/>
    <m/>
    <m/>
    <n v="2.4"/>
    <n v="4.8"/>
  </r>
  <r>
    <x v="0"/>
    <d v="2012-02-18T00:00:00"/>
    <s v="Zone 5 - Mile 108"/>
    <x v="175"/>
    <x v="135"/>
    <x v="112"/>
    <x v="2"/>
    <x v="18"/>
    <m/>
    <s v="Guitarfish - Lesser"/>
    <m/>
    <n v="2"/>
    <n v="2"/>
  </r>
  <r>
    <x v="0"/>
    <d v="2012-02-18T00:00:00"/>
    <s v="Zone 5 - Mile 108"/>
    <x v="176"/>
    <x v="136"/>
    <x v="113"/>
    <x v="2"/>
    <x v="18"/>
    <m/>
    <s v="Shark Spotted Gully"/>
    <m/>
    <n v="19.899999999999999"/>
    <n v="19.899999999999999"/>
  </r>
  <r>
    <x v="0"/>
    <d v="2012-02-18T00:00:00"/>
    <s v="Zone 5 - Mile 108"/>
    <x v="176"/>
    <x v="136"/>
    <x v="113"/>
    <x v="2"/>
    <x v="18"/>
    <m/>
    <s v="Shark Spotted Gully"/>
    <m/>
    <n v="3.9"/>
    <n v="3.9"/>
  </r>
  <r>
    <x v="0"/>
    <d v="2012-02-18T00:00:00"/>
    <s v="Zone 5 - Mile 108"/>
    <x v="176"/>
    <x v="136"/>
    <x v="113"/>
    <x v="2"/>
    <x v="18"/>
    <m/>
    <s v="Shark Hound Smooth"/>
    <m/>
    <n v="4"/>
    <n v="4"/>
  </r>
  <r>
    <x v="0"/>
    <d v="2012-02-18T00:00:00"/>
    <s v="Zone 5 - Mile 108"/>
    <x v="177"/>
    <x v="137"/>
    <x v="85"/>
    <x v="4"/>
    <x v="18"/>
    <s v="Kob"/>
    <m/>
    <m/>
    <n v="1"/>
    <n v="2"/>
  </r>
  <r>
    <x v="0"/>
    <d v="2012-02-18T00:00:00"/>
    <s v="Zone 5 - Mile 108"/>
    <x v="177"/>
    <x v="137"/>
    <x v="85"/>
    <x v="4"/>
    <x v="18"/>
    <s v="Kob"/>
    <m/>
    <m/>
    <n v="1.8"/>
    <n v="3.6"/>
  </r>
  <r>
    <x v="0"/>
    <d v="2012-02-18T00:00:00"/>
    <s v="Zone 5 - Mile 108"/>
    <x v="177"/>
    <x v="137"/>
    <x v="85"/>
    <x v="4"/>
    <x v="18"/>
    <s v="Kob"/>
    <m/>
    <m/>
    <n v="1.8"/>
    <n v="3.6"/>
  </r>
  <r>
    <x v="0"/>
    <d v="2012-02-18T00:00:00"/>
    <s v="Zone 5 - Mile 108"/>
    <x v="178"/>
    <x v="13"/>
    <x v="102"/>
    <x v="9"/>
    <x v="18"/>
    <m/>
    <s v="Ray Bull / Eagle"/>
    <m/>
    <n v="5.2"/>
    <n v="5.2"/>
  </r>
  <r>
    <x v="0"/>
    <d v="2012-02-18T00:00:00"/>
    <s v="Zone 5 - Mile 108"/>
    <x v="179"/>
    <x v="39"/>
    <x v="107"/>
    <x v="9"/>
    <x v="18"/>
    <m/>
    <m/>
    <m/>
    <m/>
    <s v=""/>
  </r>
  <r>
    <x v="0"/>
    <d v="2012-02-18T00:00:00"/>
    <s v="Zone 5 - Mile 108"/>
    <x v="180"/>
    <x v="77"/>
    <x v="65"/>
    <x v="2"/>
    <x v="20"/>
    <s v="Kob"/>
    <m/>
    <m/>
    <n v="0.9"/>
    <n v="1.8"/>
  </r>
  <r>
    <x v="0"/>
    <d v="2012-02-18T00:00:00"/>
    <s v="Zone 5 - Mile 108"/>
    <x v="180"/>
    <x v="77"/>
    <x v="65"/>
    <x v="2"/>
    <x v="20"/>
    <s v="Kob"/>
    <m/>
    <m/>
    <n v="3.1"/>
    <n v="6.2"/>
  </r>
  <r>
    <x v="0"/>
    <d v="2012-02-18T00:00:00"/>
    <s v="Zone 5 - Mile 108"/>
    <x v="180"/>
    <x v="77"/>
    <x v="65"/>
    <x v="2"/>
    <x v="20"/>
    <s v="Steenbras West Coast"/>
    <m/>
    <m/>
    <n v="1.1000000000000001"/>
    <n v="2.2000000000000002"/>
  </r>
  <r>
    <x v="0"/>
    <d v="2012-02-18T00:00:00"/>
    <s v="Zone 5 - Mile 108"/>
    <x v="180"/>
    <x v="77"/>
    <x v="65"/>
    <x v="2"/>
    <x v="20"/>
    <m/>
    <s v="Elephantfish"/>
    <m/>
    <n v="3"/>
    <n v="3"/>
  </r>
  <r>
    <x v="0"/>
    <d v="2012-02-18T00:00:00"/>
    <s v="Zone 5 - Mile 108"/>
    <x v="181"/>
    <x v="45"/>
    <x v="43"/>
    <x v="4"/>
    <x v="20"/>
    <m/>
    <m/>
    <m/>
    <m/>
    <s v=""/>
  </r>
  <r>
    <x v="0"/>
    <d v="2012-02-18T00:00:00"/>
    <s v="Zone 5 - Mile 108"/>
    <x v="182"/>
    <x v="138"/>
    <x v="43"/>
    <x v="8"/>
    <x v="20"/>
    <m/>
    <m/>
    <m/>
    <m/>
    <s v=""/>
  </r>
  <r>
    <x v="0"/>
    <d v="2012-02-18T00:00:00"/>
    <s v="Zone 5 - Mile 108"/>
    <x v="183"/>
    <x v="14"/>
    <x v="94"/>
    <x v="2"/>
    <x v="20"/>
    <m/>
    <s v="Shark Spotted Gully"/>
    <m/>
    <n v="8"/>
    <n v="8"/>
  </r>
  <r>
    <x v="0"/>
    <d v="2012-02-18T00:00:00"/>
    <s v="Zone 5 - Mile 108"/>
    <x v="184"/>
    <x v="139"/>
    <x v="94"/>
    <x v="7"/>
    <x v="20"/>
    <m/>
    <s v="Shark Spotted Gully"/>
    <m/>
    <n v="10"/>
    <n v="10"/>
  </r>
  <r>
    <x v="0"/>
    <d v="2012-02-18T00:00:00"/>
    <s v="Zone 5 - Mile 108"/>
    <x v="184"/>
    <x v="139"/>
    <x v="94"/>
    <x v="7"/>
    <x v="20"/>
    <m/>
    <s v="Shark Spotted Gully"/>
    <m/>
    <n v="3.7"/>
    <n v="3.7"/>
  </r>
  <r>
    <x v="0"/>
    <d v="2012-02-18T00:00:00"/>
    <s v="Zone 5 - Mile 108"/>
    <x v="184"/>
    <x v="139"/>
    <x v="94"/>
    <x v="7"/>
    <x v="20"/>
    <m/>
    <s v="Guitarfish - Lesser"/>
    <m/>
    <n v="2.7"/>
    <n v="2.7"/>
  </r>
  <r>
    <x v="0"/>
    <d v="2012-02-18T00:00:00"/>
    <s v="Zone 5 - Mile 108"/>
    <x v="184"/>
    <x v="139"/>
    <x v="94"/>
    <x v="7"/>
    <x v="20"/>
    <s v="Galjoen"/>
    <m/>
    <m/>
    <n v="0.8"/>
    <n v="1.6"/>
  </r>
  <r>
    <x v="0"/>
    <d v="2012-02-18T00:00:00"/>
    <s v="Zone 5 - Mile 108"/>
    <x v="185"/>
    <x v="140"/>
    <x v="114"/>
    <x v="2"/>
    <x v="20"/>
    <m/>
    <s v="Shark Spotted Gully"/>
    <m/>
    <n v="11.1"/>
    <n v="11.1"/>
  </r>
  <r>
    <x v="0"/>
    <d v="2012-02-18T00:00:00"/>
    <s v="Zone 5 - Mile 108"/>
    <x v="185"/>
    <x v="140"/>
    <x v="114"/>
    <x v="2"/>
    <x v="20"/>
    <m/>
    <s v="Shark Spotted Gully"/>
    <m/>
    <n v="7.3"/>
    <n v="7.3"/>
  </r>
  <r>
    <x v="0"/>
    <d v="2012-02-18T00:00:00"/>
    <s v="Zone 5 - Mile 108"/>
    <x v="185"/>
    <x v="140"/>
    <x v="114"/>
    <x v="2"/>
    <x v="20"/>
    <m/>
    <s v="Shark Spotted Gully"/>
    <m/>
    <n v="9.4"/>
    <n v="9.4"/>
  </r>
  <r>
    <x v="0"/>
    <d v="2012-02-18T00:00:00"/>
    <s v="Zone 5 - Mile 108"/>
    <x v="185"/>
    <x v="140"/>
    <x v="114"/>
    <x v="2"/>
    <x v="20"/>
    <m/>
    <s v="Shark Spotted Gully"/>
    <m/>
    <n v="19.899999999999999"/>
    <n v="19.899999999999999"/>
  </r>
  <r>
    <x v="0"/>
    <d v="2012-02-18T00:00:00"/>
    <s v="Zone 5 - Mile 108"/>
    <x v="186"/>
    <x v="16"/>
    <x v="115"/>
    <x v="2"/>
    <x v="20"/>
    <m/>
    <m/>
    <m/>
    <m/>
    <s v=""/>
  </r>
  <r>
    <x v="0"/>
    <d v="2012-02-18T00:00:00"/>
    <s v="Zone 5 - Mile 108"/>
    <x v="187"/>
    <x v="141"/>
    <x v="116"/>
    <x v="4"/>
    <x v="20"/>
    <m/>
    <m/>
    <m/>
    <m/>
    <s v=""/>
  </r>
  <r>
    <x v="0"/>
    <d v="2012-02-18T00:00:00"/>
    <s v="Zone 5 - Mile 108"/>
    <x v="188"/>
    <x v="142"/>
    <x v="117"/>
    <x v="2"/>
    <x v="20"/>
    <m/>
    <m/>
    <m/>
    <m/>
    <s v=""/>
  </r>
  <r>
    <x v="0"/>
    <d v="2012-02-18T00:00:00"/>
    <s v="Zone 5 - Mile 108"/>
    <x v="189"/>
    <x v="45"/>
    <x v="16"/>
    <x v="4"/>
    <x v="20"/>
    <m/>
    <s v="Shark Spotted Gully"/>
    <m/>
    <n v="12.8"/>
    <n v="12.8"/>
  </r>
  <r>
    <x v="0"/>
    <d v="2012-02-18T00:00:00"/>
    <s v="Zone 5 - Mile 108"/>
    <x v="189"/>
    <x v="45"/>
    <x v="16"/>
    <x v="4"/>
    <x v="20"/>
    <m/>
    <s v="Shark Spotted Gully"/>
    <m/>
    <n v="11.6"/>
    <n v="11.6"/>
  </r>
  <r>
    <x v="0"/>
    <d v="2012-02-18T00:00:00"/>
    <s v="Zone 5 - Mile 108"/>
    <x v="189"/>
    <x v="45"/>
    <x v="16"/>
    <x v="4"/>
    <x v="20"/>
    <m/>
    <s v="Shark Spotted Gully"/>
    <m/>
    <n v="2.8"/>
    <n v="2.8"/>
  </r>
  <r>
    <x v="0"/>
    <d v="2012-02-18T00:00:00"/>
    <s v="Zone 5 - Mile 108"/>
    <x v="189"/>
    <x v="45"/>
    <x v="16"/>
    <x v="4"/>
    <x v="20"/>
    <m/>
    <s v="Shark Spotted Gully"/>
    <m/>
    <n v="8.4"/>
    <n v="8.4"/>
  </r>
  <r>
    <x v="0"/>
    <d v="2012-02-18T00:00:00"/>
    <s v="Zone 5 - Mile 108"/>
    <x v="189"/>
    <x v="45"/>
    <x v="16"/>
    <x v="4"/>
    <x v="20"/>
    <m/>
    <s v="Shark Spotted Gully"/>
    <m/>
    <n v="8.1999999999999993"/>
    <n v="8.1999999999999993"/>
  </r>
  <r>
    <x v="0"/>
    <d v="2012-02-18T00:00:00"/>
    <s v="Zone 5 - Mile 108"/>
    <x v="189"/>
    <x v="45"/>
    <x v="16"/>
    <x v="4"/>
    <x v="20"/>
    <m/>
    <s v="Shark Spotted Gully"/>
    <m/>
    <n v="7.7"/>
    <n v="7.7"/>
  </r>
  <r>
    <x v="0"/>
    <d v="2012-02-18T00:00:00"/>
    <s v="Zone 5 - Mile 108"/>
    <x v="189"/>
    <x v="45"/>
    <x v="16"/>
    <x v="4"/>
    <x v="20"/>
    <m/>
    <s v="Shark Spotted Gully"/>
    <m/>
    <n v="15.3"/>
    <n v="15.3"/>
  </r>
  <r>
    <x v="0"/>
    <d v="2012-02-18T00:00:00"/>
    <s v="Zone 5 - Mile 108"/>
    <x v="190"/>
    <x v="143"/>
    <x v="118"/>
    <x v="2"/>
    <x v="20"/>
    <m/>
    <m/>
    <m/>
    <m/>
    <s v=""/>
  </r>
  <r>
    <x v="0"/>
    <d v="2012-02-18T00:00:00"/>
    <s v="Zone 5 - Mile 108"/>
    <x v="191"/>
    <x v="45"/>
    <x v="118"/>
    <x v="4"/>
    <x v="20"/>
    <s v="Kob"/>
    <m/>
    <m/>
    <n v="0.8"/>
    <n v="1.6"/>
  </r>
  <r>
    <x v="0"/>
    <d v="2012-02-18T00:00:00"/>
    <s v="Zone 5 - Mile 108"/>
    <x v="191"/>
    <x v="45"/>
    <x v="118"/>
    <x v="4"/>
    <x v="20"/>
    <m/>
    <s v="Guitarfish - Lesser"/>
    <m/>
    <n v="2"/>
    <n v="2"/>
  </r>
  <r>
    <x v="0"/>
    <d v="2012-02-18T00:00:00"/>
    <s v="Zone 5 - Mile 108"/>
    <x v="192"/>
    <x v="144"/>
    <x v="119"/>
    <x v="6"/>
    <x v="20"/>
    <m/>
    <s v="Shark Spotted Gully"/>
    <m/>
    <n v="4"/>
    <n v="4"/>
  </r>
  <r>
    <x v="0"/>
    <d v="2012-02-18T00:00:00"/>
    <s v="Zone 5 - Mile 108"/>
    <x v="192"/>
    <x v="144"/>
    <x v="119"/>
    <x v="6"/>
    <x v="20"/>
    <m/>
    <s v="Shark Spotted Gully"/>
    <m/>
    <n v="6.9"/>
    <n v="6.9"/>
  </r>
  <r>
    <x v="0"/>
    <d v="2012-02-18T00:00:00"/>
    <s v="Zone 5 - Mile 108"/>
    <x v="192"/>
    <x v="144"/>
    <x v="119"/>
    <x v="6"/>
    <x v="20"/>
    <m/>
    <s v="Shark Spotted Gully"/>
    <m/>
    <n v="15"/>
    <n v="15"/>
  </r>
  <r>
    <x v="0"/>
    <d v="2012-02-18T00:00:00"/>
    <s v="Zone 5 - Mile 108"/>
    <x v="192"/>
    <x v="144"/>
    <x v="119"/>
    <x v="6"/>
    <x v="20"/>
    <m/>
    <s v="Shark Spotted Gully"/>
    <m/>
    <n v="12.3"/>
    <n v="12.3"/>
  </r>
  <r>
    <x v="0"/>
    <d v="2012-02-18T00:00:00"/>
    <s v="Zone 5 - Mile 108"/>
    <x v="192"/>
    <x v="144"/>
    <x v="119"/>
    <x v="6"/>
    <x v="20"/>
    <m/>
    <s v="Shark Spotted Gully"/>
    <m/>
    <n v="8.8000000000000007"/>
    <n v="8.8000000000000007"/>
  </r>
  <r>
    <x v="0"/>
    <d v="2012-02-18T00:00:00"/>
    <s v="Zone 5 - Mile 108"/>
    <x v="192"/>
    <x v="144"/>
    <x v="119"/>
    <x v="6"/>
    <x v="20"/>
    <m/>
    <s v="Shark Spotted Gully"/>
    <m/>
    <n v="8.3000000000000007"/>
    <n v="8.3000000000000007"/>
  </r>
  <r>
    <x v="0"/>
    <d v="2012-02-18T00:00:00"/>
    <s v="Zone 5 - Mile 108"/>
    <x v="193"/>
    <x v="145"/>
    <x v="120"/>
    <x v="2"/>
    <x v="20"/>
    <s v="Galjoen"/>
    <m/>
    <m/>
    <n v="1.2"/>
    <n v="2.4"/>
  </r>
  <r>
    <x v="0"/>
    <d v="2012-02-18T00:00:00"/>
    <s v="Zone 5 - Mile 108"/>
    <x v="194"/>
    <x v="124"/>
    <x v="121"/>
    <x v="0"/>
    <x v="20"/>
    <m/>
    <s v="Shark Spotted Gully"/>
    <m/>
    <n v="5.4"/>
    <n v="5.4"/>
  </r>
  <r>
    <x v="0"/>
    <d v="2012-02-18T00:00:00"/>
    <s v="Zone 5 - Mile 108"/>
    <x v="194"/>
    <x v="124"/>
    <x v="121"/>
    <x v="0"/>
    <x v="20"/>
    <m/>
    <s v="Shark Spotted Gully"/>
    <m/>
    <n v="15.1"/>
    <n v="15.1"/>
  </r>
  <r>
    <x v="0"/>
    <d v="2012-02-18T00:00:00"/>
    <s v="Zone 5 - Mile 108"/>
    <x v="194"/>
    <x v="124"/>
    <x v="121"/>
    <x v="0"/>
    <x v="20"/>
    <m/>
    <s v="Shark Spotted Gully"/>
    <m/>
    <n v="15.9"/>
    <n v="15.9"/>
  </r>
  <r>
    <x v="0"/>
    <d v="2012-02-18T00:00:00"/>
    <s v="Zone 5 - Mile 108"/>
    <x v="194"/>
    <x v="124"/>
    <x v="121"/>
    <x v="0"/>
    <x v="20"/>
    <m/>
    <s v="Shark Spotted Gully"/>
    <m/>
    <n v="12.8"/>
    <n v="12.8"/>
  </r>
  <r>
    <x v="0"/>
    <d v="2012-02-18T00:00:00"/>
    <s v="Zone 5 - Mile 108"/>
    <x v="195"/>
    <x v="146"/>
    <x v="122"/>
    <x v="4"/>
    <x v="20"/>
    <m/>
    <s v="Shark Spotted Gully"/>
    <m/>
    <n v="8.4"/>
    <n v="8.4"/>
  </r>
  <r>
    <x v="0"/>
    <d v="2012-02-18T00:00:00"/>
    <s v="Zone 5 - Mile 108"/>
    <x v="195"/>
    <x v="146"/>
    <x v="122"/>
    <x v="4"/>
    <x v="20"/>
    <m/>
    <s v="Shark Spotted Gully"/>
    <m/>
    <n v="6.9"/>
    <n v="6.9"/>
  </r>
  <r>
    <x v="0"/>
    <d v="2012-02-18T00:00:00"/>
    <s v="Zone 5 - Mile 108"/>
    <x v="195"/>
    <x v="146"/>
    <x v="122"/>
    <x v="4"/>
    <x v="20"/>
    <m/>
    <s v="Elephantfish"/>
    <m/>
    <n v="2.5"/>
    <n v="2.5"/>
  </r>
  <r>
    <x v="0"/>
    <d v="2012-02-18T00:00:00"/>
    <s v="Zone 5 - Mile 108"/>
    <x v="196"/>
    <x v="147"/>
    <x v="122"/>
    <x v="8"/>
    <x v="20"/>
    <m/>
    <m/>
    <m/>
    <m/>
    <s v=""/>
  </r>
  <r>
    <x v="0"/>
    <d v="2012-02-18T00:00:00"/>
    <s v="Zone 5 - Mile 108"/>
    <x v="197"/>
    <x v="148"/>
    <x v="123"/>
    <x v="2"/>
    <x v="20"/>
    <m/>
    <m/>
    <m/>
    <m/>
    <s v=""/>
  </r>
  <r>
    <x v="0"/>
    <d v="2012-02-18T00:00:00"/>
    <s v="Zone 5 - Mile 108"/>
    <x v="198"/>
    <x v="32"/>
    <x v="124"/>
    <x v="2"/>
    <x v="20"/>
    <m/>
    <m/>
    <m/>
    <m/>
    <s v=""/>
  </r>
  <r>
    <x v="0"/>
    <d v="2012-02-18T00:00:00"/>
    <s v="Zone 5 - Mile 108"/>
    <x v="199"/>
    <x v="149"/>
    <x v="43"/>
    <x v="8"/>
    <x v="20"/>
    <m/>
    <m/>
    <m/>
    <m/>
    <s v=""/>
  </r>
  <r>
    <x v="0"/>
    <d v="2012-02-18T00:00:00"/>
    <s v="Zone 5 - Mile 108"/>
    <x v="200"/>
    <x v="150"/>
    <x v="125"/>
    <x v="2"/>
    <x v="20"/>
    <m/>
    <s v="Guitarfish - Lesser"/>
    <m/>
    <n v="2.2000000000000002"/>
    <n v="2.2000000000000002"/>
  </r>
  <r>
    <x v="0"/>
    <d v="2012-02-18T00:00:00"/>
    <s v="Zone 5 - Mile 108"/>
    <x v="201"/>
    <x v="151"/>
    <x v="125"/>
    <x v="2"/>
    <x v="20"/>
    <m/>
    <m/>
    <m/>
    <m/>
    <s v=""/>
  </r>
  <r>
    <x v="0"/>
    <d v="2012-02-18T00:00:00"/>
    <s v="Zone 5 - Mile 108"/>
    <x v="202"/>
    <x v="152"/>
    <x v="123"/>
    <x v="2"/>
    <x v="20"/>
    <m/>
    <s v="Elephantfish"/>
    <m/>
    <n v="2.6"/>
    <n v="2.6"/>
  </r>
  <r>
    <x v="0"/>
    <d v="2012-02-18T00:00:00"/>
    <s v="Zone 5 - Mile 108"/>
    <x v="203"/>
    <x v="34"/>
    <x v="123"/>
    <x v="2"/>
    <x v="20"/>
    <s v="Kob"/>
    <m/>
    <m/>
    <n v="1.5"/>
    <n v="3"/>
  </r>
  <r>
    <x v="0"/>
    <d v="2012-02-18T00:00:00"/>
    <s v="Zone 5 - Mile 108"/>
    <x v="204"/>
    <x v="118"/>
    <x v="126"/>
    <x v="4"/>
    <x v="20"/>
    <m/>
    <m/>
    <m/>
    <m/>
    <s v=""/>
  </r>
  <r>
    <x v="0"/>
    <d v="2012-02-18T00:00:00"/>
    <s v="Zone 5 - Mile 108"/>
    <x v="205"/>
    <x v="95"/>
    <x v="43"/>
    <x v="4"/>
    <x v="20"/>
    <s v="Galjoen"/>
    <m/>
    <m/>
    <n v="0.8"/>
    <n v="1.6"/>
  </r>
  <r>
    <x v="0"/>
    <d v="2012-02-18T00:00:00"/>
    <s v="Zone 5 - Mile 108"/>
    <x v="205"/>
    <x v="95"/>
    <x v="43"/>
    <x v="4"/>
    <x v="20"/>
    <m/>
    <s v="Shark Spotted Gully"/>
    <m/>
    <n v="20.3"/>
    <n v="20.3"/>
  </r>
  <r>
    <x v="0"/>
    <d v="2012-02-18T00:00:00"/>
    <s v="Zone 5 - Mile 108"/>
    <x v="206"/>
    <x v="153"/>
    <x v="43"/>
    <x v="8"/>
    <x v="20"/>
    <m/>
    <m/>
    <m/>
    <m/>
    <s v=""/>
  </r>
  <r>
    <x v="0"/>
    <d v="2012-02-18T00:00:00"/>
    <s v="Zone 5 - Mile 108"/>
    <x v="207"/>
    <x v="154"/>
    <x v="43"/>
    <x v="8"/>
    <x v="20"/>
    <m/>
    <m/>
    <m/>
    <m/>
    <s v=""/>
  </r>
  <r>
    <x v="0"/>
    <d v="2012-02-18T00:00:00"/>
    <s v="Zone 5 - Mile 108"/>
    <x v="208"/>
    <x v="155"/>
    <x v="29"/>
    <x v="2"/>
    <x v="20"/>
    <s v="Kob"/>
    <m/>
    <m/>
    <n v="1.6"/>
    <n v="3.2"/>
  </r>
  <r>
    <x v="0"/>
    <d v="2012-02-18T00:00:00"/>
    <s v="Zone 5 - Mile 108"/>
    <x v="209"/>
    <x v="156"/>
    <x v="127"/>
    <x v="0"/>
    <x v="20"/>
    <m/>
    <m/>
    <m/>
    <m/>
    <s v=""/>
  </r>
  <r>
    <x v="0"/>
    <d v="2012-02-18T00:00:00"/>
    <s v="Zone 5 - Mile 108"/>
    <x v="210"/>
    <x v="157"/>
    <x v="128"/>
    <x v="4"/>
    <x v="2"/>
    <s v="Kob"/>
    <m/>
    <m/>
    <n v="1.6"/>
    <n v="3.2"/>
  </r>
  <r>
    <x v="0"/>
    <d v="2012-02-18T00:00:00"/>
    <s v="Zone 5 - Mile 108"/>
    <x v="210"/>
    <x v="157"/>
    <x v="128"/>
    <x v="4"/>
    <x v="2"/>
    <s v="Kob"/>
    <m/>
    <m/>
    <n v="1"/>
    <n v="2"/>
  </r>
  <r>
    <x v="0"/>
    <d v="2012-02-18T00:00:00"/>
    <s v="Zone 5 - Mile 108"/>
    <x v="210"/>
    <x v="157"/>
    <x v="128"/>
    <x v="4"/>
    <x v="2"/>
    <s v="Kob"/>
    <m/>
    <m/>
    <n v="1.2"/>
    <n v="2.4"/>
  </r>
  <r>
    <x v="0"/>
    <d v="2012-02-18T00:00:00"/>
    <s v="Zone 5 - Mile 108"/>
    <x v="210"/>
    <x v="157"/>
    <x v="128"/>
    <x v="4"/>
    <x v="2"/>
    <s v="Kob"/>
    <m/>
    <m/>
    <n v="1"/>
    <n v="2"/>
  </r>
  <r>
    <x v="0"/>
    <d v="2012-02-18T00:00:00"/>
    <s v="Zone 5 - Mile 108"/>
    <x v="211"/>
    <x v="158"/>
    <x v="129"/>
    <x v="4"/>
    <x v="2"/>
    <s v="Kob"/>
    <m/>
    <m/>
    <n v="1.4"/>
    <n v="2.8"/>
  </r>
  <r>
    <x v="0"/>
    <d v="2012-02-18T00:00:00"/>
    <s v="Zone 5 - Mile 108"/>
    <x v="211"/>
    <x v="158"/>
    <x v="129"/>
    <x v="4"/>
    <x v="2"/>
    <m/>
    <s v="Elephantfish"/>
    <m/>
    <n v="2.6"/>
    <n v="2.6"/>
  </r>
  <r>
    <x v="0"/>
    <d v="2012-02-18T00:00:00"/>
    <s v="Zone 5 - Mile 108"/>
    <x v="212"/>
    <x v="81"/>
    <x v="130"/>
    <x v="0"/>
    <x v="2"/>
    <s v="Kob"/>
    <m/>
    <m/>
    <n v="0.7"/>
    <n v="1.4"/>
  </r>
  <r>
    <x v="0"/>
    <d v="2012-02-18T00:00:00"/>
    <s v="Zone 5 - Mile 108"/>
    <x v="213"/>
    <x v="113"/>
    <x v="131"/>
    <x v="2"/>
    <x v="2"/>
    <s v="Kob"/>
    <m/>
    <m/>
    <n v="2"/>
    <n v="4"/>
  </r>
  <r>
    <x v="0"/>
    <d v="2012-02-18T00:00:00"/>
    <s v="Zone 5 - Mile 108"/>
    <x v="214"/>
    <x v="159"/>
    <x v="132"/>
    <x v="4"/>
    <x v="2"/>
    <s v="Kob"/>
    <m/>
    <m/>
    <n v="1.2"/>
    <n v="2.4"/>
  </r>
  <r>
    <x v="0"/>
    <d v="2012-02-18T00:00:00"/>
    <s v="Zone 5 - Mile 108"/>
    <x v="214"/>
    <x v="159"/>
    <x v="132"/>
    <x v="4"/>
    <x v="2"/>
    <s v="Kob"/>
    <m/>
    <m/>
    <n v="0.8"/>
    <n v="1.6"/>
  </r>
  <r>
    <x v="0"/>
    <d v="2012-02-18T00:00:00"/>
    <s v="Zone 5 - Mile 108"/>
    <x v="214"/>
    <x v="159"/>
    <x v="132"/>
    <x v="4"/>
    <x v="2"/>
    <s v="Kob"/>
    <m/>
    <m/>
    <n v="1.3"/>
    <n v="2.6"/>
  </r>
  <r>
    <x v="0"/>
    <d v="2012-02-18T00:00:00"/>
    <s v="Zone 5 - Mile 108"/>
    <x v="214"/>
    <x v="159"/>
    <x v="132"/>
    <x v="4"/>
    <x v="2"/>
    <s v="Kob"/>
    <m/>
    <m/>
    <n v="1.7"/>
    <n v="3.4"/>
  </r>
  <r>
    <x v="0"/>
    <d v="2012-02-18T00:00:00"/>
    <s v="Zone 5 - Mile 108"/>
    <x v="214"/>
    <x v="159"/>
    <x v="132"/>
    <x v="4"/>
    <x v="2"/>
    <s v="Kob"/>
    <m/>
    <m/>
    <n v="0.7"/>
    <n v="1.4"/>
  </r>
  <r>
    <x v="0"/>
    <d v="2012-02-18T00:00:00"/>
    <s v="Zone 5 - Mile 108"/>
    <x v="214"/>
    <x v="159"/>
    <x v="132"/>
    <x v="4"/>
    <x v="2"/>
    <m/>
    <s v="Shark Hound Smooth"/>
    <m/>
    <n v="2.7"/>
    <n v="2.7"/>
  </r>
  <r>
    <x v="0"/>
    <d v="2012-02-18T00:00:00"/>
    <s v="Zone 5 - Mile 108"/>
    <x v="215"/>
    <x v="94"/>
    <x v="133"/>
    <x v="7"/>
    <x v="2"/>
    <s v="Kob"/>
    <m/>
    <m/>
    <n v="1"/>
    <n v="2"/>
  </r>
  <r>
    <x v="0"/>
    <d v="2012-02-18T00:00:00"/>
    <s v="Zone 5 - Mile 108"/>
    <x v="215"/>
    <x v="94"/>
    <x v="133"/>
    <x v="7"/>
    <x v="2"/>
    <s v="Kob"/>
    <m/>
    <m/>
    <n v="1.6"/>
    <n v="3.2"/>
  </r>
  <r>
    <x v="0"/>
    <d v="2012-02-18T00:00:00"/>
    <s v="Zone 5 - Mile 108"/>
    <x v="216"/>
    <x v="160"/>
    <x v="43"/>
    <x v="9"/>
    <x v="2"/>
    <s v="Kob"/>
    <m/>
    <m/>
    <n v="2.6"/>
    <n v="5.2"/>
  </r>
  <r>
    <x v="0"/>
    <d v="2012-02-18T00:00:00"/>
    <s v="Zone 5 - Mile 108"/>
    <x v="217"/>
    <x v="161"/>
    <x v="134"/>
    <x v="2"/>
    <x v="2"/>
    <m/>
    <m/>
    <m/>
    <m/>
    <s v=""/>
  </r>
  <r>
    <x v="0"/>
    <d v="2012-02-18T00:00:00"/>
    <s v="Zone 5 - Mile 108"/>
    <x v="218"/>
    <x v="162"/>
    <x v="135"/>
    <x v="2"/>
    <x v="2"/>
    <s v="Kob"/>
    <m/>
    <m/>
    <n v="1.1000000000000001"/>
    <n v="2.2000000000000002"/>
  </r>
  <r>
    <x v="0"/>
    <d v="2012-02-18T00:00:00"/>
    <s v="Zone 5 - Mile 108"/>
    <x v="218"/>
    <x v="162"/>
    <x v="135"/>
    <x v="2"/>
    <x v="2"/>
    <s v="Kob"/>
    <m/>
    <m/>
    <n v="1.5"/>
    <n v="3"/>
  </r>
  <r>
    <x v="0"/>
    <d v="2012-02-18T00:00:00"/>
    <s v="Zone 5 - Mile 108"/>
    <x v="218"/>
    <x v="162"/>
    <x v="135"/>
    <x v="2"/>
    <x v="2"/>
    <s v="Kob"/>
    <m/>
    <m/>
    <n v="0.9"/>
    <n v="1.8"/>
  </r>
  <r>
    <x v="0"/>
    <d v="2012-02-18T00:00:00"/>
    <s v="Zone 5 - Mile 108"/>
    <x v="219"/>
    <x v="13"/>
    <x v="57"/>
    <x v="2"/>
    <x v="2"/>
    <s v="Kob"/>
    <m/>
    <m/>
    <n v="2.2999999999999998"/>
    <n v="4.5999999999999996"/>
  </r>
  <r>
    <x v="0"/>
    <d v="2012-02-18T00:00:00"/>
    <s v="Zone 5 - Mile 108"/>
    <x v="219"/>
    <x v="13"/>
    <x v="57"/>
    <x v="2"/>
    <x v="2"/>
    <s v="Kob"/>
    <m/>
    <m/>
    <n v="1.3"/>
    <n v="2.6"/>
  </r>
  <r>
    <x v="0"/>
    <d v="2012-02-18T00:00:00"/>
    <s v="Zone 5 - Mile 108"/>
    <x v="220"/>
    <x v="163"/>
    <x v="93"/>
    <x v="2"/>
    <x v="2"/>
    <s v="Kob"/>
    <m/>
    <m/>
    <n v="1.5"/>
    <n v="3"/>
  </r>
  <r>
    <x v="0"/>
    <d v="2012-02-18T00:00:00"/>
    <s v="Zone 5 - Mile 108"/>
    <x v="221"/>
    <x v="164"/>
    <x v="136"/>
    <x v="2"/>
    <x v="2"/>
    <s v="Kob"/>
    <m/>
    <m/>
    <n v="4.2"/>
    <n v="8.4"/>
  </r>
  <r>
    <x v="0"/>
    <d v="2012-02-18T00:00:00"/>
    <s v="Zone 5 - Mile 108"/>
    <x v="221"/>
    <x v="164"/>
    <x v="136"/>
    <x v="2"/>
    <x v="2"/>
    <s v="Kob"/>
    <m/>
    <m/>
    <n v="2.2999999999999998"/>
    <n v="4.5999999999999996"/>
  </r>
  <r>
    <x v="0"/>
    <d v="2012-02-18T00:00:00"/>
    <s v="Zone 5 - Mile 108"/>
    <x v="221"/>
    <x v="164"/>
    <x v="136"/>
    <x v="2"/>
    <x v="2"/>
    <s v="Kob"/>
    <m/>
    <m/>
    <n v="2.1"/>
    <n v="4.2"/>
  </r>
  <r>
    <x v="0"/>
    <d v="2012-02-18T00:00:00"/>
    <s v="Zone 5 - Mile 108"/>
    <x v="221"/>
    <x v="164"/>
    <x v="136"/>
    <x v="2"/>
    <x v="2"/>
    <s v="Steenbras West Coast"/>
    <m/>
    <m/>
    <n v="1.9"/>
    <n v="3.8"/>
  </r>
  <r>
    <x v="0"/>
    <d v="2012-02-18T00:00:00"/>
    <s v="Zone 5 - Mile 108"/>
    <x v="221"/>
    <x v="164"/>
    <x v="136"/>
    <x v="2"/>
    <x v="2"/>
    <m/>
    <s v="Guitarfish - Lesser"/>
    <m/>
    <n v="2.7"/>
    <n v="2.7"/>
  </r>
  <r>
    <x v="0"/>
    <d v="2012-02-18T00:00:00"/>
    <s v="Zone 5 - Mile 108"/>
    <x v="222"/>
    <x v="165"/>
    <x v="137"/>
    <x v="2"/>
    <x v="21"/>
    <m/>
    <m/>
    <m/>
    <m/>
    <s v=""/>
  </r>
  <r>
    <x v="0"/>
    <d v="2012-02-18T00:00:00"/>
    <s v="Zone 5 - Mile 108"/>
    <x v="223"/>
    <x v="165"/>
    <x v="137"/>
    <x v="2"/>
    <x v="21"/>
    <m/>
    <m/>
    <m/>
    <m/>
    <s v=""/>
  </r>
  <r>
    <x v="0"/>
    <d v="2012-02-18T00:00:00"/>
    <s v="Zone 5 - Mile 108"/>
    <x v="224"/>
    <x v="45"/>
    <x v="138"/>
    <x v="2"/>
    <x v="21"/>
    <m/>
    <s v="Guitarfish - Lesser"/>
    <m/>
    <n v="2.7"/>
    <n v="2.7"/>
  </r>
  <r>
    <x v="0"/>
    <d v="2012-02-18T00:00:00"/>
    <s v="Zone 5 - Mile 108"/>
    <x v="225"/>
    <x v="166"/>
    <x v="105"/>
    <x v="2"/>
    <x v="21"/>
    <m/>
    <s v="Shark Hound Smooth"/>
    <m/>
    <n v="2.1"/>
    <n v="2.1"/>
  </r>
  <r>
    <x v="0"/>
    <d v="2012-02-18T00:00:00"/>
    <s v="Zone 5 - Mile 108"/>
    <x v="226"/>
    <x v="13"/>
    <x v="139"/>
    <x v="2"/>
    <x v="21"/>
    <s v="Kob"/>
    <m/>
    <m/>
    <n v="1"/>
    <n v="2"/>
  </r>
  <r>
    <x v="0"/>
    <d v="2012-02-18T00:00:00"/>
    <s v="Zone 5 - Mile 108"/>
    <x v="226"/>
    <x v="13"/>
    <x v="139"/>
    <x v="2"/>
    <x v="21"/>
    <s v="Kob"/>
    <m/>
    <m/>
    <n v="1.2"/>
    <n v="2.4"/>
  </r>
  <r>
    <x v="0"/>
    <d v="2012-02-18T00:00:00"/>
    <s v="Zone 5 - Mile 108"/>
    <x v="227"/>
    <x v="55"/>
    <x v="140"/>
    <x v="4"/>
    <x v="21"/>
    <m/>
    <s v="Shark Hound Smooth"/>
    <m/>
    <n v="2.4"/>
    <n v="2.4"/>
  </r>
  <r>
    <x v="0"/>
    <d v="2012-02-18T00:00:00"/>
    <s v="Zone 5 - Mile 108"/>
    <x v="228"/>
    <x v="104"/>
    <x v="141"/>
    <x v="2"/>
    <x v="21"/>
    <m/>
    <s v="Shark Spotted Gully"/>
    <m/>
    <n v="2.6"/>
    <n v="2.6"/>
  </r>
  <r>
    <x v="0"/>
    <d v="2012-02-18T00:00:00"/>
    <s v="Zone 5 - Mile 108"/>
    <x v="228"/>
    <x v="104"/>
    <x v="141"/>
    <x v="2"/>
    <x v="21"/>
    <m/>
    <s v="Shark Spotted Gully"/>
    <m/>
    <n v="4.4000000000000004"/>
    <n v="4.4000000000000004"/>
  </r>
  <r>
    <x v="0"/>
    <d v="2012-02-18T00:00:00"/>
    <s v="Zone 5 - Mile 108"/>
    <x v="228"/>
    <x v="104"/>
    <x v="141"/>
    <x v="2"/>
    <x v="21"/>
    <s v="Kob"/>
    <m/>
    <m/>
    <n v="1.1000000000000001"/>
    <n v="2.2000000000000002"/>
  </r>
  <r>
    <x v="0"/>
    <d v="2012-02-18T00:00:00"/>
    <s v="Zone 5 - Mile 108"/>
    <x v="228"/>
    <x v="104"/>
    <x v="141"/>
    <x v="2"/>
    <x v="21"/>
    <s v="Kob"/>
    <m/>
    <m/>
    <n v="1"/>
    <n v="2"/>
  </r>
  <r>
    <x v="0"/>
    <d v="2012-02-18T00:00:00"/>
    <s v="Zone 5 - Mile 108"/>
    <x v="229"/>
    <x v="5"/>
    <x v="41"/>
    <x v="0"/>
    <x v="21"/>
    <s v="Kob"/>
    <m/>
    <m/>
    <n v="2.6"/>
    <n v="5.2"/>
  </r>
  <r>
    <x v="0"/>
    <d v="2012-02-18T00:00:00"/>
    <s v="Zone 5 - Mile 108"/>
    <x v="229"/>
    <x v="5"/>
    <x v="41"/>
    <x v="0"/>
    <x v="21"/>
    <s v="Kob"/>
    <m/>
    <m/>
    <n v="0.8"/>
    <n v="1.6"/>
  </r>
  <r>
    <x v="0"/>
    <d v="2012-02-18T00:00:00"/>
    <s v="Zone 5 - Mile 108"/>
    <x v="230"/>
    <x v="167"/>
    <x v="21"/>
    <x v="2"/>
    <x v="21"/>
    <s v="Kob"/>
    <m/>
    <m/>
    <n v="0.8"/>
    <n v="1.6"/>
  </r>
  <r>
    <x v="0"/>
    <d v="2012-02-18T00:00:00"/>
    <s v="Zone 5 - Mile 108"/>
    <x v="230"/>
    <x v="167"/>
    <x v="21"/>
    <x v="2"/>
    <x v="21"/>
    <s v="Kob"/>
    <m/>
    <m/>
    <n v="1.4"/>
    <n v="2.8"/>
  </r>
  <r>
    <x v="0"/>
    <d v="2012-02-18T00:00:00"/>
    <s v="Zone 5 - Mile 108"/>
    <x v="231"/>
    <x v="9"/>
    <x v="142"/>
    <x v="4"/>
    <x v="21"/>
    <s v="Kob"/>
    <m/>
    <m/>
    <n v="1"/>
    <n v="2"/>
  </r>
  <r>
    <x v="0"/>
    <d v="2012-02-18T00:00:00"/>
    <s v="Zone 5 - Mile 108"/>
    <x v="232"/>
    <x v="47"/>
    <x v="143"/>
    <x v="4"/>
    <x v="21"/>
    <m/>
    <s v="Shark Spotted Gully"/>
    <m/>
    <n v="3.4"/>
    <n v="3.4"/>
  </r>
  <r>
    <x v="0"/>
    <d v="2012-02-18T00:00:00"/>
    <s v="Zone 5 - Mile 108"/>
    <x v="232"/>
    <x v="47"/>
    <x v="143"/>
    <x v="4"/>
    <x v="21"/>
    <m/>
    <s v="Shark Spotted Gully"/>
    <m/>
    <n v="2.7"/>
    <n v="2.7"/>
  </r>
  <r>
    <x v="0"/>
    <d v="2012-02-18T00:00:00"/>
    <s v="Zone 5 - Mile 108"/>
    <x v="232"/>
    <x v="47"/>
    <x v="143"/>
    <x v="4"/>
    <x v="21"/>
    <s v="Kob"/>
    <m/>
    <m/>
    <n v="1.2"/>
    <n v="2.4"/>
  </r>
  <r>
    <x v="0"/>
    <d v="2012-02-18T00:00:00"/>
    <s v="Zone 5 - Mile 108"/>
    <x v="232"/>
    <x v="47"/>
    <x v="143"/>
    <x v="4"/>
    <x v="21"/>
    <s v="Kob"/>
    <m/>
    <m/>
    <n v="1.1000000000000001"/>
    <n v="2.2000000000000002"/>
  </r>
  <r>
    <x v="0"/>
    <d v="2012-02-18T00:00:00"/>
    <s v="Zone 5 - Mile 108"/>
    <x v="233"/>
    <x v="75"/>
    <x v="144"/>
    <x v="4"/>
    <x v="21"/>
    <s v="Kob"/>
    <m/>
    <m/>
    <n v="2.1"/>
    <n v="4.2"/>
  </r>
  <r>
    <x v="0"/>
    <d v="2012-02-18T00:00:00"/>
    <s v="Zone 5 - Mile 108"/>
    <x v="233"/>
    <x v="75"/>
    <x v="144"/>
    <x v="4"/>
    <x v="21"/>
    <s v="Kob"/>
    <m/>
    <m/>
    <n v="0.8"/>
    <n v="1.6"/>
  </r>
  <r>
    <x v="0"/>
    <d v="2012-02-18T00:00:00"/>
    <s v="Zone 5 - Mile 108"/>
    <x v="233"/>
    <x v="75"/>
    <x v="144"/>
    <x v="4"/>
    <x v="21"/>
    <s v="Kob"/>
    <m/>
    <m/>
    <n v="1.1000000000000001"/>
    <n v="2.2000000000000002"/>
  </r>
  <r>
    <x v="0"/>
    <d v="2012-02-18T00:00:00"/>
    <s v="Zone 5 - Mile 108"/>
    <x v="234"/>
    <x v="45"/>
    <x v="105"/>
    <x v="2"/>
    <x v="21"/>
    <m/>
    <m/>
    <m/>
    <m/>
    <s v=""/>
  </r>
  <r>
    <x v="1"/>
    <d v="2012-03-22T00:00:00"/>
    <s v="Day 1"/>
    <x v="25"/>
    <x v="24"/>
    <x v="19"/>
    <x v="0"/>
    <x v="3"/>
    <m/>
    <s v="Shark Spotted Gully"/>
    <m/>
    <n v="22.5"/>
    <n v="22.5"/>
  </r>
  <r>
    <x v="1"/>
    <d v="2012-03-22T00:00:00"/>
    <s v="Day 1"/>
    <x v="25"/>
    <x v="24"/>
    <x v="19"/>
    <x v="0"/>
    <x v="3"/>
    <m/>
    <s v="Shark Spotted Gully"/>
    <m/>
    <n v="11.4"/>
    <n v="11.4"/>
  </r>
  <r>
    <x v="1"/>
    <d v="2012-03-22T00:00:00"/>
    <s v="Day 1"/>
    <x v="24"/>
    <x v="23"/>
    <x v="18"/>
    <x v="4"/>
    <x v="3"/>
    <m/>
    <s v="Shark Spotted Gully"/>
    <m/>
    <n v="18.899999999999999"/>
    <n v="18.899999999999999"/>
  </r>
  <r>
    <x v="1"/>
    <d v="2012-03-22T00:00:00"/>
    <s v="Day 1"/>
    <x v="24"/>
    <x v="23"/>
    <x v="18"/>
    <x v="4"/>
    <x v="3"/>
    <m/>
    <s v="Shark Hound Smooth"/>
    <m/>
    <n v="8.6"/>
    <n v="8.6"/>
  </r>
  <r>
    <x v="1"/>
    <d v="2012-03-22T00:00:00"/>
    <s v="Day 1"/>
    <x v="17"/>
    <x v="17"/>
    <x v="12"/>
    <x v="0"/>
    <x v="3"/>
    <m/>
    <s v="Shark Copper (Female)"/>
    <m/>
    <n v="45.9"/>
    <n v="45.9"/>
  </r>
  <r>
    <x v="1"/>
    <d v="2012-03-22T00:00:00"/>
    <s v="Day 1"/>
    <x v="28"/>
    <x v="18"/>
    <x v="21"/>
    <x v="4"/>
    <x v="3"/>
    <m/>
    <s v="Shark Hound Smooth"/>
    <m/>
    <n v="9.8000000000000007"/>
    <n v="9.8000000000000007"/>
  </r>
  <r>
    <x v="1"/>
    <d v="2012-03-22T00:00:00"/>
    <s v="Day 1"/>
    <x v="22"/>
    <x v="21"/>
    <x v="17"/>
    <x v="6"/>
    <x v="3"/>
    <m/>
    <s v="Shark Copper (Female)"/>
    <m/>
    <n v="46.6"/>
    <n v="46.6"/>
  </r>
  <r>
    <x v="1"/>
    <d v="2012-03-22T00:00:00"/>
    <s v="Day 1"/>
    <x v="22"/>
    <x v="21"/>
    <x v="17"/>
    <x v="6"/>
    <x v="3"/>
    <m/>
    <s v="Shark Spotted Gully"/>
    <m/>
    <n v="5.7"/>
    <n v="5.7"/>
  </r>
  <r>
    <x v="1"/>
    <d v="2012-03-22T00:00:00"/>
    <s v="Day 1"/>
    <x v="22"/>
    <x v="21"/>
    <x v="17"/>
    <x v="6"/>
    <x v="3"/>
    <s v="Kob"/>
    <m/>
    <m/>
    <n v="1.9"/>
    <n v="1.9"/>
  </r>
  <r>
    <x v="1"/>
    <d v="2012-03-22T00:00:00"/>
    <s v="Day 1"/>
    <x v="22"/>
    <x v="21"/>
    <x v="17"/>
    <x v="6"/>
    <x v="3"/>
    <s v="Kob"/>
    <m/>
    <m/>
    <n v="1.1000000000000001"/>
    <n v="1.1000000000000001"/>
  </r>
  <r>
    <x v="1"/>
    <d v="2012-03-22T00:00:00"/>
    <s v="Day 1"/>
    <x v="19"/>
    <x v="19"/>
    <x v="14"/>
    <x v="2"/>
    <x v="3"/>
    <m/>
    <m/>
    <m/>
    <m/>
    <s v=""/>
  </r>
  <r>
    <x v="1"/>
    <d v="2012-03-22T00:00:00"/>
    <s v="Day 1"/>
    <x v="155"/>
    <x v="113"/>
    <x v="6"/>
    <x v="4"/>
    <x v="17"/>
    <m/>
    <m/>
    <m/>
    <m/>
    <s v=""/>
  </r>
  <r>
    <x v="1"/>
    <d v="2012-03-22T00:00:00"/>
    <s v="Day 1"/>
    <x v="157"/>
    <x v="124"/>
    <x v="101"/>
    <x v="2"/>
    <x v="17"/>
    <m/>
    <m/>
    <m/>
    <m/>
    <s v=""/>
  </r>
  <r>
    <x v="1"/>
    <d v="2012-03-22T00:00:00"/>
    <s v="Day 1"/>
    <x v="235"/>
    <x v="168"/>
    <x v="94"/>
    <x v="0"/>
    <x v="17"/>
    <m/>
    <s v="Shark Spotted Gully"/>
    <m/>
    <n v="13.9"/>
    <n v="13.9"/>
  </r>
  <r>
    <x v="1"/>
    <d v="2012-03-22T00:00:00"/>
    <s v="Day 1"/>
    <x v="236"/>
    <x v="169"/>
    <x v="145"/>
    <x v="4"/>
    <x v="17"/>
    <s v="Kob"/>
    <m/>
    <m/>
    <n v="5.3"/>
    <n v="5.3"/>
  </r>
  <r>
    <x v="1"/>
    <d v="2012-03-22T00:00:00"/>
    <s v="Day 1"/>
    <x v="237"/>
    <x v="170"/>
    <x v="146"/>
    <x v="2"/>
    <x v="17"/>
    <m/>
    <s v="Shark Hound Smooth"/>
    <m/>
    <n v="8.3000000000000007"/>
    <n v="8.3000000000000007"/>
  </r>
  <r>
    <x v="1"/>
    <d v="2012-03-22T00:00:00"/>
    <s v="Day 1"/>
    <x v="42"/>
    <x v="37"/>
    <x v="30"/>
    <x v="4"/>
    <x v="4"/>
    <m/>
    <s v="Shark Spotted Gully"/>
    <m/>
    <n v="6.5"/>
    <n v="6.5"/>
  </r>
  <r>
    <x v="1"/>
    <d v="2012-03-22T00:00:00"/>
    <s v="Day 1"/>
    <x v="10"/>
    <x v="10"/>
    <x v="6"/>
    <x v="4"/>
    <x v="0"/>
    <m/>
    <s v="Shark Spotted Gully"/>
    <m/>
    <n v="20.399999999999999"/>
    <n v="20.399999999999999"/>
  </r>
  <r>
    <x v="1"/>
    <d v="2012-03-22T00:00:00"/>
    <s v="Day 1"/>
    <x v="10"/>
    <x v="10"/>
    <x v="6"/>
    <x v="4"/>
    <x v="0"/>
    <m/>
    <s v="Shark Hound Smooth"/>
    <m/>
    <n v="8.6"/>
    <n v="8.6"/>
  </r>
  <r>
    <x v="1"/>
    <d v="2012-03-22T00:00:00"/>
    <s v="Day 1"/>
    <x v="10"/>
    <x v="10"/>
    <x v="6"/>
    <x v="4"/>
    <x v="0"/>
    <m/>
    <s v="Shark Hound Smooth"/>
    <m/>
    <n v="10.3"/>
    <n v="10.3"/>
  </r>
  <r>
    <x v="1"/>
    <d v="2012-03-22T00:00:00"/>
    <s v="Day 1"/>
    <x v="10"/>
    <x v="10"/>
    <x v="6"/>
    <x v="4"/>
    <x v="0"/>
    <m/>
    <s v="Ray Bull / Eagle"/>
    <m/>
    <n v="2.6"/>
    <n v="2.6"/>
  </r>
  <r>
    <x v="1"/>
    <d v="2012-03-22T00:00:00"/>
    <s v="Day 1"/>
    <x v="10"/>
    <x v="10"/>
    <x v="6"/>
    <x v="4"/>
    <x v="0"/>
    <m/>
    <s v="Guitarfish - Lesser"/>
    <m/>
    <n v="3.4"/>
    <n v="3.4"/>
  </r>
  <r>
    <x v="1"/>
    <d v="2012-03-22T00:00:00"/>
    <s v="Day 1"/>
    <x v="0"/>
    <x v="0"/>
    <x v="0"/>
    <x v="0"/>
    <x v="0"/>
    <m/>
    <s v="Shark Hound Smooth"/>
    <m/>
    <n v="4.2"/>
    <n v="4.2"/>
  </r>
  <r>
    <x v="1"/>
    <d v="2012-03-22T00:00:00"/>
    <s v="Day 1"/>
    <x v="3"/>
    <x v="3"/>
    <x v="2"/>
    <x v="0"/>
    <x v="0"/>
    <m/>
    <s v="Shark Spotted Gully"/>
    <m/>
    <n v="6.8"/>
    <n v="6.8"/>
  </r>
  <r>
    <x v="1"/>
    <d v="2012-03-22T00:00:00"/>
    <s v="Day 1"/>
    <x v="3"/>
    <x v="3"/>
    <x v="2"/>
    <x v="0"/>
    <x v="0"/>
    <m/>
    <s v="Shark Hound Smooth"/>
    <m/>
    <n v="11.5"/>
    <n v="11.5"/>
  </r>
  <r>
    <x v="1"/>
    <d v="2012-03-22T00:00:00"/>
    <s v="Day 1"/>
    <x v="3"/>
    <x v="3"/>
    <x v="2"/>
    <x v="0"/>
    <x v="0"/>
    <m/>
    <s v="Shark Hound Smooth"/>
    <m/>
    <n v="10.199999999999999"/>
    <n v="10.199999999999999"/>
  </r>
  <r>
    <x v="1"/>
    <d v="2012-03-22T00:00:00"/>
    <s v="Day 1"/>
    <x v="9"/>
    <x v="9"/>
    <x v="5"/>
    <x v="2"/>
    <x v="0"/>
    <m/>
    <s v="Shark Hound Smooth"/>
    <m/>
    <n v="9.1"/>
    <n v="9.1"/>
  </r>
  <r>
    <x v="1"/>
    <d v="2012-03-22T00:00:00"/>
    <s v="Day 1"/>
    <x v="5"/>
    <x v="5"/>
    <x v="2"/>
    <x v="2"/>
    <x v="0"/>
    <m/>
    <s v="Shark Hound Smooth"/>
    <m/>
    <n v="5.4"/>
    <n v="5.4"/>
  </r>
  <r>
    <x v="1"/>
    <d v="2012-03-22T00:00:00"/>
    <s v="Day 1"/>
    <x v="5"/>
    <x v="5"/>
    <x v="2"/>
    <x v="2"/>
    <x v="0"/>
    <m/>
    <s v="Shark Hound Smooth"/>
    <m/>
    <n v="6.3"/>
    <n v="6.3"/>
  </r>
  <r>
    <x v="1"/>
    <d v="2012-03-22T00:00:00"/>
    <s v="Day 1"/>
    <x v="5"/>
    <x v="5"/>
    <x v="2"/>
    <x v="2"/>
    <x v="0"/>
    <m/>
    <s v="Shark Hound Smooth"/>
    <m/>
    <n v="12.1"/>
    <n v="12.1"/>
  </r>
  <r>
    <x v="1"/>
    <d v="2012-03-22T00:00:00"/>
    <s v="Day 1"/>
    <x v="2"/>
    <x v="2"/>
    <x v="1"/>
    <x v="2"/>
    <x v="1"/>
    <m/>
    <s v="Shark Spotted Gully"/>
    <m/>
    <n v="20"/>
    <n v="20"/>
  </r>
  <r>
    <x v="1"/>
    <d v="2012-03-22T00:00:00"/>
    <s v="Day 1"/>
    <x v="2"/>
    <x v="2"/>
    <x v="1"/>
    <x v="2"/>
    <x v="1"/>
    <m/>
    <s v="Shark Hound Smooth"/>
    <m/>
    <n v="11.6"/>
    <n v="11.6"/>
  </r>
  <r>
    <x v="1"/>
    <d v="2012-03-22T00:00:00"/>
    <s v="Day 1"/>
    <x v="210"/>
    <x v="157"/>
    <x v="128"/>
    <x v="4"/>
    <x v="2"/>
    <m/>
    <s v="Shark Spotted Gully"/>
    <m/>
    <n v="19.8"/>
    <n v="19.8"/>
  </r>
  <r>
    <x v="1"/>
    <d v="2012-03-22T00:00:00"/>
    <s v="Day 1"/>
    <x v="210"/>
    <x v="157"/>
    <x v="128"/>
    <x v="4"/>
    <x v="2"/>
    <m/>
    <s v="Shark Hound Smooth"/>
    <m/>
    <n v="11"/>
    <n v="11"/>
  </r>
  <r>
    <x v="1"/>
    <d v="2012-03-22T00:00:00"/>
    <s v="Day 1"/>
    <x v="212"/>
    <x v="81"/>
    <x v="130"/>
    <x v="0"/>
    <x v="2"/>
    <m/>
    <s v="Shark Spotted Gully"/>
    <m/>
    <n v="6"/>
    <n v="6"/>
  </r>
  <r>
    <x v="1"/>
    <d v="2012-03-22T00:00:00"/>
    <s v="Day 1"/>
    <x v="214"/>
    <x v="159"/>
    <x v="132"/>
    <x v="4"/>
    <x v="2"/>
    <m/>
    <s v="Shark Spotted Gully"/>
    <m/>
    <n v="8.1999999999999993"/>
    <n v="8.1999999999999993"/>
  </r>
  <r>
    <x v="1"/>
    <d v="2012-03-22T00:00:00"/>
    <s v="Day 1"/>
    <x v="219"/>
    <x v="13"/>
    <x v="57"/>
    <x v="2"/>
    <x v="2"/>
    <m/>
    <s v="Shark Hound Smooth"/>
    <m/>
    <n v="5.3"/>
    <n v="5.3"/>
  </r>
  <r>
    <x v="1"/>
    <d v="2012-03-22T00:00:00"/>
    <s v="Day 1"/>
    <x v="238"/>
    <x v="90"/>
    <x v="147"/>
    <x v="4"/>
    <x v="2"/>
    <m/>
    <s v="Shark Spotted Gully"/>
    <m/>
    <n v="14.9"/>
    <n v="14.9"/>
  </r>
  <r>
    <x v="1"/>
    <d v="2012-03-22T00:00:00"/>
    <s v="Day 1"/>
    <x v="211"/>
    <x v="158"/>
    <x v="129"/>
    <x v="4"/>
    <x v="2"/>
    <m/>
    <m/>
    <m/>
    <m/>
    <s v=""/>
  </r>
  <r>
    <x v="1"/>
    <d v="2012-03-22T00:00:00"/>
    <s v="Day 1"/>
    <x v="57"/>
    <x v="5"/>
    <x v="21"/>
    <x v="2"/>
    <x v="5"/>
    <m/>
    <s v="Shark Spotted Gully"/>
    <m/>
    <n v="2"/>
    <n v="2"/>
  </r>
  <r>
    <x v="1"/>
    <d v="2012-03-22T00:00:00"/>
    <s v="Day 1"/>
    <x v="57"/>
    <x v="5"/>
    <x v="21"/>
    <x v="2"/>
    <x v="5"/>
    <m/>
    <s v="Shark Hound Smooth"/>
    <m/>
    <n v="7.2"/>
    <n v="7.2"/>
  </r>
  <r>
    <x v="1"/>
    <d v="2012-03-22T00:00:00"/>
    <s v="Day 1"/>
    <x v="57"/>
    <x v="5"/>
    <x v="21"/>
    <x v="2"/>
    <x v="5"/>
    <m/>
    <s v="Shark Hound Smooth"/>
    <m/>
    <n v="10.8"/>
    <n v="10.8"/>
  </r>
  <r>
    <x v="1"/>
    <d v="2012-03-22T00:00:00"/>
    <s v="Day 1"/>
    <x v="57"/>
    <x v="5"/>
    <x v="21"/>
    <x v="2"/>
    <x v="5"/>
    <m/>
    <s v="Shark Hound Smooth"/>
    <m/>
    <n v="11.8"/>
    <n v="11.8"/>
  </r>
  <r>
    <x v="1"/>
    <d v="2012-03-22T00:00:00"/>
    <s v="Day 1"/>
    <x v="57"/>
    <x v="5"/>
    <x v="21"/>
    <x v="2"/>
    <x v="5"/>
    <m/>
    <s v="Shark Hound Smooth"/>
    <m/>
    <n v="8.1999999999999993"/>
    <n v="8.1999999999999993"/>
  </r>
  <r>
    <x v="1"/>
    <d v="2012-03-22T00:00:00"/>
    <s v="Day 1"/>
    <x v="57"/>
    <x v="5"/>
    <x v="21"/>
    <x v="2"/>
    <x v="5"/>
    <m/>
    <s v="Shark Hound Smooth"/>
    <m/>
    <n v="10.7"/>
    <n v="10.7"/>
  </r>
  <r>
    <x v="1"/>
    <d v="2012-03-22T00:00:00"/>
    <s v="Day 1"/>
    <x v="57"/>
    <x v="5"/>
    <x v="21"/>
    <x v="2"/>
    <x v="5"/>
    <m/>
    <s v="Guitarfish - Lesser"/>
    <m/>
    <n v="3.7"/>
    <n v="3.7"/>
  </r>
  <r>
    <x v="1"/>
    <d v="2012-03-22T00:00:00"/>
    <s v="Day 1"/>
    <x v="46"/>
    <x v="41"/>
    <x v="33"/>
    <x v="2"/>
    <x v="5"/>
    <m/>
    <s v="Shark Spotted Gully"/>
    <m/>
    <n v="19.399999999999999"/>
    <n v="19.399999999999999"/>
  </r>
  <r>
    <x v="1"/>
    <d v="2012-03-22T00:00:00"/>
    <s v="Day 1"/>
    <x v="46"/>
    <x v="41"/>
    <x v="33"/>
    <x v="2"/>
    <x v="5"/>
    <m/>
    <s v="Shark Spotted Gully"/>
    <m/>
    <n v="20"/>
    <n v="20"/>
  </r>
  <r>
    <x v="1"/>
    <d v="2012-03-22T00:00:00"/>
    <s v="Day 1"/>
    <x v="46"/>
    <x v="41"/>
    <x v="33"/>
    <x v="2"/>
    <x v="5"/>
    <m/>
    <s v="Shark Hound Smooth"/>
    <m/>
    <n v="10.7"/>
    <n v="10.7"/>
  </r>
  <r>
    <x v="1"/>
    <d v="2012-03-22T00:00:00"/>
    <s v="Day 1"/>
    <x v="56"/>
    <x v="39"/>
    <x v="41"/>
    <x v="2"/>
    <x v="5"/>
    <m/>
    <s v="Shark Copper (Female)"/>
    <m/>
    <n v="57.5"/>
    <n v="57.5"/>
  </r>
  <r>
    <x v="1"/>
    <d v="2012-03-22T00:00:00"/>
    <s v="Day 1"/>
    <x v="56"/>
    <x v="39"/>
    <x v="41"/>
    <x v="2"/>
    <x v="5"/>
    <m/>
    <s v="Shark Spotted Gully"/>
    <m/>
    <n v="6.5"/>
    <n v="6.5"/>
  </r>
  <r>
    <x v="1"/>
    <d v="2012-03-22T00:00:00"/>
    <s v="Day 1"/>
    <x v="55"/>
    <x v="47"/>
    <x v="40"/>
    <x v="2"/>
    <x v="5"/>
    <m/>
    <s v="Shark Spotted Gully"/>
    <m/>
    <n v="21.6"/>
    <n v="21.6"/>
  </r>
  <r>
    <x v="1"/>
    <d v="2012-03-22T00:00:00"/>
    <s v="Day 1"/>
    <x v="55"/>
    <x v="47"/>
    <x v="40"/>
    <x v="2"/>
    <x v="5"/>
    <m/>
    <s v="Shark Spotted Gully"/>
    <m/>
    <n v="20.2"/>
    <n v="20.2"/>
  </r>
  <r>
    <x v="1"/>
    <d v="2012-03-22T00:00:00"/>
    <s v="Day 1"/>
    <x v="55"/>
    <x v="47"/>
    <x v="40"/>
    <x v="2"/>
    <x v="5"/>
    <m/>
    <s v="Shark Hound Smooth"/>
    <m/>
    <n v="20.100000000000001"/>
    <n v="20.100000000000001"/>
  </r>
  <r>
    <x v="1"/>
    <d v="2012-03-22T00:00:00"/>
    <s v="Day 1"/>
    <x v="55"/>
    <x v="47"/>
    <x v="40"/>
    <x v="2"/>
    <x v="5"/>
    <m/>
    <s v="Guitarfish - Lesser"/>
    <m/>
    <n v="2.6"/>
    <n v="2.6"/>
  </r>
  <r>
    <x v="1"/>
    <d v="2012-03-22T00:00:00"/>
    <s v="Day 1"/>
    <x v="49"/>
    <x v="44"/>
    <x v="35"/>
    <x v="4"/>
    <x v="5"/>
    <m/>
    <s v="Shark Spotted Gully"/>
    <m/>
    <n v="17.600000000000001"/>
    <n v="17.600000000000001"/>
  </r>
  <r>
    <x v="1"/>
    <d v="2012-03-22T00:00:00"/>
    <s v="Day 1"/>
    <x v="49"/>
    <x v="44"/>
    <x v="35"/>
    <x v="4"/>
    <x v="5"/>
    <m/>
    <s v="Shark Spotted Gully"/>
    <m/>
    <n v="20.2"/>
    <n v="20.2"/>
  </r>
  <r>
    <x v="1"/>
    <d v="2012-03-22T00:00:00"/>
    <s v="Day 1"/>
    <x v="49"/>
    <x v="44"/>
    <x v="35"/>
    <x v="4"/>
    <x v="5"/>
    <m/>
    <s v="Shark Spotted Gully"/>
    <m/>
    <n v="13.1"/>
    <n v="13.1"/>
  </r>
  <r>
    <x v="1"/>
    <d v="2012-03-22T00:00:00"/>
    <s v="Day 1"/>
    <x v="49"/>
    <x v="44"/>
    <x v="35"/>
    <x v="4"/>
    <x v="5"/>
    <m/>
    <s v="Shark Hound Smooth"/>
    <m/>
    <n v="9"/>
    <n v="9"/>
  </r>
  <r>
    <x v="1"/>
    <d v="2012-03-22T00:00:00"/>
    <s v="Day 1"/>
    <x v="54"/>
    <x v="46"/>
    <x v="39"/>
    <x v="2"/>
    <x v="5"/>
    <m/>
    <s v="Shark Spotted Gully"/>
    <m/>
    <n v="14.1"/>
    <n v="14.1"/>
  </r>
  <r>
    <x v="1"/>
    <d v="2012-03-22T00:00:00"/>
    <s v="Day 1"/>
    <x v="54"/>
    <x v="46"/>
    <x v="39"/>
    <x v="2"/>
    <x v="5"/>
    <m/>
    <s v="Shark Hound Smooth"/>
    <m/>
    <n v="9.3000000000000007"/>
    <n v="9.3000000000000007"/>
  </r>
  <r>
    <x v="1"/>
    <d v="2012-03-22T00:00:00"/>
    <s v="Day 1"/>
    <x v="160"/>
    <x v="121"/>
    <x v="48"/>
    <x v="0"/>
    <x v="18"/>
    <m/>
    <s v="Shark Spotted Gully"/>
    <m/>
    <n v="13.6"/>
    <n v="13.6"/>
  </r>
  <r>
    <x v="1"/>
    <d v="2012-03-22T00:00:00"/>
    <s v="Day 1"/>
    <x v="160"/>
    <x v="121"/>
    <x v="48"/>
    <x v="0"/>
    <x v="18"/>
    <m/>
    <s v="Shark Hound Smooth"/>
    <m/>
    <n v="18.3"/>
    <n v="18.3"/>
  </r>
  <r>
    <x v="1"/>
    <d v="2012-03-22T00:00:00"/>
    <s v="Day 1"/>
    <x v="160"/>
    <x v="121"/>
    <x v="48"/>
    <x v="0"/>
    <x v="18"/>
    <m/>
    <s v="Guitarfish - Lesser"/>
    <m/>
    <n v="2.9"/>
    <n v="2.9"/>
  </r>
  <r>
    <x v="1"/>
    <d v="2012-03-22T00:00:00"/>
    <s v="Day 1"/>
    <x v="166"/>
    <x v="128"/>
    <x v="69"/>
    <x v="4"/>
    <x v="18"/>
    <m/>
    <s v="Shark Spotted Gully"/>
    <m/>
    <n v="23.7"/>
    <n v="23.7"/>
  </r>
  <r>
    <x v="1"/>
    <d v="2012-03-22T00:00:00"/>
    <s v="Day 1"/>
    <x v="166"/>
    <x v="128"/>
    <x v="69"/>
    <x v="4"/>
    <x v="18"/>
    <m/>
    <s v="Shark Hound Smooth"/>
    <m/>
    <n v="7.1"/>
    <n v="7.1"/>
  </r>
  <r>
    <x v="1"/>
    <d v="2012-03-22T00:00:00"/>
    <s v="Day 1"/>
    <x v="166"/>
    <x v="128"/>
    <x v="69"/>
    <x v="4"/>
    <x v="18"/>
    <m/>
    <s v="Shark Hound Smooth"/>
    <m/>
    <n v="3.7"/>
    <n v="3.7"/>
  </r>
  <r>
    <x v="1"/>
    <d v="2012-03-22T00:00:00"/>
    <s v="Day 1"/>
    <x v="166"/>
    <x v="128"/>
    <x v="69"/>
    <x v="4"/>
    <x v="18"/>
    <m/>
    <s v="Guitarfish - Lesser"/>
    <m/>
    <n v="3.2"/>
    <n v="3.2"/>
  </r>
  <r>
    <x v="1"/>
    <d v="2012-03-22T00:00:00"/>
    <s v="Day 1"/>
    <x v="166"/>
    <x v="128"/>
    <x v="69"/>
    <x v="4"/>
    <x v="18"/>
    <m/>
    <s v="Guitarfish - Lesser"/>
    <m/>
    <n v="2.5"/>
    <n v="2.5"/>
  </r>
  <r>
    <x v="1"/>
    <d v="2012-03-22T00:00:00"/>
    <s v="Day 1"/>
    <x v="161"/>
    <x v="81"/>
    <x v="94"/>
    <x v="0"/>
    <x v="18"/>
    <m/>
    <s v="Shark Spotted Gully"/>
    <m/>
    <n v="13.5"/>
    <n v="13.5"/>
  </r>
  <r>
    <x v="1"/>
    <d v="2012-03-22T00:00:00"/>
    <s v="Day 1"/>
    <x v="161"/>
    <x v="81"/>
    <x v="94"/>
    <x v="0"/>
    <x v="18"/>
    <m/>
    <s v="Shark Spotted Gully"/>
    <m/>
    <n v="17.7"/>
    <n v="17.7"/>
  </r>
  <r>
    <x v="1"/>
    <d v="2012-03-22T00:00:00"/>
    <s v="Day 1"/>
    <x v="159"/>
    <x v="126"/>
    <x v="103"/>
    <x v="4"/>
    <x v="18"/>
    <m/>
    <s v="Shark Hound Smooth"/>
    <m/>
    <n v="10.199999999999999"/>
    <n v="10.199999999999999"/>
  </r>
  <r>
    <x v="1"/>
    <d v="2012-03-22T00:00:00"/>
    <s v="Day 1"/>
    <x v="159"/>
    <x v="126"/>
    <x v="103"/>
    <x v="4"/>
    <x v="18"/>
    <m/>
    <s v="Shark Hound Smooth"/>
    <m/>
    <n v="10"/>
    <n v="10"/>
  </r>
  <r>
    <x v="1"/>
    <d v="2012-03-22T00:00:00"/>
    <s v="Day 1"/>
    <x v="239"/>
    <x v="171"/>
    <x v="56"/>
    <x v="2"/>
    <x v="19"/>
    <m/>
    <s v="Shark Copper (Female)"/>
    <m/>
    <n v="52.4"/>
    <n v="52.4"/>
  </r>
  <r>
    <x v="1"/>
    <d v="2012-03-22T00:00:00"/>
    <s v="Day 1"/>
    <x v="239"/>
    <x v="171"/>
    <x v="56"/>
    <x v="2"/>
    <x v="19"/>
    <m/>
    <s v="Shark Copper (Female)"/>
    <m/>
    <n v="40.6"/>
    <n v="40.6"/>
  </r>
  <r>
    <x v="1"/>
    <d v="2012-03-22T00:00:00"/>
    <s v="Day 1"/>
    <x v="239"/>
    <x v="171"/>
    <x v="56"/>
    <x v="2"/>
    <x v="19"/>
    <m/>
    <s v="Shark Spotted Gully"/>
    <m/>
    <n v="20.7"/>
    <n v="20.7"/>
  </r>
  <r>
    <x v="1"/>
    <d v="2012-03-22T00:00:00"/>
    <s v="Day 1"/>
    <x v="239"/>
    <x v="171"/>
    <x v="56"/>
    <x v="2"/>
    <x v="19"/>
    <m/>
    <s v="Shark Spotted Gully"/>
    <m/>
    <n v="8.4"/>
    <n v="8.4"/>
  </r>
  <r>
    <x v="1"/>
    <d v="2012-03-22T00:00:00"/>
    <s v="Day 1"/>
    <x v="239"/>
    <x v="171"/>
    <x v="56"/>
    <x v="2"/>
    <x v="19"/>
    <m/>
    <s v="Guitarfish - Lesser"/>
    <m/>
    <n v="2.5"/>
    <n v="2.5"/>
  </r>
  <r>
    <x v="1"/>
    <d v="2012-03-22T00:00:00"/>
    <s v="Day 1"/>
    <x v="240"/>
    <x v="172"/>
    <x v="148"/>
    <x v="2"/>
    <x v="18"/>
    <m/>
    <s v="Shark Hound Smooth"/>
    <m/>
    <n v="8.6999999999999993"/>
    <n v="8.6999999999999993"/>
  </r>
  <r>
    <x v="1"/>
    <d v="2012-03-22T00:00:00"/>
    <s v="Day 1"/>
    <x v="240"/>
    <x v="172"/>
    <x v="148"/>
    <x v="2"/>
    <x v="18"/>
    <m/>
    <s v="Shark Hound Smooth"/>
    <m/>
    <n v="10.9"/>
    <n v="10.9"/>
  </r>
  <r>
    <x v="1"/>
    <d v="2012-03-22T00:00:00"/>
    <s v="Day 1"/>
    <x v="240"/>
    <x v="172"/>
    <x v="148"/>
    <x v="2"/>
    <x v="18"/>
    <m/>
    <s v="Shark Hound Smooth"/>
    <m/>
    <n v="10.3"/>
    <n v="10.3"/>
  </r>
  <r>
    <x v="1"/>
    <d v="2012-03-22T00:00:00"/>
    <s v="Day 1"/>
    <x v="240"/>
    <x v="172"/>
    <x v="148"/>
    <x v="2"/>
    <x v="18"/>
    <m/>
    <s v="Shark Hound Smooth"/>
    <m/>
    <n v="7"/>
    <n v="7"/>
  </r>
  <r>
    <x v="1"/>
    <d v="2012-03-22T00:00:00"/>
    <s v="Day 1"/>
    <x v="240"/>
    <x v="172"/>
    <x v="148"/>
    <x v="2"/>
    <x v="18"/>
    <m/>
    <s v="Shark Hound Smooth"/>
    <m/>
    <n v="10.5"/>
    <n v="10.5"/>
  </r>
  <r>
    <x v="1"/>
    <d v="2012-03-22T00:00:00"/>
    <s v="Day 1"/>
    <x v="240"/>
    <x v="172"/>
    <x v="148"/>
    <x v="2"/>
    <x v="18"/>
    <m/>
    <s v="Spiney dogfish Spotted"/>
    <m/>
    <n v="6.9"/>
    <n v="6.9"/>
  </r>
  <r>
    <x v="1"/>
    <d v="2012-03-22T00:00:00"/>
    <s v="Day 1"/>
    <x v="147"/>
    <x v="116"/>
    <x v="29"/>
    <x v="6"/>
    <x v="15"/>
    <m/>
    <s v="Shark Spotted Gully"/>
    <m/>
    <n v="4.5"/>
    <n v="4.5"/>
  </r>
  <r>
    <x v="1"/>
    <d v="2012-03-22T00:00:00"/>
    <s v="Day 1"/>
    <x v="147"/>
    <x v="116"/>
    <x v="29"/>
    <x v="6"/>
    <x v="15"/>
    <m/>
    <s v="Shark Hound Smooth"/>
    <m/>
    <n v="3"/>
    <n v="3"/>
  </r>
  <r>
    <x v="1"/>
    <d v="2012-03-22T00:00:00"/>
    <s v="Day 1"/>
    <x v="147"/>
    <x v="116"/>
    <x v="29"/>
    <x v="6"/>
    <x v="15"/>
    <m/>
    <s v="Guitarfish - Lesser"/>
    <m/>
    <n v="2.4"/>
    <n v="2.4"/>
  </r>
  <r>
    <x v="1"/>
    <d v="2012-03-22T00:00:00"/>
    <s v="Day 1"/>
    <x v="147"/>
    <x v="116"/>
    <x v="29"/>
    <x v="6"/>
    <x v="15"/>
    <m/>
    <s v="Guitarfish - Lesser"/>
    <m/>
    <n v="2.8"/>
    <n v="2.8"/>
  </r>
  <r>
    <x v="1"/>
    <d v="2012-03-22T00:00:00"/>
    <s v="Day 1"/>
    <x v="143"/>
    <x v="113"/>
    <x v="97"/>
    <x v="0"/>
    <x v="15"/>
    <m/>
    <s v="Shark Hound Smooth"/>
    <m/>
    <n v="7.1"/>
    <n v="7.1"/>
  </r>
  <r>
    <x v="1"/>
    <d v="2012-03-22T00:00:00"/>
    <s v="Day 1"/>
    <x v="143"/>
    <x v="113"/>
    <x v="97"/>
    <x v="0"/>
    <x v="15"/>
    <m/>
    <s v="Shark Hound Smooth"/>
    <m/>
    <n v="7.4"/>
    <n v="7.4"/>
  </r>
  <r>
    <x v="1"/>
    <d v="2012-03-22T00:00:00"/>
    <s v="Day 1"/>
    <x v="140"/>
    <x v="110"/>
    <x v="95"/>
    <x v="2"/>
    <x v="15"/>
    <m/>
    <s v="Shark Hound Smooth"/>
    <m/>
    <n v="8.1999999999999993"/>
    <n v="8.1999999999999993"/>
  </r>
  <r>
    <x v="1"/>
    <d v="2012-03-22T00:00:00"/>
    <s v="Day 1"/>
    <x v="140"/>
    <x v="110"/>
    <x v="95"/>
    <x v="2"/>
    <x v="15"/>
    <m/>
    <s v="Shark Hound Smooth"/>
    <m/>
    <n v="7.6"/>
    <n v="7.6"/>
  </r>
  <r>
    <x v="1"/>
    <d v="2012-03-22T00:00:00"/>
    <s v="Day 1"/>
    <x v="140"/>
    <x v="110"/>
    <x v="95"/>
    <x v="2"/>
    <x v="15"/>
    <m/>
    <s v="Shark Hound Smooth"/>
    <m/>
    <n v="8.9"/>
    <n v="8.9"/>
  </r>
  <r>
    <x v="1"/>
    <d v="2012-03-22T00:00:00"/>
    <s v="Day 1"/>
    <x v="144"/>
    <x v="114"/>
    <x v="98"/>
    <x v="2"/>
    <x v="15"/>
    <m/>
    <s v="Shark Spotted Gully"/>
    <m/>
    <n v="4"/>
    <n v="4"/>
  </r>
  <r>
    <x v="1"/>
    <d v="2012-03-22T00:00:00"/>
    <s v="Day 1"/>
    <x v="144"/>
    <x v="114"/>
    <x v="98"/>
    <x v="2"/>
    <x v="15"/>
    <m/>
    <s v="Shark Spotted Gully"/>
    <m/>
    <n v="23.5"/>
    <n v="23.5"/>
  </r>
  <r>
    <x v="1"/>
    <d v="2012-03-22T00:00:00"/>
    <s v="Day 1"/>
    <x v="144"/>
    <x v="114"/>
    <x v="98"/>
    <x v="2"/>
    <x v="15"/>
    <m/>
    <s v="Shark Spotted Gully"/>
    <m/>
    <n v="23.1"/>
    <n v="23.1"/>
  </r>
  <r>
    <x v="1"/>
    <d v="2012-03-22T00:00:00"/>
    <s v="Day 1"/>
    <x v="144"/>
    <x v="114"/>
    <x v="98"/>
    <x v="2"/>
    <x v="15"/>
    <m/>
    <s v="Shark Hound Smooth"/>
    <m/>
    <n v="9.6"/>
    <n v="9.6"/>
  </r>
  <r>
    <x v="1"/>
    <d v="2012-03-22T00:00:00"/>
    <s v="Day 1"/>
    <x v="144"/>
    <x v="114"/>
    <x v="98"/>
    <x v="2"/>
    <x v="15"/>
    <m/>
    <s v="Shark Hound Smooth"/>
    <m/>
    <n v="7.4"/>
    <n v="7.4"/>
  </r>
  <r>
    <x v="1"/>
    <d v="2012-03-22T00:00:00"/>
    <s v="Day 1"/>
    <x v="146"/>
    <x v="31"/>
    <x v="93"/>
    <x v="2"/>
    <x v="15"/>
    <m/>
    <s v="Shark Spotted Gully"/>
    <m/>
    <n v="20.3"/>
    <n v="20.3"/>
  </r>
  <r>
    <x v="1"/>
    <d v="2012-03-22T00:00:00"/>
    <s v="Day 1"/>
    <x v="146"/>
    <x v="31"/>
    <x v="93"/>
    <x v="2"/>
    <x v="15"/>
    <m/>
    <s v="Shark Hound Smooth"/>
    <m/>
    <n v="7.9"/>
    <n v="7.9"/>
  </r>
  <r>
    <x v="1"/>
    <d v="2012-03-22T00:00:00"/>
    <s v="Day 1"/>
    <x v="241"/>
    <x v="157"/>
    <x v="149"/>
    <x v="4"/>
    <x v="15"/>
    <m/>
    <s v="Shark Spotted Gully"/>
    <m/>
    <n v="4.5"/>
    <n v="4.5"/>
  </r>
  <r>
    <x v="1"/>
    <d v="2012-03-22T00:00:00"/>
    <s v="Day 1"/>
    <x v="189"/>
    <x v="45"/>
    <x v="16"/>
    <x v="4"/>
    <x v="20"/>
    <m/>
    <s v="Shark Hound Smooth"/>
    <m/>
    <n v="2.2000000000000002"/>
    <n v="2.2000000000000002"/>
  </r>
  <r>
    <x v="1"/>
    <d v="2012-03-22T00:00:00"/>
    <s v="Day 1"/>
    <x v="189"/>
    <x v="45"/>
    <x v="16"/>
    <x v="4"/>
    <x v="20"/>
    <m/>
    <s v="Shark Hound Smooth"/>
    <m/>
    <n v="5.0999999999999996"/>
    <n v="5.0999999999999996"/>
  </r>
  <r>
    <x v="1"/>
    <d v="2012-03-22T00:00:00"/>
    <s v="Day 1"/>
    <x v="189"/>
    <x v="45"/>
    <x v="16"/>
    <x v="4"/>
    <x v="20"/>
    <m/>
    <s v="Guitarfish - Lesser"/>
    <m/>
    <n v="3.9"/>
    <n v="3.9"/>
  </r>
  <r>
    <x v="1"/>
    <d v="2012-03-22T00:00:00"/>
    <s v="Day 1"/>
    <x v="185"/>
    <x v="140"/>
    <x v="114"/>
    <x v="2"/>
    <x v="20"/>
    <m/>
    <s v="Shark Copper (Female)"/>
    <m/>
    <n v="59.5"/>
    <n v="59.5"/>
  </r>
  <r>
    <x v="1"/>
    <d v="2012-03-22T00:00:00"/>
    <s v="Day 1"/>
    <x v="185"/>
    <x v="140"/>
    <x v="114"/>
    <x v="2"/>
    <x v="20"/>
    <m/>
    <s v="Shark Spotted Gully"/>
    <m/>
    <n v="7.1"/>
    <n v="7.1"/>
  </r>
  <r>
    <x v="1"/>
    <d v="2012-03-22T00:00:00"/>
    <s v="Day 1"/>
    <x v="185"/>
    <x v="140"/>
    <x v="114"/>
    <x v="2"/>
    <x v="20"/>
    <m/>
    <s v="Shark Spotted Gully"/>
    <m/>
    <n v="10"/>
    <n v="10"/>
  </r>
  <r>
    <x v="1"/>
    <d v="2012-03-22T00:00:00"/>
    <s v="Day 1"/>
    <x v="185"/>
    <x v="140"/>
    <x v="114"/>
    <x v="2"/>
    <x v="20"/>
    <m/>
    <s v="Shark Spotted Gully"/>
    <m/>
    <n v="19.8"/>
    <n v="19.8"/>
  </r>
  <r>
    <x v="1"/>
    <d v="2012-03-22T00:00:00"/>
    <s v="Day 1"/>
    <x v="185"/>
    <x v="140"/>
    <x v="114"/>
    <x v="2"/>
    <x v="20"/>
    <m/>
    <s v="Shark Spotted Gully"/>
    <m/>
    <n v="8.6"/>
    <n v="8.6"/>
  </r>
  <r>
    <x v="1"/>
    <d v="2012-03-22T00:00:00"/>
    <s v="Day 1"/>
    <x v="195"/>
    <x v="146"/>
    <x v="122"/>
    <x v="4"/>
    <x v="20"/>
    <m/>
    <s v="Shark Spotted Gully"/>
    <m/>
    <n v="5.2"/>
    <n v="5.2"/>
  </r>
  <r>
    <x v="1"/>
    <d v="2012-03-22T00:00:00"/>
    <s v="Day 1"/>
    <x v="195"/>
    <x v="146"/>
    <x v="122"/>
    <x v="4"/>
    <x v="20"/>
    <m/>
    <s v="Shark Spotted Gully"/>
    <m/>
    <n v="4.5999999999999996"/>
    <n v="4.5999999999999996"/>
  </r>
  <r>
    <x v="1"/>
    <d v="2012-03-22T00:00:00"/>
    <s v="Day 1"/>
    <x v="195"/>
    <x v="146"/>
    <x v="122"/>
    <x v="4"/>
    <x v="20"/>
    <m/>
    <s v="Shark Spotted Gully"/>
    <m/>
    <n v="5.0999999999999996"/>
    <n v="5.0999999999999996"/>
  </r>
  <r>
    <x v="1"/>
    <d v="2012-03-22T00:00:00"/>
    <s v="Day 1"/>
    <x v="195"/>
    <x v="146"/>
    <x v="122"/>
    <x v="4"/>
    <x v="20"/>
    <m/>
    <s v="Shark Spotted Gully"/>
    <m/>
    <n v="5"/>
    <n v="5"/>
  </r>
  <r>
    <x v="1"/>
    <d v="2012-03-22T00:00:00"/>
    <s v="Day 1"/>
    <x v="195"/>
    <x v="146"/>
    <x v="122"/>
    <x v="4"/>
    <x v="20"/>
    <m/>
    <s v="Shark Spotted Gully"/>
    <m/>
    <n v="17.8"/>
    <n v="17.8"/>
  </r>
  <r>
    <x v="1"/>
    <d v="2012-03-22T00:00:00"/>
    <s v="Day 1"/>
    <x v="195"/>
    <x v="146"/>
    <x v="122"/>
    <x v="4"/>
    <x v="20"/>
    <m/>
    <s v="Shark Spotted Gully"/>
    <m/>
    <n v="24.7"/>
    <n v="24.7"/>
  </r>
  <r>
    <x v="1"/>
    <d v="2012-03-22T00:00:00"/>
    <s v="Day 1"/>
    <x v="194"/>
    <x v="124"/>
    <x v="121"/>
    <x v="0"/>
    <x v="20"/>
    <m/>
    <s v="Shark Spotted Gully"/>
    <m/>
    <n v="27.5"/>
    <n v="27.5"/>
  </r>
  <r>
    <x v="1"/>
    <d v="2012-03-22T00:00:00"/>
    <s v="Day 1"/>
    <x v="194"/>
    <x v="124"/>
    <x v="121"/>
    <x v="0"/>
    <x v="20"/>
    <m/>
    <s v="Shark Hound Smooth"/>
    <m/>
    <n v="9.8000000000000007"/>
    <n v="9.8000000000000007"/>
  </r>
  <r>
    <x v="1"/>
    <d v="2012-03-22T00:00:00"/>
    <s v="Day 1"/>
    <x v="194"/>
    <x v="124"/>
    <x v="121"/>
    <x v="0"/>
    <x v="20"/>
    <m/>
    <s v="Shark Hound Smooth"/>
    <m/>
    <n v="9"/>
    <n v="9"/>
  </r>
  <r>
    <x v="1"/>
    <d v="2012-03-22T00:00:00"/>
    <s v="Day 1"/>
    <x v="194"/>
    <x v="124"/>
    <x v="121"/>
    <x v="0"/>
    <x v="20"/>
    <m/>
    <s v="Shark Hound Smooth"/>
    <m/>
    <n v="11.3"/>
    <n v="11.3"/>
  </r>
  <r>
    <x v="1"/>
    <d v="2012-03-22T00:00:00"/>
    <s v="Day 1"/>
    <x v="181"/>
    <x v="45"/>
    <x v="43"/>
    <x v="4"/>
    <x v="20"/>
    <m/>
    <s v="Shark Copper (Female)"/>
    <m/>
    <n v="46.4"/>
    <n v="46.4"/>
  </r>
  <r>
    <x v="1"/>
    <d v="2012-03-22T00:00:00"/>
    <s v="Day 1"/>
    <x v="181"/>
    <x v="45"/>
    <x v="43"/>
    <x v="4"/>
    <x v="20"/>
    <m/>
    <s v="Shark Spotted Gully"/>
    <m/>
    <n v="14.7"/>
    <n v="14.7"/>
  </r>
  <r>
    <x v="1"/>
    <d v="2012-03-22T00:00:00"/>
    <s v="Day 1"/>
    <x v="181"/>
    <x v="45"/>
    <x v="43"/>
    <x v="4"/>
    <x v="20"/>
    <m/>
    <s v="Shark Spotted Gully"/>
    <m/>
    <n v="19.600000000000001"/>
    <n v="19.600000000000001"/>
  </r>
  <r>
    <x v="1"/>
    <d v="2012-03-22T00:00:00"/>
    <s v="Day 1"/>
    <x v="181"/>
    <x v="45"/>
    <x v="43"/>
    <x v="4"/>
    <x v="20"/>
    <m/>
    <s v="Shark Spotted Gully"/>
    <m/>
    <n v="4.9000000000000004"/>
    <n v="4.9000000000000004"/>
  </r>
  <r>
    <x v="1"/>
    <d v="2012-03-22T00:00:00"/>
    <s v="Day 1"/>
    <x v="181"/>
    <x v="45"/>
    <x v="43"/>
    <x v="4"/>
    <x v="20"/>
    <m/>
    <s v="Shark Hound Smooth"/>
    <m/>
    <n v="10.7"/>
    <n v="10.7"/>
  </r>
  <r>
    <x v="1"/>
    <d v="2012-03-22T00:00:00"/>
    <s v="Day 1"/>
    <x v="190"/>
    <x v="143"/>
    <x v="118"/>
    <x v="2"/>
    <x v="22"/>
    <m/>
    <s v="Shark Spotted Gully"/>
    <m/>
    <n v="20.2"/>
    <n v="20.2"/>
  </r>
  <r>
    <x v="1"/>
    <d v="2012-03-22T00:00:00"/>
    <s v="Day 1"/>
    <x v="98"/>
    <x v="12"/>
    <x v="70"/>
    <x v="4"/>
    <x v="10"/>
    <m/>
    <s v="Shark Spotted Gully"/>
    <m/>
    <n v="8.1"/>
    <n v="8.1"/>
  </r>
  <r>
    <x v="1"/>
    <d v="2012-03-22T00:00:00"/>
    <s v="Day 1"/>
    <x v="94"/>
    <x v="78"/>
    <x v="66"/>
    <x v="2"/>
    <x v="11"/>
    <m/>
    <s v="Shark Hound Smooth"/>
    <m/>
    <n v="10.199999999999999"/>
    <n v="10.199999999999999"/>
  </r>
  <r>
    <x v="1"/>
    <d v="2012-03-22T00:00:00"/>
    <s v="Day 1"/>
    <x v="94"/>
    <x v="78"/>
    <x v="66"/>
    <x v="2"/>
    <x v="11"/>
    <s v="Kob"/>
    <m/>
    <m/>
    <n v="1.3"/>
    <n v="1.3"/>
  </r>
  <r>
    <x v="1"/>
    <d v="2012-03-22T00:00:00"/>
    <s v="Day 1"/>
    <x v="97"/>
    <x v="80"/>
    <x v="69"/>
    <x v="0"/>
    <x v="10"/>
    <m/>
    <s v="Shark Hound Smooth"/>
    <m/>
    <n v="2.9"/>
    <n v="2.9"/>
  </r>
  <r>
    <x v="1"/>
    <d v="2012-03-22T00:00:00"/>
    <s v="Day 1"/>
    <x v="96"/>
    <x v="68"/>
    <x v="68"/>
    <x v="2"/>
    <x v="11"/>
    <m/>
    <s v="Shark Hound Smooth"/>
    <m/>
    <n v="10"/>
    <n v="10"/>
  </r>
  <r>
    <x v="1"/>
    <d v="2012-03-22T00:00:00"/>
    <s v="Day 1"/>
    <x v="96"/>
    <x v="68"/>
    <x v="68"/>
    <x v="2"/>
    <x v="11"/>
    <s v="Kob"/>
    <m/>
    <m/>
    <n v="1"/>
    <n v="1"/>
  </r>
  <r>
    <x v="1"/>
    <d v="2012-03-22T00:00:00"/>
    <s v="Day 1"/>
    <x v="101"/>
    <x v="18"/>
    <x v="73"/>
    <x v="2"/>
    <x v="10"/>
    <m/>
    <m/>
    <m/>
    <m/>
    <s v=""/>
  </r>
  <r>
    <x v="1"/>
    <d v="2012-03-22T00:00:00"/>
    <s v="Day 1"/>
    <x v="95"/>
    <x v="79"/>
    <x v="67"/>
    <x v="2"/>
    <x v="11"/>
    <m/>
    <m/>
    <m/>
    <m/>
    <s v=""/>
  </r>
  <r>
    <x v="1"/>
    <d v="2012-03-22T00:00:00"/>
    <s v="Day 1"/>
    <x v="73"/>
    <x v="10"/>
    <x v="53"/>
    <x v="4"/>
    <x v="8"/>
    <m/>
    <s v="Shark Hound Smooth"/>
    <m/>
    <n v="12"/>
    <n v="12"/>
  </r>
  <r>
    <x v="1"/>
    <d v="2012-03-22T00:00:00"/>
    <s v="Day 1"/>
    <x v="73"/>
    <x v="10"/>
    <x v="53"/>
    <x v="4"/>
    <x v="8"/>
    <m/>
    <s v="Shark Hound Smooth"/>
    <m/>
    <n v="10.6"/>
    <n v="10.6"/>
  </r>
  <r>
    <x v="1"/>
    <d v="2012-03-22T00:00:00"/>
    <s v="Day 1"/>
    <x v="73"/>
    <x v="10"/>
    <x v="53"/>
    <x v="4"/>
    <x v="8"/>
    <s v="Kob"/>
    <m/>
    <m/>
    <n v="1.4"/>
    <n v="1.4"/>
  </r>
  <r>
    <x v="1"/>
    <d v="2012-03-22T00:00:00"/>
    <s v="Day 1"/>
    <x v="80"/>
    <x v="67"/>
    <x v="56"/>
    <x v="4"/>
    <x v="8"/>
    <m/>
    <s v="Shark Hound Smooth"/>
    <m/>
    <n v="3.2"/>
    <n v="3.2"/>
  </r>
  <r>
    <x v="1"/>
    <d v="2012-03-22T00:00:00"/>
    <s v="Day 1"/>
    <x v="80"/>
    <x v="67"/>
    <x v="56"/>
    <x v="4"/>
    <x v="8"/>
    <m/>
    <s v="Shark Hound Smooth"/>
    <m/>
    <n v="13.3"/>
    <n v="13.3"/>
  </r>
  <r>
    <x v="1"/>
    <d v="2012-03-22T00:00:00"/>
    <s v="Day 1"/>
    <x v="90"/>
    <x v="13"/>
    <x v="37"/>
    <x v="2"/>
    <x v="9"/>
    <m/>
    <s v="Shark Hound Smooth"/>
    <m/>
    <n v="8.1999999999999993"/>
    <n v="8.1999999999999993"/>
  </r>
  <r>
    <x v="1"/>
    <d v="2012-03-22T00:00:00"/>
    <s v="Day 1"/>
    <x v="70"/>
    <x v="59"/>
    <x v="51"/>
    <x v="0"/>
    <x v="8"/>
    <m/>
    <s v="Shark Spotted Gully"/>
    <m/>
    <n v="14.3"/>
    <n v="14.3"/>
  </r>
  <r>
    <x v="1"/>
    <d v="2012-03-22T00:00:00"/>
    <s v="Day 1"/>
    <x v="70"/>
    <x v="59"/>
    <x v="51"/>
    <x v="0"/>
    <x v="8"/>
    <m/>
    <s v="Shark Hound Smooth"/>
    <m/>
    <n v="7.4"/>
    <n v="7.4"/>
  </r>
  <r>
    <x v="1"/>
    <d v="2012-03-22T00:00:00"/>
    <s v="Day 1"/>
    <x v="84"/>
    <x v="70"/>
    <x v="60"/>
    <x v="2"/>
    <x v="9"/>
    <m/>
    <m/>
    <m/>
    <m/>
    <s v=""/>
  </r>
  <r>
    <x v="1"/>
    <d v="2012-03-22T00:00:00"/>
    <s v="Day 1"/>
    <x v="74"/>
    <x v="13"/>
    <x v="54"/>
    <x v="2"/>
    <x v="8"/>
    <m/>
    <s v="Shark Spotted Gully"/>
    <m/>
    <n v="12.9"/>
    <n v="12.9"/>
  </r>
  <r>
    <x v="1"/>
    <d v="2012-03-22T00:00:00"/>
    <s v="Day 1"/>
    <x v="74"/>
    <x v="13"/>
    <x v="54"/>
    <x v="2"/>
    <x v="8"/>
    <m/>
    <s v="Shark Spotted Gully"/>
    <m/>
    <n v="4.3"/>
    <n v="4.3"/>
  </r>
  <r>
    <x v="1"/>
    <d v="2012-03-22T00:00:00"/>
    <s v="Day 1"/>
    <x v="113"/>
    <x v="91"/>
    <x v="80"/>
    <x v="2"/>
    <x v="13"/>
    <m/>
    <s v="Ray Bull / Eagle"/>
    <m/>
    <n v="3.2"/>
    <n v="3.2"/>
  </r>
  <r>
    <x v="1"/>
    <d v="2012-03-22T00:00:00"/>
    <s v="Day 1"/>
    <x v="242"/>
    <x v="173"/>
    <x v="48"/>
    <x v="0"/>
    <x v="12"/>
    <m/>
    <s v="Guitarfish - Lesser"/>
    <m/>
    <n v="4"/>
    <n v="4"/>
  </r>
  <r>
    <x v="1"/>
    <d v="2012-03-22T00:00:00"/>
    <s v="Day 1"/>
    <x v="242"/>
    <x v="173"/>
    <x v="48"/>
    <x v="0"/>
    <x v="12"/>
    <m/>
    <s v="Guitarfish - Lesser"/>
    <m/>
    <n v="3.9"/>
    <n v="3.9"/>
  </r>
  <r>
    <x v="1"/>
    <d v="2012-03-22T00:00:00"/>
    <s v="Day 1"/>
    <x v="115"/>
    <x v="75"/>
    <x v="82"/>
    <x v="2"/>
    <x v="13"/>
    <m/>
    <s v="Ray Bull / Eagle"/>
    <m/>
    <n v="3"/>
    <n v="3"/>
  </r>
  <r>
    <x v="1"/>
    <d v="2012-03-22T00:00:00"/>
    <s v="Day 1"/>
    <x v="243"/>
    <x v="174"/>
    <x v="150"/>
    <x v="2"/>
    <x v="13"/>
    <m/>
    <s v="Guitarfish - Lesser"/>
    <m/>
    <n v="2.9"/>
    <n v="2.9"/>
  </r>
  <r>
    <x v="1"/>
    <d v="2012-03-22T00:00:00"/>
    <s v="Day 1"/>
    <x v="114"/>
    <x v="61"/>
    <x v="81"/>
    <x v="0"/>
    <x v="12"/>
    <m/>
    <s v="Shark Hound Smooth"/>
    <m/>
    <n v="6.6"/>
    <n v="6.6"/>
  </r>
  <r>
    <x v="1"/>
    <d v="2012-03-22T00:00:00"/>
    <s v="Day 1"/>
    <x v="114"/>
    <x v="61"/>
    <x v="81"/>
    <x v="0"/>
    <x v="12"/>
    <m/>
    <s v="Guitarfish - Lesser"/>
    <m/>
    <n v="2.7"/>
    <n v="2.7"/>
  </r>
  <r>
    <x v="1"/>
    <d v="2012-03-22T00:00:00"/>
    <s v="Day 1"/>
    <x v="121"/>
    <x v="95"/>
    <x v="86"/>
    <x v="2"/>
    <x v="12"/>
    <m/>
    <s v="Shark Spotted Gully"/>
    <m/>
    <n v="18.899999999999999"/>
    <n v="18.899999999999999"/>
  </r>
  <r>
    <x v="1"/>
    <d v="2012-03-22T00:00:00"/>
    <s v="Day 1"/>
    <x v="121"/>
    <x v="95"/>
    <x v="86"/>
    <x v="2"/>
    <x v="12"/>
    <m/>
    <s v="Shark Spotted Gully"/>
    <m/>
    <n v="16.3"/>
    <n v="16.3"/>
  </r>
  <r>
    <x v="1"/>
    <d v="2012-03-22T00:00:00"/>
    <s v="Day 1"/>
    <x v="121"/>
    <x v="95"/>
    <x v="86"/>
    <x v="2"/>
    <x v="12"/>
    <m/>
    <s v="Shark Spotted Gully"/>
    <m/>
    <n v="19.399999999999999"/>
    <n v="19.399999999999999"/>
  </r>
  <r>
    <x v="1"/>
    <d v="2012-03-22T00:00:00"/>
    <s v="Day 1"/>
    <x v="244"/>
    <x v="175"/>
    <x v="94"/>
    <x v="2"/>
    <x v="22"/>
    <m/>
    <s v="Shark Hound Smooth"/>
    <m/>
    <n v="9"/>
    <n v="9"/>
  </r>
  <r>
    <x v="1"/>
    <d v="2012-03-22T00:00:00"/>
    <s v="Day 1"/>
    <x v="244"/>
    <x v="175"/>
    <x v="94"/>
    <x v="2"/>
    <x v="22"/>
    <m/>
    <s v="Shark Hound Smooth"/>
    <m/>
    <n v="7.7"/>
    <n v="7.7"/>
  </r>
  <r>
    <x v="1"/>
    <d v="2012-03-22T00:00:00"/>
    <s v="Day 1"/>
    <x v="245"/>
    <x v="176"/>
    <x v="151"/>
    <x v="0"/>
    <x v="22"/>
    <m/>
    <s v="Shark Spotted Gully"/>
    <m/>
    <n v="5.6"/>
    <n v="5.6"/>
  </r>
  <r>
    <x v="1"/>
    <d v="2012-03-22T00:00:00"/>
    <s v="Day 1"/>
    <x v="245"/>
    <x v="176"/>
    <x v="151"/>
    <x v="0"/>
    <x v="22"/>
    <m/>
    <s v="Shark Hound Smooth"/>
    <m/>
    <n v="8.6999999999999993"/>
    <n v="8.6999999999999993"/>
  </r>
  <r>
    <x v="1"/>
    <d v="2012-03-22T00:00:00"/>
    <s v="Day 1"/>
    <x v="245"/>
    <x v="176"/>
    <x v="151"/>
    <x v="0"/>
    <x v="22"/>
    <m/>
    <s v="Shark Hound Smooth"/>
    <m/>
    <n v="9.6999999999999993"/>
    <n v="9.6999999999999993"/>
  </r>
  <r>
    <x v="1"/>
    <d v="2012-03-22T00:00:00"/>
    <s v="Day 1"/>
    <x v="245"/>
    <x v="176"/>
    <x v="151"/>
    <x v="0"/>
    <x v="22"/>
    <m/>
    <s v="Shark Hound Smooth"/>
    <m/>
    <n v="10.199999999999999"/>
    <n v="10.199999999999999"/>
  </r>
  <r>
    <x v="1"/>
    <d v="2012-03-22T00:00:00"/>
    <s v="Day 1"/>
    <x v="245"/>
    <x v="176"/>
    <x v="151"/>
    <x v="0"/>
    <x v="22"/>
    <m/>
    <s v="Ray Bull / Eagle"/>
    <m/>
    <n v="6.5"/>
    <n v="6.5"/>
  </r>
  <r>
    <x v="1"/>
    <d v="2012-03-22T00:00:00"/>
    <s v="Day 1"/>
    <x v="246"/>
    <x v="5"/>
    <x v="152"/>
    <x v="2"/>
    <x v="22"/>
    <m/>
    <m/>
    <m/>
    <m/>
    <s v=""/>
  </r>
  <r>
    <x v="1"/>
    <d v="2012-03-22T00:00:00"/>
    <s v="Day 1"/>
    <x v="247"/>
    <x v="81"/>
    <x v="153"/>
    <x v="2"/>
    <x v="22"/>
    <m/>
    <s v="Shark Hound Smooth"/>
    <m/>
    <n v="8.3000000000000007"/>
    <n v="8.3000000000000007"/>
  </r>
  <r>
    <x v="1"/>
    <d v="2012-03-22T00:00:00"/>
    <s v="Day 1"/>
    <x v="247"/>
    <x v="81"/>
    <x v="153"/>
    <x v="2"/>
    <x v="22"/>
    <m/>
    <s v="Shark Hound Smooth"/>
    <m/>
    <n v="9.1"/>
    <n v="9.1"/>
  </r>
  <r>
    <x v="1"/>
    <d v="2012-03-22T00:00:00"/>
    <s v="Day 1"/>
    <x v="247"/>
    <x v="81"/>
    <x v="153"/>
    <x v="2"/>
    <x v="22"/>
    <m/>
    <s v="Shark Hound Smooth"/>
    <m/>
    <n v="9.9"/>
    <n v="9.9"/>
  </r>
  <r>
    <x v="1"/>
    <d v="2012-03-22T00:00:00"/>
    <s v="Day 1"/>
    <x v="248"/>
    <x v="177"/>
    <x v="154"/>
    <x v="2"/>
    <x v="22"/>
    <m/>
    <s v="Guitarfish - Lesser"/>
    <m/>
    <n v="2.9"/>
    <n v="2.9"/>
  </r>
  <r>
    <x v="1"/>
    <d v="2012-03-22T00:00:00"/>
    <s v="Day 1"/>
    <x v="248"/>
    <x v="177"/>
    <x v="154"/>
    <x v="2"/>
    <x v="22"/>
    <m/>
    <s v="Guitarfish - Lesser"/>
    <m/>
    <n v="3"/>
    <n v="3"/>
  </r>
  <r>
    <x v="1"/>
    <d v="2012-03-22T00:00:00"/>
    <s v="Day 1"/>
    <x v="248"/>
    <x v="177"/>
    <x v="154"/>
    <x v="2"/>
    <x v="22"/>
    <m/>
    <s v="Guitarfish - Lesser"/>
    <m/>
    <n v="2.1"/>
    <n v="2.1"/>
  </r>
  <r>
    <x v="1"/>
    <d v="2012-03-22T00:00:00"/>
    <s v="Day 1"/>
    <x v="249"/>
    <x v="178"/>
    <x v="114"/>
    <x v="2"/>
    <x v="22"/>
    <m/>
    <s v="Shark Spotted Gully"/>
    <m/>
    <n v="3.5"/>
    <n v="3.5"/>
  </r>
  <r>
    <x v="1"/>
    <d v="2012-03-22T00:00:00"/>
    <s v="Day 1"/>
    <x v="249"/>
    <x v="178"/>
    <x v="114"/>
    <x v="2"/>
    <x v="22"/>
    <m/>
    <s v="Shark Hound Smooth"/>
    <m/>
    <n v="8.8000000000000007"/>
    <n v="8.8000000000000007"/>
  </r>
  <r>
    <x v="1"/>
    <d v="2012-03-22T00:00:00"/>
    <s v="Day 1"/>
    <x v="249"/>
    <x v="178"/>
    <x v="114"/>
    <x v="2"/>
    <x v="22"/>
    <m/>
    <s v="Shark Hound Smooth"/>
    <m/>
    <n v="10.4"/>
    <n v="10.4"/>
  </r>
  <r>
    <x v="1"/>
    <d v="2012-03-22T00:00:00"/>
    <s v="Day 1"/>
    <x v="249"/>
    <x v="178"/>
    <x v="114"/>
    <x v="2"/>
    <x v="22"/>
    <m/>
    <s v="Shark Hound Smooth"/>
    <m/>
    <n v="11.8"/>
    <n v="11.8"/>
  </r>
  <r>
    <x v="1"/>
    <d v="2012-03-22T00:00:00"/>
    <s v="Day 1"/>
    <x v="249"/>
    <x v="178"/>
    <x v="114"/>
    <x v="2"/>
    <x v="22"/>
    <m/>
    <s v="Shark Hound Smooth"/>
    <m/>
    <n v="13.5"/>
    <n v="13.5"/>
  </r>
  <r>
    <x v="1"/>
    <d v="2012-03-22T00:00:00"/>
    <s v="Day 1"/>
    <x v="135"/>
    <x v="107"/>
    <x v="90"/>
    <x v="2"/>
    <x v="7"/>
    <m/>
    <s v="Shark Hound Smooth"/>
    <m/>
    <n v="12.2"/>
    <n v="12.2"/>
  </r>
  <r>
    <x v="1"/>
    <d v="2012-03-22T00:00:00"/>
    <s v="Day 1"/>
    <x v="135"/>
    <x v="107"/>
    <x v="90"/>
    <x v="2"/>
    <x v="7"/>
    <m/>
    <s v="Guitarfish - Lesser"/>
    <m/>
    <n v="3"/>
    <n v="3"/>
  </r>
  <r>
    <x v="1"/>
    <d v="2012-03-22T00:00:00"/>
    <s v="Day 1"/>
    <x v="135"/>
    <x v="107"/>
    <x v="90"/>
    <x v="2"/>
    <x v="7"/>
    <m/>
    <s v="Guitarfish - Lesser"/>
    <m/>
    <n v="2.7"/>
    <n v="2.7"/>
  </r>
  <r>
    <x v="1"/>
    <d v="2012-03-22T00:00:00"/>
    <s v="Day 1"/>
    <x v="127"/>
    <x v="61"/>
    <x v="55"/>
    <x v="4"/>
    <x v="7"/>
    <s v="Kob"/>
    <m/>
    <m/>
    <n v="1.1000000000000001"/>
    <n v="1.1000000000000001"/>
  </r>
  <r>
    <x v="1"/>
    <d v="2012-03-22T00:00:00"/>
    <s v="Day 1"/>
    <x v="134"/>
    <x v="5"/>
    <x v="74"/>
    <x v="2"/>
    <x v="7"/>
    <m/>
    <s v="Shark Spotted Gully"/>
    <m/>
    <n v="23.1"/>
    <n v="23.1"/>
  </r>
  <r>
    <x v="1"/>
    <d v="2012-03-22T00:00:00"/>
    <s v="Day 1"/>
    <x v="134"/>
    <x v="5"/>
    <x v="74"/>
    <x v="2"/>
    <x v="7"/>
    <m/>
    <s v="Shark Spotted Gully"/>
    <m/>
    <n v="27.8"/>
    <n v="27.8"/>
  </r>
  <r>
    <x v="1"/>
    <d v="2012-03-22T00:00:00"/>
    <s v="Day 1"/>
    <x v="134"/>
    <x v="5"/>
    <x v="74"/>
    <x v="2"/>
    <x v="7"/>
    <m/>
    <s v="Shark Spotted Gully"/>
    <m/>
    <n v="20.9"/>
    <n v="20.9"/>
  </r>
  <r>
    <x v="1"/>
    <d v="2012-03-22T00:00:00"/>
    <s v="Day 1"/>
    <x v="134"/>
    <x v="5"/>
    <x v="74"/>
    <x v="2"/>
    <x v="7"/>
    <m/>
    <s v="Shark Spotted Gully"/>
    <m/>
    <n v="18.600000000000001"/>
    <n v="18.600000000000001"/>
  </r>
  <r>
    <x v="1"/>
    <d v="2012-03-22T00:00:00"/>
    <s v="Day 1"/>
    <x v="134"/>
    <x v="5"/>
    <x v="74"/>
    <x v="2"/>
    <x v="7"/>
    <m/>
    <s v="Shark Spotted Gully"/>
    <m/>
    <n v="20.8"/>
    <n v="20.8"/>
  </r>
  <r>
    <x v="1"/>
    <d v="2012-03-22T00:00:00"/>
    <s v="Day 1"/>
    <x v="134"/>
    <x v="5"/>
    <x v="74"/>
    <x v="2"/>
    <x v="7"/>
    <m/>
    <s v="Shark Hound Smooth"/>
    <m/>
    <n v="8"/>
    <n v="8"/>
  </r>
  <r>
    <x v="1"/>
    <d v="2012-03-22T00:00:00"/>
    <s v="Day 1"/>
    <x v="134"/>
    <x v="5"/>
    <x v="74"/>
    <x v="2"/>
    <x v="7"/>
    <m/>
    <s v="Shark Hound Smooth"/>
    <m/>
    <n v="7"/>
    <n v="7"/>
  </r>
  <r>
    <x v="1"/>
    <d v="2012-03-22T00:00:00"/>
    <s v="Day 1"/>
    <x v="128"/>
    <x v="101"/>
    <x v="88"/>
    <x v="2"/>
    <x v="7"/>
    <m/>
    <s v="Shark Spotted Gully"/>
    <m/>
    <n v="15.2"/>
    <n v="15.2"/>
  </r>
  <r>
    <x v="1"/>
    <d v="2012-03-22T00:00:00"/>
    <s v="Day 1"/>
    <x v="128"/>
    <x v="101"/>
    <x v="88"/>
    <x v="2"/>
    <x v="7"/>
    <m/>
    <s v="Shark Spotted Gully"/>
    <m/>
    <n v="20.2"/>
    <n v="20.2"/>
  </r>
  <r>
    <x v="1"/>
    <d v="2012-03-22T00:00:00"/>
    <s v="Day 1"/>
    <x v="131"/>
    <x v="104"/>
    <x v="70"/>
    <x v="2"/>
    <x v="7"/>
    <m/>
    <s v="Shark Spotted Gully"/>
    <m/>
    <n v="19.100000000000001"/>
    <n v="19.100000000000001"/>
  </r>
  <r>
    <x v="1"/>
    <d v="2012-03-22T00:00:00"/>
    <s v="Day 1"/>
    <x v="131"/>
    <x v="104"/>
    <x v="70"/>
    <x v="2"/>
    <x v="7"/>
    <m/>
    <s v="Shark Spotted Gully"/>
    <m/>
    <n v="23.5"/>
    <n v="23.5"/>
  </r>
  <r>
    <x v="1"/>
    <d v="2012-03-22T00:00:00"/>
    <s v="Day 1"/>
    <x v="131"/>
    <x v="104"/>
    <x v="70"/>
    <x v="2"/>
    <x v="7"/>
    <m/>
    <s v="Shark Spotted Gully"/>
    <m/>
    <n v="4.4000000000000004"/>
    <n v="4.4000000000000004"/>
  </r>
  <r>
    <x v="1"/>
    <d v="2012-03-22T00:00:00"/>
    <s v="Day 1"/>
    <x v="131"/>
    <x v="104"/>
    <x v="70"/>
    <x v="2"/>
    <x v="7"/>
    <m/>
    <s v="Shark Hound Smooth"/>
    <m/>
    <n v="6.7"/>
    <n v="6.7"/>
  </r>
  <r>
    <x v="1"/>
    <d v="2012-03-22T00:00:00"/>
    <s v="Day 1"/>
    <x v="131"/>
    <x v="104"/>
    <x v="70"/>
    <x v="2"/>
    <x v="7"/>
    <m/>
    <s v="Shark Hound Smooth"/>
    <m/>
    <n v="5.3"/>
    <n v="5.3"/>
  </r>
  <r>
    <x v="1"/>
    <d v="2012-03-22T00:00:00"/>
    <s v="Day 1"/>
    <x v="136"/>
    <x v="45"/>
    <x v="91"/>
    <x v="2"/>
    <x v="7"/>
    <m/>
    <s v="Shark Spotted Gully"/>
    <m/>
    <n v="2.1"/>
    <n v="2.1"/>
  </r>
  <r>
    <x v="1"/>
    <d v="2012-03-22T00:00:00"/>
    <s v="Day 1"/>
    <x v="136"/>
    <x v="45"/>
    <x v="91"/>
    <x v="2"/>
    <x v="7"/>
    <m/>
    <s v="Shark Hound Smooth"/>
    <m/>
    <n v="10"/>
    <n v="10"/>
  </r>
  <r>
    <x v="1"/>
    <d v="2012-03-22T00:00:00"/>
    <s v="Day 1"/>
    <x v="136"/>
    <x v="45"/>
    <x v="91"/>
    <x v="2"/>
    <x v="7"/>
    <m/>
    <s v="Shark Hound Smooth"/>
    <m/>
    <n v="9.4"/>
    <n v="9.4"/>
  </r>
  <r>
    <x v="1"/>
    <d v="2012-03-22T00:00:00"/>
    <s v="Day 1"/>
    <x v="136"/>
    <x v="45"/>
    <x v="91"/>
    <x v="2"/>
    <x v="7"/>
    <m/>
    <s v="Shark Hound Smooth"/>
    <m/>
    <n v="11.6"/>
    <n v="11.6"/>
  </r>
  <r>
    <x v="1"/>
    <d v="2012-03-22T00:00:00"/>
    <s v="Day 1"/>
    <x v="136"/>
    <x v="45"/>
    <x v="91"/>
    <x v="2"/>
    <x v="7"/>
    <m/>
    <s v="Shark Hound Smooth"/>
    <m/>
    <n v="9.1999999999999993"/>
    <n v="9.1999999999999993"/>
  </r>
  <r>
    <x v="1"/>
    <d v="2012-03-22T00:00:00"/>
    <s v="Day 1"/>
    <x v="136"/>
    <x v="45"/>
    <x v="91"/>
    <x v="2"/>
    <x v="7"/>
    <m/>
    <s v="Shark Hound Smooth"/>
    <m/>
    <n v="3.7"/>
    <n v="3.7"/>
  </r>
  <r>
    <x v="1"/>
    <d v="2012-03-22T00:00:00"/>
    <s v="Day 1"/>
    <x v="138"/>
    <x v="108"/>
    <x v="93"/>
    <x v="2"/>
    <x v="14"/>
    <m/>
    <m/>
    <m/>
    <m/>
    <s v=""/>
  </r>
  <r>
    <x v="1"/>
    <d v="2012-03-22T00:00:00"/>
    <s v="Day 1"/>
    <x v="172"/>
    <x v="134"/>
    <x v="111"/>
    <x v="2"/>
    <x v="4"/>
    <m/>
    <s v="Shark Hound Smooth"/>
    <m/>
    <n v="17.399999999999999"/>
    <n v="17.399999999999999"/>
  </r>
  <r>
    <x v="1"/>
    <d v="2012-03-22T00:00:00"/>
    <s v="Day 1"/>
    <x v="172"/>
    <x v="134"/>
    <x v="111"/>
    <x v="2"/>
    <x v="4"/>
    <m/>
    <s v="Shark Hound Smooth"/>
    <m/>
    <n v="12.7"/>
    <n v="12.7"/>
  </r>
  <r>
    <x v="1"/>
    <d v="2012-03-22T00:00:00"/>
    <s v="Day 1"/>
    <x v="172"/>
    <x v="134"/>
    <x v="111"/>
    <x v="2"/>
    <x v="4"/>
    <m/>
    <s v="Shark Hound Smooth"/>
    <m/>
    <n v="10.1"/>
    <n v="10.1"/>
  </r>
  <r>
    <x v="1"/>
    <d v="2012-03-22T00:00:00"/>
    <s v="Day 1"/>
    <x v="172"/>
    <x v="134"/>
    <x v="111"/>
    <x v="2"/>
    <x v="4"/>
    <m/>
    <s v="Shark Hound Smooth"/>
    <m/>
    <n v="12"/>
    <n v="12"/>
  </r>
  <r>
    <x v="1"/>
    <d v="2012-03-22T00:00:00"/>
    <s v="Day 1"/>
    <x v="172"/>
    <x v="134"/>
    <x v="111"/>
    <x v="2"/>
    <x v="4"/>
    <m/>
    <s v="Shark Hound Smooth"/>
    <m/>
    <n v="9.3000000000000007"/>
    <n v="9.3000000000000007"/>
  </r>
  <r>
    <x v="1"/>
    <d v="2012-03-22T00:00:00"/>
    <s v="Day 1"/>
    <x v="172"/>
    <x v="134"/>
    <x v="111"/>
    <x v="2"/>
    <x v="4"/>
    <m/>
    <s v="Shark Hound Smooth"/>
    <m/>
    <n v="7"/>
    <n v="7"/>
  </r>
  <r>
    <x v="1"/>
    <d v="2012-03-22T00:00:00"/>
    <s v="Day 1"/>
    <x v="87"/>
    <x v="73"/>
    <x v="62"/>
    <x v="9"/>
    <x v="8"/>
    <m/>
    <s v="Shark Hound Smooth"/>
    <m/>
    <n v="6"/>
    <n v="6"/>
  </r>
  <r>
    <x v="1"/>
    <d v="2012-03-22T00:00:00"/>
    <s v="Day 1"/>
    <x v="4"/>
    <x v="4"/>
    <x v="2"/>
    <x v="2"/>
    <x v="0"/>
    <m/>
    <s v="Shark Hound Smooth"/>
    <m/>
    <n v="10.8"/>
    <n v="10.8"/>
  </r>
  <r>
    <x v="1"/>
    <d v="2012-03-22T00:00:00"/>
    <s v="Day 1"/>
    <x v="208"/>
    <x v="155"/>
    <x v="29"/>
    <x v="2"/>
    <x v="20"/>
    <m/>
    <s v="Shark Copper (Female)"/>
    <m/>
    <n v="43.5"/>
    <n v="43.5"/>
  </r>
  <r>
    <x v="1"/>
    <d v="2012-03-22T00:00:00"/>
    <s v="Day 1"/>
    <x v="208"/>
    <x v="155"/>
    <x v="29"/>
    <x v="2"/>
    <x v="20"/>
    <m/>
    <s v="Shark Spotted Gully"/>
    <m/>
    <n v="4.4000000000000004"/>
    <n v="4.4000000000000004"/>
  </r>
  <r>
    <x v="1"/>
    <d v="2012-03-22T00:00:00"/>
    <s v="Day 1"/>
    <x v="208"/>
    <x v="155"/>
    <x v="29"/>
    <x v="2"/>
    <x v="20"/>
    <m/>
    <s v="Shark Spotted Gully"/>
    <m/>
    <n v="14.9"/>
    <n v="14.9"/>
  </r>
  <r>
    <x v="1"/>
    <d v="2012-03-22T00:00:00"/>
    <s v="Day 1"/>
    <x v="250"/>
    <x v="21"/>
    <x v="3"/>
    <x v="9"/>
    <x v="5"/>
    <m/>
    <m/>
    <m/>
    <m/>
    <s v=""/>
  </r>
  <r>
    <x v="1"/>
    <d v="2012-03-22T00:00:00"/>
    <s v="Day 1"/>
    <x v="178"/>
    <x v="13"/>
    <x v="102"/>
    <x v="9"/>
    <x v="18"/>
    <m/>
    <s v="Shark Spotted Gully"/>
    <m/>
    <n v="19.399999999999999"/>
    <n v="19.399999999999999"/>
  </r>
  <r>
    <x v="1"/>
    <d v="2012-03-22T00:00:00"/>
    <s v="Day 1"/>
    <x v="178"/>
    <x v="13"/>
    <x v="102"/>
    <x v="9"/>
    <x v="18"/>
    <m/>
    <s v="Shark Hound Smooth"/>
    <m/>
    <n v="3.5"/>
    <n v="3.5"/>
  </r>
  <r>
    <x v="1"/>
    <d v="2012-03-22T00:00:00"/>
    <s v="Day 1"/>
    <x v="178"/>
    <x v="13"/>
    <x v="102"/>
    <x v="9"/>
    <x v="18"/>
    <m/>
    <s v="Shark Hound Smooth"/>
    <m/>
    <n v="6.3"/>
    <n v="6.3"/>
  </r>
  <r>
    <x v="1"/>
    <d v="2012-03-22T00:00:00"/>
    <s v="Day 1"/>
    <x v="30"/>
    <x v="28"/>
    <x v="23"/>
    <x v="2"/>
    <x v="3"/>
    <m/>
    <m/>
    <m/>
    <m/>
    <s v=""/>
  </r>
  <r>
    <x v="1"/>
    <d v="2012-03-22T00:00:00"/>
    <s v="Day 1"/>
    <x v="221"/>
    <x v="164"/>
    <x v="136"/>
    <x v="2"/>
    <x v="2"/>
    <m/>
    <s v="Shark Hound Smooth"/>
    <m/>
    <n v="9"/>
    <n v="9"/>
  </r>
  <r>
    <x v="1"/>
    <d v="2012-03-22T00:00:00"/>
    <s v="Day 1"/>
    <x v="221"/>
    <x v="164"/>
    <x v="136"/>
    <x v="2"/>
    <x v="2"/>
    <m/>
    <s v="Ray Bull / Eagle"/>
    <m/>
    <n v="4"/>
    <n v="4"/>
  </r>
  <r>
    <x v="1"/>
    <d v="2012-03-22T00:00:00"/>
    <s v="Day 1"/>
    <x v="99"/>
    <x v="73"/>
    <x v="71"/>
    <x v="2"/>
    <x v="11"/>
    <m/>
    <m/>
    <m/>
    <m/>
    <s v=""/>
  </r>
  <r>
    <x v="1"/>
    <d v="2012-03-22T00:00:00"/>
    <s v="Day 1"/>
    <x v="174"/>
    <x v="45"/>
    <x v="112"/>
    <x v="9"/>
    <x v="18"/>
    <m/>
    <s v="Shark Hound Smooth"/>
    <m/>
    <n v="10.6"/>
    <n v="10.6"/>
  </r>
  <r>
    <x v="1"/>
    <d v="2012-03-22T00:00:00"/>
    <s v="Day 1"/>
    <x v="251"/>
    <x v="179"/>
    <x v="139"/>
    <x v="9"/>
    <x v="15"/>
    <m/>
    <s v="Ray Bull / Eagle"/>
    <m/>
    <n v="3.2"/>
    <n v="3.2"/>
  </r>
  <r>
    <x v="1"/>
    <d v="2012-03-22T00:00:00"/>
    <s v="Day 1"/>
    <x v="251"/>
    <x v="179"/>
    <x v="139"/>
    <x v="9"/>
    <x v="15"/>
    <m/>
    <s v="Ray Bull / Eagle"/>
    <m/>
    <n v="3"/>
    <n v="3"/>
  </r>
  <r>
    <x v="1"/>
    <d v="2012-03-22T00:00:00"/>
    <s v="Day 1"/>
    <x v="168"/>
    <x v="130"/>
    <x v="108"/>
    <x v="9"/>
    <x v="4"/>
    <m/>
    <s v="Shark Spotted Gully"/>
    <m/>
    <n v="17.5"/>
    <n v="17.5"/>
  </r>
  <r>
    <x v="1"/>
    <d v="2012-03-22T00:00:00"/>
    <s v="Day 1"/>
    <x v="168"/>
    <x v="130"/>
    <x v="108"/>
    <x v="9"/>
    <x v="4"/>
    <m/>
    <s v="Shark Spotted Gully"/>
    <m/>
    <n v="21.2"/>
    <n v="21.2"/>
  </r>
  <r>
    <x v="1"/>
    <d v="2012-03-22T00:00:00"/>
    <s v="Day 1"/>
    <x v="252"/>
    <x v="180"/>
    <x v="81"/>
    <x v="9"/>
    <x v="12"/>
    <m/>
    <s v="Guitarfish - Lesser"/>
    <m/>
    <n v="2.2999999999999998"/>
    <n v="2.2999999999999998"/>
  </r>
  <r>
    <x v="1"/>
    <d v="2012-03-22T00:00:00"/>
    <s v="Day 1"/>
    <x v="252"/>
    <x v="180"/>
    <x v="81"/>
    <x v="9"/>
    <x v="12"/>
    <m/>
    <s v="Guitarfish - Lesser"/>
    <m/>
    <n v="3.1"/>
    <n v="3.1"/>
  </r>
  <r>
    <x v="1"/>
    <d v="2012-03-22T00:00:00"/>
    <s v="Day 1"/>
    <x v="102"/>
    <x v="81"/>
    <x v="74"/>
    <x v="2"/>
    <x v="11"/>
    <m/>
    <m/>
    <m/>
    <m/>
    <s v=""/>
  </r>
  <r>
    <x v="1"/>
    <d v="2012-03-22T00:00:00"/>
    <s v="Day 1"/>
    <x v="86"/>
    <x v="72"/>
    <x v="60"/>
    <x v="2"/>
    <x v="9"/>
    <m/>
    <s v="Guitarfish - Lesser"/>
    <m/>
    <n v="2.1"/>
    <n v="2.1"/>
  </r>
  <r>
    <x v="1"/>
    <d v="2012-03-22T00:00:00"/>
    <s v="Day 1"/>
    <x v="253"/>
    <x v="181"/>
    <x v="155"/>
    <x v="2"/>
    <x v="19"/>
    <s v="Kob"/>
    <m/>
    <m/>
    <n v="2.1"/>
    <n v="2.1"/>
  </r>
  <r>
    <x v="1"/>
    <d v="2012-03-22T00:00:00"/>
    <s v="Day 1"/>
    <x v="254"/>
    <x v="182"/>
    <x v="6"/>
    <x v="7"/>
    <x v="17"/>
    <m/>
    <m/>
    <m/>
    <m/>
    <s v=""/>
  </r>
  <r>
    <x v="1"/>
    <d v="2012-03-22T00:00:00"/>
    <s v="Day 1"/>
    <x v="179"/>
    <x v="39"/>
    <x v="107"/>
    <x v="9"/>
    <x v="18"/>
    <m/>
    <m/>
    <m/>
    <m/>
    <s v=""/>
  </r>
  <r>
    <x v="1"/>
    <d v="2012-03-22T00:00:00"/>
    <s v="Day 1"/>
    <x v="88"/>
    <x v="74"/>
    <x v="59"/>
    <x v="9"/>
    <x v="8"/>
    <m/>
    <m/>
    <m/>
    <m/>
    <s v=""/>
  </r>
  <r>
    <x v="1"/>
    <d v="2012-03-22T00:00:00"/>
    <s v="Day 1"/>
    <x v="95"/>
    <x v="79"/>
    <x v="67"/>
    <x v="2"/>
    <x v="11"/>
    <m/>
    <m/>
    <m/>
    <m/>
    <s v=""/>
  </r>
  <r>
    <x v="1"/>
    <d v="2012-03-22T00:00:00"/>
    <s v="Day 1"/>
    <x v="53"/>
    <x v="5"/>
    <x v="38"/>
    <x v="2"/>
    <x v="5"/>
    <m/>
    <s v="Shark Spotted Gully"/>
    <m/>
    <n v="5.8"/>
    <n v="5.8"/>
  </r>
  <r>
    <x v="1"/>
    <d v="2012-03-22T00:00:00"/>
    <s v="Day 1"/>
    <x v="53"/>
    <x v="5"/>
    <x v="38"/>
    <x v="2"/>
    <x v="5"/>
    <m/>
    <s v="Shark Hound Smooth"/>
    <m/>
    <n v="13.2"/>
    <n v="13.2"/>
  </r>
  <r>
    <x v="1"/>
    <d v="2012-03-22T00:00:00"/>
    <s v="Day 1"/>
    <x v="53"/>
    <x v="5"/>
    <x v="38"/>
    <x v="2"/>
    <x v="5"/>
    <m/>
    <s v="Shark Hound Smooth"/>
    <m/>
    <n v="2"/>
    <n v="2"/>
  </r>
  <r>
    <x v="1"/>
    <d v="2012-03-22T00:00:00"/>
    <s v="Day 1"/>
    <x v="156"/>
    <x v="123"/>
    <x v="101"/>
    <x v="7"/>
    <x v="17"/>
    <m/>
    <s v="Guitarfish - Lesser"/>
    <m/>
    <n v="2.4"/>
    <n v="2.4"/>
  </r>
  <r>
    <x v="1"/>
    <d v="2012-03-22T00:00:00"/>
    <s v="Day 1"/>
    <x v="156"/>
    <x v="123"/>
    <x v="101"/>
    <x v="7"/>
    <x v="17"/>
    <m/>
    <s v="Guitarfish - Lesser"/>
    <m/>
    <n v="2.2999999999999998"/>
    <n v="2.2999999999999998"/>
  </r>
  <r>
    <x v="1"/>
    <d v="2012-03-22T00:00:00"/>
    <s v="Day 1"/>
    <x v="255"/>
    <x v="183"/>
    <x v="94"/>
    <x v="3"/>
    <x v="17"/>
    <m/>
    <s v="Ray Bull / Eagle"/>
    <m/>
    <n v="2.6"/>
    <n v="2.6"/>
  </r>
  <r>
    <x v="1"/>
    <d v="2012-03-22T00:00:00"/>
    <s v="Day 1"/>
    <x v="255"/>
    <x v="183"/>
    <x v="94"/>
    <x v="3"/>
    <x v="17"/>
    <m/>
    <s v="Guitarfish - Lesser"/>
    <m/>
    <n v="2.6"/>
    <n v="2.6"/>
  </r>
  <r>
    <x v="1"/>
    <d v="2012-03-22T00:00:00"/>
    <s v="Day 1"/>
    <x v="6"/>
    <x v="6"/>
    <x v="2"/>
    <x v="3"/>
    <x v="0"/>
    <m/>
    <m/>
    <m/>
    <m/>
    <s v=""/>
  </r>
  <r>
    <x v="1"/>
    <d v="2012-03-22T00:00:00"/>
    <s v="Day 1"/>
    <x v="47"/>
    <x v="42"/>
    <x v="34"/>
    <x v="1"/>
    <x v="5"/>
    <m/>
    <s v="Guitarfish - Lesser"/>
    <m/>
    <n v="3.1"/>
    <n v="3.1"/>
  </r>
  <r>
    <x v="1"/>
    <d v="2012-03-22T00:00:00"/>
    <s v="Day 1"/>
    <x v="71"/>
    <x v="60"/>
    <x v="51"/>
    <x v="3"/>
    <x v="8"/>
    <m/>
    <s v="Shark Spotted Gully"/>
    <m/>
    <n v="4.5999999999999996"/>
    <n v="4.5999999999999996"/>
  </r>
  <r>
    <x v="1"/>
    <d v="2012-03-22T00:00:00"/>
    <s v="Day 1"/>
    <x v="71"/>
    <x v="60"/>
    <x v="51"/>
    <x v="3"/>
    <x v="8"/>
    <s v="Kob"/>
    <m/>
    <m/>
    <n v="2.4"/>
    <n v="2.4"/>
  </r>
  <r>
    <x v="1"/>
    <d v="2012-03-22T00:00:00"/>
    <s v="Day 1"/>
    <x v="71"/>
    <x v="60"/>
    <x v="51"/>
    <x v="3"/>
    <x v="8"/>
    <s v="Kob"/>
    <m/>
    <m/>
    <n v="3.1"/>
    <n v="3.1"/>
  </r>
  <r>
    <x v="1"/>
    <d v="2012-03-22T00:00:00"/>
    <s v="Day 1"/>
    <x v="71"/>
    <x v="60"/>
    <x v="51"/>
    <x v="3"/>
    <x v="8"/>
    <s v="Kob"/>
    <m/>
    <m/>
    <n v="1"/>
    <n v="1"/>
  </r>
  <r>
    <x v="1"/>
    <d v="2012-03-22T00:00:00"/>
    <s v="Day 1"/>
    <x v="145"/>
    <x v="115"/>
    <x v="98"/>
    <x v="10"/>
    <x v="15"/>
    <m/>
    <m/>
    <m/>
    <m/>
    <s v=""/>
  </r>
  <r>
    <x v="1"/>
    <d v="2012-03-22T00:00:00"/>
    <s v="Day 1"/>
    <x v="43"/>
    <x v="38"/>
    <x v="30"/>
    <x v="5"/>
    <x v="4"/>
    <m/>
    <m/>
    <m/>
    <m/>
    <s v=""/>
  </r>
  <r>
    <x v="1"/>
    <d v="2012-03-22T00:00:00"/>
    <s v="Day 1"/>
    <x v="154"/>
    <x v="122"/>
    <x v="6"/>
    <x v="5"/>
    <x v="17"/>
    <m/>
    <m/>
    <m/>
    <m/>
    <s v=""/>
  </r>
  <r>
    <x v="1"/>
    <d v="2012-03-22T00:00:00"/>
    <s v="Day 1"/>
    <x v="184"/>
    <x v="139"/>
    <x v="94"/>
    <x v="7"/>
    <x v="20"/>
    <s v="Kob"/>
    <m/>
    <m/>
    <n v="1"/>
    <n v="1"/>
  </r>
  <r>
    <x v="1"/>
    <d v="2012-03-22T00:00:00"/>
    <s v="Day 1"/>
    <x v="11"/>
    <x v="11"/>
    <x v="7"/>
    <x v="5"/>
    <x v="0"/>
    <s v="Kob"/>
    <m/>
    <m/>
    <n v="1"/>
    <n v="1"/>
  </r>
  <r>
    <x v="1"/>
    <d v="2012-03-22T00:00:00"/>
    <s v="Day 1"/>
    <x v="11"/>
    <x v="11"/>
    <x v="7"/>
    <x v="5"/>
    <x v="0"/>
    <m/>
    <s v="Ray Bull / Eagle"/>
    <m/>
    <n v="2.2999999999999998"/>
    <n v="2.2999999999999998"/>
  </r>
  <r>
    <x v="1"/>
    <d v="2012-03-22T00:00:00"/>
    <s v="Day 1"/>
    <x v="1"/>
    <x v="1"/>
    <x v="0"/>
    <x v="1"/>
    <x v="0"/>
    <s v="Kob"/>
    <m/>
    <m/>
    <n v="1.4"/>
    <n v="1.4"/>
  </r>
  <r>
    <x v="1"/>
    <d v="2012-03-22T00:00:00"/>
    <s v="Day 1"/>
    <x v="1"/>
    <x v="1"/>
    <x v="0"/>
    <x v="1"/>
    <x v="0"/>
    <m/>
    <s v="Ray Bull / Eagle"/>
    <m/>
    <n v="2.1"/>
    <n v="2.1"/>
  </r>
  <r>
    <x v="1"/>
    <d v="2012-03-22T00:00:00"/>
    <s v="Day 1"/>
    <x v="82"/>
    <x v="69"/>
    <x v="58"/>
    <x v="7"/>
    <x v="10"/>
    <s v="Kob"/>
    <m/>
    <m/>
    <n v="1.6"/>
    <n v="1.6"/>
  </r>
  <r>
    <x v="1"/>
    <d v="2012-03-22T00:00:00"/>
    <s v="Day 1"/>
    <x v="82"/>
    <x v="69"/>
    <x v="58"/>
    <x v="7"/>
    <x v="10"/>
    <m/>
    <s v="Guitarfish - Lesser"/>
    <m/>
    <n v="2.2000000000000002"/>
    <n v="2.2000000000000002"/>
  </r>
  <r>
    <x v="1"/>
    <d v="2012-03-22T00:00:00"/>
    <s v="Day 1"/>
    <x v="158"/>
    <x v="125"/>
    <x v="102"/>
    <x v="7"/>
    <x v="17"/>
    <m/>
    <m/>
    <m/>
    <m/>
    <s v=""/>
  </r>
  <r>
    <x v="1"/>
    <d v="2012-03-22T00:00:00"/>
    <s v="Day 1"/>
    <x v="132"/>
    <x v="105"/>
    <x v="23"/>
    <x v="7"/>
    <x v="7"/>
    <m/>
    <s v="Shark Spotted Gully"/>
    <m/>
    <n v="2.2999999999999998"/>
    <n v="2.2999999999999998"/>
  </r>
  <r>
    <x v="1"/>
    <d v="2012-03-22T00:00:00"/>
    <s v="Day 1"/>
    <x v="132"/>
    <x v="105"/>
    <x v="23"/>
    <x v="7"/>
    <x v="7"/>
    <m/>
    <s v="Shark Spotted Gully"/>
    <m/>
    <n v="26.6"/>
    <n v="26.6"/>
  </r>
  <r>
    <x v="1"/>
    <d v="2012-03-22T00:00:00"/>
    <s v="Day 1"/>
    <x v="132"/>
    <x v="105"/>
    <x v="23"/>
    <x v="7"/>
    <x v="7"/>
    <m/>
    <s v="Shark Spotted Gully"/>
    <m/>
    <n v="20.3"/>
    <n v="20.3"/>
  </r>
  <r>
    <x v="1"/>
    <d v="2012-03-22T00:00:00"/>
    <s v="Day 1"/>
    <x v="256"/>
    <x v="184"/>
    <x v="96"/>
    <x v="7"/>
    <x v="23"/>
    <m/>
    <s v="Shark Copper (Female)"/>
    <m/>
    <n v="37.1"/>
    <n v="37.1"/>
  </r>
  <r>
    <x v="1"/>
    <d v="2012-03-22T00:00:00"/>
    <s v="Day 1"/>
    <x v="105"/>
    <x v="83"/>
    <x v="75"/>
    <x v="7"/>
    <x v="11"/>
    <m/>
    <m/>
    <m/>
    <m/>
    <s v=""/>
  </r>
  <r>
    <x v="1"/>
    <d v="2012-03-22T00:00:00"/>
    <s v="Day 1"/>
    <x v="15"/>
    <x v="15"/>
    <x v="10"/>
    <x v="3"/>
    <x v="0"/>
    <m/>
    <m/>
    <m/>
    <m/>
    <s v=""/>
  </r>
  <r>
    <x v="2"/>
    <d v="2012-03-23T00:00:00"/>
    <s v="Day 2"/>
    <x v="25"/>
    <x v="24"/>
    <x v="19"/>
    <x v="0"/>
    <x v="3"/>
    <m/>
    <s v="Shark Spotted Gully"/>
    <m/>
    <n v="3.8"/>
    <n v="3.8"/>
  </r>
  <r>
    <x v="2"/>
    <d v="2012-03-23T00:00:00"/>
    <s v="Day 2"/>
    <x v="24"/>
    <x v="23"/>
    <x v="18"/>
    <x v="4"/>
    <x v="3"/>
    <m/>
    <s v="Shark Spotted Gully"/>
    <m/>
    <n v="16.5"/>
    <n v="16.5"/>
  </r>
  <r>
    <x v="2"/>
    <d v="2012-03-23T00:00:00"/>
    <s v="Day 2"/>
    <x v="17"/>
    <x v="17"/>
    <x v="12"/>
    <x v="0"/>
    <x v="3"/>
    <m/>
    <s v="Shark Copper (Female)"/>
    <m/>
    <n v="36.700000000000003"/>
    <n v="36.700000000000003"/>
  </r>
  <r>
    <x v="2"/>
    <d v="2012-03-23T00:00:00"/>
    <s v="Day 2"/>
    <x v="17"/>
    <x v="17"/>
    <x v="12"/>
    <x v="0"/>
    <x v="3"/>
    <m/>
    <s v="Shark Hound Smooth"/>
    <m/>
    <n v="10.199999999999999"/>
    <n v="10.199999999999999"/>
  </r>
  <r>
    <x v="2"/>
    <d v="2012-03-23T00:00:00"/>
    <s v="Day 2"/>
    <x v="28"/>
    <x v="18"/>
    <x v="21"/>
    <x v="4"/>
    <x v="3"/>
    <m/>
    <s v="Guitarfish - Lesser"/>
    <m/>
    <n v="3.3"/>
    <n v="3.3"/>
  </r>
  <r>
    <x v="2"/>
    <d v="2012-03-23T00:00:00"/>
    <s v="Day 2"/>
    <x v="22"/>
    <x v="21"/>
    <x v="17"/>
    <x v="6"/>
    <x v="3"/>
    <m/>
    <m/>
    <m/>
    <m/>
    <s v=""/>
  </r>
  <r>
    <x v="2"/>
    <d v="2012-03-23T00:00:00"/>
    <s v="Day 2"/>
    <x v="19"/>
    <x v="19"/>
    <x v="14"/>
    <x v="2"/>
    <x v="3"/>
    <m/>
    <m/>
    <m/>
    <m/>
    <s v=""/>
  </r>
  <r>
    <x v="2"/>
    <d v="2012-03-23T00:00:00"/>
    <s v="Day 2"/>
    <x v="155"/>
    <x v="113"/>
    <x v="6"/>
    <x v="4"/>
    <x v="17"/>
    <m/>
    <s v="Shark Spotted Gully"/>
    <m/>
    <n v="10.3"/>
    <n v="10.3"/>
  </r>
  <r>
    <x v="2"/>
    <d v="2012-03-23T00:00:00"/>
    <s v="Day 2"/>
    <x v="155"/>
    <x v="113"/>
    <x v="6"/>
    <x v="4"/>
    <x v="17"/>
    <m/>
    <s v="Shark Spotted Gully"/>
    <m/>
    <n v="9.3000000000000007"/>
    <n v="9.3000000000000007"/>
  </r>
  <r>
    <x v="2"/>
    <d v="2012-03-23T00:00:00"/>
    <s v="Day 2"/>
    <x v="155"/>
    <x v="113"/>
    <x v="6"/>
    <x v="4"/>
    <x v="17"/>
    <m/>
    <s v="Shark Spotted Gully"/>
    <m/>
    <n v="13.4"/>
    <n v="13.4"/>
  </r>
  <r>
    <x v="2"/>
    <d v="2012-03-23T00:00:00"/>
    <s v="Day 2"/>
    <x v="157"/>
    <x v="124"/>
    <x v="101"/>
    <x v="2"/>
    <x v="17"/>
    <m/>
    <s v="Shark Spotted Gully"/>
    <m/>
    <n v="15"/>
    <n v="15"/>
  </r>
  <r>
    <x v="2"/>
    <d v="2012-03-23T00:00:00"/>
    <s v="Day 2"/>
    <x v="157"/>
    <x v="124"/>
    <x v="101"/>
    <x v="2"/>
    <x v="17"/>
    <m/>
    <s v="Shark Spotted Gully"/>
    <m/>
    <n v="8.1"/>
    <n v="8.1"/>
  </r>
  <r>
    <x v="2"/>
    <d v="2012-03-23T00:00:00"/>
    <s v="Day 2"/>
    <x v="235"/>
    <x v="168"/>
    <x v="94"/>
    <x v="0"/>
    <x v="17"/>
    <m/>
    <m/>
    <m/>
    <m/>
    <s v=""/>
  </r>
  <r>
    <x v="2"/>
    <d v="2012-03-23T00:00:00"/>
    <s v="Day 2"/>
    <x v="236"/>
    <x v="169"/>
    <x v="145"/>
    <x v="4"/>
    <x v="17"/>
    <m/>
    <s v="Shark Copper (Female)"/>
    <m/>
    <n v="41.9"/>
    <n v="41.9"/>
  </r>
  <r>
    <x v="2"/>
    <d v="2012-03-23T00:00:00"/>
    <s v="Day 2"/>
    <x v="237"/>
    <x v="170"/>
    <x v="146"/>
    <x v="2"/>
    <x v="17"/>
    <m/>
    <s v="Shark Spotted Gully"/>
    <m/>
    <n v="14"/>
    <n v="14"/>
  </r>
  <r>
    <x v="2"/>
    <d v="2012-03-23T00:00:00"/>
    <s v="Day 2"/>
    <x v="237"/>
    <x v="170"/>
    <x v="146"/>
    <x v="2"/>
    <x v="17"/>
    <m/>
    <s v="Shark Spotted Gully"/>
    <m/>
    <n v="10.9"/>
    <n v="10.9"/>
  </r>
  <r>
    <x v="2"/>
    <d v="2012-03-23T00:00:00"/>
    <s v="Day 2"/>
    <x v="42"/>
    <x v="37"/>
    <x v="30"/>
    <x v="4"/>
    <x v="4"/>
    <m/>
    <m/>
    <m/>
    <m/>
    <s v=""/>
  </r>
  <r>
    <x v="2"/>
    <d v="2012-03-23T00:00:00"/>
    <s v="Day 2"/>
    <x v="10"/>
    <x v="10"/>
    <x v="6"/>
    <x v="4"/>
    <x v="0"/>
    <m/>
    <s v="Shark Copper (Female)"/>
    <m/>
    <n v="26.4"/>
    <n v="26.4"/>
  </r>
  <r>
    <x v="2"/>
    <d v="2012-03-23T00:00:00"/>
    <s v="Day 2"/>
    <x v="10"/>
    <x v="10"/>
    <x v="6"/>
    <x v="4"/>
    <x v="0"/>
    <m/>
    <s v="Shark Spotted Gully"/>
    <m/>
    <n v="9.1999999999999993"/>
    <n v="9.1999999999999993"/>
  </r>
  <r>
    <x v="2"/>
    <d v="2012-03-23T00:00:00"/>
    <s v="Day 2"/>
    <x v="0"/>
    <x v="0"/>
    <x v="0"/>
    <x v="0"/>
    <x v="0"/>
    <m/>
    <m/>
    <m/>
    <m/>
    <s v=""/>
  </r>
  <r>
    <x v="2"/>
    <d v="2012-03-23T00:00:00"/>
    <s v="Day 2"/>
    <x v="3"/>
    <x v="3"/>
    <x v="2"/>
    <x v="0"/>
    <x v="0"/>
    <m/>
    <s v="Shark Spotted Gully"/>
    <m/>
    <n v="4.2"/>
    <n v="4.2"/>
  </r>
  <r>
    <x v="2"/>
    <d v="2012-03-23T00:00:00"/>
    <s v="Day 2"/>
    <x v="3"/>
    <x v="3"/>
    <x v="2"/>
    <x v="0"/>
    <x v="0"/>
    <m/>
    <s v="Shark Spotted Gully"/>
    <m/>
    <n v="12.5"/>
    <n v="12.5"/>
  </r>
  <r>
    <x v="2"/>
    <d v="2012-03-23T00:00:00"/>
    <s v="Day 2"/>
    <x v="9"/>
    <x v="9"/>
    <x v="5"/>
    <x v="2"/>
    <x v="0"/>
    <m/>
    <s v="Shark Spotted Gully"/>
    <m/>
    <n v="17.8"/>
    <n v="17.8"/>
  </r>
  <r>
    <x v="2"/>
    <d v="2012-03-23T00:00:00"/>
    <s v="Day 2"/>
    <x v="5"/>
    <x v="5"/>
    <x v="2"/>
    <x v="2"/>
    <x v="0"/>
    <m/>
    <s v="Shark Spotted Gully"/>
    <m/>
    <n v="6.5"/>
    <n v="6.5"/>
  </r>
  <r>
    <x v="2"/>
    <d v="2012-03-23T00:00:00"/>
    <s v="Day 2"/>
    <x v="5"/>
    <x v="5"/>
    <x v="2"/>
    <x v="2"/>
    <x v="0"/>
    <m/>
    <s v="Shark Spotted Gully"/>
    <m/>
    <n v="4.4000000000000004"/>
    <n v="4.4000000000000004"/>
  </r>
  <r>
    <x v="2"/>
    <d v="2012-03-23T00:00:00"/>
    <s v="Day 2"/>
    <x v="5"/>
    <x v="5"/>
    <x v="2"/>
    <x v="2"/>
    <x v="0"/>
    <m/>
    <s v="Shark Spotted Gully"/>
    <m/>
    <n v="16.5"/>
    <n v="16.5"/>
  </r>
  <r>
    <x v="2"/>
    <d v="2012-03-23T00:00:00"/>
    <s v="Day 2"/>
    <x v="2"/>
    <x v="2"/>
    <x v="1"/>
    <x v="2"/>
    <x v="1"/>
    <m/>
    <s v="Shark Spotted Gully"/>
    <m/>
    <n v="6.3"/>
    <n v="6.3"/>
  </r>
  <r>
    <x v="2"/>
    <d v="2012-03-23T00:00:00"/>
    <s v="Day 2"/>
    <x v="2"/>
    <x v="2"/>
    <x v="1"/>
    <x v="2"/>
    <x v="1"/>
    <m/>
    <s v="Shark Spotted Gully"/>
    <m/>
    <n v="5.4"/>
    <n v="5.4"/>
  </r>
  <r>
    <x v="2"/>
    <d v="2012-03-23T00:00:00"/>
    <s v="Day 2"/>
    <x v="2"/>
    <x v="2"/>
    <x v="1"/>
    <x v="2"/>
    <x v="1"/>
    <m/>
    <s v="Shark Spotted Gully"/>
    <m/>
    <n v="7.5"/>
    <n v="7.5"/>
  </r>
  <r>
    <x v="2"/>
    <d v="2012-03-23T00:00:00"/>
    <s v="Day 2"/>
    <x v="2"/>
    <x v="2"/>
    <x v="1"/>
    <x v="2"/>
    <x v="1"/>
    <m/>
    <s v="Shark Spotted Gully"/>
    <m/>
    <n v="16.2"/>
    <n v="16.2"/>
  </r>
  <r>
    <x v="2"/>
    <d v="2012-03-23T00:00:00"/>
    <s v="Day 2"/>
    <x v="210"/>
    <x v="157"/>
    <x v="128"/>
    <x v="4"/>
    <x v="2"/>
    <m/>
    <s v="Shark Hound Smooth"/>
    <m/>
    <n v="5.6"/>
    <n v="5.6"/>
  </r>
  <r>
    <x v="2"/>
    <d v="2012-03-23T00:00:00"/>
    <s v="Day 2"/>
    <x v="212"/>
    <x v="81"/>
    <x v="130"/>
    <x v="0"/>
    <x v="2"/>
    <m/>
    <m/>
    <m/>
    <m/>
    <s v=""/>
  </r>
  <r>
    <x v="2"/>
    <d v="2012-03-23T00:00:00"/>
    <s v="Day 2"/>
    <x v="214"/>
    <x v="159"/>
    <x v="132"/>
    <x v="4"/>
    <x v="2"/>
    <m/>
    <m/>
    <m/>
    <m/>
    <s v=""/>
  </r>
  <r>
    <x v="2"/>
    <d v="2012-03-23T00:00:00"/>
    <s v="Day 2"/>
    <x v="219"/>
    <x v="13"/>
    <x v="57"/>
    <x v="2"/>
    <x v="2"/>
    <s v="Kob"/>
    <m/>
    <m/>
    <n v="2"/>
    <n v="2"/>
  </r>
  <r>
    <x v="2"/>
    <d v="2012-03-23T00:00:00"/>
    <s v="Day 2"/>
    <x v="238"/>
    <x v="90"/>
    <x v="147"/>
    <x v="4"/>
    <x v="2"/>
    <m/>
    <m/>
    <m/>
    <m/>
    <s v=""/>
  </r>
  <r>
    <x v="2"/>
    <d v="2012-03-23T00:00:00"/>
    <s v="Day 2"/>
    <x v="211"/>
    <x v="158"/>
    <x v="129"/>
    <x v="4"/>
    <x v="2"/>
    <m/>
    <s v="Shark Spotted Gully"/>
    <m/>
    <n v="19.8"/>
    <n v="19.8"/>
  </r>
  <r>
    <x v="2"/>
    <d v="2012-03-23T00:00:00"/>
    <s v="Day 2"/>
    <x v="57"/>
    <x v="5"/>
    <x v="21"/>
    <x v="2"/>
    <x v="5"/>
    <m/>
    <s v="Shark Copper (Female)"/>
    <m/>
    <n v="44.5"/>
    <n v="44.5"/>
  </r>
  <r>
    <x v="2"/>
    <d v="2012-03-23T00:00:00"/>
    <s v="Day 2"/>
    <x v="57"/>
    <x v="5"/>
    <x v="21"/>
    <x v="2"/>
    <x v="5"/>
    <m/>
    <s v="Shark Copper (Female)"/>
    <m/>
    <n v="62"/>
    <n v="62"/>
  </r>
  <r>
    <x v="2"/>
    <d v="2012-03-23T00:00:00"/>
    <s v="Day 2"/>
    <x v="57"/>
    <x v="5"/>
    <x v="21"/>
    <x v="2"/>
    <x v="5"/>
    <m/>
    <s v="Shark Spotted Gully"/>
    <m/>
    <n v="5"/>
    <n v="5"/>
  </r>
  <r>
    <x v="2"/>
    <d v="2012-03-23T00:00:00"/>
    <s v="Day 2"/>
    <x v="46"/>
    <x v="41"/>
    <x v="33"/>
    <x v="2"/>
    <x v="5"/>
    <m/>
    <s v="Shark Spotted Gully"/>
    <m/>
    <n v="23.4"/>
    <n v="23.4"/>
  </r>
  <r>
    <x v="2"/>
    <d v="2012-03-23T00:00:00"/>
    <s v="Day 2"/>
    <x v="46"/>
    <x v="41"/>
    <x v="33"/>
    <x v="2"/>
    <x v="5"/>
    <m/>
    <s v="Shark Spotted Gully"/>
    <m/>
    <n v="5.5"/>
    <n v="5.5"/>
  </r>
  <r>
    <x v="2"/>
    <d v="2012-03-23T00:00:00"/>
    <s v="Day 2"/>
    <x v="46"/>
    <x v="41"/>
    <x v="33"/>
    <x v="2"/>
    <x v="5"/>
    <m/>
    <s v="Shark Spotted Gully"/>
    <m/>
    <n v="13.4"/>
    <n v="13.4"/>
  </r>
  <r>
    <x v="2"/>
    <d v="2012-03-23T00:00:00"/>
    <s v="Day 2"/>
    <x v="46"/>
    <x v="41"/>
    <x v="33"/>
    <x v="2"/>
    <x v="5"/>
    <m/>
    <s v="Shark Spotted Gully"/>
    <m/>
    <n v="4.5999999999999996"/>
    <n v="4.5999999999999996"/>
  </r>
  <r>
    <x v="2"/>
    <d v="2012-03-23T00:00:00"/>
    <s v="Day 2"/>
    <x v="56"/>
    <x v="39"/>
    <x v="41"/>
    <x v="2"/>
    <x v="5"/>
    <m/>
    <s v="Shark Copper (Female)"/>
    <m/>
    <n v="46.9"/>
    <n v="46.9"/>
  </r>
  <r>
    <x v="2"/>
    <d v="2012-03-23T00:00:00"/>
    <s v="Day 2"/>
    <x v="56"/>
    <x v="39"/>
    <x v="41"/>
    <x v="2"/>
    <x v="5"/>
    <m/>
    <s v="Shark Spotted Gully"/>
    <m/>
    <n v="15.8"/>
    <n v="15.8"/>
  </r>
  <r>
    <x v="2"/>
    <d v="2012-03-23T00:00:00"/>
    <s v="Day 2"/>
    <x v="56"/>
    <x v="39"/>
    <x v="41"/>
    <x v="2"/>
    <x v="5"/>
    <m/>
    <s v="Shark Spotted Gully"/>
    <m/>
    <n v="7.2"/>
    <n v="7.2"/>
  </r>
  <r>
    <x v="2"/>
    <d v="2012-03-23T00:00:00"/>
    <s v="Day 2"/>
    <x v="56"/>
    <x v="39"/>
    <x v="41"/>
    <x v="2"/>
    <x v="5"/>
    <m/>
    <s v="Shark Spotted Gully"/>
    <m/>
    <n v="32"/>
    <n v="32"/>
  </r>
  <r>
    <x v="2"/>
    <d v="2012-03-23T00:00:00"/>
    <s v="Day 2"/>
    <x v="56"/>
    <x v="39"/>
    <x v="41"/>
    <x v="2"/>
    <x v="5"/>
    <m/>
    <s v="Shark Spotted Gully"/>
    <m/>
    <n v="22.5"/>
    <n v="22.5"/>
  </r>
  <r>
    <x v="2"/>
    <d v="2012-03-23T00:00:00"/>
    <s v="Day 2"/>
    <x v="55"/>
    <x v="47"/>
    <x v="40"/>
    <x v="2"/>
    <x v="5"/>
    <m/>
    <s v="Shark Copper (Female)"/>
    <m/>
    <n v="40.6"/>
    <n v="40.6"/>
  </r>
  <r>
    <x v="2"/>
    <d v="2012-03-23T00:00:00"/>
    <s v="Day 2"/>
    <x v="55"/>
    <x v="47"/>
    <x v="40"/>
    <x v="2"/>
    <x v="5"/>
    <m/>
    <s v="Shark Copper (Female)"/>
    <m/>
    <n v="50.1"/>
    <n v="50.1"/>
  </r>
  <r>
    <x v="2"/>
    <d v="2012-03-23T00:00:00"/>
    <s v="Day 2"/>
    <x v="55"/>
    <x v="47"/>
    <x v="40"/>
    <x v="2"/>
    <x v="5"/>
    <m/>
    <s v="Shark Spotted Gully"/>
    <m/>
    <n v="16"/>
    <n v="16"/>
  </r>
  <r>
    <x v="2"/>
    <d v="2012-03-23T00:00:00"/>
    <s v="Day 2"/>
    <x v="49"/>
    <x v="44"/>
    <x v="35"/>
    <x v="4"/>
    <x v="5"/>
    <m/>
    <m/>
    <m/>
    <m/>
    <s v=""/>
  </r>
  <r>
    <x v="2"/>
    <d v="2012-03-23T00:00:00"/>
    <s v="Day 2"/>
    <x v="54"/>
    <x v="46"/>
    <x v="39"/>
    <x v="2"/>
    <x v="5"/>
    <m/>
    <s v="Shark Spotted Gully"/>
    <m/>
    <n v="4"/>
    <n v="4"/>
  </r>
  <r>
    <x v="2"/>
    <d v="2012-03-23T00:00:00"/>
    <s v="Day 2"/>
    <x v="160"/>
    <x v="121"/>
    <x v="48"/>
    <x v="0"/>
    <x v="18"/>
    <m/>
    <s v="Shark Spotted Gully"/>
    <m/>
    <n v="13.4"/>
    <n v="13.4"/>
  </r>
  <r>
    <x v="2"/>
    <d v="2012-03-23T00:00:00"/>
    <s v="Day 2"/>
    <x v="166"/>
    <x v="128"/>
    <x v="69"/>
    <x v="4"/>
    <x v="18"/>
    <m/>
    <m/>
    <m/>
    <m/>
    <s v=""/>
  </r>
  <r>
    <x v="2"/>
    <d v="2012-03-23T00:00:00"/>
    <s v="Day 2"/>
    <x v="161"/>
    <x v="81"/>
    <x v="94"/>
    <x v="0"/>
    <x v="18"/>
    <m/>
    <m/>
    <m/>
    <m/>
    <s v=""/>
  </r>
  <r>
    <x v="2"/>
    <d v="2012-03-23T00:00:00"/>
    <s v="Day 2"/>
    <x v="159"/>
    <x v="126"/>
    <x v="103"/>
    <x v="4"/>
    <x v="18"/>
    <m/>
    <m/>
    <m/>
    <m/>
    <s v=""/>
  </r>
  <r>
    <x v="2"/>
    <d v="2012-03-23T00:00:00"/>
    <s v="Day 2"/>
    <x v="239"/>
    <x v="171"/>
    <x v="56"/>
    <x v="2"/>
    <x v="19"/>
    <s v="Kob"/>
    <m/>
    <m/>
    <n v="1.3"/>
    <n v="1.3"/>
  </r>
  <r>
    <x v="2"/>
    <d v="2012-03-23T00:00:00"/>
    <s v="Day 2"/>
    <x v="240"/>
    <x v="172"/>
    <x v="148"/>
    <x v="2"/>
    <x v="18"/>
    <m/>
    <s v="Shark Spotted Gully"/>
    <m/>
    <n v="5.0999999999999996"/>
    <n v="5.0999999999999996"/>
  </r>
  <r>
    <x v="2"/>
    <d v="2012-03-23T00:00:00"/>
    <s v="Day 2"/>
    <x v="240"/>
    <x v="172"/>
    <x v="148"/>
    <x v="2"/>
    <x v="18"/>
    <m/>
    <s v="Shark Spotted Gully"/>
    <m/>
    <n v="14.2"/>
    <n v="14.2"/>
  </r>
  <r>
    <x v="2"/>
    <d v="2012-03-23T00:00:00"/>
    <s v="Day 2"/>
    <x v="240"/>
    <x v="172"/>
    <x v="148"/>
    <x v="2"/>
    <x v="18"/>
    <m/>
    <s v="Shark Spotted Gully"/>
    <m/>
    <n v="13.9"/>
    <n v="13.9"/>
  </r>
  <r>
    <x v="2"/>
    <d v="2012-03-23T00:00:00"/>
    <s v="Day 2"/>
    <x v="240"/>
    <x v="172"/>
    <x v="148"/>
    <x v="2"/>
    <x v="18"/>
    <m/>
    <s v="Shark Hound Smooth"/>
    <m/>
    <n v="2.8"/>
    <n v="2.8"/>
  </r>
  <r>
    <x v="2"/>
    <d v="2012-03-23T00:00:00"/>
    <s v="Day 2"/>
    <x v="147"/>
    <x v="116"/>
    <x v="29"/>
    <x v="6"/>
    <x v="15"/>
    <m/>
    <m/>
    <m/>
    <m/>
    <s v=""/>
  </r>
  <r>
    <x v="2"/>
    <d v="2012-03-23T00:00:00"/>
    <s v="Day 2"/>
    <x v="143"/>
    <x v="113"/>
    <x v="97"/>
    <x v="0"/>
    <x v="15"/>
    <m/>
    <m/>
    <m/>
    <m/>
    <s v=""/>
  </r>
  <r>
    <x v="2"/>
    <d v="2012-03-23T00:00:00"/>
    <s v="Day 2"/>
    <x v="140"/>
    <x v="110"/>
    <x v="95"/>
    <x v="2"/>
    <x v="15"/>
    <m/>
    <s v="Shark Hound Smooth"/>
    <m/>
    <n v="4.0999999999999996"/>
    <n v="4.0999999999999996"/>
  </r>
  <r>
    <x v="2"/>
    <d v="2012-03-23T00:00:00"/>
    <s v="Day 2"/>
    <x v="144"/>
    <x v="114"/>
    <x v="98"/>
    <x v="2"/>
    <x v="15"/>
    <m/>
    <s v="Shark Spotted Gully"/>
    <m/>
    <n v="14"/>
    <n v="14"/>
  </r>
  <r>
    <x v="2"/>
    <d v="2012-03-23T00:00:00"/>
    <s v="Day 2"/>
    <x v="144"/>
    <x v="114"/>
    <x v="98"/>
    <x v="2"/>
    <x v="15"/>
    <m/>
    <s v="Shark Spotted Gully"/>
    <m/>
    <n v="7.6"/>
    <n v="7.6"/>
  </r>
  <r>
    <x v="2"/>
    <d v="2012-03-23T00:00:00"/>
    <s v="Day 2"/>
    <x v="146"/>
    <x v="31"/>
    <x v="93"/>
    <x v="2"/>
    <x v="15"/>
    <m/>
    <s v="Shark Spotted Gully"/>
    <m/>
    <n v="9.6999999999999993"/>
    <n v="9.6999999999999993"/>
  </r>
  <r>
    <x v="2"/>
    <d v="2012-03-23T00:00:00"/>
    <s v="Day 2"/>
    <x v="146"/>
    <x v="31"/>
    <x v="93"/>
    <x v="2"/>
    <x v="15"/>
    <m/>
    <s v="Shark Spotted Gully"/>
    <m/>
    <n v="14.8"/>
    <n v="14.8"/>
  </r>
  <r>
    <x v="2"/>
    <d v="2012-03-23T00:00:00"/>
    <s v="Day 2"/>
    <x v="146"/>
    <x v="31"/>
    <x v="93"/>
    <x v="2"/>
    <x v="15"/>
    <m/>
    <s v="Shark Spotted Gully"/>
    <m/>
    <n v="17.600000000000001"/>
    <n v="17.600000000000001"/>
  </r>
  <r>
    <x v="2"/>
    <d v="2012-03-23T00:00:00"/>
    <s v="Day 2"/>
    <x v="241"/>
    <x v="157"/>
    <x v="149"/>
    <x v="4"/>
    <x v="15"/>
    <m/>
    <m/>
    <m/>
    <m/>
    <s v=""/>
  </r>
  <r>
    <x v="2"/>
    <d v="2012-03-23T00:00:00"/>
    <s v="Day 2"/>
    <x v="113"/>
    <x v="91"/>
    <x v="80"/>
    <x v="2"/>
    <x v="13"/>
    <m/>
    <m/>
    <m/>
    <m/>
    <s v=""/>
  </r>
  <r>
    <x v="2"/>
    <d v="2012-03-23T00:00:00"/>
    <s v="Day 2"/>
    <x v="242"/>
    <x v="173"/>
    <x v="48"/>
    <x v="0"/>
    <x v="12"/>
    <m/>
    <m/>
    <m/>
    <m/>
    <s v=""/>
  </r>
  <r>
    <x v="2"/>
    <d v="2012-03-23T00:00:00"/>
    <s v="Day 2"/>
    <x v="115"/>
    <x v="75"/>
    <x v="82"/>
    <x v="2"/>
    <x v="13"/>
    <m/>
    <s v="Shark Spotted Gully"/>
    <m/>
    <n v="8.5"/>
    <n v="8.5"/>
  </r>
  <r>
    <x v="2"/>
    <d v="2012-03-23T00:00:00"/>
    <s v="Day 2"/>
    <x v="243"/>
    <x v="174"/>
    <x v="150"/>
    <x v="2"/>
    <x v="13"/>
    <m/>
    <m/>
    <m/>
    <m/>
    <s v=""/>
  </r>
  <r>
    <x v="2"/>
    <d v="2012-03-23T00:00:00"/>
    <s v="Day 2"/>
    <x v="114"/>
    <x v="61"/>
    <x v="81"/>
    <x v="0"/>
    <x v="12"/>
    <m/>
    <m/>
    <m/>
    <m/>
    <s v=""/>
  </r>
  <r>
    <x v="2"/>
    <d v="2012-03-23T00:00:00"/>
    <s v="Day 2"/>
    <x v="121"/>
    <x v="95"/>
    <x v="86"/>
    <x v="2"/>
    <x v="12"/>
    <m/>
    <s v="Shark Spotted Gully"/>
    <m/>
    <n v="7.2"/>
    <n v="7.2"/>
  </r>
  <r>
    <x v="2"/>
    <d v="2012-03-23T00:00:00"/>
    <s v="Day 2"/>
    <x v="189"/>
    <x v="45"/>
    <x v="16"/>
    <x v="4"/>
    <x v="20"/>
    <m/>
    <s v="Shark Copper (Female)"/>
    <m/>
    <n v="65.3"/>
    <n v="65.3"/>
  </r>
  <r>
    <x v="2"/>
    <d v="2012-03-23T00:00:00"/>
    <s v="Day 2"/>
    <x v="189"/>
    <x v="45"/>
    <x v="16"/>
    <x v="4"/>
    <x v="20"/>
    <m/>
    <s v="Shark Spotted Gully"/>
    <m/>
    <n v="11.4"/>
    <n v="11.4"/>
  </r>
  <r>
    <x v="2"/>
    <d v="2012-03-23T00:00:00"/>
    <s v="Day 2"/>
    <x v="185"/>
    <x v="140"/>
    <x v="114"/>
    <x v="2"/>
    <x v="20"/>
    <m/>
    <s v="Shark Spotted Gully"/>
    <m/>
    <n v="10.8"/>
    <n v="10.8"/>
  </r>
  <r>
    <x v="2"/>
    <d v="2012-03-23T00:00:00"/>
    <s v="Day 2"/>
    <x v="185"/>
    <x v="140"/>
    <x v="114"/>
    <x v="2"/>
    <x v="20"/>
    <m/>
    <s v="Shark Spotted Gully"/>
    <m/>
    <n v="9.1"/>
    <n v="9.1"/>
  </r>
  <r>
    <x v="2"/>
    <d v="2012-03-23T00:00:00"/>
    <s v="Day 2"/>
    <x v="195"/>
    <x v="146"/>
    <x v="122"/>
    <x v="4"/>
    <x v="20"/>
    <m/>
    <s v="Shark Copper (Female)"/>
    <m/>
    <n v="45.6"/>
    <n v="45.6"/>
  </r>
  <r>
    <x v="2"/>
    <d v="2012-03-23T00:00:00"/>
    <s v="Day 2"/>
    <x v="195"/>
    <x v="146"/>
    <x v="122"/>
    <x v="4"/>
    <x v="20"/>
    <m/>
    <s v="Shark Spotted Gully"/>
    <m/>
    <n v="8.3000000000000007"/>
    <n v="8.3000000000000007"/>
  </r>
  <r>
    <x v="2"/>
    <d v="2012-03-23T00:00:00"/>
    <s v="Day 2"/>
    <x v="194"/>
    <x v="124"/>
    <x v="121"/>
    <x v="0"/>
    <x v="20"/>
    <m/>
    <s v="Shark Copper (Female)"/>
    <m/>
    <n v="67.8"/>
    <n v="67.8"/>
  </r>
  <r>
    <x v="2"/>
    <d v="2012-03-23T00:00:00"/>
    <s v="Day 2"/>
    <x v="194"/>
    <x v="124"/>
    <x v="121"/>
    <x v="0"/>
    <x v="20"/>
    <m/>
    <s v="Shark Spotted Gully"/>
    <m/>
    <n v="5"/>
    <n v="5"/>
  </r>
  <r>
    <x v="2"/>
    <d v="2012-03-23T00:00:00"/>
    <s v="Day 2"/>
    <x v="194"/>
    <x v="124"/>
    <x v="121"/>
    <x v="0"/>
    <x v="20"/>
    <m/>
    <s v="Shark Spotted Gully"/>
    <m/>
    <n v="17"/>
    <n v="17"/>
  </r>
  <r>
    <x v="2"/>
    <d v="2012-03-23T00:00:00"/>
    <s v="Day 2"/>
    <x v="181"/>
    <x v="45"/>
    <x v="43"/>
    <x v="4"/>
    <x v="20"/>
    <m/>
    <s v="Shark Spotted Gully"/>
    <m/>
    <n v="22.5"/>
    <n v="22.5"/>
  </r>
  <r>
    <x v="2"/>
    <d v="2012-03-23T00:00:00"/>
    <s v="Day 2"/>
    <x v="181"/>
    <x v="45"/>
    <x v="43"/>
    <x v="4"/>
    <x v="20"/>
    <m/>
    <s v="Shark Spotted Gully"/>
    <m/>
    <n v="21"/>
    <n v="21"/>
  </r>
  <r>
    <x v="2"/>
    <d v="2012-03-23T00:00:00"/>
    <s v="Day 2"/>
    <x v="181"/>
    <x v="45"/>
    <x v="43"/>
    <x v="4"/>
    <x v="20"/>
    <m/>
    <s v="Shark Spotted Gully"/>
    <m/>
    <n v="4.9000000000000004"/>
    <n v="4.9000000000000004"/>
  </r>
  <r>
    <x v="2"/>
    <d v="2012-03-23T00:00:00"/>
    <s v="Day 2"/>
    <x v="190"/>
    <x v="143"/>
    <x v="118"/>
    <x v="2"/>
    <x v="22"/>
    <m/>
    <s v="Shark Hound Smooth"/>
    <m/>
    <n v="9.5"/>
    <n v="9.5"/>
  </r>
  <r>
    <x v="2"/>
    <d v="2012-03-23T00:00:00"/>
    <s v="Day 2"/>
    <x v="98"/>
    <x v="12"/>
    <x v="70"/>
    <x v="4"/>
    <x v="10"/>
    <m/>
    <m/>
    <m/>
    <m/>
    <s v=""/>
  </r>
  <r>
    <x v="2"/>
    <d v="2012-03-23T00:00:00"/>
    <s v="Day 2"/>
    <x v="94"/>
    <x v="78"/>
    <x v="66"/>
    <x v="2"/>
    <x v="11"/>
    <m/>
    <m/>
    <m/>
    <m/>
    <s v=""/>
  </r>
  <r>
    <x v="2"/>
    <d v="2012-03-23T00:00:00"/>
    <s v="Day 2"/>
    <x v="97"/>
    <x v="80"/>
    <x v="69"/>
    <x v="0"/>
    <x v="10"/>
    <m/>
    <s v="Shark Spotted Gully"/>
    <m/>
    <n v="15.7"/>
    <n v="15.7"/>
  </r>
  <r>
    <x v="2"/>
    <d v="2012-03-23T00:00:00"/>
    <s v="Day 2"/>
    <x v="96"/>
    <x v="68"/>
    <x v="68"/>
    <x v="2"/>
    <x v="11"/>
    <m/>
    <s v="Guitarfish - Lesser"/>
    <m/>
    <n v="2.9"/>
    <n v="2.9"/>
  </r>
  <r>
    <x v="2"/>
    <d v="2012-03-23T00:00:00"/>
    <s v="Day 2"/>
    <x v="101"/>
    <x v="18"/>
    <x v="73"/>
    <x v="2"/>
    <x v="10"/>
    <m/>
    <m/>
    <m/>
    <m/>
    <s v=""/>
  </r>
  <r>
    <x v="2"/>
    <d v="2012-03-23T00:00:00"/>
    <s v="Day 2"/>
    <x v="95"/>
    <x v="79"/>
    <x v="67"/>
    <x v="2"/>
    <x v="11"/>
    <m/>
    <m/>
    <m/>
    <m/>
    <s v=""/>
  </r>
  <r>
    <x v="2"/>
    <d v="2012-03-23T00:00:00"/>
    <s v="Day 2"/>
    <x v="73"/>
    <x v="10"/>
    <x v="53"/>
    <x v="4"/>
    <x v="8"/>
    <m/>
    <m/>
    <m/>
    <m/>
    <s v=""/>
  </r>
  <r>
    <x v="2"/>
    <d v="2012-03-23T00:00:00"/>
    <s v="Day 2"/>
    <x v="80"/>
    <x v="67"/>
    <x v="56"/>
    <x v="4"/>
    <x v="8"/>
    <m/>
    <m/>
    <m/>
    <m/>
    <s v=""/>
  </r>
  <r>
    <x v="2"/>
    <d v="2012-03-23T00:00:00"/>
    <s v="Day 2"/>
    <x v="90"/>
    <x v="13"/>
    <x v="37"/>
    <x v="2"/>
    <x v="9"/>
    <m/>
    <s v="Shark Spotted Gully"/>
    <m/>
    <n v="7.9"/>
    <n v="7.9"/>
  </r>
  <r>
    <x v="2"/>
    <d v="2012-03-23T00:00:00"/>
    <s v="Day 2"/>
    <x v="90"/>
    <x v="13"/>
    <x v="37"/>
    <x v="2"/>
    <x v="9"/>
    <m/>
    <s v="Shark Spotted Gully"/>
    <m/>
    <n v="7.3"/>
    <n v="7.3"/>
  </r>
  <r>
    <x v="2"/>
    <d v="2012-03-23T00:00:00"/>
    <s v="Day 2"/>
    <x v="70"/>
    <x v="59"/>
    <x v="51"/>
    <x v="0"/>
    <x v="8"/>
    <m/>
    <m/>
    <m/>
    <m/>
    <s v=""/>
  </r>
  <r>
    <x v="2"/>
    <d v="2012-03-23T00:00:00"/>
    <s v="Day 2"/>
    <x v="84"/>
    <x v="70"/>
    <x v="60"/>
    <x v="2"/>
    <x v="9"/>
    <m/>
    <m/>
    <m/>
    <m/>
    <s v=""/>
  </r>
  <r>
    <x v="2"/>
    <d v="2012-03-23T00:00:00"/>
    <s v="Day 2"/>
    <x v="74"/>
    <x v="13"/>
    <x v="54"/>
    <x v="2"/>
    <x v="8"/>
    <m/>
    <m/>
    <m/>
    <m/>
    <s v=""/>
  </r>
  <r>
    <x v="2"/>
    <d v="2012-03-23T00:00:00"/>
    <s v="Day 2"/>
    <x v="244"/>
    <x v="175"/>
    <x v="94"/>
    <x v="2"/>
    <x v="22"/>
    <m/>
    <s v="Shark Copper (Female)"/>
    <m/>
    <n v="42.9"/>
    <n v="42.9"/>
  </r>
  <r>
    <x v="2"/>
    <d v="2012-03-23T00:00:00"/>
    <s v="Day 2"/>
    <x v="244"/>
    <x v="175"/>
    <x v="94"/>
    <x v="2"/>
    <x v="22"/>
    <m/>
    <s v="Shark Spotted Gully"/>
    <m/>
    <n v="15.7"/>
    <n v="15.7"/>
  </r>
  <r>
    <x v="2"/>
    <d v="2012-03-23T00:00:00"/>
    <s v="Day 2"/>
    <x v="244"/>
    <x v="175"/>
    <x v="94"/>
    <x v="2"/>
    <x v="22"/>
    <m/>
    <s v="Shark Spotted Gully"/>
    <m/>
    <n v="20"/>
    <n v="20"/>
  </r>
  <r>
    <x v="2"/>
    <d v="2012-03-23T00:00:00"/>
    <s v="Day 2"/>
    <x v="244"/>
    <x v="175"/>
    <x v="94"/>
    <x v="2"/>
    <x v="22"/>
    <m/>
    <s v="Shark Spotted Gully"/>
    <m/>
    <n v="12"/>
    <n v="12"/>
  </r>
  <r>
    <x v="2"/>
    <d v="2012-03-23T00:00:00"/>
    <s v="Day 2"/>
    <x v="244"/>
    <x v="175"/>
    <x v="94"/>
    <x v="2"/>
    <x v="22"/>
    <m/>
    <s v="Shark Spotted Gully"/>
    <m/>
    <n v="3.6"/>
    <n v="3.6"/>
  </r>
  <r>
    <x v="2"/>
    <d v="2012-03-23T00:00:00"/>
    <s v="Day 2"/>
    <x v="244"/>
    <x v="175"/>
    <x v="94"/>
    <x v="2"/>
    <x v="22"/>
    <m/>
    <s v="Shark Spotted Gully"/>
    <m/>
    <n v="5.0999999999999996"/>
    <n v="5.0999999999999996"/>
  </r>
  <r>
    <x v="2"/>
    <d v="2012-03-23T00:00:00"/>
    <s v="Day 2"/>
    <x v="245"/>
    <x v="176"/>
    <x v="151"/>
    <x v="0"/>
    <x v="22"/>
    <m/>
    <s v="Shark Spotted Gully"/>
    <m/>
    <n v="4.5"/>
    <n v="4.5"/>
  </r>
  <r>
    <x v="2"/>
    <d v="2012-03-23T00:00:00"/>
    <s v="Day 2"/>
    <x v="245"/>
    <x v="176"/>
    <x v="151"/>
    <x v="0"/>
    <x v="22"/>
    <m/>
    <s v="Shark Spotted Gully"/>
    <m/>
    <n v="16.399999999999999"/>
    <n v="16.399999999999999"/>
  </r>
  <r>
    <x v="2"/>
    <d v="2012-03-23T00:00:00"/>
    <s v="Day 2"/>
    <x v="245"/>
    <x v="176"/>
    <x v="151"/>
    <x v="0"/>
    <x v="22"/>
    <m/>
    <s v="Shark Spotted Gully"/>
    <m/>
    <n v="7.7"/>
    <n v="7.7"/>
  </r>
  <r>
    <x v="2"/>
    <d v="2012-03-23T00:00:00"/>
    <s v="Day 2"/>
    <x v="246"/>
    <x v="5"/>
    <x v="152"/>
    <x v="2"/>
    <x v="22"/>
    <m/>
    <s v="Shark Spotted Gully"/>
    <m/>
    <n v="5.6"/>
    <n v="5.6"/>
  </r>
  <r>
    <x v="2"/>
    <d v="2012-03-23T00:00:00"/>
    <s v="Day 2"/>
    <x v="246"/>
    <x v="5"/>
    <x v="152"/>
    <x v="2"/>
    <x v="22"/>
    <m/>
    <s v="Shark Spotted Gully"/>
    <m/>
    <n v="3.7"/>
    <n v="3.7"/>
  </r>
  <r>
    <x v="2"/>
    <d v="2012-03-23T00:00:00"/>
    <s v="Day 2"/>
    <x v="246"/>
    <x v="5"/>
    <x v="152"/>
    <x v="2"/>
    <x v="22"/>
    <m/>
    <s v="Shark Spotted Gully"/>
    <m/>
    <n v="12"/>
    <n v="12"/>
  </r>
  <r>
    <x v="2"/>
    <d v="2012-03-23T00:00:00"/>
    <s v="Day 2"/>
    <x v="247"/>
    <x v="81"/>
    <x v="153"/>
    <x v="2"/>
    <x v="22"/>
    <m/>
    <m/>
    <m/>
    <m/>
    <s v=""/>
  </r>
  <r>
    <x v="2"/>
    <d v="2012-03-23T00:00:00"/>
    <s v="Day 2"/>
    <x v="248"/>
    <x v="177"/>
    <x v="154"/>
    <x v="2"/>
    <x v="22"/>
    <m/>
    <s v="Shark Spotted Gully"/>
    <m/>
    <n v="14.5"/>
    <n v="14.5"/>
  </r>
  <r>
    <x v="2"/>
    <d v="2012-03-23T00:00:00"/>
    <s v="Day 2"/>
    <x v="249"/>
    <x v="178"/>
    <x v="114"/>
    <x v="2"/>
    <x v="22"/>
    <m/>
    <s v="Shark Spotted Gully"/>
    <m/>
    <n v="14.8"/>
    <n v="14.8"/>
  </r>
  <r>
    <x v="2"/>
    <d v="2012-03-23T00:00:00"/>
    <s v="Day 2"/>
    <x v="249"/>
    <x v="178"/>
    <x v="114"/>
    <x v="2"/>
    <x v="22"/>
    <m/>
    <s v="Shark Spotted Gully"/>
    <m/>
    <n v="3"/>
    <n v="3"/>
  </r>
  <r>
    <x v="2"/>
    <d v="2012-03-23T00:00:00"/>
    <s v="Day 2"/>
    <x v="135"/>
    <x v="107"/>
    <x v="90"/>
    <x v="2"/>
    <x v="7"/>
    <m/>
    <s v="Shark Copper (Female)"/>
    <m/>
    <n v="43.8"/>
    <n v="43.8"/>
  </r>
  <r>
    <x v="2"/>
    <d v="2012-03-23T00:00:00"/>
    <s v="Day 2"/>
    <x v="135"/>
    <x v="107"/>
    <x v="90"/>
    <x v="2"/>
    <x v="7"/>
    <m/>
    <s v="Shark Copper (Female)"/>
    <m/>
    <n v="47.3"/>
    <n v="47.3"/>
  </r>
  <r>
    <x v="2"/>
    <d v="2012-03-23T00:00:00"/>
    <s v="Day 2"/>
    <x v="135"/>
    <x v="107"/>
    <x v="90"/>
    <x v="2"/>
    <x v="7"/>
    <m/>
    <s v="Shark Copper (Female)"/>
    <m/>
    <n v="45.5"/>
    <n v="45.5"/>
  </r>
  <r>
    <x v="2"/>
    <d v="2012-03-23T00:00:00"/>
    <s v="Day 2"/>
    <x v="135"/>
    <x v="107"/>
    <x v="90"/>
    <x v="2"/>
    <x v="7"/>
    <m/>
    <s v="Shark Spotted Gully"/>
    <m/>
    <n v="15.9"/>
    <n v="15.9"/>
  </r>
  <r>
    <x v="2"/>
    <d v="2012-03-23T00:00:00"/>
    <s v="Day 2"/>
    <x v="135"/>
    <x v="107"/>
    <x v="90"/>
    <x v="2"/>
    <x v="7"/>
    <m/>
    <s v="Shark Spotted Gully"/>
    <m/>
    <n v="4.5"/>
    <n v="4.5"/>
  </r>
  <r>
    <x v="2"/>
    <d v="2012-03-23T00:00:00"/>
    <s v="Day 2"/>
    <x v="135"/>
    <x v="107"/>
    <x v="90"/>
    <x v="2"/>
    <x v="7"/>
    <m/>
    <s v="Shark Spotted Gully"/>
    <m/>
    <n v="5.6"/>
    <n v="5.6"/>
  </r>
  <r>
    <x v="2"/>
    <d v="2012-03-23T00:00:00"/>
    <s v="Day 2"/>
    <x v="135"/>
    <x v="107"/>
    <x v="90"/>
    <x v="2"/>
    <x v="7"/>
    <m/>
    <s v="Shark Spotted Gully"/>
    <m/>
    <n v="22.1"/>
    <n v="22.1"/>
  </r>
  <r>
    <x v="2"/>
    <d v="2012-03-23T00:00:00"/>
    <s v="Day 2"/>
    <x v="135"/>
    <x v="107"/>
    <x v="90"/>
    <x v="2"/>
    <x v="7"/>
    <m/>
    <s v="Shark Spotted Gully"/>
    <m/>
    <n v="13.5"/>
    <n v="13.5"/>
  </r>
  <r>
    <x v="2"/>
    <d v="2012-03-23T00:00:00"/>
    <s v="Day 2"/>
    <x v="135"/>
    <x v="107"/>
    <x v="90"/>
    <x v="2"/>
    <x v="7"/>
    <m/>
    <s v="Shark Spotted Gully"/>
    <m/>
    <n v="5.4"/>
    <n v="5.4"/>
  </r>
  <r>
    <x v="2"/>
    <d v="2012-03-23T00:00:00"/>
    <s v="Day 2"/>
    <x v="127"/>
    <x v="61"/>
    <x v="55"/>
    <x v="4"/>
    <x v="7"/>
    <m/>
    <s v="Shark Spotted Gully"/>
    <m/>
    <n v="10.6"/>
    <n v="10.6"/>
  </r>
  <r>
    <x v="2"/>
    <d v="2012-03-23T00:00:00"/>
    <s v="Day 2"/>
    <x v="134"/>
    <x v="5"/>
    <x v="74"/>
    <x v="2"/>
    <x v="7"/>
    <m/>
    <s v="Shark Copper (Female)"/>
    <m/>
    <n v="46.9"/>
    <n v="46.9"/>
  </r>
  <r>
    <x v="2"/>
    <d v="2012-03-23T00:00:00"/>
    <s v="Day 2"/>
    <x v="134"/>
    <x v="5"/>
    <x v="74"/>
    <x v="2"/>
    <x v="7"/>
    <m/>
    <s v="Shark Spotted Gully"/>
    <m/>
    <n v="9.8000000000000007"/>
    <n v="9.8000000000000007"/>
  </r>
  <r>
    <x v="2"/>
    <d v="2012-03-23T00:00:00"/>
    <s v="Day 2"/>
    <x v="134"/>
    <x v="5"/>
    <x v="74"/>
    <x v="2"/>
    <x v="7"/>
    <m/>
    <s v="Shark Hound Smooth"/>
    <m/>
    <n v="5.4"/>
    <n v="5.4"/>
  </r>
  <r>
    <x v="2"/>
    <d v="2012-03-23T00:00:00"/>
    <s v="Day 2"/>
    <x v="128"/>
    <x v="101"/>
    <x v="88"/>
    <x v="2"/>
    <x v="7"/>
    <m/>
    <s v="Shark Spotted Gully"/>
    <m/>
    <n v="7"/>
    <n v="7"/>
  </r>
  <r>
    <x v="2"/>
    <d v="2012-03-23T00:00:00"/>
    <s v="Day 2"/>
    <x v="131"/>
    <x v="104"/>
    <x v="70"/>
    <x v="2"/>
    <x v="7"/>
    <m/>
    <s v="Shark Spotted Gully"/>
    <m/>
    <n v="5.0999999999999996"/>
    <n v="5.0999999999999996"/>
  </r>
  <r>
    <x v="2"/>
    <d v="2012-03-23T00:00:00"/>
    <s v="Day 2"/>
    <x v="136"/>
    <x v="45"/>
    <x v="91"/>
    <x v="2"/>
    <x v="7"/>
    <m/>
    <s v="Shark Spotted Gully"/>
    <m/>
    <n v="17.399999999999999"/>
    <n v="17.399999999999999"/>
  </r>
  <r>
    <x v="2"/>
    <d v="2012-03-23T00:00:00"/>
    <s v="Day 2"/>
    <x v="136"/>
    <x v="45"/>
    <x v="91"/>
    <x v="2"/>
    <x v="7"/>
    <m/>
    <s v="Ray Bull / Eagle"/>
    <m/>
    <n v="9.9"/>
    <n v="9.9"/>
  </r>
  <r>
    <x v="2"/>
    <d v="2012-03-23T00:00:00"/>
    <s v="Day 2"/>
    <x v="138"/>
    <x v="108"/>
    <x v="93"/>
    <x v="2"/>
    <x v="14"/>
    <m/>
    <m/>
    <m/>
    <m/>
    <s v=""/>
  </r>
  <r>
    <x v="2"/>
    <d v="2012-03-23T00:00:00"/>
    <s v="Day 2"/>
    <x v="172"/>
    <x v="134"/>
    <x v="111"/>
    <x v="2"/>
    <x v="4"/>
    <m/>
    <s v="Shark Spotted Gully"/>
    <m/>
    <n v="17.3"/>
    <n v="17.3"/>
  </r>
  <r>
    <x v="2"/>
    <d v="2012-03-23T00:00:00"/>
    <s v="Day 2"/>
    <x v="172"/>
    <x v="134"/>
    <x v="111"/>
    <x v="2"/>
    <x v="4"/>
    <m/>
    <s v="Shark Spotted Gully"/>
    <m/>
    <n v="16.3"/>
    <n v="16.3"/>
  </r>
  <r>
    <x v="2"/>
    <d v="2012-03-23T00:00:00"/>
    <s v="Day 2"/>
    <x v="87"/>
    <x v="73"/>
    <x v="62"/>
    <x v="9"/>
    <x v="8"/>
    <m/>
    <m/>
    <m/>
    <m/>
    <s v=""/>
  </r>
  <r>
    <x v="2"/>
    <d v="2012-03-23T00:00:00"/>
    <s v="Day 2"/>
    <x v="4"/>
    <x v="4"/>
    <x v="2"/>
    <x v="2"/>
    <x v="0"/>
    <m/>
    <s v="Shark Spotted Gully"/>
    <m/>
    <n v="13.6"/>
    <n v="13.6"/>
  </r>
  <r>
    <x v="2"/>
    <d v="2012-03-23T00:00:00"/>
    <s v="Day 2"/>
    <x v="208"/>
    <x v="155"/>
    <x v="29"/>
    <x v="2"/>
    <x v="20"/>
    <m/>
    <s v="Shark Hound Smooth"/>
    <m/>
    <n v="11.2"/>
    <n v="11.2"/>
  </r>
  <r>
    <x v="2"/>
    <d v="2012-03-23T00:00:00"/>
    <s v="Day 2"/>
    <x v="208"/>
    <x v="155"/>
    <x v="29"/>
    <x v="2"/>
    <x v="20"/>
    <m/>
    <s v="Shark Hound Smooth"/>
    <m/>
    <n v="9.6999999999999993"/>
    <n v="9.6999999999999993"/>
  </r>
  <r>
    <x v="2"/>
    <d v="2012-03-23T00:00:00"/>
    <s v="Day 2"/>
    <x v="250"/>
    <x v="21"/>
    <x v="3"/>
    <x v="9"/>
    <x v="5"/>
    <m/>
    <s v="Shark Spotted Gully"/>
    <m/>
    <n v="4.5999999999999996"/>
    <n v="4.5999999999999996"/>
  </r>
  <r>
    <x v="2"/>
    <d v="2012-03-23T00:00:00"/>
    <s v="Day 2"/>
    <x v="250"/>
    <x v="21"/>
    <x v="3"/>
    <x v="9"/>
    <x v="5"/>
    <m/>
    <s v="Shark Spotted Gully"/>
    <m/>
    <n v="3.5"/>
    <n v="3.5"/>
  </r>
  <r>
    <x v="2"/>
    <d v="2012-03-23T00:00:00"/>
    <s v="Day 2"/>
    <x v="178"/>
    <x v="13"/>
    <x v="102"/>
    <x v="9"/>
    <x v="18"/>
    <m/>
    <m/>
    <m/>
    <m/>
    <s v=""/>
  </r>
  <r>
    <x v="2"/>
    <d v="2012-03-23T00:00:00"/>
    <s v="Day 2"/>
    <x v="30"/>
    <x v="28"/>
    <x v="23"/>
    <x v="2"/>
    <x v="3"/>
    <m/>
    <s v="Shark Spotted Gully"/>
    <m/>
    <n v="11.2"/>
    <n v="11.2"/>
  </r>
  <r>
    <x v="2"/>
    <d v="2012-03-23T00:00:00"/>
    <s v="Day 2"/>
    <x v="30"/>
    <x v="28"/>
    <x v="23"/>
    <x v="2"/>
    <x v="3"/>
    <m/>
    <s v="Shark Hound Smooth"/>
    <m/>
    <n v="6.4"/>
    <n v="6.4"/>
  </r>
  <r>
    <x v="2"/>
    <d v="2012-03-23T00:00:00"/>
    <s v="Day 2"/>
    <x v="221"/>
    <x v="164"/>
    <x v="136"/>
    <x v="2"/>
    <x v="2"/>
    <m/>
    <s v="Shark Spotted Gully"/>
    <m/>
    <n v="8.6"/>
    <n v="8.6"/>
  </r>
  <r>
    <x v="2"/>
    <d v="2012-03-23T00:00:00"/>
    <s v="Day 2"/>
    <x v="99"/>
    <x v="73"/>
    <x v="71"/>
    <x v="2"/>
    <x v="11"/>
    <m/>
    <s v="Shark Spotted Gully"/>
    <m/>
    <n v="15.8"/>
    <n v="15.8"/>
  </r>
  <r>
    <x v="2"/>
    <d v="2012-03-23T00:00:00"/>
    <s v="Day 2"/>
    <x v="99"/>
    <x v="73"/>
    <x v="71"/>
    <x v="2"/>
    <x v="11"/>
    <m/>
    <s v="Shark Spotted Gully"/>
    <m/>
    <n v="5.7"/>
    <n v="5.7"/>
  </r>
  <r>
    <x v="2"/>
    <d v="2012-03-23T00:00:00"/>
    <s v="Day 2"/>
    <x v="174"/>
    <x v="45"/>
    <x v="112"/>
    <x v="9"/>
    <x v="18"/>
    <m/>
    <m/>
    <m/>
    <m/>
    <s v=""/>
  </r>
  <r>
    <x v="2"/>
    <d v="2012-03-23T00:00:00"/>
    <s v="Day 2"/>
    <x v="251"/>
    <x v="179"/>
    <x v="139"/>
    <x v="9"/>
    <x v="15"/>
    <m/>
    <m/>
    <m/>
    <m/>
    <s v=""/>
  </r>
  <r>
    <x v="2"/>
    <d v="2012-03-23T00:00:00"/>
    <s v="Day 2"/>
    <x v="168"/>
    <x v="130"/>
    <x v="108"/>
    <x v="9"/>
    <x v="4"/>
    <m/>
    <m/>
    <m/>
    <m/>
    <s v=""/>
  </r>
  <r>
    <x v="2"/>
    <d v="2012-03-23T00:00:00"/>
    <s v="Day 2"/>
    <x v="252"/>
    <x v="180"/>
    <x v="81"/>
    <x v="9"/>
    <x v="12"/>
    <m/>
    <m/>
    <m/>
    <m/>
    <s v=""/>
  </r>
  <r>
    <x v="2"/>
    <d v="2012-03-23T00:00:00"/>
    <s v="Day 2"/>
    <x v="102"/>
    <x v="81"/>
    <x v="74"/>
    <x v="2"/>
    <x v="11"/>
    <m/>
    <m/>
    <m/>
    <m/>
    <s v=""/>
  </r>
  <r>
    <x v="2"/>
    <d v="2012-03-23T00:00:00"/>
    <s v="Day 2"/>
    <x v="86"/>
    <x v="72"/>
    <x v="60"/>
    <x v="2"/>
    <x v="9"/>
    <m/>
    <m/>
    <m/>
    <m/>
    <s v=""/>
  </r>
  <r>
    <x v="2"/>
    <d v="2012-03-23T00:00:00"/>
    <s v="Day 2"/>
    <x v="253"/>
    <x v="181"/>
    <x v="155"/>
    <x v="2"/>
    <x v="19"/>
    <m/>
    <m/>
    <m/>
    <m/>
    <s v=""/>
  </r>
  <r>
    <x v="2"/>
    <d v="2012-03-23T00:00:00"/>
    <s v="Day 2"/>
    <x v="254"/>
    <x v="182"/>
    <x v="6"/>
    <x v="7"/>
    <x v="17"/>
    <m/>
    <m/>
    <m/>
    <m/>
    <s v=""/>
  </r>
  <r>
    <x v="2"/>
    <d v="2012-03-23T00:00:00"/>
    <s v="Day 2"/>
    <x v="179"/>
    <x v="39"/>
    <x v="107"/>
    <x v="9"/>
    <x v="18"/>
    <m/>
    <m/>
    <m/>
    <m/>
    <s v=""/>
  </r>
  <r>
    <x v="2"/>
    <d v="2012-03-23T00:00:00"/>
    <s v="Day 2"/>
    <x v="88"/>
    <x v="74"/>
    <x v="59"/>
    <x v="9"/>
    <x v="8"/>
    <m/>
    <m/>
    <m/>
    <m/>
    <s v=""/>
  </r>
  <r>
    <x v="2"/>
    <d v="2012-03-23T00:00:00"/>
    <s v="Day 2"/>
    <x v="95"/>
    <x v="79"/>
    <x v="67"/>
    <x v="2"/>
    <x v="11"/>
    <m/>
    <m/>
    <m/>
    <m/>
    <s v=""/>
  </r>
  <r>
    <x v="2"/>
    <d v="2012-03-23T00:00:00"/>
    <s v="Day 2"/>
    <x v="53"/>
    <x v="5"/>
    <x v="38"/>
    <x v="2"/>
    <x v="5"/>
    <m/>
    <s v="Shark Spotted Gully"/>
    <m/>
    <n v="18.600000000000001"/>
    <n v="18.600000000000001"/>
  </r>
  <r>
    <x v="2"/>
    <d v="2012-03-23T00:00:00"/>
    <s v="Day 2"/>
    <x v="156"/>
    <x v="123"/>
    <x v="101"/>
    <x v="7"/>
    <x v="17"/>
    <m/>
    <m/>
    <m/>
    <m/>
    <s v=""/>
  </r>
  <r>
    <x v="2"/>
    <d v="2012-03-23T00:00:00"/>
    <s v="Day 2"/>
    <x v="255"/>
    <x v="183"/>
    <x v="94"/>
    <x v="3"/>
    <x v="17"/>
    <m/>
    <s v="Shark Hound Smooth"/>
    <m/>
    <n v="4"/>
    <n v="4"/>
  </r>
  <r>
    <x v="2"/>
    <d v="2012-03-23T00:00:00"/>
    <s v="Day 2"/>
    <x v="6"/>
    <x v="6"/>
    <x v="2"/>
    <x v="3"/>
    <x v="0"/>
    <m/>
    <s v="Shark Spotted Gully"/>
    <m/>
    <n v="12"/>
    <n v="12"/>
  </r>
  <r>
    <x v="2"/>
    <d v="2012-03-23T00:00:00"/>
    <s v="Day 2"/>
    <x v="47"/>
    <x v="42"/>
    <x v="34"/>
    <x v="1"/>
    <x v="5"/>
    <m/>
    <s v="Guitarfish - Lesser"/>
    <m/>
    <n v="2.2000000000000002"/>
    <n v="2.2000000000000002"/>
  </r>
  <r>
    <x v="2"/>
    <d v="2012-03-23T00:00:00"/>
    <s v="Day 2"/>
    <x v="71"/>
    <x v="60"/>
    <x v="51"/>
    <x v="3"/>
    <x v="8"/>
    <m/>
    <m/>
    <m/>
    <m/>
    <s v=""/>
  </r>
  <r>
    <x v="2"/>
    <d v="2012-03-23T00:00:00"/>
    <s v="Day 2"/>
    <x v="145"/>
    <x v="115"/>
    <x v="98"/>
    <x v="10"/>
    <x v="15"/>
    <m/>
    <m/>
    <m/>
    <m/>
    <s v=""/>
  </r>
  <r>
    <x v="2"/>
    <d v="2012-03-23T00:00:00"/>
    <s v="Day 2"/>
    <x v="43"/>
    <x v="38"/>
    <x v="30"/>
    <x v="5"/>
    <x v="4"/>
    <m/>
    <s v="Guitarfish - Lesser"/>
    <m/>
    <n v="3.5"/>
    <n v="3.5"/>
  </r>
  <r>
    <x v="2"/>
    <d v="2012-03-23T00:00:00"/>
    <s v="Day 2"/>
    <x v="154"/>
    <x v="122"/>
    <x v="6"/>
    <x v="5"/>
    <x v="17"/>
    <m/>
    <m/>
    <m/>
    <m/>
    <s v=""/>
  </r>
  <r>
    <x v="2"/>
    <d v="2012-03-23T00:00:00"/>
    <s v="Day 2"/>
    <x v="184"/>
    <x v="139"/>
    <x v="94"/>
    <x v="7"/>
    <x v="20"/>
    <m/>
    <s v="Guitarfish - Lesser"/>
    <m/>
    <n v="3.5"/>
    <n v="3.5"/>
  </r>
  <r>
    <x v="2"/>
    <d v="2012-03-23T00:00:00"/>
    <s v="Day 2"/>
    <x v="11"/>
    <x v="11"/>
    <x v="7"/>
    <x v="5"/>
    <x v="0"/>
    <m/>
    <s v="Shark Spotted Gully"/>
    <m/>
    <n v="10.5"/>
    <n v="10.5"/>
  </r>
  <r>
    <x v="2"/>
    <d v="2012-03-23T00:00:00"/>
    <s v="Day 2"/>
    <x v="11"/>
    <x v="11"/>
    <x v="7"/>
    <x v="5"/>
    <x v="0"/>
    <m/>
    <s v="Shark Spotted Gully"/>
    <m/>
    <n v="20.2"/>
    <n v="20.2"/>
  </r>
  <r>
    <x v="2"/>
    <d v="2012-03-23T00:00:00"/>
    <s v="Day 2"/>
    <x v="11"/>
    <x v="11"/>
    <x v="7"/>
    <x v="5"/>
    <x v="0"/>
    <m/>
    <s v="Ray Bull / Eagle"/>
    <m/>
    <n v="7.3"/>
    <n v="7.3"/>
  </r>
  <r>
    <x v="2"/>
    <d v="2012-03-23T00:00:00"/>
    <s v="Day 2"/>
    <x v="1"/>
    <x v="1"/>
    <x v="0"/>
    <x v="1"/>
    <x v="0"/>
    <m/>
    <s v="Guitarfish - Lesser"/>
    <m/>
    <n v="2.5"/>
    <n v="2.5"/>
  </r>
  <r>
    <x v="2"/>
    <d v="2012-03-23T00:00:00"/>
    <s v="Day 2"/>
    <x v="82"/>
    <x v="69"/>
    <x v="58"/>
    <x v="7"/>
    <x v="10"/>
    <m/>
    <s v="Ray Bull / Eagle"/>
    <m/>
    <n v="3.4"/>
    <n v="3.4"/>
  </r>
  <r>
    <x v="2"/>
    <d v="2012-03-23T00:00:00"/>
    <s v="Day 2"/>
    <x v="158"/>
    <x v="125"/>
    <x v="102"/>
    <x v="7"/>
    <x v="17"/>
    <m/>
    <s v="Guitarfish - Lesser"/>
    <m/>
    <n v="3.4"/>
    <n v="3.4"/>
  </r>
  <r>
    <x v="2"/>
    <d v="2012-03-23T00:00:00"/>
    <s v="Day 2"/>
    <x v="132"/>
    <x v="105"/>
    <x v="23"/>
    <x v="7"/>
    <x v="7"/>
    <m/>
    <m/>
    <m/>
    <m/>
    <s v=""/>
  </r>
  <r>
    <x v="2"/>
    <d v="2012-03-23T00:00:00"/>
    <s v="Day 2"/>
    <x v="256"/>
    <x v="184"/>
    <x v="96"/>
    <x v="7"/>
    <x v="23"/>
    <m/>
    <s v="Shark Spotted Gully"/>
    <m/>
    <n v="13.1"/>
    <n v="13.1"/>
  </r>
  <r>
    <x v="2"/>
    <d v="2012-03-23T00:00:00"/>
    <s v="Day 2"/>
    <x v="105"/>
    <x v="83"/>
    <x v="75"/>
    <x v="7"/>
    <x v="11"/>
    <m/>
    <m/>
    <m/>
    <m/>
    <s v=""/>
  </r>
  <r>
    <x v="2"/>
    <d v="2012-03-23T00:00:00"/>
    <s v="Day 2"/>
    <x v="15"/>
    <x v="15"/>
    <x v="10"/>
    <x v="3"/>
    <x v="0"/>
    <m/>
    <s v="Ray Bull / Eagle"/>
    <m/>
    <n v="3.6"/>
    <n v="3.6"/>
  </r>
  <r>
    <x v="2"/>
    <d v="2012-03-23T00:00:00"/>
    <s v="Day 2"/>
    <x v="15"/>
    <x v="15"/>
    <x v="10"/>
    <x v="3"/>
    <x v="0"/>
    <m/>
    <s v="Guitarfish - Lesser"/>
    <m/>
    <n v="2.7"/>
    <n v="2.7"/>
  </r>
  <r>
    <x v="3"/>
    <d v="2012-03-24T00:00:00"/>
    <s v="Day 3"/>
    <x v="25"/>
    <x v="24"/>
    <x v="19"/>
    <x v="0"/>
    <x v="3"/>
    <m/>
    <s v="Shark Spotted Gully"/>
    <m/>
    <n v="11.5"/>
    <n v="11.5"/>
  </r>
  <r>
    <x v="3"/>
    <d v="2012-03-24T00:00:00"/>
    <s v="Day 3"/>
    <x v="25"/>
    <x v="24"/>
    <x v="19"/>
    <x v="0"/>
    <x v="3"/>
    <m/>
    <s v="Shark Spotted Gully"/>
    <m/>
    <n v="9.6999999999999993"/>
    <n v="9.6999999999999993"/>
  </r>
  <r>
    <x v="3"/>
    <d v="2012-03-24T00:00:00"/>
    <s v="Day 3"/>
    <x v="24"/>
    <x v="23"/>
    <x v="18"/>
    <x v="4"/>
    <x v="3"/>
    <m/>
    <m/>
    <m/>
    <m/>
    <s v=""/>
  </r>
  <r>
    <x v="3"/>
    <d v="2012-03-24T00:00:00"/>
    <s v="Day 3"/>
    <x v="17"/>
    <x v="17"/>
    <x v="12"/>
    <x v="0"/>
    <x v="3"/>
    <m/>
    <s v="Shark Spotted Gully"/>
    <m/>
    <n v="9.6"/>
    <n v="9.6"/>
  </r>
  <r>
    <x v="3"/>
    <d v="2012-03-24T00:00:00"/>
    <s v="Day 3"/>
    <x v="17"/>
    <x v="17"/>
    <x v="12"/>
    <x v="0"/>
    <x v="3"/>
    <m/>
    <s v="Shark Spotted Gully"/>
    <m/>
    <n v="8.3000000000000007"/>
    <n v="8.3000000000000007"/>
  </r>
  <r>
    <x v="3"/>
    <d v="2012-03-24T00:00:00"/>
    <s v="Day 3"/>
    <x v="28"/>
    <x v="18"/>
    <x v="21"/>
    <x v="4"/>
    <x v="3"/>
    <m/>
    <m/>
    <m/>
    <m/>
    <s v=""/>
  </r>
  <r>
    <x v="3"/>
    <d v="2012-03-24T00:00:00"/>
    <s v="Day 3"/>
    <x v="22"/>
    <x v="21"/>
    <x v="17"/>
    <x v="6"/>
    <x v="3"/>
    <m/>
    <m/>
    <m/>
    <m/>
    <s v=""/>
  </r>
  <r>
    <x v="3"/>
    <d v="2012-03-24T00:00:00"/>
    <s v="Day 3"/>
    <x v="19"/>
    <x v="19"/>
    <x v="14"/>
    <x v="2"/>
    <x v="3"/>
    <m/>
    <m/>
    <m/>
    <m/>
    <s v=""/>
  </r>
  <r>
    <x v="3"/>
    <d v="2012-03-24T00:00:00"/>
    <s v="Day 3"/>
    <x v="155"/>
    <x v="113"/>
    <x v="6"/>
    <x v="4"/>
    <x v="17"/>
    <m/>
    <s v="Shark Spotted Gully"/>
    <m/>
    <n v="3.8"/>
    <n v="3.8"/>
  </r>
  <r>
    <x v="3"/>
    <d v="2012-03-24T00:00:00"/>
    <s v="Day 3"/>
    <x v="155"/>
    <x v="113"/>
    <x v="6"/>
    <x v="4"/>
    <x v="17"/>
    <m/>
    <s v="Shark Spotted Gully"/>
    <m/>
    <n v="4.8"/>
    <n v="4.8"/>
  </r>
  <r>
    <x v="3"/>
    <d v="2012-03-24T00:00:00"/>
    <s v="Day 3"/>
    <x v="155"/>
    <x v="113"/>
    <x v="6"/>
    <x v="4"/>
    <x v="17"/>
    <m/>
    <s v="Shark Spotted Gully"/>
    <m/>
    <n v="11.6"/>
    <n v="11.6"/>
  </r>
  <r>
    <x v="3"/>
    <d v="2012-03-24T00:00:00"/>
    <s v="Day 3"/>
    <x v="155"/>
    <x v="113"/>
    <x v="6"/>
    <x v="4"/>
    <x v="17"/>
    <m/>
    <s v="Shark Spotted Gully"/>
    <m/>
    <n v="2.8"/>
    <n v="2.8"/>
  </r>
  <r>
    <x v="3"/>
    <d v="2012-03-24T00:00:00"/>
    <s v="Day 3"/>
    <x v="157"/>
    <x v="124"/>
    <x v="101"/>
    <x v="2"/>
    <x v="17"/>
    <m/>
    <s v="Shark Spotted Gully"/>
    <m/>
    <n v="14.5"/>
    <n v="14.5"/>
  </r>
  <r>
    <x v="3"/>
    <d v="2012-03-24T00:00:00"/>
    <s v="Day 3"/>
    <x v="157"/>
    <x v="124"/>
    <x v="101"/>
    <x v="2"/>
    <x v="17"/>
    <m/>
    <s v="Shark Spotted Gully"/>
    <m/>
    <n v="3.3"/>
    <n v="3.3"/>
  </r>
  <r>
    <x v="3"/>
    <d v="2012-03-24T00:00:00"/>
    <s v="Day 3"/>
    <x v="235"/>
    <x v="168"/>
    <x v="94"/>
    <x v="0"/>
    <x v="17"/>
    <m/>
    <s v="Shark Spotted Gully"/>
    <m/>
    <n v="7.6"/>
    <n v="7.6"/>
  </r>
  <r>
    <x v="3"/>
    <d v="2012-03-24T00:00:00"/>
    <s v="Day 3"/>
    <x v="236"/>
    <x v="169"/>
    <x v="145"/>
    <x v="4"/>
    <x v="17"/>
    <m/>
    <m/>
    <m/>
    <m/>
    <s v=""/>
  </r>
  <r>
    <x v="3"/>
    <d v="2012-03-24T00:00:00"/>
    <s v="Day 3"/>
    <x v="237"/>
    <x v="170"/>
    <x v="146"/>
    <x v="2"/>
    <x v="17"/>
    <m/>
    <m/>
    <m/>
    <m/>
    <s v=""/>
  </r>
  <r>
    <x v="3"/>
    <d v="2012-03-24T00:00:00"/>
    <s v="Day 3"/>
    <x v="42"/>
    <x v="37"/>
    <x v="30"/>
    <x v="4"/>
    <x v="4"/>
    <m/>
    <s v="Shark Spotted Gully"/>
    <m/>
    <n v="7.4"/>
    <n v="7.4"/>
  </r>
  <r>
    <x v="3"/>
    <d v="2012-03-24T00:00:00"/>
    <s v="Day 3"/>
    <x v="10"/>
    <x v="10"/>
    <x v="6"/>
    <x v="4"/>
    <x v="0"/>
    <m/>
    <s v="Shark Spotted Gully"/>
    <m/>
    <n v="6.7"/>
    <n v="6.7"/>
  </r>
  <r>
    <x v="3"/>
    <d v="2012-03-24T00:00:00"/>
    <s v="Day 3"/>
    <x v="0"/>
    <x v="0"/>
    <x v="0"/>
    <x v="0"/>
    <x v="0"/>
    <m/>
    <s v="Shark Spotted Gully"/>
    <m/>
    <n v="6.4"/>
    <n v="6.4"/>
  </r>
  <r>
    <x v="3"/>
    <d v="2012-03-24T00:00:00"/>
    <s v="Day 3"/>
    <x v="3"/>
    <x v="3"/>
    <x v="2"/>
    <x v="0"/>
    <x v="0"/>
    <m/>
    <s v="Shark Copper (Female)"/>
    <m/>
    <n v="77.3"/>
    <n v="77.3"/>
  </r>
  <r>
    <x v="3"/>
    <d v="2012-03-24T00:00:00"/>
    <s v="Day 3"/>
    <x v="9"/>
    <x v="9"/>
    <x v="5"/>
    <x v="2"/>
    <x v="0"/>
    <m/>
    <s v="Shark Spotted Gully"/>
    <m/>
    <n v="5.5"/>
    <n v="5.5"/>
  </r>
  <r>
    <x v="3"/>
    <d v="2012-03-24T00:00:00"/>
    <s v="Day 3"/>
    <x v="9"/>
    <x v="9"/>
    <x v="5"/>
    <x v="2"/>
    <x v="0"/>
    <m/>
    <s v="Shark Spotted Gully"/>
    <m/>
    <n v="5.0999999999999996"/>
    <n v="5.0999999999999996"/>
  </r>
  <r>
    <x v="3"/>
    <d v="2012-03-24T00:00:00"/>
    <s v="Day 3"/>
    <x v="5"/>
    <x v="5"/>
    <x v="2"/>
    <x v="2"/>
    <x v="0"/>
    <m/>
    <s v="Shark Spotted Gully"/>
    <m/>
    <n v="8"/>
    <n v="8"/>
  </r>
  <r>
    <x v="3"/>
    <d v="2012-03-24T00:00:00"/>
    <s v="Day 3"/>
    <x v="5"/>
    <x v="5"/>
    <x v="2"/>
    <x v="2"/>
    <x v="0"/>
    <m/>
    <s v="Shark Spotted Gully"/>
    <m/>
    <n v="13.1"/>
    <n v="13.1"/>
  </r>
  <r>
    <x v="3"/>
    <d v="2012-03-24T00:00:00"/>
    <s v="Day 3"/>
    <x v="5"/>
    <x v="5"/>
    <x v="2"/>
    <x v="2"/>
    <x v="0"/>
    <m/>
    <s v="Shark Spotted Gully"/>
    <m/>
    <n v="7.2"/>
    <n v="7.2"/>
  </r>
  <r>
    <x v="3"/>
    <d v="2012-03-24T00:00:00"/>
    <s v="Day 3"/>
    <x v="2"/>
    <x v="2"/>
    <x v="1"/>
    <x v="2"/>
    <x v="1"/>
    <m/>
    <s v="Shark Spotted Gully"/>
    <m/>
    <n v="4.9000000000000004"/>
    <n v="4.9000000000000004"/>
  </r>
  <r>
    <x v="3"/>
    <d v="2012-03-24T00:00:00"/>
    <s v="Day 3"/>
    <x v="2"/>
    <x v="2"/>
    <x v="1"/>
    <x v="2"/>
    <x v="1"/>
    <m/>
    <s v="Shark Spotted Gully"/>
    <m/>
    <n v="9.4"/>
    <n v="9.4"/>
  </r>
  <r>
    <x v="3"/>
    <d v="2012-03-24T00:00:00"/>
    <s v="Day 3"/>
    <x v="210"/>
    <x v="157"/>
    <x v="128"/>
    <x v="4"/>
    <x v="2"/>
    <m/>
    <s v="Shark Spotted Gully"/>
    <m/>
    <n v="4.4000000000000004"/>
    <n v="4.4000000000000004"/>
  </r>
  <r>
    <x v="3"/>
    <d v="2012-03-24T00:00:00"/>
    <s v="Day 3"/>
    <x v="212"/>
    <x v="81"/>
    <x v="130"/>
    <x v="0"/>
    <x v="2"/>
    <m/>
    <s v="Guitarfish - Lesser"/>
    <m/>
    <n v="3"/>
    <n v="3"/>
  </r>
  <r>
    <x v="3"/>
    <d v="2012-03-24T00:00:00"/>
    <s v="Day 3"/>
    <x v="214"/>
    <x v="159"/>
    <x v="132"/>
    <x v="4"/>
    <x v="2"/>
    <m/>
    <s v="Shark Spotted Gully"/>
    <m/>
    <n v="6.9"/>
    <n v="6.9"/>
  </r>
  <r>
    <x v="3"/>
    <d v="2012-03-24T00:00:00"/>
    <s v="Day 3"/>
    <x v="214"/>
    <x v="159"/>
    <x v="132"/>
    <x v="4"/>
    <x v="2"/>
    <s v="Kob"/>
    <m/>
    <m/>
    <n v="4"/>
    <n v="4"/>
  </r>
  <r>
    <x v="3"/>
    <d v="2012-03-24T00:00:00"/>
    <s v="Day 3"/>
    <x v="219"/>
    <x v="13"/>
    <x v="57"/>
    <x v="2"/>
    <x v="2"/>
    <m/>
    <s v="Guitarfish - Lesser"/>
    <m/>
    <n v="3.5"/>
    <n v="3.5"/>
  </r>
  <r>
    <x v="3"/>
    <d v="2012-03-24T00:00:00"/>
    <s v="Day 3"/>
    <x v="219"/>
    <x v="13"/>
    <x v="57"/>
    <x v="2"/>
    <x v="2"/>
    <m/>
    <s v="Guitarfish - Lesser"/>
    <m/>
    <n v="5.6"/>
    <n v="5.6"/>
  </r>
  <r>
    <x v="3"/>
    <d v="2012-03-24T00:00:00"/>
    <s v="Day 3"/>
    <x v="238"/>
    <x v="90"/>
    <x v="147"/>
    <x v="4"/>
    <x v="2"/>
    <m/>
    <s v="Shark Spotted Gully"/>
    <m/>
    <n v="5.5"/>
    <n v="5.5"/>
  </r>
  <r>
    <x v="3"/>
    <d v="2012-03-24T00:00:00"/>
    <s v="Day 3"/>
    <x v="211"/>
    <x v="158"/>
    <x v="129"/>
    <x v="4"/>
    <x v="2"/>
    <m/>
    <s v="Shark Spotted Gully"/>
    <m/>
    <n v="5.8"/>
    <n v="5.8"/>
  </r>
  <r>
    <x v="3"/>
    <d v="2012-03-24T00:00:00"/>
    <s v="Day 3"/>
    <x v="211"/>
    <x v="158"/>
    <x v="129"/>
    <x v="4"/>
    <x v="2"/>
    <m/>
    <s v="Shark Spotted Gully"/>
    <m/>
    <n v="8.1999999999999993"/>
    <n v="8.1999999999999993"/>
  </r>
  <r>
    <x v="3"/>
    <d v="2012-03-24T00:00:00"/>
    <s v="Day 3"/>
    <x v="211"/>
    <x v="158"/>
    <x v="129"/>
    <x v="4"/>
    <x v="2"/>
    <m/>
    <s v="Shark Spotted Gully"/>
    <m/>
    <n v="6.3"/>
    <n v="6.3"/>
  </r>
  <r>
    <x v="3"/>
    <d v="2012-03-24T00:00:00"/>
    <s v="Day 3"/>
    <x v="211"/>
    <x v="158"/>
    <x v="129"/>
    <x v="4"/>
    <x v="2"/>
    <m/>
    <s v="Ray Bull / Eagle"/>
    <m/>
    <n v="4.5"/>
    <n v="4.5"/>
  </r>
  <r>
    <x v="3"/>
    <d v="2012-03-24T00:00:00"/>
    <s v="Day 3"/>
    <x v="57"/>
    <x v="5"/>
    <x v="21"/>
    <x v="2"/>
    <x v="5"/>
    <m/>
    <s v="Shark Spotted Gully"/>
    <m/>
    <n v="7.5"/>
    <n v="7.5"/>
  </r>
  <r>
    <x v="3"/>
    <d v="2012-03-24T00:00:00"/>
    <s v="Day 3"/>
    <x v="57"/>
    <x v="5"/>
    <x v="21"/>
    <x v="2"/>
    <x v="5"/>
    <m/>
    <s v="Shark Spotted Gully"/>
    <m/>
    <n v="7.1"/>
    <n v="7.1"/>
  </r>
  <r>
    <x v="3"/>
    <d v="2012-03-24T00:00:00"/>
    <s v="Day 3"/>
    <x v="57"/>
    <x v="5"/>
    <x v="21"/>
    <x v="2"/>
    <x v="5"/>
    <m/>
    <s v="Shark Spotted Gully"/>
    <m/>
    <n v="5.6"/>
    <n v="5.6"/>
  </r>
  <r>
    <x v="3"/>
    <d v="2012-03-24T00:00:00"/>
    <s v="Day 3"/>
    <x v="57"/>
    <x v="5"/>
    <x v="21"/>
    <x v="2"/>
    <x v="5"/>
    <m/>
    <s v="Shark Spotted Gully"/>
    <m/>
    <n v="14.4"/>
    <n v="14.4"/>
  </r>
  <r>
    <x v="3"/>
    <d v="2012-03-24T00:00:00"/>
    <s v="Day 3"/>
    <x v="57"/>
    <x v="5"/>
    <x v="21"/>
    <x v="2"/>
    <x v="5"/>
    <m/>
    <s v="Shark Spotted Gully"/>
    <m/>
    <n v="15.2"/>
    <n v="15.2"/>
  </r>
  <r>
    <x v="3"/>
    <d v="2012-03-24T00:00:00"/>
    <s v="Day 3"/>
    <x v="46"/>
    <x v="41"/>
    <x v="33"/>
    <x v="2"/>
    <x v="5"/>
    <m/>
    <s v="Shark Spotted Gully"/>
    <m/>
    <n v="9.3000000000000007"/>
    <n v="9.3000000000000007"/>
  </r>
  <r>
    <x v="3"/>
    <d v="2012-03-24T00:00:00"/>
    <s v="Day 3"/>
    <x v="46"/>
    <x v="41"/>
    <x v="33"/>
    <x v="2"/>
    <x v="5"/>
    <m/>
    <s v="Shark Spotted Gully"/>
    <m/>
    <n v="13.2"/>
    <n v="13.2"/>
  </r>
  <r>
    <x v="3"/>
    <d v="2012-03-24T00:00:00"/>
    <s v="Day 3"/>
    <x v="46"/>
    <x v="41"/>
    <x v="33"/>
    <x v="2"/>
    <x v="5"/>
    <m/>
    <s v="Shark Spotted Gully"/>
    <m/>
    <n v="10"/>
    <n v="10"/>
  </r>
  <r>
    <x v="3"/>
    <d v="2012-03-24T00:00:00"/>
    <s v="Day 3"/>
    <x v="46"/>
    <x v="41"/>
    <x v="33"/>
    <x v="2"/>
    <x v="5"/>
    <m/>
    <s v="Shark Spotted Gully"/>
    <m/>
    <n v="8.1999999999999993"/>
    <n v="8.1999999999999993"/>
  </r>
  <r>
    <x v="3"/>
    <d v="2012-03-24T00:00:00"/>
    <s v="Day 3"/>
    <x v="46"/>
    <x v="41"/>
    <x v="33"/>
    <x v="2"/>
    <x v="5"/>
    <m/>
    <s v="Shark Spotted Gully"/>
    <m/>
    <n v="6.2"/>
    <n v="6.2"/>
  </r>
  <r>
    <x v="3"/>
    <d v="2012-03-24T00:00:00"/>
    <s v="Day 3"/>
    <x v="46"/>
    <x v="41"/>
    <x v="33"/>
    <x v="2"/>
    <x v="5"/>
    <m/>
    <s v="Shark Spotted Gully"/>
    <m/>
    <n v="7.3"/>
    <n v="7.3"/>
  </r>
  <r>
    <x v="3"/>
    <d v="2012-03-24T00:00:00"/>
    <s v="Day 3"/>
    <x v="46"/>
    <x v="41"/>
    <x v="33"/>
    <x v="2"/>
    <x v="5"/>
    <m/>
    <s v="Shark Spotted Gully"/>
    <m/>
    <n v="5.9"/>
    <n v="5.9"/>
  </r>
  <r>
    <x v="3"/>
    <d v="2012-03-24T00:00:00"/>
    <s v="Day 3"/>
    <x v="46"/>
    <x v="41"/>
    <x v="33"/>
    <x v="2"/>
    <x v="5"/>
    <m/>
    <s v="Shark Spotted Gully"/>
    <m/>
    <n v="6.2"/>
    <n v="6.2"/>
  </r>
  <r>
    <x v="3"/>
    <d v="2012-03-24T00:00:00"/>
    <s v="Day 3"/>
    <x v="46"/>
    <x v="41"/>
    <x v="33"/>
    <x v="2"/>
    <x v="5"/>
    <m/>
    <s v="Shark Spotted Gully"/>
    <m/>
    <n v="13.8"/>
    <n v="13.8"/>
  </r>
  <r>
    <x v="3"/>
    <d v="2012-03-24T00:00:00"/>
    <s v="Day 3"/>
    <x v="46"/>
    <x v="41"/>
    <x v="33"/>
    <x v="2"/>
    <x v="5"/>
    <m/>
    <s v="Shark Spotted Gully"/>
    <m/>
    <n v="5"/>
    <n v="5"/>
  </r>
  <r>
    <x v="3"/>
    <d v="2012-03-24T00:00:00"/>
    <s v="Day 3"/>
    <x v="56"/>
    <x v="39"/>
    <x v="41"/>
    <x v="2"/>
    <x v="5"/>
    <m/>
    <s v="Shark Spotted Gully"/>
    <m/>
    <n v="9.4"/>
    <n v="9.4"/>
  </r>
  <r>
    <x v="3"/>
    <d v="2012-03-24T00:00:00"/>
    <s v="Day 3"/>
    <x v="56"/>
    <x v="39"/>
    <x v="41"/>
    <x v="2"/>
    <x v="5"/>
    <m/>
    <s v="Shark Spotted Gully"/>
    <m/>
    <n v="9.4"/>
    <n v="9.4"/>
  </r>
  <r>
    <x v="3"/>
    <d v="2012-03-24T00:00:00"/>
    <s v="Day 3"/>
    <x v="56"/>
    <x v="39"/>
    <x v="41"/>
    <x v="2"/>
    <x v="5"/>
    <m/>
    <s v="Shark Spotted Gully"/>
    <m/>
    <n v="15.8"/>
    <n v="15.8"/>
  </r>
  <r>
    <x v="3"/>
    <d v="2012-03-24T00:00:00"/>
    <s v="Day 3"/>
    <x v="56"/>
    <x v="39"/>
    <x v="41"/>
    <x v="2"/>
    <x v="5"/>
    <m/>
    <s v="Shark Spotted Gully"/>
    <m/>
    <n v="20"/>
    <n v="20"/>
  </r>
  <r>
    <x v="3"/>
    <d v="2012-03-24T00:00:00"/>
    <s v="Day 3"/>
    <x v="55"/>
    <x v="47"/>
    <x v="40"/>
    <x v="2"/>
    <x v="5"/>
    <m/>
    <m/>
    <m/>
    <m/>
    <s v=""/>
  </r>
  <r>
    <x v="3"/>
    <d v="2012-03-24T00:00:00"/>
    <s v="Day 3"/>
    <x v="49"/>
    <x v="44"/>
    <x v="35"/>
    <x v="4"/>
    <x v="5"/>
    <m/>
    <s v="Shark Spotted Gully"/>
    <m/>
    <n v="6.5"/>
    <n v="6.5"/>
  </r>
  <r>
    <x v="3"/>
    <d v="2012-03-24T00:00:00"/>
    <s v="Day 3"/>
    <x v="49"/>
    <x v="44"/>
    <x v="35"/>
    <x v="4"/>
    <x v="5"/>
    <m/>
    <s v="Shark Spotted Gully"/>
    <m/>
    <n v="15.3"/>
    <n v="15.3"/>
  </r>
  <r>
    <x v="3"/>
    <d v="2012-03-24T00:00:00"/>
    <s v="Day 3"/>
    <x v="49"/>
    <x v="44"/>
    <x v="35"/>
    <x v="4"/>
    <x v="5"/>
    <m/>
    <s v="Shark Spotted Gully"/>
    <m/>
    <n v="7.8"/>
    <n v="7.8"/>
  </r>
  <r>
    <x v="3"/>
    <d v="2012-03-24T00:00:00"/>
    <s v="Day 3"/>
    <x v="49"/>
    <x v="44"/>
    <x v="35"/>
    <x v="4"/>
    <x v="5"/>
    <m/>
    <s v="Shark Spotted Gully"/>
    <m/>
    <n v="12.2"/>
    <n v="12.2"/>
  </r>
  <r>
    <x v="3"/>
    <d v="2012-03-24T00:00:00"/>
    <s v="Day 3"/>
    <x v="49"/>
    <x v="44"/>
    <x v="35"/>
    <x v="4"/>
    <x v="5"/>
    <m/>
    <s v="Shark Spotted Gully"/>
    <m/>
    <n v="12.2"/>
    <n v="12.2"/>
  </r>
  <r>
    <x v="3"/>
    <d v="2012-03-24T00:00:00"/>
    <s v="Day 3"/>
    <x v="54"/>
    <x v="46"/>
    <x v="39"/>
    <x v="2"/>
    <x v="5"/>
    <m/>
    <s v="Shark Spotted Gully"/>
    <m/>
    <n v="9.6999999999999993"/>
    <n v="9.6999999999999993"/>
  </r>
  <r>
    <x v="3"/>
    <d v="2012-03-24T00:00:00"/>
    <s v="Day 3"/>
    <x v="54"/>
    <x v="46"/>
    <x v="39"/>
    <x v="2"/>
    <x v="5"/>
    <m/>
    <s v="Shark Spotted Gully"/>
    <m/>
    <n v="8.9"/>
    <n v="8.9"/>
  </r>
  <r>
    <x v="3"/>
    <d v="2012-03-24T00:00:00"/>
    <s v="Day 3"/>
    <x v="54"/>
    <x v="46"/>
    <x v="39"/>
    <x v="2"/>
    <x v="5"/>
    <m/>
    <s v="Shark Spotted Gully"/>
    <m/>
    <n v="8.1999999999999993"/>
    <n v="8.1999999999999993"/>
  </r>
  <r>
    <x v="3"/>
    <d v="2012-03-24T00:00:00"/>
    <s v="Day 3"/>
    <x v="54"/>
    <x v="46"/>
    <x v="39"/>
    <x v="2"/>
    <x v="5"/>
    <m/>
    <s v="Shark Spotted Gully"/>
    <m/>
    <n v="12.4"/>
    <n v="12.4"/>
  </r>
  <r>
    <x v="3"/>
    <d v="2012-03-24T00:00:00"/>
    <s v="Day 3"/>
    <x v="160"/>
    <x v="121"/>
    <x v="48"/>
    <x v="0"/>
    <x v="18"/>
    <m/>
    <m/>
    <m/>
    <m/>
    <s v=""/>
  </r>
  <r>
    <x v="3"/>
    <d v="2012-03-24T00:00:00"/>
    <s v="Day 3"/>
    <x v="166"/>
    <x v="128"/>
    <x v="69"/>
    <x v="4"/>
    <x v="18"/>
    <m/>
    <s v="Shark Copper (Female)"/>
    <m/>
    <n v="69.099999999999994"/>
    <n v="69.099999999999994"/>
  </r>
  <r>
    <x v="3"/>
    <d v="2012-03-24T00:00:00"/>
    <s v="Day 3"/>
    <x v="166"/>
    <x v="128"/>
    <x v="69"/>
    <x v="4"/>
    <x v="18"/>
    <m/>
    <s v="Shark Spotted Gully"/>
    <m/>
    <n v="5.5"/>
    <n v="5.5"/>
  </r>
  <r>
    <x v="3"/>
    <d v="2012-03-24T00:00:00"/>
    <s v="Day 3"/>
    <x v="161"/>
    <x v="81"/>
    <x v="94"/>
    <x v="0"/>
    <x v="18"/>
    <m/>
    <s v="Shark Spotted Gully"/>
    <m/>
    <n v="17.899999999999999"/>
    <n v="17.899999999999999"/>
  </r>
  <r>
    <x v="3"/>
    <d v="2012-03-24T00:00:00"/>
    <s v="Day 3"/>
    <x v="159"/>
    <x v="126"/>
    <x v="103"/>
    <x v="4"/>
    <x v="18"/>
    <m/>
    <m/>
    <m/>
    <m/>
    <s v=""/>
  </r>
  <r>
    <x v="3"/>
    <d v="2012-03-24T00:00:00"/>
    <s v="Day 3"/>
    <x v="239"/>
    <x v="171"/>
    <x v="56"/>
    <x v="2"/>
    <x v="19"/>
    <m/>
    <s v="Shark Spotted Gully"/>
    <m/>
    <n v="10.1"/>
    <n v="10.1"/>
  </r>
  <r>
    <x v="3"/>
    <d v="2012-03-24T00:00:00"/>
    <s v="Day 3"/>
    <x v="239"/>
    <x v="171"/>
    <x v="56"/>
    <x v="2"/>
    <x v="19"/>
    <m/>
    <s v="Shark Spotted Gully"/>
    <m/>
    <n v="11.8"/>
    <n v="11.8"/>
  </r>
  <r>
    <x v="3"/>
    <d v="2012-03-24T00:00:00"/>
    <s v="Day 3"/>
    <x v="240"/>
    <x v="172"/>
    <x v="148"/>
    <x v="2"/>
    <x v="18"/>
    <m/>
    <s v="Shark Spotted Gully"/>
    <m/>
    <n v="5.2"/>
    <n v="5.2"/>
  </r>
  <r>
    <x v="3"/>
    <d v="2012-03-24T00:00:00"/>
    <s v="Day 3"/>
    <x v="240"/>
    <x v="172"/>
    <x v="148"/>
    <x v="2"/>
    <x v="18"/>
    <m/>
    <s v="Shark Spotted Gully"/>
    <m/>
    <n v="4.8"/>
    <n v="4.8"/>
  </r>
  <r>
    <x v="3"/>
    <d v="2012-03-24T00:00:00"/>
    <s v="Day 3"/>
    <x v="240"/>
    <x v="172"/>
    <x v="148"/>
    <x v="2"/>
    <x v="18"/>
    <m/>
    <s v="Shark Spotted Gully"/>
    <m/>
    <n v="8.6"/>
    <n v="8.6"/>
  </r>
  <r>
    <x v="3"/>
    <d v="2012-03-24T00:00:00"/>
    <s v="Day 3"/>
    <x v="240"/>
    <x v="172"/>
    <x v="148"/>
    <x v="2"/>
    <x v="18"/>
    <m/>
    <s v="Shark Spotted Gully"/>
    <m/>
    <n v="6.5"/>
    <n v="6.5"/>
  </r>
  <r>
    <x v="3"/>
    <d v="2012-03-24T00:00:00"/>
    <s v="Day 3"/>
    <x v="147"/>
    <x v="116"/>
    <x v="29"/>
    <x v="6"/>
    <x v="15"/>
    <m/>
    <s v="Shark Spotted Gully"/>
    <m/>
    <n v="15.4"/>
    <n v="15.4"/>
  </r>
  <r>
    <x v="3"/>
    <d v="2012-03-24T00:00:00"/>
    <s v="Day 3"/>
    <x v="147"/>
    <x v="116"/>
    <x v="29"/>
    <x v="6"/>
    <x v="15"/>
    <m/>
    <s v="Shark Spotted Gully"/>
    <m/>
    <n v="15.2"/>
    <n v="15.2"/>
  </r>
  <r>
    <x v="3"/>
    <d v="2012-03-24T00:00:00"/>
    <s v="Day 3"/>
    <x v="147"/>
    <x v="116"/>
    <x v="29"/>
    <x v="6"/>
    <x v="15"/>
    <m/>
    <s v="Shark Hound Smooth"/>
    <m/>
    <n v="8.4"/>
    <n v="8.4"/>
  </r>
  <r>
    <x v="3"/>
    <d v="2012-03-24T00:00:00"/>
    <s v="Day 3"/>
    <x v="143"/>
    <x v="113"/>
    <x v="97"/>
    <x v="0"/>
    <x v="15"/>
    <m/>
    <s v="Shark Spotted Gully"/>
    <m/>
    <n v="15.1"/>
    <n v="15.1"/>
  </r>
  <r>
    <x v="3"/>
    <d v="2012-03-24T00:00:00"/>
    <s v="Day 3"/>
    <x v="143"/>
    <x v="113"/>
    <x v="97"/>
    <x v="0"/>
    <x v="15"/>
    <m/>
    <s v="Shark Spotted Gully"/>
    <m/>
    <n v="11.7"/>
    <n v="11.7"/>
  </r>
  <r>
    <x v="3"/>
    <d v="2012-03-24T00:00:00"/>
    <s v="Day 3"/>
    <x v="140"/>
    <x v="110"/>
    <x v="95"/>
    <x v="2"/>
    <x v="15"/>
    <m/>
    <m/>
    <m/>
    <m/>
    <s v=""/>
  </r>
  <r>
    <x v="3"/>
    <d v="2012-03-24T00:00:00"/>
    <s v="Day 3"/>
    <x v="144"/>
    <x v="114"/>
    <x v="98"/>
    <x v="2"/>
    <x v="15"/>
    <m/>
    <s v="Shark Spotted Gully"/>
    <m/>
    <n v="15.4"/>
    <n v="15.4"/>
  </r>
  <r>
    <x v="3"/>
    <d v="2012-03-24T00:00:00"/>
    <s v="Day 3"/>
    <x v="144"/>
    <x v="114"/>
    <x v="98"/>
    <x v="2"/>
    <x v="15"/>
    <m/>
    <s v="Shark Spotted Gully"/>
    <m/>
    <n v="9"/>
    <n v="9"/>
  </r>
  <r>
    <x v="3"/>
    <d v="2012-03-24T00:00:00"/>
    <s v="Day 3"/>
    <x v="144"/>
    <x v="114"/>
    <x v="98"/>
    <x v="2"/>
    <x v="15"/>
    <m/>
    <s v="Shark Spotted Gully"/>
    <m/>
    <n v="10.5"/>
    <n v="10.5"/>
  </r>
  <r>
    <x v="3"/>
    <d v="2012-03-24T00:00:00"/>
    <s v="Day 3"/>
    <x v="144"/>
    <x v="114"/>
    <x v="98"/>
    <x v="2"/>
    <x v="15"/>
    <m/>
    <s v="Shark Spotted Gully"/>
    <m/>
    <n v="5.4"/>
    <n v="5.4"/>
  </r>
  <r>
    <x v="3"/>
    <d v="2012-03-24T00:00:00"/>
    <s v="Day 3"/>
    <x v="144"/>
    <x v="114"/>
    <x v="98"/>
    <x v="2"/>
    <x v="15"/>
    <m/>
    <s v="Shark Spotted Gully"/>
    <m/>
    <n v="4.8"/>
    <n v="4.8"/>
  </r>
  <r>
    <x v="3"/>
    <d v="2012-03-24T00:00:00"/>
    <s v="Day 3"/>
    <x v="144"/>
    <x v="114"/>
    <x v="98"/>
    <x v="2"/>
    <x v="15"/>
    <m/>
    <s v="Shark Spotted Gully"/>
    <m/>
    <n v="5"/>
    <n v="5"/>
  </r>
  <r>
    <x v="3"/>
    <d v="2012-03-24T00:00:00"/>
    <s v="Day 3"/>
    <x v="146"/>
    <x v="31"/>
    <x v="93"/>
    <x v="2"/>
    <x v="15"/>
    <m/>
    <s v="Shark Spotted Gully"/>
    <m/>
    <n v="19"/>
    <n v="19"/>
  </r>
  <r>
    <x v="3"/>
    <d v="2012-03-24T00:00:00"/>
    <s v="Day 3"/>
    <x v="146"/>
    <x v="31"/>
    <x v="93"/>
    <x v="2"/>
    <x v="15"/>
    <m/>
    <s v="Shark Spotted Gully"/>
    <m/>
    <n v="8.8000000000000007"/>
    <n v="8.8000000000000007"/>
  </r>
  <r>
    <x v="3"/>
    <d v="2012-03-24T00:00:00"/>
    <s v="Day 3"/>
    <x v="241"/>
    <x v="157"/>
    <x v="149"/>
    <x v="4"/>
    <x v="15"/>
    <m/>
    <m/>
    <m/>
    <m/>
    <s v=""/>
  </r>
  <r>
    <x v="3"/>
    <d v="2012-03-24T00:00:00"/>
    <s v="Day 3"/>
    <x v="189"/>
    <x v="45"/>
    <x v="16"/>
    <x v="4"/>
    <x v="20"/>
    <m/>
    <s v="Shark Spotted Gully"/>
    <m/>
    <n v="9.9"/>
    <n v="9.9"/>
  </r>
  <r>
    <x v="3"/>
    <d v="2012-03-24T00:00:00"/>
    <s v="Day 3"/>
    <x v="185"/>
    <x v="140"/>
    <x v="114"/>
    <x v="2"/>
    <x v="20"/>
    <m/>
    <s v="Shark Spotted Gully"/>
    <m/>
    <n v="12"/>
    <n v="12"/>
  </r>
  <r>
    <x v="3"/>
    <d v="2012-03-24T00:00:00"/>
    <s v="Day 3"/>
    <x v="195"/>
    <x v="146"/>
    <x v="122"/>
    <x v="4"/>
    <x v="20"/>
    <m/>
    <s v="Shark Spotted Gully"/>
    <m/>
    <n v="7"/>
    <n v="7"/>
  </r>
  <r>
    <x v="3"/>
    <d v="2012-03-24T00:00:00"/>
    <s v="Day 3"/>
    <x v="194"/>
    <x v="124"/>
    <x v="121"/>
    <x v="0"/>
    <x v="20"/>
    <m/>
    <s v="Shark Spotted Gully"/>
    <m/>
    <n v="13.9"/>
    <n v="13.9"/>
  </r>
  <r>
    <x v="3"/>
    <d v="2012-03-24T00:00:00"/>
    <s v="Day 3"/>
    <x v="194"/>
    <x v="124"/>
    <x v="121"/>
    <x v="0"/>
    <x v="20"/>
    <m/>
    <s v="Shark Spotted Gully"/>
    <m/>
    <n v="13.6"/>
    <n v="13.6"/>
  </r>
  <r>
    <x v="3"/>
    <d v="2012-03-24T00:00:00"/>
    <s v="Day 3"/>
    <x v="194"/>
    <x v="124"/>
    <x v="121"/>
    <x v="0"/>
    <x v="20"/>
    <m/>
    <s v="Shark Spotted Gully"/>
    <m/>
    <n v="12"/>
    <n v="12"/>
  </r>
  <r>
    <x v="3"/>
    <d v="2012-03-24T00:00:00"/>
    <s v="Day 3"/>
    <x v="194"/>
    <x v="124"/>
    <x v="121"/>
    <x v="0"/>
    <x v="20"/>
    <m/>
    <s v="Shark Spotted Gully"/>
    <m/>
    <n v="9.5"/>
    <n v="9.5"/>
  </r>
  <r>
    <x v="3"/>
    <d v="2012-03-24T00:00:00"/>
    <s v="Day 3"/>
    <x v="181"/>
    <x v="45"/>
    <x v="43"/>
    <x v="4"/>
    <x v="20"/>
    <m/>
    <m/>
    <m/>
    <m/>
    <s v=""/>
  </r>
  <r>
    <x v="3"/>
    <d v="2012-03-24T00:00:00"/>
    <s v="Day 3"/>
    <x v="190"/>
    <x v="143"/>
    <x v="118"/>
    <x v="2"/>
    <x v="22"/>
    <m/>
    <s v="Guitarfish - Lesser"/>
    <m/>
    <n v="3.7"/>
    <n v="3.7"/>
  </r>
  <r>
    <x v="3"/>
    <d v="2012-03-24T00:00:00"/>
    <s v="Day 3"/>
    <x v="98"/>
    <x v="12"/>
    <x v="70"/>
    <x v="4"/>
    <x v="10"/>
    <m/>
    <s v="Shark Spotted Gully"/>
    <m/>
    <n v="2"/>
    <n v="2"/>
  </r>
  <r>
    <x v="3"/>
    <d v="2012-03-24T00:00:00"/>
    <s v="Day 3"/>
    <x v="98"/>
    <x v="12"/>
    <x v="70"/>
    <x v="4"/>
    <x v="10"/>
    <m/>
    <s v="Shark Spotted Gully"/>
    <m/>
    <n v="5"/>
    <n v="5"/>
  </r>
  <r>
    <x v="3"/>
    <d v="2012-03-24T00:00:00"/>
    <s v="Day 3"/>
    <x v="94"/>
    <x v="78"/>
    <x v="66"/>
    <x v="2"/>
    <x v="11"/>
    <m/>
    <s v="Shark Spotted Gully"/>
    <m/>
    <n v="4.8"/>
    <n v="4.8"/>
  </r>
  <r>
    <x v="3"/>
    <d v="2012-03-24T00:00:00"/>
    <s v="Day 3"/>
    <x v="97"/>
    <x v="80"/>
    <x v="69"/>
    <x v="0"/>
    <x v="10"/>
    <m/>
    <m/>
    <m/>
    <m/>
    <s v=""/>
  </r>
  <r>
    <x v="3"/>
    <d v="2012-03-24T00:00:00"/>
    <s v="Day 3"/>
    <x v="96"/>
    <x v="68"/>
    <x v="68"/>
    <x v="2"/>
    <x v="11"/>
    <m/>
    <s v="Shark Spotted Gully"/>
    <m/>
    <n v="13.6"/>
    <n v="13.6"/>
  </r>
  <r>
    <x v="3"/>
    <d v="2012-03-24T00:00:00"/>
    <s v="Day 3"/>
    <x v="96"/>
    <x v="68"/>
    <x v="68"/>
    <x v="2"/>
    <x v="11"/>
    <m/>
    <s v="Shark Spotted Gully"/>
    <m/>
    <n v="8.8000000000000007"/>
    <n v="8.8000000000000007"/>
  </r>
  <r>
    <x v="3"/>
    <d v="2012-03-24T00:00:00"/>
    <s v="Day 3"/>
    <x v="96"/>
    <x v="68"/>
    <x v="68"/>
    <x v="2"/>
    <x v="11"/>
    <m/>
    <s v="Shark Spotted Gully"/>
    <m/>
    <n v="13.6"/>
    <n v="13.6"/>
  </r>
  <r>
    <x v="3"/>
    <d v="2012-03-24T00:00:00"/>
    <s v="Day 3"/>
    <x v="101"/>
    <x v="18"/>
    <x v="73"/>
    <x v="2"/>
    <x v="10"/>
    <m/>
    <m/>
    <m/>
    <m/>
    <s v=""/>
  </r>
  <r>
    <x v="3"/>
    <d v="2012-03-24T00:00:00"/>
    <s v="Day 3"/>
    <x v="95"/>
    <x v="79"/>
    <x v="67"/>
    <x v="2"/>
    <x v="11"/>
    <m/>
    <m/>
    <m/>
    <m/>
    <s v=""/>
  </r>
  <r>
    <x v="3"/>
    <d v="2012-03-24T00:00:00"/>
    <s v="Day 3"/>
    <x v="73"/>
    <x v="10"/>
    <x v="53"/>
    <x v="4"/>
    <x v="8"/>
    <m/>
    <m/>
    <m/>
    <m/>
    <s v=""/>
  </r>
  <r>
    <x v="3"/>
    <d v="2012-03-24T00:00:00"/>
    <s v="Day 3"/>
    <x v="80"/>
    <x v="67"/>
    <x v="56"/>
    <x v="4"/>
    <x v="8"/>
    <m/>
    <s v="Shark Copper (Female)"/>
    <m/>
    <n v="46.8"/>
    <n v="46.8"/>
  </r>
  <r>
    <x v="3"/>
    <d v="2012-03-24T00:00:00"/>
    <s v="Day 3"/>
    <x v="90"/>
    <x v="13"/>
    <x v="37"/>
    <x v="2"/>
    <x v="9"/>
    <m/>
    <m/>
    <m/>
    <m/>
    <s v=""/>
  </r>
  <r>
    <x v="3"/>
    <d v="2012-03-24T00:00:00"/>
    <s v="Day 3"/>
    <x v="70"/>
    <x v="59"/>
    <x v="51"/>
    <x v="0"/>
    <x v="8"/>
    <m/>
    <m/>
    <m/>
    <m/>
    <s v=""/>
  </r>
  <r>
    <x v="3"/>
    <d v="2012-03-24T00:00:00"/>
    <s v="Day 3"/>
    <x v="84"/>
    <x v="70"/>
    <x v="60"/>
    <x v="2"/>
    <x v="9"/>
    <m/>
    <m/>
    <m/>
    <m/>
    <s v=""/>
  </r>
  <r>
    <x v="3"/>
    <d v="2012-03-24T00:00:00"/>
    <s v="Day 3"/>
    <x v="74"/>
    <x v="13"/>
    <x v="54"/>
    <x v="2"/>
    <x v="8"/>
    <m/>
    <m/>
    <m/>
    <m/>
    <s v=""/>
  </r>
  <r>
    <x v="3"/>
    <d v="2012-03-24T00:00:00"/>
    <s v="Day 3"/>
    <x v="113"/>
    <x v="91"/>
    <x v="80"/>
    <x v="2"/>
    <x v="13"/>
    <m/>
    <m/>
    <m/>
    <m/>
    <s v=""/>
  </r>
  <r>
    <x v="3"/>
    <d v="2012-03-24T00:00:00"/>
    <s v="Day 3"/>
    <x v="242"/>
    <x v="173"/>
    <x v="48"/>
    <x v="0"/>
    <x v="12"/>
    <m/>
    <m/>
    <m/>
    <m/>
    <s v=""/>
  </r>
  <r>
    <x v="3"/>
    <d v="2012-03-24T00:00:00"/>
    <s v="Day 3"/>
    <x v="115"/>
    <x v="75"/>
    <x v="82"/>
    <x v="2"/>
    <x v="13"/>
    <m/>
    <s v="Shark Spotted Gully"/>
    <m/>
    <n v="13"/>
    <n v="13"/>
  </r>
  <r>
    <x v="3"/>
    <d v="2012-03-24T00:00:00"/>
    <s v="Day 3"/>
    <x v="243"/>
    <x v="174"/>
    <x v="150"/>
    <x v="2"/>
    <x v="13"/>
    <m/>
    <m/>
    <m/>
    <m/>
    <s v=""/>
  </r>
  <r>
    <x v="3"/>
    <d v="2012-03-24T00:00:00"/>
    <s v="Day 3"/>
    <x v="114"/>
    <x v="61"/>
    <x v="81"/>
    <x v="0"/>
    <x v="12"/>
    <m/>
    <s v="Guitarfish - Lesser"/>
    <m/>
    <n v="3"/>
    <n v="3"/>
  </r>
  <r>
    <x v="3"/>
    <d v="2012-03-24T00:00:00"/>
    <s v="Day 3"/>
    <x v="121"/>
    <x v="95"/>
    <x v="86"/>
    <x v="2"/>
    <x v="12"/>
    <m/>
    <s v="Shark Spotted Gully"/>
    <m/>
    <n v="14.7"/>
    <n v="14.7"/>
  </r>
  <r>
    <x v="3"/>
    <d v="2012-03-24T00:00:00"/>
    <s v="Day 3"/>
    <x v="244"/>
    <x v="175"/>
    <x v="94"/>
    <x v="2"/>
    <x v="22"/>
    <m/>
    <s v="Shark Spotted Gully"/>
    <m/>
    <n v="8.5"/>
    <n v="8.5"/>
  </r>
  <r>
    <x v="3"/>
    <d v="2012-03-24T00:00:00"/>
    <s v="Day 3"/>
    <x v="244"/>
    <x v="175"/>
    <x v="94"/>
    <x v="2"/>
    <x v="22"/>
    <m/>
    <s v="Shark Spotted Gully"/>
    <m/>
    <n v="21.7"/>
    <n v="21.7"/>
  </r>
  <r>
    <x v="3"/>
    <d v="2012-03-24T00:00:00"/>
    <s v="Day 3"/>
    <x v="245"/>
    <x v="176"/>
    <x v="151"/>
    <x v="0"/>
    <x v="22"/>
    <m/>
    <m/>
    <m/>
    <m/>
    <s v=""/>
  </r>
  <r>
    <x v="3"/>
    <d v="2012-03-24T00:00:00"/>
    <s v="Day 3"/>
    <x v="246"/>
    <x v="5"/>
    <x v="152"/>
    <x v="2"/>
    <x v="22"/>
    <m/>
    <s v="Shark Copper (Female)"/>
    <m/>
    <n v="62.8"/>
    <n v="62.8"/>
  </r>
  <r>
    <x v="3"/>
    <d v="2012-03-24T00:00:00"/>
    <s v="Day 3"/>
    <x v="246"/>
    <x v="5"/>
    <x v="152"/>
    <x v="2"/>
    <x v="22"/>
    <m/>
    <s v="Shark Spotted Gully"/>
    <m/>
    <n v="12.1"/>
    <n v="12.1"/>
  </r>
  <r>
    <x v="3"/>
    <d v="2012-03-24T00:00:00"/>
    <s v="Day 3"/>
    <x v="246"/>
    <x v="5"/>
    <x v="152"/>
    <x v="2"/>
    <x v="22"/>
    <m/>
    <s v="Shark Spotted Gully"/>
    <m/>
    <n v="11"/>
    <n v="11"/>
  </r>
  <r>
    <x v="3"/>
    <d v="2012-03-24T00:00:00"/>
    <s v="Day 3"/>
    <x v="247"/>
    <x v="81"/>
    <x v="153"/>
    <x v="2"/>
    <x v="22"/>
    <m/>
    <s v="Shark Spotted Gully"/>
    <m/>
    <n v="10.7"/>
    <n v="10.7"/>
  </r>
  <r>
    <x v="3"/>
    <d v="2012-03-24T00:00:00"/>
    <s v="Day 3"/>
    <x v="247"/>
    <x v="81"/>
    <x v="153"/>
    <x v="2"/>
    <x v="22"/>
    <m/>
    <s v="Shark Spotted Gully"/>
    <m/>
    <n v="7.6"/>
    <n v="7.6"/>
  </r>
  <r>
    <x v="3"/>
    <d v="2012-03-24T00:00:00"/>
    <s v="Day 3"/>
    <x v="247"/>
    <x v="81"/>
    <x v="153"/>
    <x v="2"/>
    <x v="22"/>
    <m/>
    <s v="Shark Spotted Gully"/>
    <m/>
    <n v="16.2"/>
    <n v="16.2"/>
  </r>
  <r>
    <x v="3"/>
    <d v="2012-03-24T00:00:00"/>
    <s v="Day 3"/>
    <x v="248"/>
    <x v="177"/>
    <x v="154"/>
    <x v="2"/>
    <x v="22"/>
    <m/>
    <s v="Shark Spotted Gully"/>
    <m/>
    <n v="7.1"/>
    <n v="7.1"/>
  </r>
  <r>
    <x v="3"/>
    <d v="2012-03-24T00:00:00"/>
    <s v="Day 3"/>
    <x v="249"/>
    <x v="178"/>
    <x v="114"/>
    <x v="2"/>
    <x v="22"/>
    <m/>
    <s v="Shark Spotted Gully"/>
    <m/>
    <n v="5.4"/>
    <n v="5.4"/>
  </r>
  <r>
    <x v="3"/>
    <d v="2012-03-24T00:00:00"/>
    <s v="Day 3"/>
    <x v="135"/>
    <x v="107"/>
    <x v="90"/>
    <x v="2"/>
    <x v="7"/>
    <m/>
    <m/>
    <m/>
    <m/>
    <s v=""/>
  </r>
  <r>
    <x v="3"/>
    <d v="2012-03-24T00:00:00"/>
    <s v="Day 3"/>
    <x v="127"/>
    <x v="61"/>
    <x v="55"/>
    <x v="4"/>
    <x v="7"/>
    <m/>
    <m/>
    <m/>
    <m/>
    <s v=""/>
  </r>
  <r>
    <x v="3"/>
    <d v="2012-03-24T00:00:00"/>
    <s v="Day 3"/>
    <x v="134"/>
    <x v="5"/>
    <x v="74"/>
    <x v="2"/>
    <x v="7"/>
    <m/>
    <s v="Shark Spotted Gully"/>
    <m/>
    <n v="5.5"/>
    <n v="5.5"/>
  </r>
  <r>
    <x v="3"/>
    <d v="2012-03-24T00:00:00"/>
    <s v="Day 3"/>
    <x v="134"/>
    <x v="5"/>
    <x v="74"/>
    <x v="2"/>
    <x v="7"/>
    <m/>
    <s v="Shark Spotted Gully"/>
    <m/>
    <n v="9.6999999999999993"/>
    <n v="9.6999999999999993"/>
  </r>
  <r>
    <x v="3"/>
    <d v="2012-03-24T00:00:00"/>
    <s v="Day 3"/>
    <x v="134"/>
    <x v="5"/>
    <x v="74"/>
    <x v="2"/>
    <x v="7"/>
    <m/>
    <s v="Shark Spotted Gully"/>
    <m/>
    <n v="5.7"/>
    <n v="5.7"/>
  </r>
  <r>
    <x v="3"/>
    <d v="2012-03-24T00:00:00"/>
    <s v="Day 3"/>
    <x v="134"/>
    <x v="5"/>
    <x v="74"/>
    <x v="2"/>
    <x v="7"/>
    <m/>
    <s v="Shark Spotted Gully"/>
    <m/>
    <n v="6.1"/>
    <n v="6.1"/>
  </r>
  <r>
    <x v="3"/>
    <d v="2012-03-24T00:00:00"/>
    <s v="Day 3"/>
    <x v="128"/>
    <x v="101"/>
    <x v="88"/>
    <x v="2"/>
    <x v="7"/>
    <m/>
    <s v="Shark Spotted Gully"/>
    <m/>
    <n v="7.3"/>
    <n v="7.3"/>
  </r>
  <r>
    <x v="3"/>
    <d v="2012-03-24T00:00:00"/>
    <s v="Day 3"/>
    <x v="128"/>
    <x v="101"/>
    <x v="88"/>
    <x v="2"/>
    <x v="7"/>
    <m/>
    <s v="Shark Spotted Gully"/>
    <m/>
    <n v="9"/>
    <n v="9"/>
  </r>
  <r>
    <x v="3"/>
    <d v="2012-03-24T00:00:00"/>
    <s v="Day 3"/>
    <x v="128"/>
    <x v="101"/>
    <x v="88"/>
    <x v="2"/>
    <x v="7"/>
    <m/>
    <s v="Shark Spotted Gully"/>
    <m/>
    <n v="13.6"/>
    <n v="13.6"/>
  </r>
  <r>
    <x v="3"/>
    <d v="2012-03-24T00:00:00"/>
    <s v="Day 3"/>
    <x v="128"/>
    <x v="101"/>
    <x v="88"/>
    <x v="2"/>
    <x v="7"/>
    <m/>
    <s v="Guitarfish - Lesser"/>
    <m/>
    <n v="3.6"/>
    <n v="3.6"/>
  </r>
  <r>
    <x v="3"/>
    <d v="2012-03-24T00:00:00"/>
    <s v="Day 3"/>
    <x v="128"/>
    <x v="101"/>
    <x v="88"/>
    <x v="2"/>
    <x v="7"/>
    <s v="Kob"/>
    <m/>
    <m/>
    <n v="3.3"/>
    <n v="3.3"/>
  </r>
  <r>
    <x v="3"/>
    <d v="2012-03-24T00:00:00"/>
    <s v="Day 3"/>
    <x v="131"/>
    <x v="104"/>
    <x v="70"/>
    <x v="2"/>
    <x v="7"/>
    <m/>
    <s v="Shark Spotted Gully"/>
    <m/>
    <n v="13"/>
    <n v="13"/>
  </r>
  <r>
    <x v="3"/>
    <d v="2012-03-24T00:00:00"/>
    <s v="Day 3"/>
    <x v="131"/>
    <x v="104"/>
    <x v="70"/>
    <x v="2"/>
    <x v="7"/>
    <s v="Kob"/>
    <m/>
    <m/>
    <n v="2.5"/>
    <n v="2.5"/>
  </r>
  <r>
    <x v="3"/>
    <d v="2012-03-24T00:00:00"/>
    <s v="Day 3"/>
    <x v="131"/>
    <x v="104"/>
    <x v="70"/>
    <x v="2"/>
    <x v="7"/>
    <s v="Kob"/>
    <m/>
    <m/>
    <n v="1.9"/>
    <n v="1.9"/>
  </r>
  <r>
    <x v="3"/>
    <d v="2012-03-24T00:00:00"/>
    <s v="Day 3"/>
    <x v="136"/>
    <x v="45"/>
    <x v="91"/>
    <x v="2"/>
    <x v="7"/>
    <m/>
    <s v="Shark Spotted Gully"/>
    <m/>
    <n v="6.1"/>
    <n v="6.1"/>
  </r>
  <r>
    <x v="3"/>
    <d v="2012-03-24T00:00:00"/>
    <s v="Day 3"/>
    <x v="136"/>
    <x v="45"/>
    <x v="91"/>
    <x v="2"/>
    <x v="7"/>
    <m/>
    <s v="Shark Spotted Gully"/>
    <m/>
    <n v="27.1"/>
    <n v="27.1"/>
  </r>
  <r>
    <x v="3"/>
    <d v="2012-03-24T00:00:00"/>
    <s v="Day 3"/>
    <x v="136"/>
    <x v="45"/>
    <x v="91"/>
    <x v="2"/>
    <x v="7"/>
    <m/>
    <s v="Shark Spotted Gully"/>
    <m/>
    <n v="8.1999999999999993"/>
    <n v="8.1999999999999993"/>
  </r>
  <r>
    <x v="3"/>
    <d v="2012-03-24T00:00:00"/>
    <s v="Day 3"/>
    <x v="138"/>
    <x v="108"/>
    <x v="93"/>
    <x v="2"/>
    <x v="14"/>
    <m/>
    <s v="Shark Spotted Gully"/>
    <m/>
    <n v="6.3"/>
    <n v="6.3"/>
  </r>
  <r>
    <x v="3"/>
    <d v="2012-03-24T00:00:00"/>
    <s v="Day 3"/>
    <x v="172"/>
    <x v="134"/>
    <x v="111"/>
    <x v="2"/>
    <x v="4"/>
    <m/>
    <s v="Shark Spotted Gully"/>
    <m/>
    <n v="4.0999999999999996"/>
    <n v="4.0999999999999996"/>
  </r>
  <r>
    <x v="3"/>
    <d v="2012-03-24T00:00:00"/>
    <s v="Day 3"/>
    <x v="172"/>
    <x v="134"/>
    <x v="111"/>
    <x v="2"/>
    <x v="4"/>
    <m/>
    <s v="Guitarfish - Lesser"/>
    <m/>
    <n v="3.6"/>
    <n v="3.6"/>
  </r>
  <r>
    <x v="3"/>
    <d v="2012-03-24T00:00:00"/>
    <s v="Day 3"/>
    <x v="87"/>
    <x v="73"/>
    <x v="62"/>
    <x v="9"/>
    <x v="8"/>
    <m/>
    <m/>
    <m/>
    <m/>
    <s v=""/>
  </r>
  <r>
    <x v="3"/>
    <d v="2012-03-24T00:00:00"/>
    <s v="Day 3"/>
    <x v="4"/>
    <x v="4"/>
    <x v="2"/>
    <x v="2"/>
    <x v="0"/>
    <m/>
    <s v="Shark Spotted Gully"/>
    <m/>
    <n v="5.2"/>
    <n v="5.2"/>
  </r>
  <r>
    <x v="3"/>
    <d v="2012-03-24T00:00:00"/>
    <s v="Day 3"/>
    <x v="4"/>
    <x v="4"/>
    <x v="2"/>
    <x v="2"/>
    <x v="0"/>
    <m/>
    <s v="Shark Spotted Gully"/>
    <m/>
    <n v="3.6"/>
    <n v="3.6"/>
  </r>
  <r>
    <x v="3"/>
    <d v="2012-03-24T00:00:00"/>
    <s v="Day 3"/>
    <x v="4"/>
    <x v="4"/>
    <x v="2"/>
    <x v="2"/>
    <x v="0"/>
    <m/>
    <s v="Shark Spotted Gully"/>
    <m/>
    <n v="7.7"/>
    <n v="7.7"/>
  </r>
  <r>
    <x v="3"/>
    <d v="2012-03-24T00:00:00"/>
    <s v="Day 3"/>
    <x v="208"/>
    <x v="155"/>
    <x v="29"/>
    <x v="2"/>
    <x v="20"/>
    <m/>
    <s v="Guitarfish - Lesser"/>
    <m/>
    <n v="2.6"/>
    <n v="2.6"/>
  </r>
  <r>
    <x v="3"/>
    <d v="2012-03-24T00:00:00"/>
    <s v="Day 3"/>
    <x v="208"/>
    <x v="155"/>
    <x v="29"/>
    <x v="2"/>
    <x v="20"/>
    <m/>
    <s v="Guitarfish - Lesser"/>
    <m/>
    <n v="4.5999999999999996"/>
    <n v="4.5999999999999996"/>
  </r>
  <r>
    <x v="3"/>
    <d v="2012-03-24T00:00:00"/>
    <s v="Day 3"/>
    <x v="250"/>
    <x v="21"/>
    <x v="3"/>
    <x v="9"/>
    <x v="5"/>
    <m/>
    <s v="Shark Copper (Female)"/>
    <m/>
    <n v="82.1"/>
    <n v="82.1"/>
  </r>
  <r>
    <x v="3"/>
    <d v="2012-03-24T00:00:00"/>
    <s v="Day 3"/>
    <x v="178"/>
    <x v="13"/>
    <x v="102"/>
    <x v="9"/>
    <x v="18"/>
    <m/>
    <s v="Shark Spotted Gully"/>
    <m/>
    <n v="5.9"/>
    <n v="5.9"/>
  </r>
  <r>
    <x v="3"/>
    <d v="2012-03-24T00:00:00"/>
    <s v="Day 3"/>
    <x v="178"/>
    <x v="13"/>
    <x v="102"/>
    <x v="9"/>
    <x v="18"/>
    <m/>
    <s v="Shark Spotted Gully"/>
    <m/>
    <n v="6.7"/>
    <n v="6.7"/>
  </r>
  <r>
    <x v="3"/>
    <d v="2012-03-24T00:00:00"/>
    <s v="Day 3"/>
    <x v="30"/>
    <x v="28"/>
    <x v="23"/>
    <x v="2"/>
    <x v="3"/>
    <m/>
    <m/>
    <m/>
    <m/>
    <s v=""/>
  </r>
  <r>
    <x v="3"/>
    <d v="2012-03-24T00:00:00"/>
    <s v="Day 3"/>
    <x v="221"/>
    <x v="164"/>
    <x v="136"/>
    <x v="2"/>
    <x v="2"/>
    <m/>
    <s v="Guitarfish - Lesser"/>
    <m/>
    <n v="3.6"/>
    <n v="3.6"/>
  </r>
  <r>
    <x v="3"/>
    <d v="2012-03-24T00:00:00"/>
    <s v="Day 3"/>
    <x v="99"/>
    <x v="73"/>
    <x v="71"/>
    <x v="2"/>
    <x v="11"/>
    <m/>
    <m/>
    <m/>
    <m/>
    <s v=""/>
  </r>
  <r>
    <x v="3"/>
    <d v="2012-03-24T00:00:00"/>
    <s v="Day 3"/>
    <x v="174"/>
    <x v="45"/>
    <x v="112"/>
    <x v="9"/>
    <x v="18"/>
    <m/>
    <s v="Shark Spotted Gully"/>
    <m/>
    <n v="5.2"/>
    <n v="5.2"/>
  </r>
  <r>
    <x v="3"/>
    <d v="2012-03-24T00:00:00"/>
    <s v="Day 3"/>
    <x v="174"/>
    <x v="45"/>
    <x v="112"/>
    <x v="9"/>
    <x v="18"/>
    <m/>
    <s v="Shark Spotted Gully"/>
    <m/>
    <n v="5.6"/>
    <n v="5.6"/>
  </r>
  <r>
    <x v="3"/>
    <d v="2012-03-24T00:00:00"/>
    <s v="Day 3"/>
    <x v="251"/>
    <x v="179"/>
    <x v="139"/>
    <x v="9"/>
    <x v="15"/>
    <m/>
    <s v="Shark Spotted Gully"/>
    <m/>
    <n v="8.8000000000000007"/>
    <n v="8.8000000000000007"/>
  </r>
  <r>
    <x v="3"/>
    <d v="2012-03-24T00:00:00"/>
    <s v="Day 3"/>
    <x v="251"/>
    <x v="179"/>
    <x v="139"/>
    <x v="9"/>
    <x v="15"/>
    <m/>
    <s v="Guitarfish - Lesser"/>
    <m/>
    <n v="3.5"/>
    <n v="3.5"/>
  </r>
  <r>
    <x v="3"/>
    <d v="2012-03-24T00:00:00"/>
    <s v="Day 3"/>
    <x v="168"/>
    <x v="130"/>
    <x v="108"/>
    <x v="9"/>
    <x v="4"/>
    <m/>
    <m/>
    <m/>
    <m/>
    <s v=""/>
  </r>
  <r>
    <x v="3"/>
    <d v="2012-03-24T00:00:00"/>
    <s v="Day 3"/>
    <x v="252"/>
    <x v="180"/>
    <x v="81"/>
    <x v="9"/>
    <x v="12"/>
    <m/>
    <m/>
    <m/>
    <m/>
    <s v=""/>
  </r>
  <r>
    <x v="3"/>
    <d v="2012-03-24T00:00:00"/>
    <s v="Day 3"/>
    <x v="102"/>
    <x v="81"/>
    <x v="74"/>
    <x v="2"/>
    <x v="11"/>
    <m/>
    <s v="Guitarfish - Lesser"/>
    <m/>
    <n v="3.4"/>
    <n v="3.4"/>
  </r>
  <r>
    <x v="3"/>
    <d v="2012-03-24T00:00:00"/>
    <s v="Day 3"/>
    <x v="86"/>
    <x v="72"/>
    <x v="60"/>
    <x v="2"/>
    <x v="9"/>
    <m/>
    <m/>
    <m/>
    <m/>
    <s v=""/>
  </r>
  <r>
    <x v="3"/>
    <d v="2012-03-24T00:00:00"/>
    <s v="Day 3"/>
    <x v="253"/>
    <x v="181"/>
    <x v="155"/>
    <x v="2"/>
    <x v="19"/>
    <m/>
    <m/>
    <m/>
    <m/>
    <s v=""/>
  </r>
  <r>
    <x v="3"/>
    <d v="2012-03-24T00:00:00"/>
    <s v="Day 3"/>
    <x v="254"/>
    <x v="182"/>
    <x v="6"/>
    <x v="7"/>
    <x v="17"/>
    <m/>
    <m/>
    <m/>
    <m/>
    <s v=""/>
  </r>
  <r>
    <x v="3"/>
    <d v="2012-03-24T00:00:00"/>
    <s v="Day 3"/>
    <x v="179"/>
    <x v="39"/>
    <x v="107"/>
    <x v="9"/>
    <x v="18"/>
    <m/>
    <m/>
    <m/>
    <m/>
    <s v=""/>
  </r>
  <r>
    <x v="3"/>
    <d v="2012-03-24T00:00:00"/>
    <s v="Day 3"/>
    <x v="88"/>
    <x v="74"/>
    <x v="59"/>
    <x v="9"/>
    <x v="8"/>
    <m/>
    <m/>
    <m/>
    <m/>
    <s v=""/>
  </r>
  <r>
    <x v="3"/>
    <d v="2012-03-24T00:00:00"/>
    <s v="Day 3"/>
    <x v="95"/>
    <x v="79"/>
    <x v="67"/>
    <x v="2"/>
    <x v="11"/>
    <m/>
    <m/>
    <m/>
    <m/>
    <s v=""/>
  </r>
  <r>
    <x v="3"/>
    <d v="2012-03-24T00:00:00"/>
    <s v="Day 3"/>
    <x v="53"/>
    <x v="5"/>
    <x v="38"/>
    <x v="2"/>
    <x v="5"/>
    <m/>
    <m/>
    <m/>
    <m/>
    <s v=""/>
  </r>
  <r>
    <x v="3"/>
    <d v="2012-03-24T00:00:00"/>
    <s v="Day 3"/>
    <x v="156"/>
    <x v="123"/>
    <x v="101"/>
    <x v="7"/>
    <x v="17"/>
    <m/>
    <m/>
    <m/>
    <m/>
    <s v=""/>
  </r>
  <r>
    <x v="3"/>
    <d v="2012-03-24T00:00:00"/>
    <s v="Day 3"/>
    <x v="255"/>
    <x v="183"/>
    <x v="94"/>
    <x v="3"/>
    <x v="17"/>
    <m/>
    <m/>
    <m/>
    <m/>
    <s v=""/>
  </r>
  <r>
    <x v="3"/>
    <d v="2012-03-24T00:00:00"/>
    <s v="Day 3"/>
    <x v="6"/>
    <x v="6"/>
    <x v="2"/>
    <x v="3"/>
    <x v="0"/>
    <m/>
    <m/>
    <m/>
    <m/>
    <s v=""/>
  </r>
  <r>
    <x v="3"/>
    <d v="2012-03-24T00:00:00"/>
    <s v="Day 3"/>
    <x v="47"/>
    <x v="42"/>
    <x v="34"/>
    <x v="1"/>
    <x v="5"/>
    <m/>
    <s v="Guitarfish - Lesser"/>
    <m/>
    <n v="2.2999999999999998"/>
    <n v="2.2999999999999998"/>
  </r>
  <r>
    <x v="3"/>
    <d v="2012-03-24T00:00:00"/>
    <s v="Day 3"/>
    <x v="47"/>
    <x v="42"/>
    <x v="34"/>
    <x v="1"/>
    <x v="5"/>
    <m/>
    <s v="Guitarfish - Lesser"/>
    <m/>
    <n v="3.7"/>
    <n v="3.7"/>
  </r>
  <r>
    <x v="3"/>
    <d v="2012-03-24T00:00:00"/>
    <s v="Day 3"/>
    <x v="47"/>
    <x v="42"/>
    <x v="34"/>
    <x v="1"/>
    <x v="5"/>
    <m/>
    <s v="Guitarfish - Lesser"/>
    <m/>
    <n v="3.1"/>
    <n v="3.1"/>
  </r>
  <r>
    <x v="3"/>
    <d v="2012-03-24T00:00:00"/>
    <s v="Day 3"/>
    <x v="71"/>
    <x v="60"/>
    <x v="51"/>
    <x v="3"/>
    <x v="8"/>
    <m/>
    <m/>
    <m/>
    <m/>
    <s v=""/>
  </r>
  <r>
    <x v="3"/>
    <d v="2012-03-24T00:00:00"/>
    <s v="Day 3"/>
    <x v="145"/>
    <x v="115"/>
    <x v="98"/>
    <x v="10"/>
    <x v="15"/>
    <m/>
    <m/>
    <m/>
    <m/>
    <s v=""/>
  </r>
  <r>
    <x v="3"/>
    <d v="2012-03-24T00:00:00"/>
    <s v="Day 3"/>
    <x v="43"/>
    <x v="38"/>
    <x v="30"/>
    <x v="5"/>
    <x v="4"/>
    <m/>
    <m/>
    <m/>
    <m/>
    <s v=""/>
  </r>
  <r>
    <x v="3"/>
    <d v="2012-03-24T00:00:00"/>
    <s v="Day 3"/>
    <x v="154"/>
    <x v="122"/>
    <x v="6"/>
    <x v="5"/>
    <x v="17"/>
    <m/>
    <s v="Shark Spotted Gully"/>
    <m/>
    <n v="12.5"/>
    <n v="12.5"/>
  </r>
  <r>
    <x v="3"/>
    <d v="2012-03-24T00:00:00"/>
    <s v="Day 3"/>
    <x v="184"/>
    <x v="139"/>
    <x v="94"/>
    <x v="7"/>
    <x v="20"/>
    <m/>
    <s v="Shark Spotted Gully"/>
    <m/>
    <n v="12.3"/>
    <n v="12.3"/>
  </r>
  <r>
    <x v="3"/>
    <d v="2012-03-24T00:00:00"/>
    <s v="Day 3"/>
    <x v="184"/>
    <x v="139"/>
    <x v="94"/>
    <x v="7"/>
    <x v="20"/>
    <m/>
    <s v="Guitarfish - Lesser"/>
    <m/>
    <n v="2"/>
    <n v="2"/>
  </r>
  <r>
    <x v="3"/>
    <d v="2012-03-24T00:00:00"/>
    <s v="Day 3"/>
    <x v="11"/>
    <x v="11"/>
    <x v="7"/>
    <x v="5"/>
    <x v="0"/>
    <m/>
    <m/>
    <m/>
    <m/>
    <s v=""/>
  </r>
  <r>
    <x v="3"/>
    <d v="2012-03-24T00:00:00"/>
    <s v="Day 3"/>
    <x v="1"/>
    <x v="1"/>
    <x v="0"/>
    <x v="1"/>
    <x v="0"/>
    <m/>
    <m/>
    <m/>
    <m/>
    <s v=""/>
  </r>
  <r>
    <x v="3"/>
    <d v="2012-03-24T00:00:00"/>
    <s v="Day 3"/>
    <x v="82"/>
    <x v="69"/>
    <x v="58"/>
    <x v="7"/>
    <x v="10"/>
    <m/>
    <m/>
    <m/>
    <m/>
    <s v=""/>
  </r>
  <r>
    <x v="3"/>
    <d v="2012-03-24T00:00:00"/>
    <s v="Day 3"/>
    <x v="158"/>
    <x v="125"/>
    <x v="102"/>
    <x v="7"/>
    <x v="17"/>
    <m/>
    <s v="Guitarfish - Lesser"/>
    <m/>
    <n v="3"/>
    <n v="3"/>
  </r>
  <r>
    <x v="3"/>
    <d v="2012-03-24T00:00:00"/>
    <s v="Day 3"/>
    <x v="132"/>
    <x v="105"/>
    <x v="23"/>
    <x v="7"/>
    <x v="7"/>
    <s v="Kob"/>
    <m/>
    <m/>
    <n v="4.5"/>
    <n v="4.5"/>
  </r>
  <r>
    <x v="3"/>
    <d v="2012-03-24T00:00:00"/>
    <s v="Day 3"/>
    <x v="256"/>
    <x v="184"/>
    <x v="96"/>
    <x v="7"/>
    <x v="23"/>
    <m/>
    <m/>
    <m/>
    <m/>
    <s v=""/>
  </r>
  <r>
    <x v="3"/>
    <d v="2012-03-24T00:00:00"/>
    <s v="Day 3"/>
    <x v="105"/>
    <x v="83"/>
    <x v="75"/>
    <x v="7"/>
    <x v="11"/>
    <s v="Kob"/>
    <m/>
    <m/>
    <n v="1.5"/>
    <n v="1.5"/>
  </r>
  <r>
    <x v="3"/>
    <d v="2012-03-24T00:00:00"/>
    <s v="Day 3"/>
    <x v="105"/>
    <x v="83"/>
    <x v="75"/>
    <x v="7"/>
    <x v="11"/>
    <s v="Kob"/>
    <m/>
    <m/>
    <n v="1"/>
    <n v="1"/>
  </r>
  <r>
    <x v="3"/>
    <d v="2012-03-24T00:00:00"/>
    <s v="Day 3"/>
    <x v="105"/>
    <x v="83"/>
    <x v="75"/>
    <x v="7"/>
    <x v="11"/>
    <s v="Kob"/>
    <m/>
    <m/>
    <n v="1.9"/>
    <n v="1.9"/>
  </r>
  <r>
    <x v="3"/>
    <d v="2012-03-24T00:00:00"/>
    <s v="Day 3"/>
    <x v="15"/>
    <x v="15"/>
    <x v="10"/>
    <x v="3"/>
    <x v="0"/>
    <m/>
    <m/>
    <m/>
    <m/>
    <s v=""/>
  </r>
  <r>
    <x v="4"/>
    <d v="2012-04-14T00:00:00"/>
    <s v="Horing Baai"/>
    <x v="257"/>
    <x v="185"/>
    <x v="48"/>
    <x v="2"/>
    <x v="3"/>
    <m/>
    <m/>
    <m/>
    <m/>
    <s v=""/>
  </r>
  <r>
    <x v="4"/>
    <d v="2012-04-14T00:00:00"/>
    <s v="Horing Baai"/>
    <x v="17"/>
    <x v="17"/>
    <x v="12"/>
    <x v="0"/>
    <x v="3"/>
    <m/>
    <s v="Shark Copper (Female)"/>
    <m/>
    <n v="42.7"/>
    <n v="42.7"/>
  </r>
  <r>
    <x v="4"/>
    <d v="2012-04-14T00:00:00"/>
    <s v="Horing Baai"/>
    <x v="18"/>
    <x v="18"/>
    <x v="13"/>
    <x v="0"/>
    <x v="3"/>
    <m/>
    <m/>
    <m/>
    <m/>
    <s v=""/>
  </r>
  <r>
    <x v="4"/>
    <d v="2012-04-14T00:00:00"/>
    <s v="Horing Baai"/>
    <x v="258"/>
    <x v="68"/>
    <x v="156"/>
    <x v="4"/>
    <x v="3"/>
    <m/>
    <m/>
    <m/>
    <m/>
    <s v=""/>
  </r>
  <r>
    <x v="4"/>
    <d v="2012-04-14T00:00:00"/>
    <s v="Horing Baai"/>
    <x v="19"/>
    <x v="19"/>
    <x v="14"/>
    <x v="2"/>
    <x v="3"/>
    <m/>
    <m/>
    <m/>
    <m/>
    <s v=""/>
  </r>
  <r>
    <x v="4"/>
    <d v="2012-04-14T00:00:00"/>
    <s v="Horing Baai"/>
    <x v="20"/>
    <x v="13"/>
    <x v="15"/>
    <x v="4"/>
    <x v="3"/>
    <m/>
    <m/>
    <m/>
    <m/>
    <s v=""/>
  </r>
  <r>
    <x v="4"/>
    <d v="2012-04-14T00:00:00"/>
    <s v="Horing Baai"/>
    <x v="22"/>
    <x v="21"/>
    <x v="17"/>
    <x v="6"/>
    <x v="3"/>
    <m/>
    <m/>
    <m/>
    <m/>
    <s v=""/>
  </r>
  <r>
    <x v="4"/>
    <d v="2012-04-14T00:00:00"/>
    <s v="Horing Baai"/>
    <x v="259"/>
    <x v="186"/>
    <x v="157"/>
    <x v="2"/>
    <x v="3"/>
    <s v="Kob"/>
    <m/>
    <m/>
    <n v="1.5"/>
    <n v="3"/>
  </r>
  <r>
    <x v="4"/>
    <d v="2012-04-14T00:00:00"/>
    <s v="Horing Baai"/>
    <x v="24"/>
    <x v="23"/>
    <x v="18"/>
    <x v="4"/>
    <x v="3"/>
    <s v="Kob"/>
    <m/>
    <m/>
    <n v="1.4"/>
    <n v="2.8"/>
  </r>
  <r>
    <x v="4"/>
    <d v="2012-04-14T00:00:00"/>
    <s v="Horing Baai"/>
    <x v="25"/>
    <x v="24"/>
    <x v="19"/>
    <x v="0"/>
    <x v="3"/>
    <m/>
    <s v="Shark Copper (Female)"/>
    <m/>
    <n v="47.7"/>
    <n v="47.7"/>
  </r>
  <r>
    <x v="4"/>
    <d v="2012-04-14T00:00:00"/>
    <s v="Horing Baai"/>
    <x v="29"/>
    <x v="27"/>
    <x v="22"/>
    <x v="6"/>
    <x v="3"/>
    <m/>
    <m/>
    <m/>
    <m/>
    <s v=""/>
  </r>
  <r>
    <x v="4"/>
    <d v="2012-04-14T00:00:00"/>
    <s v="Horing Baai"/>
    <x v="32"/>
    <x v="18"/>
    <x v="24"/>
    <x v="2"/>
    <x v="3"/>
    <m/>
    <m/>
    <m/>
    <m/>
    <s v=""/>
  </r>
  <r>
    <x v="4"/>
    <d v="2012-04-14T00:00:00"/>
    <s v="Horing Baai"/>
    <x v="35"/>
    <x v="30"/>
    <x v="26"/>
    <x v="2"/>
    <x v="3"/>
    <m/>
    <m/>
    <m/>
    <m/>
    <s v=""/>
  </r>
  <r>
    <x v="4"/>
    <d v="2012-04-14T00:00:00"/>
    <s v="Horing Baai"/>
    <x v="37"/>
    <x v="32"/>
    <x v="28"/>
    <x v="0"/>
    <x v="3"/>
    <m/>
    <m/>
    <m/>
    <m/>
    <s v=""/>
  </r>
  <r>
    <x v="4"/>
    <d v="2012-04-14T00:00:00"/>
    <s v="Horing Baai"/>
    <x v="3"/>
    <x v="3"/>
    <x v="2"/>
    <x v="0"/>
    <x v="0"/>
    <m/>
    <s v="Shark Copper (Female)"/>
    <m/>
    <n v="52.2"/>
    <n v="52.2"/>
  </r>
  <r>
    <x v="4"/>
    <d v="2012-04-14T00:00:00"/>
    <s v="Horing Baai"/>
    <x v="4"/>
    <x v="4"/>
    <x v="2"/>
    <x v="2"/>
    <x v="0"/>
    <m/>
    <s v="Shark Copper (Female)"/>
    <m/>
    <n v="55.6"/>
    <n v="55.6"/>
  </r>
  <r>
    <x v="4"/>
    <d v="2012-04-14T00:00:00"/>
    <s v="Horing Baai"/>
    <x v="5"/>
    <x v="5"/>
    <x v="2"/>
    <x v="2"/>
    <x v="0"/>
    <m/>
    <m/>
    <m/>
    <m/>
    <s v=""/>
  </r>
  <r>
    <x v="4"/>
    <d v="2012-04-14T00:00:00"/>
    <s v="Horing Baai"/>
    <x v="6"/>
    <x v="6"/>
    <x v="2"/>
    <x v="3"/>
    <x v="0"/>
    <m/>
    <m/>
    <m/>
    <m/>
    <s v=""/>
  </r>
  <r>
    <x v="4"/>
    <d v="2012-04-14T00:00:00"/>
    <s v="Horing Baai"/>
    <x v="260"/>
    <x v="187"/>
    <x v="85"/>
    <x v="6"/>
    <x v="0"/>
    <m/>
    <m/>
    <m/>
    <m/>
    <s v=""/>
  </r>
  <r>
    <x v="4"/>
    <d v="2012-04-14T00:00:00"/>
    <s v="Horing Baai"/>
    <x v="261"/>
    <x v="188"/>
    <x v="158"/>
    <x v="7"/>
    <x v="0"/>
    <m/>
    <m/>
    <m/>
    <m/>
    <s v=""/>
  </r>
  <r>
    <x v="4"/>
    <d v="2012-04-14T00:00:00"/>
    <s v="Horing Baai"/>
    <x v="9"/>
    <x v="9"/>
    <x v="5"/>
    <x v="2"/>
    <x v="0"/>
    <m/>
    <s v="Shark Copper (Female)"/>
    <m/>
    <n v="61.1"/>
    <n v="61.1"/>
  </r>
  <r>
    <x v="4"/>
    <d v="2012-04-14T00:00:00"/>
    <s v="Horing Baai"/>
    <x v="10"/>
    <x v="10"/>
    <x v="6"/>
    <x v="4"/>
    <x v="0"/>
    <m/>
    <s v="Shark Copper (Female)"/>
    <m/>
    <n v="41.2"/>
    <n v="41.2"/>
  </r>
  <r>
    <x v="4"/>
    <d v="2012-04-14T00:00:00"/>
    <s v="Horing Baai"/>
    <x v="262"/>
    <x v="189"/>
    <x v="6"/>
    <x v="5"/>
    <x v="0"/>
    <m/>
    <m/>
    <m/>
    <m/>
    <s v=""/>
  </r>
  <r>
    <x v="4"/>
    <d v="2012-04-14T00:00:00"/>
    <s v="Horing Baai"/>
    <x v="11"/>
    <x v="11"/>
    <x v="7"/>
    <x v="5"/>
    <x v="0"/>
    <s v="Blacktail"/>
    <m/>
    <m/>
    <n v="1.1000000000000001"/>
    <n v="2.2000000000000002"/>
  </r>
  <r>
    <x v="4"/>
    <d v="2012-04-14T00:00:00"/>
    <s v="Horing Baai"/>
    <x v="12"/>
    <x v="12"/>
    <x v="8"/>
    <x v="4"/>
    <x v="0"/>
    <m/>
    <m/>
    <m/>
    <m/>
    <s v=""/>
  </r>
  <r>
    <x v="4"/>
    <d v="2012-04-14T00:00:00"/>
    <s v="Horing Baai"/>
    <x v="263"/>
    <x v="55"/>
    <x v="158"/>
    <x v="2"/>
    <x v="0"/>
    <m/>
    <m/>
    <m/>
    <m/>
    <s v=""/>
  </r>
  <r>
    <x v="4"/>
    <d v="2012-04-14T00:00:00"/>
    <s v="Horing Baai"/>
    <x v="14"/>
    <x v="14"/>
    <x v="10"/>
    <x v="4"/>
    <x v="0"/>
    <s v="Kob"/>
    <m/>
    <m/>
    <n v="1.6"/>
    <n v="3.2"/>
  </r>
  <r>
    <x v="4"/>
    <d v="2012-04-14T00:00:00"/>
    <s v="Horing Baai"/>
    <x v="15"/>
    <x v="15"/>
    <x v="10"/>
    <x v="3"/>
    <x v="0"/>
    <m/>
    <m/>
    <m/>
    <m/>
    <s v=""/>
  </r>
  <r>
    <x v="4"/>
    <d v="2012-04-14T00:00:00"/>
    <s v="Horing Baai"/>
    <x v="264"/>
    <x v="113"/>
    <x v="6"/>
    <x v="8"/>
    <x v="0"/>
    <m/>
    <m/>
    <m/>
    <m/>
    <s v=""/>
  </r>
  <r>
    <x v="4"/>
    <d v="2012-04-14T00:00:00"/>
    <s v="Horing Baai"/>
    <x v="265"/>
    <x v="190"/>
    <x v="6"/>
    <x v="11"/>
    <x v="0"/>
    <m/>
    <m/>
    <m/>
    <m/>
    <s v=""/>
  </r>
  <r>
    <x v="4"/>
    <d v="2012-04-14T00:00:00"/>
    <s v="Horing Baai"/>
    <x v="266"/>
    <x v="5"/>
    <x v="159"/>
    <x v="4"/>
    <x v="0"/>
    <m/>
    <s v="Shark Copper (Female)"/>
    <m/>
    <n v="53.3"/>
    <n v="53.3"/>
  </r>
  <r>
    <x v="4"/>
    <d v="2012-04-14T00:00:00"/>
    <s v="Horing Baai"/>
    <x v="266"/>
    <x v="5"/>
    <x v="159"/>
    <x v="4"/>
    <x v="0"/>
    <m/>
    <s v="Shark Copper (Female)"/>
    <m/>
    <n v="48.5"/>
    <n v="48.5"/>
  </r>
  <r>
    <x v="4"/>
    <d v="2012-04-14T00:00:00"/>
    <s v="Horing Baai"/>
    <x v="267"/>
    <x v="172"/>
    <x v="159"/>
    <x v="9"/>
    <x v="0"/>
    <m/>
    <m/>
    <m/>
    <m/>
    <s v=""/>
  </r>
  <r>
    <x v="4"/>
    <d v="2012-04-14T00:00:00"/>
    <s v="Horing Baai"/>
    <x v="268"/>
    <x v="138"/>
    <x v="159"/>
    <x v="9"/>
    <x v="1"/>
    <m/>
    <m/>
    <m/>
    <m/>
    <s v=""/>
  </r>
  <r>
    <x v="4"/>
    <d v="2012-04-14T00:00:00"/>
    <s v="Horing Baai"/>
    <x v="16"/>
    <x v="16"/>
    <x v="11"/>
    <x v="2"/>
    <x v="1"/>
    <m/>
    <m/>
    <m/>
    <m/>
    <s v=""/>
  </r>
  <r>
    <x v="4"/>
    <d v="2012-04-14T00:00:00"/>
    <s v="Horing Baai"/>
    <x v="269"/>
    <x v="55"/>
    <x v="9"/>
    <x v="2"/>
    <x v="0"/>
    <m/>
    <m/>
    <m/>
    <m/>
    <s v=""/>
  </r>
  <r>
    <x v="4"/>
    <d v="2012-04-14T00:00:00"/>
    <s v="Horing Baai"/>
    <x v="270"/>
    <x v="191"/>
    <x v="9"/>
    <x v="3"/>
    <x v="0"/>
    <m/>
    <m/>
    <m/>
    <m/>
    <s v=""/>
  </r>
  <r>
    <x v="4"/>
    <d v="2012-04-14T00:00:00"/>
    <s v="Horing Baai"/>
    <x v="271"/>
    <x v="192"/>
    <x v="94"/>
    <x v="2"/>
    <x v="1"/>
    <m/>
    <m/>
    <m/>
    <m/>
    <s v=""/>
  </r>
  <r>
    <x v="4"/>
    <d v="2012-04-14T00:00:00"/>
    <s v="Horing Baai"/>
    <x v="45"/>
    <x v="40"/>
    <x v="32"/>
    <x v="2"/>
    <x v="5"/>
    <m/>
    <m/>
    <m/>
    <m/>
    <s v=""/>
  </r>
  <r>
    <x v="4"/>
    <d v="2012-04-14T00:00:00"/>
    <s v="Horing Baai"/>
    <x v="46"/>
    <x v="41"/>
    <x v="33"/>
    <x v="2"/>
    <x v="5"/>
    <s v="Kob"/>
    <m/>
    <m/>
    <n v="1.2"/>
    <n v="2.4"/>
  </r>
  <r>
    <x v="4"/>
    <d v="2012-04-14T00:00:00"/>
    <s v="Horing Baai"/>
    <x v="47"/>
    <x v="42"/>
    <x v="34"/>
    <x v="1"/>
    <x v="5"/>
    <m/>
    <m/>
    <m/>
    <m/>
    <s v=""/>
  </r>
  <r>
    <x v="4"/>
    <d v="2012-04-14T00:00:00"/>
    <s v="Horing Baai"/>
    <x v="48"/>
    <x v="43"/>
    <x v="34"/>
    <x v="6"/>
    <x v="5"/>
    <m/>
    <m/>
    <m/>
    <m/>
    <s v=""/>
  </r>
  <r>
    <x v="4"/>
    <d v="2012-04-14T00:00:00"/>
    <s v="Horing Baai"/>
    <x v="49"/>
    <x v="44"/>
    <x v="35"/>
    <x v="4"/>
    <x v="5"/>
    <m/>
    <m/>
    <m/>
    <m/>
    <s v=""/>
  </r>
  <r>
    <x v="4"/>
    <d v="2012-04-14T00:00:00"/>
    <s v="Horing Baai"/>
    <x v="50"/>
    <x v="25"/>
    <x v="36"/>
    <x v="2"/>
    <x v="6"/>
    <m/>
    <m/>
    <m/>
    <m/>
    <s v=""/>
  </r>
  <r>
    <x v="4"/>
    <d v="2012-04-14T00:00:00"/>
    <s v="Horing Baai"/>
    <x v="51"/>
    <x v="45"/>
    <x v="37"/>
    <x v="2"/>
    <x v="5"/>
    <m/>
    <m/>
    <m/>
    <m/>
    <s v=""/>
  </r>
  <r>
    <x v="4"/>
    <d v="2012-04-14T00:00:00"/>
    <s v="Horing Baai"/>
    <x v="52"/>
    <x v="5"/>
    <x v="38"/>
    <x v="8"/>
    <x v="5"/>
    <m/>
    <m/>
    <m/>
    <m/>
    <s v=""/>
  </r>
  <r>
    <x v="4"/>
    <d v="2012-04-14T00:00:00"/>
    <s v="Horing Baai"/>
    <x v="53"/>
    <x v="5"/>
    <x v="38"/>
    <x v="2"/>
    <x v="5"/>
    <m/>
    <m/>
    <m/>
    <m/>
    <s v=""/>
  </r>
  <r>
    <x v="4"/>
    <d v="2012-04-14T00:00:00"/>
    <s v="Horing Baai"/>
    <x v="54"/>
    <x v="46"/>
    <x v="39"/>
    <x v="2"/>
    <x v="5"/>
    <m/>
    <m/>
    <m/>
    <m/>
    <s v=""/>
  </r>
  <r>
    <x v="4"/>
    <d v="2012-04-14T00:00:00"/>
    <s v="Horing Baai"/>
    <x v="55"/>
    <x v="47"/>
    <x v="40"/>
    <x v="2"/>
    <x v="5"/>
    <m/>
    <s v="Shark Hound Smooth"/>
    <m/>
    <n v="4.4000000000000004"/>
    <n v="4.4000000000000004"/>
  </r>
  <r>
    <x v="4"/>
    <d v="2012-04-14T00:00:00"/>
    <s v="Horing Baai"/>
    <x v="272"/>
    <x v="39"/>
    <x v="160"/>
    <x v="2"/>
    <x v="5"/>
    <m/>
    <s v="Shark Spotted Gully"/>
    <m/>
    <n v="15.3"/>
    <n v="15.3"/>
  </r>
  <r>
    <x v="4"/>
    <d v="2012-04-14T00:00:00"/>
    <s v="Horing Baai"/>
    <x v="56"/>
    <x v="39"/>
    <x v="41"/>
    <x v="2"/>
    <x v="5"/>
    <m/>
    <s v="Shark Copper (Female)"/>
    <m/>
    <n v="78.8"/>
    <n v="78.8"/>
  </r>
  <r>
    <x v="4"/>
    <d v="2012-04-14T00:00:00"/>
    <s v="Horing Baai"/>
    <x v="56"/>
    <x v="39"/>
    <x v="41"/>
    <x v="2"/>
    <x v="5"/>
    <m/>
    <s v="Shark Hound Smooth"/>
    <m/>
    <n v="3.2"/>
    <n v="3.2"/>
  </r>
  <r>
    <x v="4"/>
    <d v="2012-04-14T00:00:00"/>
    <s v="Horing Baai"/>
    <x v="57"/>
    <x v="5"/>
    <x v="21"/>
    <x v="2"/>
    <x v="5"/>
    <m/>
    <s v="Shark Copper (Female)"/>
    <m/>
    <n v="70.400000000000006"/>
    <n v="70.400000000000006"/>
  </r>
  <r>
    <x v="4"/>
    <d v="2012-04-14T00:00:00"/>
    <s v="Horing Baai"/>
    <x v="58"/>
    <x v="5"/>
    <x v="42"/>
    <x v="0"/>
    <x v="5"/>
    <m/>
    <s v="Shark Hound Smooth"/>
    <m/>
    <n v="3"/>
    <n v="3"/>
  </r>
  <r>
    <x v="4"/>
    <d v="2012-04-14T00:00:00"/>
    <s v="Horing Baai"/>
    <x v="273"/>
    <x v="193"/>
    <x v="29"/>
    <x v="2"/>
    <x v="5"/>
    <m/>
    <s v="Shark Spotted Gully"/>
    <m/>
    <n v="10.3"/>
    <n v="10.3"/>
  </r>
  <r>
    <x v="4"/>
    <d v="2012-04-14T00:00:00"/>
    <s v="Horing Baai"/>
    <x v="60"/>
    <x v="49"/>
    <x v="44"/>
    <x v="2"/>
    <x v="5"/>
    <m/>
    <s v="Shark Spotted Gully"/>
    <m/>
    <n v="11.8"/>
    <n v="11.8"/>
  </r>
  <r>
    <x v="4"/>
    <d v="2012-04-14T00:00:00"/>
    <s v="Horing Baai"/>
    <x v="60"/>
    <x v="49"/>
    <x v="44"/>
    <x v="2"/>
    <x v="5"/>
    <m/>
    <s v="Shark Spotted Gully"/>
    <m/>
    <n v="21.7"/>
    <n v="21.7"/>
  </r>
  <r>
    <x v="4"/>
    <d v="2012-04-14T00:00:00"/>
    <s v="Horing Baai"/>
    <x v="61"/>
    <x v="50"/>
    <x v="45"/>
    <x v="2"/>
    <x v="6"/>
    <m/>
    <m/>
    <m/>
    <m/>
    <s v=""/>
  </r>
  <r>
    <x v="4"/>
    <d v="2012-04-14T00:00:00"/>
    <s v="Horing Baai"/>
    <x v="274"/>
    <x v="138"/>
    <x v="161"/>
    <x v="2"/>
    <x v="6"/>
    <m/>
    <m/>
    <m/>
    <m/>
    <s v=""/>
  </r>
  <r>
    <x v="4"/>
    <d v="2012-04-14T00:00:00"/>
    <s v="Horing Baai"/>
    <x v="275"/>
    <x v="194"/>
    <x v="162"/>
    <x v="2"/>
    <x v="5"/>
    <m/>
    <m/>
    <m/>
    <m/>
    <s v=""/>
  </r>
  <r>
    <x v="4"/>
    <d v="2012-04-14T00:00:00"/>
    <s v="Horing Baai"/>
    <x v="276"/>
    <x v="195"/>
    <x v="35"/>
    <x v="2"/>
    <x v="5"/>
    <m/>
    <m/>
    <m/>
    <m/>
    <s v=""/>
  </r>
  <r>
    <x v="4"/>
    <d v="2012-04-14T00:00:00"/>
    <s v="Horing Baai"/>
    <x v="159"/>
    <x v="126"/>
    <x v="103"/>
    <x v="4"/>
    <x v="18"/>
    <m/>
    <s v="Shark Copper (Female)"/>
    <m/>
    <n v="47.2"/>
    <n v="47.2"/>
  </r>
  <r>
    <x v="4"/>
    <d v="2012-04-14T00:00:00"/>
    <s v="Horing Baai"/>
    <x v="160"/>
    <x v="121"/>
    <x v="48"/>
    <x v="0"/>
    <x v="18"/>
    <m/>
    <s v="Shark Copper (Female)"/>
    <m/>
    <n v="46.8"/>
    <n v="46.8"/>
  </r>
  <r>
    <x v="4"/>
    <d v="2012-04-14T00:00:00"/>
    <s v="Horing Baai"/>
    <x v="160"/>
    <x v="121"/>
    <x v="48"/>
    <x v="0"/>
    <x v="18"/>
    <m/>
    <s v="Shark Copper (Female)"/>
    <m/>
    <n v="87.6"/>
    <n v="87.6"/>
  </r>
  <r>
    <x v="4"/>
    <d v="2012-04-14T00:00:00"/>
    <s v="Horing Baai"/>
    <x v="161"/>
    <x v="81"/>
    <x v="94"/>
    <x v="0"/>
    <x v="18"/>
    <m/>
    <s v="Shark Copper (Female)"/>
    <m/>
    <n v="43.3"/>
    <n v="43.3"/>
  </r>
  <r>
    <x v="4"/>
    <d v="2012-04-14T00:00:00"/>
    <s v="Horing Baai"/>
    <x v="161"/>
    <x v="81"/>
    <x v="94"/>
    <x v="0"/>
    <x v="18"/>
    <m/>
    <s v="Shark Copper (Female)"/>
    <m/>
    <n v="66.599999999999994"/>
    <n v="66.599999999999994"/>
  </r>
  <r>
    <x v="4"/>
    <d v="2012-04-14T00:00:00"/>
    <s v="Horing Baai"/>
    <x v="164"/>
    <x v="31"/>
    <x v="105"/>
    <x v="6"/>
    <x v="18"/>
    <m/>
    <m/>
    <m/>
    <m/>
    <s v=""/>
  </r>
  <r>
    <x v="4"/>
    <d v="2012-04-14T00:00:00"/>
    <s v="Horing Baai"/>
    <x v="240"/>
    <x v="172"/>
    <x v="148"/>
    <x v="2"/>
    <x v="18"/>
    <m/>
    <s v="Shark Spotted Gully"/>
    <m/>
    <n v="12.9"/>
    <n v="12.9"/>
  </r>
  <r>
    <x v="4"/>
    <d v="2012-04-14T00:00:00"/>
    <s v="Horing Baai"/>
    <x v="166"/>
    <x v="128"/>
    <x v="69"/>
    <x v="4"/>
    <x v="18"/>
    <m/>
    <s v="Shark Copper (Female)"/>
    <m/>
    <n v="54.1"/>
    <n v="54.1"/>
  </r>
  <r>
    <x v="4"/>
    <d v="2012-04-14T00:00:00"/>
    <s v="Horing Baai"/>
    <x v="166"/>
    <x v="128"/>
    <x v="69"/>
    <x v="4"/>
    <x v="18"/>
    <m/>
    <s v="Shark Hound Smooth"/>
    <m/>
    <n v="2.4"/>
    <n v="2.4"/>
  </r>
  <r>
    <x v="4"/>
    <d v="2012-04-14T00:00:00"/>
    <s v="Horing Baai"/>
    <x v="167"/>
    <x v="129"/>
    <x v="107"/>
    <x v="0"/>
    <x v="18"/>
    <m/>
    <s v="Shark Spotted Gully"/>
    <m/>
    <n v="10.1"/>
    <n v="10.1"/>
  </r>
  <r>
    <x v="4"/>
    <d v="2012-04-14T00:00:00"/>
    <s v="Horing Baai"/>
    <x v="170"/>
    <x v="132"/>
    <x v="56"/>
    <x v="2"/>
    <x v="18"/>
    <m/>
    <m/>
    <m/>
    <m/>
    <s v=""/>
  </r>
  <r>
    <x v="4"/>
    <d v="2012-04-14T00:00:00"/>
    <s v="Horing Baai"/>
    <x v="174"/>
    <x v="45"/>
    <x v="112"/>
    <x v="9"/>
    <x v="18"/>
    <m/>
    <s v="Shark Spotted Gully"/>
    <m/>
    <n v="14"/>
    <n v="14"/>
  </r>
  <r>
    <x v="4"/>
    <d v="2012-04-14T00:00:00"/>
    <s v="Horing Baai"/>
    <x v="174"/>
    <x v="45"/>
    <x v="112"/>
    <x v="9"/>
    <x v="18"/>
    <s v="Galjoen"/>
    <m/>
    <m/>
    <n v="0.8"/>
    <n v="1.6"/>
  </r>
  <r>
    <x v="4"/>
    <d v="2012-04-14T00:00:00"/>
    <s v="Horing Baai"/>
    <x v="177"/>
    <x v="137"/>
    <x v="85"/>
    <x v="4"/>
    <x v="18"/>
    <m/>
    <m/>
    <m/>
    <m/>
    <s v=""/>
  </r>
  <r>
    <x v="4"/>
    <d v="2012-04-14T00:00:00"/>
    <s v="Horing Baai"/>
    <x v="178"/>
    <x v="13"/>
    <x v="102"/>
    <x v="9"/>
    <x v="18"/>
    <m/>
    <s v="Shark Hound Smooth"/>
    <m/>
    <n v="6.9"/>
    <n v="6.9"/>
  </r>
  <r>
    <x v="4"/>
    <d v="2012-04-14T00:00:00"/>
    <s v="Horing Baai"/>
    <x v="179"/>
    <x v="39"/>
    <x v="107"/>
    <x v="9"/>
    <x v="18"/>
    <m/>
    <m/>
    <m/>
    <m/>
    <s v=""/>
  </r>
  <r>
    <x v="4"/>
    <d v="2012-04-14T00:00:00"/>
    <s v="Horing Baai"/>
    <x v="139"/>
    <x v="109"/>
    <x v="94"/>
    <x v="4"/>
    <x v="15"/>
    <m/>
    <m/>
    <m/>
    <m/>
    <s v=""/>
  </r>
  <r>
    <x v="4"/>
    <d v="2012-04-14T00:00:00"/>
    <s v="Horing Baai"/>
    <x v="140"/>
    <x v="110"/>
    <x v="95"/>
    <x v="2"/>
    <x v="15"/>
    <m/>
    <m/>
    <m/>
    <m/>
    <s v=""/>
  </r>
  <r>
    <x v="4"/>
    <d v="2012-04-14T00:00:00"/>
    <s v="Horing Baai"/>
    <x v="141"/>
    <x v="111"/>
    <x v="95"/>
    <x v="6"/>
    <x v="15"/>
    <m/>
    <m/>
    <m/>
    <m/>
    <s v=""/>
  </r>
  <r>
    <x v="4"/>
    <d v="2012-04-14T00:00:00"/>
    <s v="Horing Baai"/>
    <x v="143"/>
    <x v="113"/>
    <x v="97"/>
    <x v="0"/>
    <x v="15"/>
    <m/>
    <s v="Shark Copper (Female)"/>
    <m/>
    <n v="43.5"/>
    <n v="43.5"/>
  </r>
  <r>
    <x v="4"/>
    <d v="2012-04-14T00:00:00"/>
    <s v="Horing Baai"/>
    <x v="143"/>
    <x v="113"/>
    <x v="97"/>
    <x v="0"/>
    <x v="15"/>
    <m/>
    <s v="Shark Spotted Gully"/>
    <m/>
    <n v="6.2"/>
    <n v="6.2"/>
  </r>
  <r>
    <x v="4"/>
    <d v="2012-04-14T00:00:00"/>
    <s v="Horing Baai"/>
    <x v="143"/>
    <x v="113"/>
    <x v="97"/>
    <x v="0"/>
    <x v="15"/>
    <s v="Kob"/>
    <m/>
    <m/>
    <n v="1.2"/>
    <n v="2.4"/>
  </r>
  <r>
    <x v="4"/>
    <d v="2012-04-14T00:00:00"/>
    <s v="Horing Baai"/>
    <x v="143"/>
    <x v="113"/>
    <x v="97"/>
    <x v="0"/>
    <x v="15"/>
    <s v="Kob"/>
    <m/>
    <m/>
    <n v="1.1000000000000001"/>
    <n v="2.2000000000000002"/>
  </r>
  <r>
    <x v="4"/>
    <d v="2012-04-14T00:00:00"/>
    <s v="Horing Baai"/>
    <x v="143"/>
    <x v="113"/>
    <x v="97"/>
    <x v="0"/>
    <x v="15"/>
    <s v="Kob"/>
    <m/>
    <m/>
    <n v="1.1000000000000001"/>
    <n v="2.2000000000000002"/>
  </r>
  <r>
    <x v="4"/>
    <d v="2012-04-14T00:00:00"/>
    <s v="Horing Baai"/>
    <x v="143"/>
    <x v="113"/>
    <x v="97"/>
    <x v="0"/>
    <x v="15"/>
    <s v="Kob"/>
    <m/>
    <m/>
    <n v="1.2"/>
    <n v="2.4"/>
  </r>
  <r>
    <x v="4"/>
    <d v="2012-04-14T00:00:00"/>
    <s v="Horing Baai"/>
    <x v="144"/>
    <x v="114"/>
    <x v="98"/>
    <x v="2"/>
    <x v="15"/>
    <s v="Kob"/>
    <m/>
    <m/>
    <n v="1.5"/>
    <n v="3"/>
  </r>
  <r>
    <x v="4"/>
    <d v="2012-04-14T00:00:00"/>
    <s v="Horing Baai"/>
    <x v="144"/>
    <x v="114"/>
    <x v="98"/>
    <x v="2"/>
    <x v="15"/>
    <s v="Kob"/>
    <m/>
    <m/>
    <n v="2"/>
    <n v="4"/>
  </r>
  <r>
    <x v="4"/>
    <d v="2012-04-14T00:00:00"/>
    <s v="Horing Baai"/>
    <x v="144"/>
    <x v="114"/>
    <x v="98"/>
    <x v="2"/>
    <x v="15"/>
    <s v="Kob"/>
    <m/>
    <m/>
    <n v="1.4"/>
    <n v="2.8"/>
  </r>
  <r>
    <x v="4"/>
    <d v="2012-04-14T00:00:00"/>
    <s v="Horing Baai"/>
    <x v="145"/>
    <x v="115"/>
    <x v="98"/>
    <x v="10"/>
    <x v="15"/>
    <m/>
    <m/>
    <m/>
    <m/>
    <s v=""/>
  </r>
  <r>
    <x v="4"/>
    <d v="2012-04-14T00:00:00"/>
    <s v="Horing Baai"/>
    <x v="251"/>
    <x v="179"/>
    <x v="139"/>
    <x v="9"/>
    <x v="15"/>
    <m/>
    <m/>
    <m/>
    <m/>
    <s v=""/>
  </r>
  <r>
    <x v="4"/>
    <d v="2012-04-14T00:00:00"/>
    <s v="Horing Baai"/>
    <x v="241"/>
    <x v="157"/>
    <x v="149"/>
    <x v="4"/>
    <x v="15"/>
    <m/>
    <s v="Shark Spotted Gully"/>
    <m/>
    <n v="17.7"/>
    <n v="17.7"/>
  </r>
  <r>
    <x v="4"/>
    <d v="2012-04-14T00:00:00"/>
    <s v="Horing Baai"/>
    <x v="146"/>
    <x v="31"/>
    <x v="93"/>
    <x v="2"/>
    <x v="15"/>
    <m/>
    <m/>
    <m/>
    <m/>
    <s v=""/>
  </r>
  <r>
    <x v="4"/>
    <d v="2012-04-14T00:00:00"/>
    <s v="Horing Baai"/>
    <x v="147"/>
    <x v="116"/>
    <x v="29"/>
    <x v="6"/>
    <x v="15"/>
    <m/>
    <m/>
    <m/>
    <m/>
    <s v=""/>
  </r>
  <r>
    <x v="4"/>
    <d v="2012-04-14T00:00:00"/>
    <s v="Horing Baai"/>
    <x v="277"/>
    <x v="24"/>
    <x v="139"/>
    <x v="4"/>
    <x v="15"/>
    <m/>
    <m/>
    <m/>
    <m/>
    <s v=""/>
  </r>
  <r>
    <x v="4"/>
    <d v="2012-04-14T00:00:00"/>
    <s v="Horing Baai"/>
    <x v="278"/>
    <x v="196"/>
    <x v="10"/>
    <x v="2"/>
    <x v="16"/>
    <m/>
    <m/>
    <m/>
    <m/>
    <s v=""/>
  </r>
  <r>
    <x v="4"/>
    <d v="2012-04-14T00:00:00"/>
    <s v="Horing Baai"/>
    <x v="279"/>
    <x v="197"/>
    <x v="95"/>
    <x v="2"/>
    <x v="16"/>
    <m/>
    <m/>
    <m/>
    <m/>
    <s v=""/>
  </r>
  <r>
    <x v="4"/>
    <d v="2012-04-14T00:00:00"/>
    <s v="Horing Baai"/>
    <x v="280"/>
    <x v="198"/>
    <x v="95"/>
    <x v="2"/>
    <x v="9"/>
    <m/>
    <m/>
    <m/>
    <m/>
    <s v=""/>
  </r>
  <r>
    <x v="4"/>
    <d v="2012-04-14T00:00:00"/>
    <s v="Horing Baai"/>
    <x v="281"/>
    <x v="199"/>
    <x v="139"/>
    <x v="4"/>
    <x v="15"/>
    <m/>
    <m/>
    <m/>
    <m/>
    <s v=""/>
  </r>
  <r>
    <x v="4"/>
    <d v="2012-04-14T00:00:00"/>
    <s v="Horing Baai"/>
    <x v="181"/>
    <x v="45"/>
    <x v="43"/>
    <x v="4"/>
    <x v="20"/>
    <m/>
    <m/>
    <m/>
    <m/>
    <s v=""/>
  </r>
  <r>
    <x v="4"/>
    <d v="2012-04-14T00:00:00"/>
    <s v="Horing Baai"/>
    <x v="182"/>
    <x v="138"/>
    <x v="43"/>
    <x v="8"/>
    <x v="20"/>
    <m/>
    <m/>
    <m/>
    <m/>
    <s v=""/>
  </r>
  <r>
    <x v="4"/>
    <d v="2012-04-14T00:00:00"/>
    <s v="Horing Baai"/>
    <x v="185"/>
    <x v="140"/>
    <x v="114"/>
    <x v="2"/>
    <x v="20"/>
    <m/>
    <s v="Guitarfish - Lesser"/>
    <m/>
    <n v="2"/>
    <n v="2"/>
  </r>
  <r>
    <x v="4"/>
    <d v="2012-04-14T00:00:00"/>
    <s v="Horing Baai"/>
    <x v="189"/>
    <x v="45"/>
    <x v="16"/>
    <x v="4"/>
    <x v="20"/>
    <m/>
    <s v="Shark Hound Smooth"/>
    <m/>
    <n v="4"/>
    <n v="4"/>
  </r>
  <r>
    <x v="4"/>
    <d v="2012-04-14T00:00:00"/>
    <s v="Horing Baai"/>
    <x v="189"/>
    <x v="45"/>
    <x v="16"/>
    <x v="4"/>
    <x v="20"/>
    <m/>
    <s v="Shark Hound Smooth"/>
    <m/>
    <n v="5"/>
    <n v="5"/>
  </r>
  <r>
    <x v="4"/>
    <d v="2012-04-14T00:00:00"/>
    <s v="Horing Baai"/>
    <x v="190"/>
    <x v="143"/>
    <x v="118"/>
    <x v="2"/>
    <x v="20"/>
    <m/>
    <m/>
    <m/>
    <m/>
    <s v=""/>
  </r>
  <r>
    <x v="4"/>
    <d v="2012-04-14T00:00:00"/>
    <s v="Horing Baai"/>
    <x v="191"/>
    <x v="45"/>
    <x v="118"/>
    <x v="4"/>
    <x v="20"/>
    <m/>
    <m/>
    <m/>
    <m/>
    <s v=""/>
  </r>
  <r>
    <x v="4"/>
    <d v="2012-04-14T00:00:00"/>
    <s v="Horing Baai"/>
    <x v="192"/>
    <x v="144"/>
    <x v="119"/>
    <x v="6"/>
    <x v="20"/>
    <m/>
    <m/>
    <m/>
    <m/>
    <s v=""/>
  </r>
  <r>
    <x v="4"/>
    <d v="2012-04-14T00:00:00"/>
    <s v="Horing Baai"/>
    <x v="193"/>
    <x v="145"/>
    <x v="120"/>
    <x v="2"/>
    <x v="20"/>
    <m/>
    <m/>
    <m/>
    <m/>
    <s v=""/>
  </r>
  <r>
    <x v="4"/>
    <d v="2012-04-14T00:00:00"/>
    <s v="Horing Baai"/>
    <x v="194"/>
    <x v="124"/>
    <x v="121"/>
    <x v="0"/>
    <x v="20"/>
    <m/>
    <s v="Shark Copper (Female)"/>
    <m/>
    <n v="54.2"/>
    <n v="54.2"/>
  </r>
  <r>
    <x v="4"/>
    <d v="2012-04-14T00:00:00"/>
    <s v="Horing Baai"/>
    <x v="194"/>
    <x v="124"/>
    <x v="121"/>
    <x v="0"/>
    <x v="20"/>
    <m/>
    <s v="Shark Copper (Female)"/>
    <m/>
    <n v="47.7"/>
    <n v="47.7"/>
  </r>
  <r>
    <x v="4"/>
    <d v="2012-04-14T00:00:00"/>
    <s v="Horing Baai"/>
    <x v="282"/>
    <x v="200"/>
    <x v="163"/>
    <x v="6"/>
    <x v="20"/>
    <s v="Steenbras West Coast"/>
    <m/>
    <m/>
    <n v="1.4"/>
    <n v="2.8"/>
  </r>
  <r>
    <x v="4"/>
    <d v="2012-04-14T00:00:00"/>
    <s v="Horing Baai"/>
    <x v="282"/>
    <x v="200"/>
    <x v="163"/>
    <x v="6"/>
    <x v="20"/>
    <s v="Steenbras West Coast"/>
    <m/>
    <m/>
    <n v="1.7"/>
    <n v="3.4"/>
  </r>
  <r>
    <x v="4"/>
    <d v="2012-04-14T00:00:00"/>
    <s v="Horing Baai"/>
    <x v="283"/>
    <x v="55"/>
    <x v="164"/>
    <x v="6"/>
    <x v="20"/>
    <m/>
    <s v="Shark Copper (Female)"/>
    <m/>
    <n v="52.9"/>
    <n v="52.9"/>
  </r>
  <r>
    <x v="4"/>
    <d v="2012-04-14T00:00:00"/>
    <s v="Horing Baai"/>
    <x v="283"/>
    <x v="55"/>
    <x v="164"/>
    <x v="6"/>
    <x v="20"/>
    <m/>
    <s v="Shark Copper (Female)"/>
    <m/>
    <n v="50.8"/>
    <n v="50.8"/>
  </r>
  <r>
    <x v="4"/>
    <d v="2012-04-14T00:00:00"/>
    <s v="Horing Baai"/>
    <x v="195"/>
    <x v="146"/>
    <x v="122"/>
    <x v="4"/>
    <x v="20"/>
    <m/>
    <s v="Shark Copper (Female)"/>
    <m/>
    <n v="50.8"/>
    <n v="50.8"/>
  </r>
  <r>
    <x v="4"/>
    <d v="2012-04-14T00:00:00"/>
    <s v="Horing Baai"/>
    <x v="196"/>
    <x v="147"/>
    <x v="122"/>
    <x v="8"/>
    <x v="20"/>
    <m/>
    <m/>
    <m/>
    <m/>
    <s v=""/>
  </r>
  <r>
    <x v="4"/>
    <d v="2012-04-14T00:00:00"/>
    <s v="Horing Baai"/>
    <x v="284"/>
    <x v="201"/>
    <x v="165"/>
    <x v="2"/>
    <x v="20"/>
    <m/>
    <m/>
    <m/>
    <m/>
    <s v=""/>
  </r>
  <r>
    <x v="4"/>
    <d v="2012-04-14T00:00:00"/>
    <s v="Horing Baai"/>
    <x v="285"/>
    <x v="202"/>
    <x v="165"/>
    <x v="2"/>
    <x v="20"/>
    <m/>
    <m/>
    <m/>
    <m/>
    <s v=""/>
  </r>
  <r>
    <x v="4"/>
    <d v="2012-04-14T00:00:00"/>
    <s v="Horing Baai"/>
    <x v="286"/>
    <x v="203"/>
    <x v="158"/>
    <x v="4"/>
    <x v="20"/>
    <m/>
    <m/>
    <m/>
    <m/>
    <s v=""/>
  </r>
  <r>
    <x v="4"/>
    <d v="2012-04-14T00:00:00"/>
    <s v="Horing Baai"/>
    <x v="199"/>
    <x v="149"/>
    <x v="43"/>
    <x v="8"/>
    <x v="20"/>
    <m/>
    <m/>
    <m/>
    <m/>
    <s v=""/>
  </r>
  <r>
    <x v="4"/>
    <d v="2012-04-14T00:00:00"/>
    <s v="Horing Baai"/>
    <x v="202"/>
    <x v="152"/>
    <x v="123"/>
    <x v="2"/>
    <x v="20"/>
    <m/>
    <m/>
    <m/>
    <m/>
    <s v=""/>
  </r>
  <r>
    <x v="4"/>
    <d v="2012-04-14T00:00:00"/>
    <s v="Horing Baai"/>
    <x v="287"/>
    <x v="204"/>
    <x v="166"/>
    <x v="6"/>
    <x v="20"/>
    <m/>
    <m/>
    <m/>
    <m/>
    <s v=""/>
  </r>
  <r>
    <x v="4"/>
    <d v="2012-04-14T00:00:00"/>
    <s v="Horing Baai"/>
    <x v="288"/>
    <x v="205"/>
    <x v="167"/>
    <x v="2"/>
    <x v="20"/>
    <m/>
    <s v="Shark Copper (Female)"/>
    <m/>
    <n v="60.3"/>
    <n v="60.3"/>
  </r>
  <r>
    <x v="4"/>
    <d v="2012-04-14T00:00:00"/>
    <s v="Horing Baai"/>
    <x v="289"/>
    <x v="206"/>
    <x v="164"/>
    <x v="2"/>
    <x v="20"/>
    <m/>
    <m/>
    <m/>
    <n v="44.5"/>
    <s v="ERROR"/>
  </r>
  <r>
    <x v="4"/>
    <d v="2012-04-14T00:00:00"/>
    <s v="Horing Baai"/>
    <x v="205"/>
    <x v="95"/>
    <x v="43"/>
    <x v="4"/>
    <x v="20"/>
    <m/>
    <m/>
    <m/>
    <m/>
    <s v=""/>
  </r>
  <r>
    <x v="4"/>
    <d v="2012-04-14T00:00:00"/>
    <s v="Horing Baai"/>
    <x v="206"/>
    <x v="153"/>
    <x v="43"/>
    <x v="8"/>
    <x v="20"/>
    <m/>
    <m/>
    <m/>
    <m/>
    <s v=""/>
  </r>
  <r>
    <x v="4"/>
    <d v="2012-04-14T00:00:00"/>
    <s v="Horing Baai"/>
    <x v="207"/>
    <x v="154"/>
    <x v="43"/>
    <x v="8"/>
    <x v="20"/>
    <m/>
    <m/>
    <m/>
    <m/>
    <s v=""/>
  </r>
  <r>
    <x v="4"/>
    <d v="2012-04-14T00:00:00"/>
    <s v="Horing Baai"/>
    <x v="208"/>
    <x v="155"/>
    <x v="29"/>
    <x v="2"/>
    <x v="20"/>
    <m/>
    <m/>
    <m/>
    <m/>
    <s v=""/>
  </r>
  <r>
    <x v="4"/>
    <d v="2012-04-14T00:00:00"/>
    <s v="Horing Baai"/>
    <x v="209"/>
    <x v="156"/>
    <x v="127"/>
    <x v="0"/>
    <x v="20"/>
    <m/>
    <s v="Shark Copper (Female)"/>
    <m/>
    <n v="51"/>
    <n v="51"/>
  </r>
  <r>
    <x v="4"/>
    <d v="2012-04-14T00:00:00"/>
    <s v="Horing Baai"/>
    <x v="62"/>
    <x v="51"/>
    <x v="46"/>
    <x v="0"/>
    <x v="24"/>
    <s v="Kob"/>
    <m/>
    <m/>
    <n v="2.6"/>
    <n v="5.2"/>
  </r>
  <r>
    <x v="4"/>
    <d v="2012-04-14T00:00:00"/>
    <s v="Horing Baai"/>
    <x v="62"/>
    <x v="51"/>
    <x v="46"/>
    <x v="0"/>
    <x v="7"/>
    <s v="Kob"/>
    <m/>
    <m/>
    <n v="2"/>
    <n v="4"/>
  </r>
  <r>
    <x v="4"/>
    <d v="2012-04-14T00:00:00"/>
    <s v="Horing Baai"/>
    <x v="62"/>
    <x v="51"/>
    <x v="46"/>
    <x v="0"/>
    <x v="7"/>
    <s v="Steenbras West Coast"/>
    <m/>
    <m/>
    <n v="1.5"/>
    <n v="3"/>
  </r>
  <r>
    <x v="4"/>
    <d v="2012-04-14T00:00:00"/>
    <s v="Horing Baai"/>
    <x v="63"/>
    <x v="52"/>
    <x v="29"/>
    <x v="0"/>
    <x v="24"/>
    <m/>
    <m/>
    <m/>
    <m/>
    <s v=""/>
  </r>
  <r>
    <x v="4"/>
    <d v="2012-04-14T00:00:00"/>
    <s v="Horing Baai"/>
    <x v="65"/>
    <x v="54"/>
    <x v="47"/>
    <x v="2"/>
    <x v="7"/>
    <m/>
    <m/>
    <m/>
    <m/>
    <s v=""/>
  </r>
  <r>
    <x v="4"/>
    <d v="2012-04-14T00:00:00"/>
    <s v="Horing Baai"/>
    <x v="68"/>
    <x v="57"/>
    <x v="49"/>
    <x v="2"/>
    <x v="7"/>
    <m/>
    <m/>
    <m/>
    <m/>
    <s v=""/>
  </r>
  <r>
    <x v="4"/>
    <d v="2012-04-14T00:00:00"/>
    <s v="Horing Baai"/>
    <x v="64"/>
    <x v="53"/>
    <x v="23"/>
    <x v="2"/>
    <x v="7"/>
    <m/>
    <s v="Shark Spotted Gully"/>
    <m/>
    <n v="10.199999999999999"/>
    <n v="10.199999999999999"/>
  </r>
  <r>
    <x v="4"/>
    <d v="2012-04-14T00:00:00"/>
    <s v="Horing Baai"/>
    <x v="72"/>
    <x v="61"/>
    <x v="52"/>
    <x v="4"/>
    <x v="8"/>
    <m/>
    <m/>
    <m/>
    <m/>
    <s v=""/>
  </r>
  <r>
    <x v="4"/>
    <d v="2012-04-14T00:00:00"/>
    <s v="Horing Baai"/>
    <x v="74"/>
    <x v="13"/>
    <x v="54"/>
    <x v="2"/>
    <x v="8"/>
    <s v="Kob"/>
    <m/>
    <m/>
    <n v="2"/>
    <n v="4"/>
  </r>
  <r>
    <x v="4"/>
    <d v="2012-04-14T00:00:00"/>
    <s v="Horing Baai"/>
    <x v="74"/>
    <x v="13"/>
    <x v="54"/>
    <x v="2"/>
    <x v="8"/>
    <s v="Kob"/>
    <m/>
    <m/>
    <n v="1"/>
    <n v="2"/>
  </r>
  <r>
    <x v="4"/>
    <d v="2012-04-14T00:00:00"/>
    <s v="Horing Baai"/>
    <x v="74"/>
    <x v="13"/>
    <x v="54"/>
    <x v="2"/>
    <x v="8"/>
    <s v="Kob"/>
    <m/>
    <m/>
    <n v="1.1000000000000001"/>
    <n v="2.2000000000000002"/>
  </r>
  <r>
    <x v="4"/>
    <d v="2012-04-14T00:00:00"/>
    <s v="Horing Baai"/>
    <x v="74"/>
    <x v="13"/>
    <x v="54"/>
    <x v="2"/>
    <x v="8"/>
    <s v="Kob"/>
    <m/>
    <m/>
    <n v="0.9"/>
    <n v="1.8"/>
  </r>
  <r>
    <x v="4"/>
    <d v="2012-04-14T00:00:00"/>
    <s v="Horing Baai"/>
    <x v="74"/>
    <x v="13"/>
    <x v="54"/>
    <x v="2"/>
    <x v="8"/>
    <s v="Kob"/>
    <m/>
    <m/>
    <n v="1.2"/>
    <n v="2.4"/>
  </r>
  <r>
    <x v="4"/>
    <d v="2012-04-14T00:00:00"/>
    <s v="Horing Baai"/>
    <x v="75"/>
    <x v="62"/>
    <x v="54"/>
    <x v="2"/>
    <x v="9"/>
    <s v="Blacktail"/>
    <m/>
    <m/>
    <n v="1.4"/>
    <n v="2.8"/>
  </r>
  <r>
    <x v="4"/>
    <d v="2012-04-14T00:00:00"/>
    <s v="Horing Baai"/>
    <x v="75"/>
    <x v="62"/>
    <x v="54"/>
    <x v="2"/>
    <x v="9"/>
    <s v="Blacktail"/>
    <m/>
    <m/>
    <n v="1"/>
    <n v="2"/>
  </r>
  <r>
    <x v="4"/>
    <d v="2012-04-14T00:00:00"/>
    <s v="Horing Baai"/>
    <x v="76"/>
    <x v="63"/>
    <x v="54"/>
    <x v="0"/>
    <x v="8"/>
    <s v="Blacktail"/>
    <m/>
    <m/>
    <n v="1.2"/>
    <n v="2.4"/>
  </r>
  <r>
    <x v="4"/>
    <d v="2012-04-14T00:00:00"/>
    <s v="Horing Baai"/>
    <x v="77"/>
    <x v="64"/>
    <x v="54"/>
    <x v="0"/>
    <x v="8"/>
    <m/>
    <s v="Guitarfish - Lesser"/>
    <m/>
    <n v="2.1"/>
    <n v="2.1"/>
  </r>
  <r>
    <x v="4"/>
    <d v="2012-04-14T00:00:00"/>
    <s v="Horing Baai"/>
    <x v="290"/>
    <x v="207"/>
    <x v="10"/>
    <x v="2"/>
    <x v="9"/>
    <m/>
    <m/>
    <m/>
    <m/>
    <s v=""/>
  </r>
  <r>
    <x v="4"/>
    <d v="2012-04-14T00:00:00"/>
    <s v="Horing Baai"/>
    <x v="78"/>
    <x v="65"/>
    <x v="55"/>
    <x v="2"/>
    <x v="8"/>
    <m/>
    <m/>
    <m/>
    <m/>
    <s v=""/>
  </r>
  <r>
    <x v="4"/>
    <d v="2012-04-14T00:00:00"/>
    <s v="Horing Baai"/>
    <x v="79"/>
    <x v="66"/>
    <x v="55"/>
    <x v="2"/>
    <x v="8"/>
    <m/>
    <m/>
    <m/>
    <m/>
    <s v=""/>
  </r>
  <r>
    <x v="4"/>
    <d v="2012-04-14T00:00:00"/>
    <s v="Horing Baai"/>
    <x v="80"/>
    <x v="67"/>
    <x v="56"/>
    <x v="4"/>
    <x v="8"/>
    <m/>
    <m/>
    <m/>
    <m/>
    <s v=""/>
  </r>
  <r>
    <x v="4"/>
    <d v="2012-04-14T00:00:00"/>
    <s v="Horing Baai"/>
    <x v="81"/>
    <x v="68"/>
    <x v="57"/>
    <x v="2"/>
    <x v="9"/>
    <m/>
    <m/>
    <m/>
    <m/>
    <s v=""/>
  </r>
  <r>
    <x v="4"/>
    <d v="2012-04-14T00:00:00"/>
    <s v="Horing Baai"/>
    <x v="82"/>
    <x v="69"/>
    <x v="58"/>
    <x v="7"/>
    <x v="10"/>
    <m/>
    <m/>
    <m/>
    <m/>
    <s v=""/>
  </r>
  <r>
    <x v="4"/>
    <d v="2012-04-14T00:00:00"/>
    <s v="Horing Baai"/>
    <x v="85"/>
    <x v="71"/>
    <x v="61"/>
    <x v="4"/>
    <x v="10"/>
    <m/>
    <m/>
    <m/>
    <m/>
    <s v=""/>
  </r>
  <r>
    <x v="4"/>
    <d v="2012-04-14T00:00:00"/>
    <s v="Horing Baai"/>
    <x v="291"/>
    <x v="9"/>
    <x v="133"/>
    <x v="2"/>
    <x v="9"/>
    <m/>
    <m/>
    <m/>
    <m/>
    <s v=""/>
  </r>
  <r>
    <x v="4"/>
    <d v="2012-04-14T00:00:00"/>
    <s v="Horing Baai"/>
    <x v="89"/>
    <x v="18"/>
    <x v="55"/>
    <x v="2"/>
    <x v="8"/>
    <m/>
    <m/>
    <m/>
    <m/>
    <s v=""/>
  </r>
  <r>
    <x v="4"/>
    <d v="2012-04-14T00:00:00"/>
    <s v="Horing Baai"/>
    <x v="92"/>
    <x v="76"/>
    <x v="64"/>
    <x v="2"/>
    <x v="8"/>
    <s v="Kob"/>
    <m/>
    <m/>
    <n v="1"/>
    <n v="2"/>
  </r>
  <r>
    <x v="4"/>
    <d v="2012-04-14T00:00:00"/>
    <s v="Horing Baai"/>
    <x v="92"/>
    <x v="76"/>
    <x v="64"/>
    <x v="2"/>
    <x v="8"/>
    <s v="Kob"/>
    <m/>
    <m/>
    <n v="1"/>
    <n v="2"/>
  </r>
  <r>
    <x v="4"/>
    <d v="2012-04-14T00:00:00"/>
    <s v="Horing Baai"/>
    <x v="92"/>
    <x v="76"/>
    <x v="64"/>
    <x v="2"/>
    <x v="8"/>
    <s v="Kob"/>
    <m/>
    <m/>
    <n v="1.2"/>
    <n v="2.4"/>
  </r>
  <r>
    <x v="4"/>
    <d v="2012-04-14T00:00:00"/>
    <s v="Horing Baai"/>
    <x v="292"/>
    <x v="208"/>
    <x v="23"/>
    <x v="0"/>
    <x v="8"/>
    <m/>
    <m/>
    <m/>
    <m/>
    <s v=""/>
  </r>
  <r>
    <x v="4"/>
    <d v="2012-04-14T00:00:00"/>
    <s v="Horing Baai"/>
    <x v="293"/>
    <x v="209"/>
    <x v="168"/>
    <x v="4"/>
    <x v="8"/>
    <m/>
    <m/>
    <m/>
    <m/>
    <s v=""/>
  </r>
  <r>
    <x v="4"/>
    <d v="2012-04-14T00:00:00"/>
    <s v="Horing Baai"/>
    <x v="94"/>
    <x v="78"/>
    <x v="66"/>
    <x v="2"/>
    <x v="11"/>
    <s v="Kob"/>
    <m/>
    <m/>
    <n v="1"/>
    <n v="2"/>
  </r>
  <r>
    <x v="4"/>
    <d v="2012-04-14T00:00:00"/>
    <s v="Horing Baai"/>
    <x v="96"/>
    <x v="68"/>
    <x v="68"/>
    <x v="2"/>
    <x v="11"/>
    <s v="Blacktail"/>
    <m/>
    <m/>
    <n v="1.2"/>
    <n v="2.4"/>
  </r>
  <r>
    <x v="4"/>
    <d v="2012-04-14T00:00:00"/>
    <s v="Horing Baai"/>
    <x v="96"/>
    <x v="68"/>
    <x v="68"/>
    <x v="2"/>
    <x v="11"/>
    <s v="Blacktail"/>
    <m/>
    <m/>
    <n v="1.2"/>
    <n v="2.4"/>
  </r>
  <r>
    <x v="4"/>
    <d v="2012-04-14T00:00:00"/>
    <s v="Horing Baai"/>
    <x v="96"/>
    <x v="68"/>
    <x v="68"/>
    <x v="2"/>
    <x v="11"/>
    <s v="Blacktail"/>
    <m/>
    <m/>
    <n v="1.8"/>
    <n v="3.6"/>
  </r>
  <r>
    <x v="4"/>
    <d v="2012-04-14T00:00:00"/>
    <s v="Horing Baai"/>
    <x v="294"/>
    <x v="157"/>
    <x v="55"/>
    <x v="2"/>
    <x v="10"/>
    <m/>
    <m/>
    <m/>
    <m/>
    <s v=""/>
  </r>
  <r>
    <x v="4"/>
    <d v="2012-04-14T00:00:00"/>
    <s v="Horing Baai"/>
    <x v="97"/>
    <x v="80"/>
    <x v="69"/>
    <x v="0"/>
    <x v="10"/>
    <s v="Kob"/>
    <m/>
    <m/>
    <n v="1.5"/>
    <n v="3"/>
  </r>
  <r>
    <x v="4"/>
    <d v="2012-04-14T00:00:00"/>
    <s v="Horing Baai"/>
    <x v="97"/>
    <x v="80"/>
    <x v="69"/>
    <x v="0"/>
    <x v="10"/>
    <s v="Kob"/>
    <m/>
    <m/>
    <n v="1.2"/>
    <n v="2.4"/>
  </r>
  <r>
    <x v="4"/>
    <d v="2012-04-14T00:00:00"/>
    <s v="Horing Baai"/>
    <x v="99"/>
    <x v="73"/>
    <x v="71"/>
    <x v="2"/>
    <x v="11"/>
    <m/>
    <m/>
    <m/>
    <m/>
    <s v=""/>
  </r>
  <r>
    <x v="4"/>
    <d v="2012-04-14T00:00:00"/>
    <s v="Horing Baai"/>
    <x v="101"/>
    <x v="18"/>
    <x v="73"/>
    <x v="2"/>
    <x v="10"/>
    <m/>
    <m/>
    <m/>
    <m/>
    <s v=""/>
  </r>
  <r>
    <x v="4"/>
    <d v="2012-04-14T00:00:00"/>
    <s v="Horing Baai"/>
    <x v="104"/>
    <x v="82"/>
    <x v="75"/>
    <x v="2"/>
    <x v="11"/>
    <s v="Blacktail"/>
    <m/>
    <m/>
    <n v="1.2"/>
    <n v="2.4"/>
  </r>
  <r>
    <x v="4"/>
    <d v="2012-04-14T00:00:00"/>
    <s v="Horing Baai"/>
    <x v="105"/>
    <x v="83"/>
    <x v="75"/>
    <x v="7"/>
    <x v="11"/>
    <m/>
    <m/>
    <m/>
    <m/>
    <s v=""/>
  </r>
  <r>
    <x v="4"/>
    <d v="2012-04-14T00:00:00"/>
    <s v="Horing Baai"/>
    <x v="106"/>
    <x v="84"/>
    <x v="76"/>
    <x v="2"/>
    <x v="10"/>
    <m/>
    <m/>
    <m/>
    <m/>
    <s v=""/>
  </r>
  <r>
    <x v="4"/>
    <d v="2012-04-14T00:00:00"/>
    <s v="Horing Baai"/>
    <x v="107"/>
    <x v="85"/>
    <x v="77"/>
    <x v="2"/>
    <x v="11"/>
    <s v="Kob"/>
    <m/>
    <m/>
    <n v="0.9"/>
    <n v="1.8"/>
  </r>
  <r>
    <x v="4"/>
    <d v="2012-04-14T00:00:00"/>
    <s v="Horing Baai"/>
    <x v="108"/>
    <x v="86"/>
    <x v="77"/>
    <x v="7"/>
    <x v="11"/>
    <s v="Kob"/>
    <m/>
    <m/>
    <n v="0.9"/>
    <n v="1.8"/>
  </r>
  <r>
    <x v="4"/>
    <d v="2012-04-14T00:00:00"/>
    <s v="Horing Baai"/>
    <x v="109"/>
    <x v="87"/>
    <x v="78"/>
    <x v="7"/>
    <x v="11"/>
    <m/>
    <m/>
    <m/>
    <m/>
    <s v=""/>
  </r>
  <r>
    <x v="4"/>
    <d v="2012-04-14T00:00:00"/>
    <s v="Horing Baai"/>
    <x v="242"/>
    <x v="173"/>
    <x v="48"/>
    <x v="0"/>
    <x v="12"/>
    <m/>
    <m/>
    <m/>
    <m/>
    <s v=""/>
  </r>
  <r>
    <x v="4"/>
    <d v="2012-04-14T00:00:00"/>
    <s v="Horing Baai"/>
    <x v="112"/>
    <x v="90"/>
    <x v="80"/>
    <x v="2"/>
    <x v="12"/>
    <m/>
    <m/>
    <m/>
    <m/>
    <s v=""/>
  </r>
  <r>
    <x v="4"/>
    <d v="2012-04-14T00:00:00"/>
    <s v="Horing Baai"/>
    <x v="113"/>
    <x v="91"/>
    <x v="80"/>
    <x v="2"/>
    <x v="13"/>
    <m/>
    <m/>
    <m/>
    <m/>
    <s v=""/>
  </r>
  <r>
    <x v="4"/>
    <d v="2012-04-14T00:00:00"/>
    <s v="Horing Baai"/>
    <x v="256"/>
    <x v="184"/>
    <x v="96"/>
    <x v="7"/>
    <x v="23"/>
    <m/>
    <m/>
    <m/>
    <m/>
    <s v=""/>
  </r>
  <r>
    <x v="4"/>
    <d v="2012-04-14T00:00:00"/>
    <s v="Horing Baai"/>
    <x v="114"/>
    <x v="61"/>
    <x v="81"/>
    <x v="0"/>
    <x v="12"/>
    <m/>
    <s v="Shark Spotted Gully"/>
    <m/>
    <n v="7"/>
    <n v="7"/>
  </r>
  <r>
    <x v="4"/>
    <d v="2012-04-14T00:00:00"/>
    <s v="Horing Baai"/>
    <x v="115"/>
    <x v="75"/>
    <x v="82"/>
    <x v="2"/>
    <x v="13"/>
    <s v="Kob"/>
    <m/>
    <m/>
    <n v="3.5"/>
    <n v="7"/>
  </r>
  <r>
    <x v="4"/>
    <d v="2012-04-14T00:00:00"/>
    <s v="Horing Baai"/>
    <x v="116"/>
    <x v="92"/>
    <x v="83"/>
    <x v="4"/>
    <x v="12"/>
    <m/>
    <m/>
    <m/>
    <m/>
    <s v=""/>
  </r>
  <r>
    <x v="4"/>
    <d v="2012-04-14T00:00:00"/>
    <s v="Horing Baai"/>
    <x v="117"/>
    <x v="16"/>
    <x v="57"/>
    <x v="6"/>
    <x v="12"/>
    <m/>
    <m/>
    <m/>
    <m/>
    <s v=""/>
  </r>
  <r>
    <x v="4"/>
    <d v="2012-04-14T00:00:00"/>
    <s v="Horing Baai"/>
    <x v="120"/>
    <x v="31"/>
    <x v="85"/>
    <x v="0"/>
    <x v="12"/>
    <s v="Kob"/>
    <m/>
    <m/>
    <n v="1"/>
    <n v="2"/>
  </r>
  <r>
    <x v="4"/>
    <d v="2012-04-14T00:00:00"/>
    <s v="Horing Baai"/>
    <x v="121"/>
    <x v="95"/>
    <x v="86"/>
    <x v="2"/>
    <x v="12"/>
    <m/>
    <m/>
    <m/>
    <m/>
    <s v=""/>
  </r>
  <r>
    <x v="4"/>
    <d v="2012-04-14T00:00:00"/>
    <s v="Horing Baai"/>
    <x v="123"/>
    <x v="97"/>
    <x v="85"/>
    <x v="0"/>
    <x v="12"/>
    <m/>
    <m/>
    <m/>
    <m/>
    <s v=""/>
  </r>
  <r>
    <x v="4"/>
    <d v="2012-04-14T00:00:00"/>
    <s v="Horing Baai"/>
    <x v="125"/>
    <x v="99"/>
    <x v="57"/>
    <x v="2"/>
    <x v="12"/>
    <m/>
    <m/>
    <m/>
    <m/>
    <s v=""/>
  </r>
  <r>
    <x v="4"/>
    <d v="2012-04-14T00:00:00"/>
    <s v="Horing Baai"/>
    <x v="245"/>
    <x v="176"/>
    <x v="151"/>
    <x v="0"/>
    <x v="22"/>
    <m/>
    <s v="Shark Spotted Gully"/>
    <m/>
    <n v="5.7"/>
    <n v="5.7"/>
  </r>
  <r>
    <x v="4"/>
    <d v="2012-04-14T00:00:00"/>
    <s v="Horing Baai"/>
    <x v="245"/>
    <x v="176"/>
    <x v="151"/>
    <x v="0"/>
    <x v="22"/>
    <m/>
    <s v="Ray Bull / Eagle"/>
    <m/>
    <n v="2.4"/>
    <n v="2.4"/>
  </r>
  <r>
    <x v="4"/>
    <d v="2012-04-14T00:00:00"/>
    <s v="Horing Baai"/>
    <x v="245"/>
    <x v="176"/>
    <x v="151"/>
    <x v="0"/>
    <x v="22"/>
    <m/>
    <s v="Shark Hound Smooth"/>
    <m/>
    <n v="3.04"/>
    <n v="3.04"/>
  </r>
  <r>
    <x v="4"/>
    <d v="2012-04-14T00:00:00"/>
    <s v="Horing Baai"/>
    <x v="244"/>
    <x v="175"/>
    <x v="94"/>
    <x v="2"/>
    <x v="22"/>
    <m/>
    <s v="Shark Copper (Female)"/>
    <m/>
    <n v="48.9"/>
    <n v="48.9"/>
  </r>
  <r>
    <x v="4"/>
    <d v="2012-04-14T00:00:00"/>
    <s v="Horing Baai"/>
    <x v="244"/>
    <x v="175"/>
    <x v="94"/>
    <x v="2"/>
    <x v="22"/>
    <m/>
    <s v="Shark Copper (Female)"/>
    <m/>
    <n v="74.099999999999994"/>
    <n v="74.099999999999994"/>
  </r>
  <r>
    <x v="4"/>
    <d v="2012-04-14T00:00:00"/>
    <s v="Horing Baai"/>
    <x v="247"/>
    <x v="81"/>
    <x v="153"/>
    <x v="2"/>
    <x v="22"/>
    <m/>
    <m/>
    <m/>
    <m/>
    <s v=""/>
  </r>
  <r>
    <x v="4"/>
    <d v="2012-04-14T00:00:00"/>
    <s v="Horing Baai"/>
    <x v="249"/>
    <x v="178"/>
    <x v="114"/>
    <x v="2"/>
    <x v="22"/>
    <s v="Kob"/>
    <m/>
    <m/>
    <n v="1.4"/>
    <n v="2.8"/>
  </r>
  <r>
    <x v="4"/>
    <d v="2012-04-14T00:00:00"/>
    <s v="Horing Baai"/>
    <x v="250"/>
    <x v="21"/>
    <x v="3"/>
    <x v="9"/>
    <x v="5"/>
    <m/>
    <m/>
    <m/>
    <m/>
    <s v=""/>
  </r>
  <r>
    <x v="4"/>
    <d v="2012-04-14T00:00:00"/>
    <s v="Horing Baai"/>
    <x v="246"/>
    <x v="5"/>
    <x v="152"/>
    <x v="2"/>
    <x v="22"/>
    <m/>
    <s v="Shark Copper (Female)"/>
    <m/>
    <n v="52.2"/>
    <n v="52.2"/>
  </r>
  <r>
    <x v="4"/>
    <d v="2012-04-14T00:00:00"/>
    <s v="Horing Baai"/>
    <x v="295"/>
    <x v="178"/>
    <x v="169"/>
    <x v="4"/>
    <x v="22"/>
    <m/>
    <m/>
    <m/>
    <m/>
    <s v=""/>
  </r>
  <r>
    <x v="4"/>
    <d v="2012-04-14T00:00:00"/>
    <s v="Horing Baai"/>
    <x v="296"/>
    <x v="210"/>
    <x v="154"/>
    <x v="2"/>
    <x v="22"/>
    <m/>
    <m/>
    <m/>
    <m/>
    <s v=""/>
  </r>
  <r>
    <x v="4"/>
    <d v="2012-04-14T00:00:00"/>
    <s v="Horing Baai"/>
    <x v="297"/>
    <x v="211"/>
    <x v="84"/>
    <x v="9"/>
    <x v="25"/>
    <m/>
    <m/>
    <m/>
    <m/>
    <s v=""/>
  </r>
  <r>
    <x v="4"/>
    <d v="2012-04-14T00:00:00"/>
    <s v="Horing Baai"/>
    <x v="298"/>
    <x v="132"/>
    <x v="170"/>
    <x v="2"/>
    <x v="22"/>
    <m/>
    <m/>
    <m/>
    <m/>
    <s v=""/>
  </r>
  <r>
    <x v="4"/>
    <d v="2012-04-14T00:00:00"/>
    <s v="Horing Baai"/>
    <x v="299"/>
    <x v="212"/>
    <x v="154"/>
    <x v="2"/>
    <x v="22"/>
    <s v="Steenbras West Coast"/>
    <m/>
    <m/>
    <n v="1.5"/>
    <n v="3"/>
  </r>
  <r>
    <x v="4"/>
    <d v="2012-04-14T00:00:00"/>
    <s v="Horing Baai"/>
    <x v="127"/>
    <x v="61"/>
    <x v="55"/>
    <x v="4"/>
    <x v="7"/>
    <m/>
    <s v="Shark Spotted Gully"/>
    <m/>
    <n v="14.9"/>
    <n v="14.9"/>
  </r>
  <r>
    <x v="4"/>
    <d v="2012-04-14T00:00:00"/>
    <s v="Horing Baai"/>
    <x v="128"/>
    <x v="101"/>
    <x v="88"/>
    <x v="2"/>
    <x v="7"/>
    <m/>
    <m/>
    <m/>
    <m/>
    <s v=""/>
  </r>
  <r>
    <x v="4"/>
    <d v="2012-04-14T00:00:00"/>
    <s v="Horing Baai"/>
    <x v="300"/>
    <x v="213"/>
    <x v="171"/>
    <x v="2"/>
    <x v="7"/>
    <m/>
    <m/>
    <m/>
    <m/>
    <s v=""/>
  </r>
  <r>
    <x v="4"/>
    <d v="2012-04-14T00:00:00"/>
    <s v="Horing Baai"/>
    <x v="301"/>
    <x v="214"/>
    <x v="41"/>
    <x v="2"/>
    <x v="7"/>
    <m/>
    <s v="Shark Copper (Female)"/>
    <m/>
    <n v="59.9"/>
    <n v="59.9"/>
  </r>
  <r>
    <x v="4"/>
    <d v="2012-04-14T00:00:00"/>
    <s v="Horing Baai"/>
    <x v="132"/>
    <x v="105"/>
    <x v="23"/>
    <x v="7"/>
    <x v="7"/>
    <m/>
    <m/>
    <m/>
    <m/>
    <s v=""/>
  </r>
  <r>
    <x v="4"/>
    <d v="2012-04-14T00:00:00"/>
    <s v="Horing Baai"/>
    <x v="133"/>
    <x v="106"/>
    <x v="74"/>
    <x v="6"/>
    <x v="7"/>
    <m/>
    <m/>
    <m/>
    <m/>
    <s v=""/>
  </r>
  <r>
    <x v="4"/>
    <d v="2012-04-14T00:00:00"/>
    <s v="Horing Baai"/>
    <x v="134"/>
    <x v="5"/>
    <x v="74"/>
    <x v="2"/>
    <x v="7"/>
    <m/>
    <m/>
    <m/>
    <m/>
    <s v=""/>
  </r>
  <r>
    <x v="4"/>
    <d v="2012-04-14T00:00:00"/>
    <s v="Horing Baai"/>
    <x v="135"/>
    <x v="107"/>
    <x v="90"/>
    <x v="2"/>
    <x v="7"/>
    <m/>
    <m/>
    <m/>
    <m/>
    <s v=""/>
  </r>
  <r>
    <x v="4"/>
    <d v="2012-04-14T00:00:00"/>
    <s v="Horing Baai"/>
    <x v="136"/>
    <x v="45"/>
    <x v="91"/>
    <x v="2"/>
    <x v="7"/>
    <m/>
    <m/>
    <m/>
    <m/>
    <s v=""/>
  </r>
  <r>
    <x v="4"/>
    <d v="2012-04-14T00:00:00"/>
    <s v="Horing Baai"/>
    <x v="302"/>
    <x v="32"/>
    <x v="172"/>
    <x v="2"/>
    <x v="7"/>
    <m/>
    <s v="Shark Copper (Female)"/>
    <m/>
    <n v="42"/>
    <n v="42"/>
  </r>
  <r>
    <x v="4"/>
    <d v="2012-04-14T00:00:00"/>
    <s v="Horing Baai"/>
    <x v="224"/>
    <x v="45"/>
    <x v="138"/>
    <x v="2"/>
    <x v="21"/>
    <m/>
    <m/>
    <m/>
    <m/>
    <s v=""/>
  </r>
  <r>
    <x v="4"/>
    <d v="2012-04-14T00:00:00"/>
    <s v="Horing Baai"/>
    <x v="225"/>
    <x v="166"/>
    <x v="105"/>
    <x v="2"/>
    <x v="21"/>
    <m/>
    <s v="Shark Spotted Gully"/>
    <m/>
    <n v="16"/>
    <n v="16"/>
  </r>
  <r>
    <x v="4"/>
    <d v="2012-04-14T00:00:00"/>
    <s v="Horing Baai"/>
    <x v="227"/>
    <x v="55"/>
    <x v="140"/>
    <x v="4"/>
    <x v="21"/>
    <s v="Blacktail"/>
    <m/>
    <m/>
    <n v="1.6"/>
    <n v="3.2"/>
  </r>
  <r>
    <x v="4"/>
    <d v="2012-04-14T00:00:00"/>
    <s v="Horing Baai"/>
    <x v="227"/>
    <x v="55"/>
    <x v="140"/>
    <x v="4"/>
    <x v="21"/>
    <s v="Blacktail"/>
    <m/>
    <m/>
    <n v="1.4"/>
    <n v="2.8"/>
  </r>
  <r>
    <x v="4"/>
    <d v="2012-04-14T00:00:00"/>
    <s v="Horing Baai"/>
    <x v="227"/>
    <x v="55"/>
    <x v="140"/>
    <x v="4"/>
    <x v="21"/>
    <s v="Blacktail"/>
    <m/>
    <m/>
    <n v="0.9"/>
    <n v="1.8"/>
  </r>
  <r>
    <x v="4"/>
    <d v="2012-04-14T00:00:00"/>
    <s v="Horing Baai"/>
    <x v="227"/>
    <x v="55"/>
    <x v="140"/>
    <x v="4"/>
    <x v="21"/>
    <s v="Blacktail"/>
    <m/>
    <m/>
    <n v="1"/>
    <n v="2"/>
  </r>
  <r>
    <x v="4"/>
    <d v="2012-04-14T00:00:00"/>
    <s v="Horing Baai"/>
    <x v="227"/>
    <x v="55"/>
    <x v="140"/>
    <x v="4"/>
    <x v="21"/>
    <s v="Blacktail"/>
    <m/>
    <m/>
    <n v="0.9"/>
    <n v="1.8"/>
  </r>
  <r>
    <x v="4"/>
    <d v="2012-04-14T00:00:00"/>
    <s v="Horing Baai"/>
    <x v="227"/>
    <x v="55"/>
    <x v="140"/>
    <x v="4"/>
    <x v="21"/>
    <s v="Blacktail"/>
    <m/>
    <m/>
    <n v="0.9"/>
    <n v="1.8"/>
  </r>
  <r>
    <x v="4"/>
    <d v="2012-04-14T00:00:00"/>
    <s v="Horing Baai"/>
    <x v="229"/>
    <x v="5"/>
    <x v="41"/>
    <x v="0"/>
    <x v="21"/>
    <m/>
    <m/>
    <m/>
    <m/>
    <s v=""/>
  </r>
  <r>
    <x v="4"/>
    <d v="2012-04-14T00:00:00"/>
    <s v="Horing Baai"/>
    <x v="230"/>
    <x v="167"/>
    <x v="21"/>
    <x v="2"/>
    <x v="21"/>
    <s v="Blacktail"/>
    <m/>
    <m/>
    <n v="1.3"/>
    <n v="2.6"/>
  </r>
  <r>
    <x v="4"/>
    <d v="2012-04-14T00:00:00"/>
    <s v="Horing Baai"/>
    <x v="232"/>
    <x v="47"/>
    <x v="143"/>
    <x v="4"/>
    <x v="21"/>
    <m/>
    <m/>
    <m/>
    <m/>
    <s v=""/>
  </r>
  <r>
    <x v="4"/>
    <d v="2012-04-14T00:00:00"/>
    <s v="Horing Baai"/>
    <x v="233"/>
    <x v="75"/>
    <x v="144"/>
    <x v="4"/>
    <x v="21"/>
    <m/>
    <m/>
    <m/>
    <m/>
    <s v=""/>
  </r>
  <r>
    <x v="4"/>
    <d v="2012-04-14T00:00:00"/>
    <s v="Horing Baai"/>
    <x v="303"/>
    <x v="207"/>
    <x v="173"/>
    <x v="2"/>
    <x v="21"/>
    <m/>
    <m/>
    <m/>
    <m/>
    <s v=""/>
  </r>
  <r>
    <x v="4"/>
    <d v="2012-04-14T00:00:00"/>
    <s v="Horing Baai"/>
    <x v="210"/>
    <x v="157"/>
    <x v="128"/>
    <x v="4"/>
    <x v="2"/>
    <s v="Kob"/>
    <m/>
    <m/>
    <n v="2"/>
    <n v="4"/>
  </r>
  <r>
    <x v="4"/>
    <d v="2012-04-14T00:00:00"/>
    <s v="Horing Baai"/>
    <x v="210"/>
    <x v="157"/>
    <x v="128"/>
    <x v="4"/>
    <x v="2"/>
    <s v="Steenbras West Coast"/>
    <m/>
    <m/>
    <n v="1.2"/>
    <n v="2.4"/>
  </r>
  <r>
    <x v="4"/>
    <d v="2012-04-14T00:00:00"/>
    <s v="Horing Baai"/>
    <x v="211"/>
    <x v="158"/>
    <x v="129"/>
    <x v="4"/>
    <x v="2"/>
    <s v="Steenbras West Coast"/>
    <m/>
    <m/>
    <n v="1.3"/>
    <n v="2.6"/>
  </r>
  <r>
    <x v="4"/>
    <d v="2012-04-14T00:00:00"/>
    <s v="Horing Baai"/>
    <x v="212"/>
    <x v="81"/>
    <x v="130"/>
    <x v="0"/>
    <x v="2"/>
    <s v="Steenbras West Coast"/>
    <m/>
    <m/>
    <n v="1.2"/>
    <n v="2.4"/>
  </r>
  <r>
    <x v="4"/>
    <d v="2012-04-14T00:00:00"/>
    <s v="Horing Baai"/>
    <x v="213"/>
    <x v="113"/>
    <x v="131"/>
    <x v="2"/>
    <x v="2"/>
    <m/>
    <m/>
    <m/>
    <m/>
    <s v=""/>
  </r>
  <r>
    <x v="4"/>
    <d v="2012-04-14T00:00:00"/>
    <s v="Horing Baai"/>
    <x v="304"/>
    <x v="215"/>
    <x v="134"/>
    <x v="2"/>
    <x v="2"/>
    <m/>
    <s v="Shark Spotted Gully"/>
    <m/>
    <n v="12.3"/>
    <n v="12.3"/>
  </r>
  <r>
    <x v="4"/>
    <d v="2012-04-14T00:00:00"/>
    <s v="Horing Baai"/>
    <x v="305"/>
    <x v="18"/>
    <x v="129"/>
    <x v="8"/>
    <x v="2"/>
    <m/>
    <m/>
    <m/>
    <m/>
    <s v=""/>
  </r>
  <r>
    <x v="4"/>
    <d v="2012-04-14T00:00:00"/>
    <s v="Horing Baai"/>
    <x v="306"/>
    <x v="216"/>
    <x v="129"/>
    <x v="9"/>
    <x v="2"/>
    <m/>
    <m/>
    <m/>
    <m/>
    <s v=""/>
  </r>
  <r>
    <x v="4"/>
    <d v="2012-04-14T00:00:00"/>
    <s v="Horing Baai"/>
    <x v="217"/>
    <x v="161"/>
    <x v="134"/>
    <x v="2"/>
    <x v="2"/>
    <m/>
    <m/>
    <m/>
    <m/>
    <s v=""/>
  </r>
  <r>
    <x v="4"/>
    <d v="2012-04-14T00:00:00"/>
    <s v="Horing Baai"/>
    <x v="218"/>
    <x v="162"/>
    <x v="135"/>
    <x v="2"/>
    <x v="2"/>
    <s v="Shad"/>
    <m/>
    <m/>
    <n v="1.5"/>
    <n v="3"/>
  </r>
  <r>
    <x v="4"/>
    <d v="2012-04-14T00:00:00"/>
    <s v="Horing Baai"/>
    <x v="219"/>
    <x v="13"/>
    <x v="57"/>
    <x v="2"/>
    <x v="2"/>
    <m/>
    <s v="Shark Spotted Gully"/>
    <m/>
    <n v="14.6"/>
    <n v="14.6"/>
  </r>
  <r>
    <x v="4"/>
    <d v="2012-04-14T00:00:00"/>
    <s v="Horing Baai"/>
    <x v="219"/>
    <x v="13"/>
    <x v="57"/>
    <x v="2"/>
    <x v="2"/>
    <m/>
    <s v="Shark Spotted Gully"/>
    <m/>
    <n v="12.7"/>
    <n v="12.7"/>
  </r>
  <r>
    <x v="4"/>
    <d v="2012-04-14T00:00:00"/>
    <s v="Horing Baai"/>
    <x v="221"/>
    <x v="164"/>
    <x v="136"/>
    <x v="2"/>
    <x v="2"/>
    <m/>
    <s v="Shark Spotted Gully"/>
    <m/>
    <n v="6.3"/>
    <n v="6.3"/>
  </r>
  <r>
    <x v="4"/>
    <d v="2012-04-14T00:00:00"/>
    <s v="Horing Baai"/>
    <x v="8"/>
    <x v="8"/>
    <x v="4"/>
    <x v="2"/>
    <x v="2"/>
    <m/>
    <s v="Shark Spotted Gully"/>
    <m/>
    <n v="9"/>
    <n v="9"/>
  </r>
  <r>
    <x v="4"/>
    <d v="2012-04-14T00:00:00"/>
    <s v="Horing Baai"/>
    <x v="307"/>
    <x v="217"/>
    <x v="149"/>
    <x v="4"/>
    <x v="2"/>
    <m/>
    <m/>
    <m/>
    <m/>
    <s v=""/>
  </r>
  <r>
    <x v="4"/>
    <d v="2012-04-14T00:00:00"/>
    <s v="Horing Baai"/>
    <x v="154"/>
    <x v="122"/>
    <x v="6"/>
    <x v="5"/>
    <x v="17"/>
    <m/>
    <m/>
    <m/>
    <m/>
    <s v=""/>
  </r>
  <r>
    <x v="4"/>
    <d v="2012-04-14T00:00:00"/>
    <s v="Horing Baai"/>
    <x v="155"/>
    <x v="113"/>
    <x v="6"/>
    <x v="4"/>
    <x v="17"/>
    <m/>
    <s v="Shark Spotted Gully"/>
    <m/>
    <n v="22.7"/>
    <n v="22.7"/>
  </r>
  <r>
    <x v="4"/>
    <d v="2012-04-14T00:00:00"/>
    <s v="Horing Baai"/>
    <x v="155"/>
    <x v="113"/>
    <x v="6"/>
    <x v="4"/>
    <x v="17"/>
    <m/>
    <s v="Shark Spotted Gully"/>
    <m/>
    <n v="18.600000000000001"/>
    <n v="18.600000000000001"/>
  </r>
  <r>
    <x v="4"/>
    <d v="2012-04-14T00:00:00"/>
    <s v="Horing Baai"/>
    <x v="155"/>
    <x v="113"/>
    <x v="6"/>
    <x v="4"/>
    <x v="17"/>
    <m/>
    <s v="Shark Spotted Gully"/>
    <m/>
    <n v="12.3"/>
    <n v="12.3"/>
  </r>
  <r>
    <x v="4"/>
    <d v="2012-04-14T00:00:00"/>
    <s v="Horing Baai"/>
    <x v="155"/>
    <x v="113"/>
    <x v="6"/>
    <x v="4"/>
    <x v="17"/>
    <m/>
    <s v="Shark Hound Smooth"/>
    <m/>
    <n v="16.2"/>
    <n v="16.2"/>
  </r>
  <r>
    <x v="4"/>
    <d v="2012-04-14T00:00:00"/>
    <s v="Horing Baai"/>
    <x v="155"/>
    <x v="113"/>
    <x v="6"/>
    <x v="4"/>
    <x v="17"/>
    <m/>
    <s v="Guitarfish - Lesser"/>
    <m/>
    <n v="3.7"/>
    <n v="3.7"/>
  </r>
  <r>
    <x v="4"/>
    <d v="2012-04-14T00:00:00"/>
    <s v="Horing Baai"/>
    <x v="155"/>
    <x v="113"/>
    <x v="6"/>
    <x v="4"/>
    <x v="17"/>
    <s v="Galjoen"/>
    <m/>
    <m/>
    <n v="0.8"/>
    <n v="1.6"/>
  </r>
  <r>
    <x v="4"/>
    <d v="2012-04-14T00:00:00"/>
    <s v="Horing Baai"/>
    <x v="155"/>
    <x v="113"/>
    <x v="6"/>
    <x v="4"/>
    <x v="17"/>
    <s v="Galjoen"/>
    <m/>
    <m/>
    <n v="1"/>
    <n v="2"/>
  </r>
  <r>
    <x v="4"/>
    <d v="2012-04-14T00:00:00"/>
    <s v="Horing Baai"/>
    <x v="156"/>
    <x v="123"/>
    <x v="101"/>
    <x v="7"/>
    <x v="17"/>
    <m/>
    <s v="Elephantfish"/>
    <m/>
    <n v="2.8"/>
    <n v="2.8"/>
  </r>
  <r>
    <x v="4"/>
    <d v="2012-04-14T00:00:00"/>
    <s v="Horing Baai"/>
    <x v="156"/>
    <x v="123"/>
    <x v="101"/>
    <x v="7"/>
    <x v="17"/>
    <s v="Galjoen"/>
    <m/>
    <m/>
    <n v="0.8"/>
    <n v="1.6"/>
  </r>
  <r>
    <x v="4"/>
    <d v="2012-04-14T00:00:00"/>
    <s v="Horing Baai"/>
    <x v="157"/>
    <x v="124"/>
    <x v="101"/>
    <x v="2"/>
    <x v="17"/>
    <m/>
    <s v="Shark Spotted Gully"/>
    <m/>
    <n v="18.600000000000001"/>
    <n v="18.600000000000001"/>
  </r>
  <r>
    <x v="4"/>
    <d v="2012-04-14T00:00:00"/>
    <s v="Horing Baai"/>
    <x v="157"/>
    <x v="124"/>
    <x v="101"/>
    <x v="2"/>
    <x v="17"/>
    <s v="Galjoen"/>
    <m/>
    <m/>
    <n v="0.8"/>
    <n v="1.6"/>
  </r>
  <r>
    <x v="4"/>
    <d v="2012-04-14T00:00:00"/>
    <s v="Horing Baai"/>
    <x v="157"/>
    <x v="124"/>
    <x v="101"/>
    <x v="2"/>
    <x v="17"/>
    <s v="Galjoen"/>
    <m/>
    <m/>
    <n v="0.7"/>
    <n v="1.4"/>
  </r>
  <r>
    <x v="4"/>
    <d v="2012-04-14T00:00:00"/>
    <s v="Horing Baai"/>
    <x v="157"/>
    <x v="124"/>
    <x v="101"/>
    <x v="2"/>
    <x v="17"/>
    <s v="Blacktail"/>
    <m/>
    <m/>
    <n v="0.8"/>
    <n v="1.6"/>
  </r>
  <r>
    <x v="4"/>
    <d v="2012-04-14T00:00:00"/>
    <s v="Horing Baai"/>
    <x v="308"/>
    <x v="218"/>
    <x v="174"/>
    <x v="2"/>
    <x v="17"/>
    <m/>
    <m/>
    <m/>
    <m/>
    <s v=""/>
  </r>
  <r>
    <x v="4"/>
    <d v="2012-04-14T00:00:00"/>
    <s v="Horing Baai"/>
    <x v="309"/>
    <x v="219"/>
    <x v="175"/>
    <x v="0"/>
    <x v="17"/>
    <m/>
    <m/>
    <m/>
    <m/>
    <s v=""/>
  </r>
  <r>
    <x v="4"/>
    <d v="2012-04-14T00:00:00"/>
    <s v="Horing Baai"/>
    <x v="237"/>
    <x v="170"/>
    <x v="146"/>
    <x v="2"/>
    <x v="17"/>
    <m/>
    <m/>
    <m/>
    <m/>
    <s v=""/>
  </r>
  <r>
    <x v="4"/>
    <d v="2012-04-14T00:00:00"/>
    <s v="Horing Baai"/>
    <x v="310"/>
    <x v="61"/>
    <x v="10"/>
    <x v="2"/>
    <x v="17"/>
    <m/>
    <m/>
    <m/>
    <m/>
    <s v=""/>
  </r>
  <r>
    <x v="4"/>
    <d v="2012-04-14T00:00:00"/>
    <s v="Horing Baai"/>
    <x v="311"/>
    <x v="220"/>
    <x v="176"/>
    <x v="0"/>
    <x v="17"/>
    <s v="Galjoen"/>
    <m/>
    <m/>
    <n v="1"/>
    <n v="2"/>
  </r>
  <r>
    <x v="4"/>
    <d v="2012-04-14T00:00:00"/>
    <s v="Horing Baai"/>
    <x v="236"/>
    <x v="169"/>
    <x v="145"/>
    <x v="4"/>
    <x v="17"/>
    <m/>
    <s v="Shark Spotted Gully"/>
    <m/>
    <n v="8.8000000000000007"/>
    <n v="8.8000000000000007"/>
  </r>
  <r>
    <x v="4"/>
    <d v="2012-04-14T00:00:00"/>
    <s v="Horing Baai"/>
    <x v="312"/>
    <x v="221"/>
    <x v="177"/>
    <x v="2"/>
    <x v="17"/>
    <m/>
    <s v="Shark Spotted Gully"/>
    <m/>
    <n v="15.3"/>
    <n v="15.3"/>
  </r>
  <r>
    <x v="4"/>
    <d v="2012-04-14T00:00:00"/>
    <s v="Horing Baai"/>
    <x v="312"/>
    <x v="221"/>
    <x v="177"/>
    <x v="2"/>
    <x v="17"/>
    <s v="Galjoen"/>
    <m/>
    <m/>
    <n v="0.7"/>
    <n v="1.4"/>
  </r>
  <r>
    <x v="4"/>
    <d v="2012-04-14T00:00:00"/>
    <s v="Horing Baai"/>
    <x v="255"/>
    <x v="183"/>
    <x v="94"/>
    <x v="3"/>
    <x v="17"/>
    <m/>
    <m/>
    <m/>
    <m/>
    <s v=""/>
  </r>
  <r>
    <x v="4"/>
    <d v="2012-04-14T00:00:00"/>
    <s v="Horing Baai"/>
    <x v="235"/>
    <x v="168"/>
    <x v="94"/>
    <x v="0"/>
    <x v="17"/>
    <m/>
    <m/>
    <m/>
    <m/>
    <s v=""/>
  </r>
  <r>
    <x v="4"/>
    <d v="2012-04-14T00:00:00"/>
    <s v="Horing Baai"/>
    <x v="42"/>
    <x v="37"/>
    <x v="30"/>
    <x v="4"/>
    <x v="4"/>
    <m/>
    <s v="Shark Copper (Female)"/>
    <m/>
    <n v="63.7"/>
    <n v="63.7"/>
  </r>
  <r>
    <x v="4"/>
    <d v="2012-04-14T00:00:00"/>
    <s v="Horing Baai"/>
    <x v="42"/>
    <x v="37"/>
    <x v="30"/>
    <x v="4"/>
    <x v="4"/>
    <m/>
    <s v="Shark Spotted Gully"/>
    <m/>
    <n v="8.4"/>
    <n v="8.4"/>
  </r>
  <r>
    <x v="4"/>
    <d v="2012-04-14T00:00:00"/>
    <s v="Horing Baai"/>
    <x v="42"/>
    <x v="37"/>
    <x v="30"/>
    <x v="4"/>
    <x v="4"/>
    <s v="Steenbras West Coast"/>
    <m/>
    <m/>
    <n v="8.9"/>
    <n v="17.8"/>
  </r>
  <r>
    <x v="4"/>
    <d v="2012-04-14T00:00:00"/>
    <s v="Horing Baai"/>
    <x v="42"/>
    <x v="37"/>
    <x v="30"/>
    <x v="4"/>
    <x v="4"/>
    <s v="Steenbras West Coast"/>
    <m/>
    <m/>
    <n v="5.5"/>
    <n v="11"/>
  </r>
  <r>
    <x v="4"/>
    <d v="2012-04-14T00:00:00"/>
    <s v="Horing Baai"/>
    <x v="42"/>
    <x v="37"/>
    <x v="30"/>
    <x v="4"/>
    <x v="4"/>
    <s v="Blacktail"/>
    <m/>
    <m/>
    <n v="0.9"/>
    <n v="1.8"/>
  </r>
  <r>
    <x v="4"/>
    <d v="2012-04-14T00:00:00"/>
    <s v="Horing Baai"/>
    <x v="43"/>
    <x v="38"/>
    <x v="30"/>
    <x v="5"/>
    <x v="4"/>
    <m/>
    <s v="Shark Spotted Gully"/>
    <m/>
    <n v="12.4"/>
    <n v="12.4"/>
  </r>
  <r>
    <x v="4"/>
    <d v="2012-04-14T00:00:00"/>
    <s v="Horing Baai"/>
    <x v="44"/>
    <x v="39"/>
    <x v="31"/>
    <x v="0"/>
    <x v="4"/>
    <s v="Blacktail"/>
    <m/>
    <m/>
    <n v="0.9"/>
    <n v="1.8"/>
  </r>
  <r>
    <x v="4"/>
    <d v="2012-04-14T00:00:00"/>
    <s v="Horing Baai"/>
    <x v="313"/>
    <x v="222"/>
    <x v="178"/>
    <x v="4"/>
    <x v="4"/>
    <m/>
    <s v="Shark Spotted Gully"/>
    <m/>
    <n v="13.2"/>
    <n v="13.2"/>
  </r>
  <r>
    <x v="4"/>
    <d v="2012-04-14T00:00:00"/>
    <s v="Horing Baai"/>
    <x v="313"/>
    <x v="222"/>
    <x v="178"/>
    <x v="4"/>
    <x v="4"/>
    <m/>
    <s v="Shark Spotted Gully"/>
    <m/>
    <n v="10"/>
    <n v="10"/>
  </r>
  <r>
    <x v="4"/>
    <d v="2012-04-14T00:00:00"/>
    <s v="Horing Baai"/>
    <x v="313"/>
    <x v="222"/>
    <x v="178"/>
    <x v="4"/>
    <x v="4"/>
    <m/>
    <s v="Shark Spotted Gully"/>
    <m/>
    <n v="12.8"/>
    <n v="12.8"/>
  </r>
  <r>
    <x v="4"/>
    <d v="2012-04-14T00:00:00"/>
    <s v="Horing Baai"/>
    <x v="314"/>
    <x v="223"/>
    <x v="178"/>
    <x v="7"/>
    <x v="4"/>
    <m/>
    <m/>
    <m/>
    <m/>
    <s v=""/>
  </r>
  <r>
    <x v="4"/>
    <d v="2012-04-14T00:00:00"/>
    <s v="Horing Baai"/>
    <x v="163"/>
    <x v="84"/>
    <x v="104"/>
    <x v="2"/>
    <x v="4"/>
    <m/>
    <s v="Shark Spotted Gully"/>
    <m/>
    <n v="8.1"/>
    <n v="8.1"/>
  </r>
  <r>
    <x v="4"/>
    <d v="2012-04-14T00:00:00"/>
    <s v="Horing Baai"/>
    <x v="163"/>
    <x v="84"/>
    <x v="104"/>
    <x v="2"/>
    <x v="4"/>
    <m/>
    <s v="Shark Spotted Gully"/>
    <m/>
    <n v="8.1999999999999993"/>
    <n v="8.1999999999999993"/>
  </r>
  <r>
    <x v="4"/>
    <d v="2012-04-14T00:00:00"/>
    <s v="Horing Baai"/>
    <x v="165"/>
    <x v="127"/>
    <x v="106"/>
    <x v="2"/>
    <x v="4"/>
    <m/>
    <s v="Shark Hound Smooth"/>
    <m/>
    <n v="4.8"/>
    <n v="4.8"/>
  </r>
  <r>
    <x v="4"/>
    <d v="2012-04-14T00:00:00"/>
    <s v="Horing Baai"/>
    <x v="176"/>
    <x v="136"/>
    <x v="113"/>
    <x v="2"/>
    <x v="4"/>
    <m/>
    <m/>
    <m/>
    <m/>
    <s v=""/>
  </r>
  <r>
    <x v="4"/>
    <d v="2012-04-14T00:00:00"/>
    <s v="Horing Baai"/>
    <x v="172"/>
    <x v="134"/>
    <x v="111"/>
    <x v="2"/>
    <x v="4"/>
    <m/>
    <s v="Shark Copper (Female)"/>
    <m/>
    <n v="49.6"/>
    <n v="49.6"/>
  </r>
  <r>
    <x v="4"/>
    <d v="2012-04-14T00:00:00"/>
    <s v="Horing Baai"/>
    <x v="172"/>
    <x v="134"/>
    <x v="111"/>
    <x v="2"/>
    <x v="4"/>
    <m/>
    <s v="Shark Copper (Female)"/>
    <m/>
    <n v="61.1"/>
    <n v="61.1"/>
  </r>
  <r>
    <x v="4"/>
    <d v="2012-04-14T00:00:00"/>
    <s v="Horing Baai"/>
    <x v="172"/>
    <x v="134"/>
    <x v="111"/>
    <x v="2"/>
    <x v="4"/>
    <m/>
    <s v="Shark Copper (Female)"/>
    <m/>
    <n v="68"/>
    <n v="68"/>
  </r>
  <r>
    <x v="4"/>
    <d v="2012-04-14T00:00:00"/>
    <s v="Horing Baai"/>
    <x v="315"/>
    <x v="45"/>
    <x v="179"/>
    <x v="2"/>
    <x v="4"/>
    <m/>
    <s v="Shark Spotted Gully"/>
    <m/>
    <n v="9.3000000000000007"/>
    <n v="9.3000000000000007"/>
  </r>
  <r>
    <x v="4"/>
    <d v="2012-04-14T00:00:00"/>
    <s v="Horing Baai"/>
    <x v="316"/>
    <x v="224"/>
    <x v="180"/>
    <x v="2"/>
    <x v="4"/>
    <m/>
    <s v="Shark Spotted Gully"/>
    <m/>
    <n v="6.3"/>
    <n v="6.3"/>
  </r>
  <r>
    <x v="4"/>
    <d v="2012-04-14T00:00:00"/>
    <s v="Horing Baai"/>
    <x v="316"/>
    <x v="224"/>
    <x v="180"/>
    <x v="2"/>
    <x v="4"/>
    <s v="Galjoen"/>
    <m/>
    <m/>
    <n v="0.8"/>
    <n v="1.6"/>
  </r>
  <r>
    <x v="4"/>
    <d v="2012-04-14T00:00:00"/>
    <s v="Horing Baai"/>
    <x v="317"/>
    <x v="225"/>
    <x v="181"/>
    <x v="2"/>
    <x v="4"/>
    <m/>
    <m/>
    <m/>
    <m/>
    <s v=""/>
  </r>
  <r>
    <x v="4"/>
    <d v="2012-04-14T00:00:00"/>
    <s v="Horing Baai"/>
    <x v="318"/>
    <x v="226"/>
    <x v="182"/>
    <x v="0"/>
    <x v="4"/>
    <m/>
    <m/>
    <m/>
    <m/>
    <s v=""/>
  </r>
  <r>
    <x v="4"/>
    <d v="2012-04-14T00:00:00"/>
    <s v="Horing Baai"/>
    <x v="319"/>
    <x v="158"/>
    <x v="183"/>
    <x v="2"/>
    <x v="4"/>
    <m/>
    <m/>
    <m/>
    <m/>
    <s v=""/>
  </r>
  <r>
    <x v="5"/>
    <d v="2012-06-09T00:00:00"/>
    <s v="Mile 30"/>
    <x v="154"/>
    <x v="122"/>
    <x v="6"/>
    <x v="5"/>
    <x v="17"/>
    <s v="Galjoen"/>
    <m/>
    <m/>
    <n v="1.9"/>
    <n v="3.8"/>
  </r>
  <r>
    <x v="5"/>
    <d v="2012-06-09T00:00:00"/>
    <s v="Mile 30"/>
    <x v="154"/>
    <x v="122"/>
    <x v="6"/>
    <x v="5"/>
    <x v="17"/>
    <s v="Blacktail"/>
    <m/>
    <m/>
    <n v="0.9"/>
    <n v="1.8"/>
  </r>
  <r>
    <x v="5"/>
    <d v="2012-06-09T00:00:00"/>
    <s v="Mile 30"/>
    <x v="154"/>
    <x v="122"/>
    <x v="6"/>
    <x v="5"/>
    <x v="17"/>
    <s v="Blacktail"/>
    <m/>
    <m/>
    <n v="1.1000000000000001"/>
    <n v="2.2000000000000002"/>
  </r>
  <r>
    <x v="5"/>
    <d v="2012-06-09T00:00:00"/>
    <s v="Mile 30"/>
    <x v="155"/>
    <x v="113"/>
    <x v="6"/>
    <x v="4"/>
    <x v="17"/>
    <s v="Kob"/>
    <m/>
    <m/>
    <n v="2.7"/>
    <n v="5.4"/>
  </r>
  <r>
    <x v="5"/>
    <d v="2012-06-09T00:00:00"/>
    <s v="Mile 30"/>
    <x v="155"/>
    <x v="113"/>
    <x v="6"/>
    <x v="4"/>
    <x v="17"/>
    <s v="Kob"/>
    <m/>
    <m/>
    <n v="1.2"/>
    <n v="2.4"/>
  </r>
  <r>
    <x v="5"/>
    <d v="2012-06-09T00:00:00"/>
    <s v="Mile 30"/>
    <x v="155"/>
    <x v="113"/>
    <x v="6"/>
    <x v="4"/>
    <x v="17"/>
    <s v="Kob"/>
    <m/>
    <m/>
    <n v="1.7"/>
    <n v="3.4"/>
  </r>
  <r>
    <x v="5"/>
    <d v="2012-06-09T00:00:00"/>
    <s v="Mile 30"/>
    <x v="155"/>
    <x v="113"/>
    <x v="6"/>
    <x v="4"/>
    <x v="17"/>
    <s v="Galjoen"/>
    <m/>
    <m/>
    <n v="0.8"/>
    <n v="1.6"/>
  </r>
  <r>
    <x v="5"/>
    <d v="2012-06-09T00:00:00"/>
    <s v="Mile 30"/>
    <x v="155"/>
    <x v="113"/>
    <x v="6"/>
    <x v="4"/>
    <x v="17"/>
    <s v="Galjoen"/>
    <m/>
    <m/>
    <n v="1.3"/>
    <n v="2.6"/>
  </r>
  <r>
    <x v="5"/>
    <d v="2012-06-09T00:00:00"/>
    <s v="Mile 30"/>
    <x v="155"/>
    <x v="113"/>
    <x v="6"/>
    <x v="4"/>
    <x v="17"/>
    <s v="Galjoen"/>
    <m/>
    <m/>
    <n v="0.7"/>
    <n v="1.4"/>
  </r>
  <r>
    <x v="5"/>
    <d v="2012-06-09T00:00:00"/>
    <s v="Mile 30"/>
    <x v="155"/>
    <x v="113"/>
    <x v="6"/>
    <x v="4"/>
    <x v="17"/>
    <s v="Galjoen"/>
    <m/>
    <m/>
    <n v="1.6"/>
    <n v="3.2"/>
  </r>
  <r>
    <x v="5"/>
    <d v="2012-06-09T00:00:00"/>
    <s v="Mile 30"/>
    <x v="155"/>
    <x v="113"/>
    <x v="6"/>
    <x v="4"/>
    <x v="17"/>
    <s v="Galjoen"/>
    <m/>
    <m/>
    <n v="0.9"/>
    <n v="1.8"/>
  </r>
  <r>
    <x v="5"/>
    <d v="2012-06-09T00:00:00"/>
    <s v="Mile 30"/>
    <x v="155"/>
    <x v="113"/>
    <x v="6"/>
    <x v="4"/>
    <x v="17"/>
    <s v="Galjoen"/>
    <m/>
    <m/>
    <n v="0.9"/>
    <n v="1.8"/>
  </r>
  <r>
    <x v="5"/>
    <d v="2012-06-09T00:00:00"/>
    <s v="Mile 30"/>
    <x v="155"/>
    <x v="113"/>
    <x v="6"/>
    <x v="4"/>
    <x v="17"/>
    <s v="Galjoen"/>
    <m/>
    <m/>
    <n v="0.7"/>
    <n v="1.4"/>
  </r>
  <r>
    <x v="5"/>
    <d v="2012-06-09T00:00:00"/>
    <s v="Mile 30"/>
    <x v="156"/>
    <x v="123"/>
    <x v="101"/>
    <x v="7"/>
    <x v="17"/>
    <s v="Kob"/>
    <m/>
    <m/>
    <n v="1.1000000000000001"/>
    <n v="2.2000000000000002"/>
  </r>
  <r>
    <x v="5"/>
    <d v="2012-06-09T00:00:00"/>
    <s v="Mile 30"/>
    <x v="157"/>
    <x v="124"/>
    <x v="101"/>
    <x v="2"/>
    <x v="17"/>
    <s v="Galjoen"/>
    <m/>
    <m/>
    <n v="1.1000000000000001"/>
    <n v="2.2000000000000002"/>
  </r>
  <r>
    <x v="5"/>
    <d v="2012-06-09T00:00:00"/>
    <s v="Mile 30"/>
    <x v="309"/>
    <x v="219"/>
    <x v="175"/>
    <x v="0"/>
    <x v="17"/>
    <s v="Kob"/>
    <m/>
    <m/>
    <n v="0.8"/>
    <n v="1.6"/>
  </r>
  <r>
    <x v="5"/>
    <d v="2012-06-09T00:00:00"/>
    <s v="Mile 30"/>
    <x v="309"/>
    <x v="219"/>
    <x v="175"/>
    <x v="0"/>
    <x v="17"/>
    <s v="Galjoen"/>
    <m/>
    <m/>
    <n v="1"/>
    <n v="2"/>
  </r>
  <r>
    <x v="5"/>
    <d v="2012-06-09T00:00:00"/>
    <s v="Mile 30"/>
    <x v="309"/>
    <x v="219"/>
    <x v="175"/>
    <x v="0"/>
    <x v="17"/>
    <s v="Galjoen"/>
    <m/>
    <m/>
    <n v="0.8"/>
    <n v="1.6"/>
  </r>
  <r>
    <x v="5"/>
    <d v="2012-06-09T00:00:00"/>
    <s v="Mile 30"/>
    <x v="309"/>
    <x v="219"/>
    <x v="175"/>
    <x v="0"/>
    <x v="17"/>
    <s v="Galjoen"/>
    <m/>
    <m/>
    <n v="0.9"/>
    <n v="1.8"/>
  </r>
  <r>
    <x v="5"/>
    <d v="2012-06-09T00:00:00"/>
    <s v="Mile 30"/>
    <x v="309"/>
    <x v="219"/>
    <x v="175"/>
    <x v="0"/>
    <x v="17"/>
    <s v="Galjoen"/>
    <m/>
    <m/>
    <n v="0.7"/>
    <n v="1.4"/>
  </r>
  <r>
    <x v="5"/>
    <d v="2012-06-09T00:00:00"/>
    <s v="Mile 30"/>
    <x v="237"/>
    <x v="170"/>
    <x v="146"/>
    <x v="2"/>
    <x v="17"/>
    <m/>
    <s v="Guitarfish - Lesser"/>
    <m/>
    <n v="2.1"/>
    <n v="2.1"/>
  </r>
  <r>
    <x v="5"/>
    <d v="2012-06-09T00:00:00"/>
    <s v="Mile 30"/>
    <x v="237"/>
    <x v="170"/>
    <x v="146"/>
    <x v="2"/>
    <x v="17"/>
    <s v="Galjoen"/>
    <m/>
    <m/>
    <n v="0.8"/>
    <n v="1.6"/>
  </r>
  <r>
    <x v="5"/>
    <d v="2012-06-09T00:00:00"/>
    <s v="Mile 30"/>
    <x v="310"/>
    <x v="61"/>
    <x v="10"/>
    <x v="2"/>
    <x v="17"/>
    <s v="Galjoen"/>
    <m/>
    <m/>
    <n v="0.7"/>
    <n v="1.4"/>
  </r>
  <r>
    <x v="5"/>
    <d v="2012-06-09T00:00:00"/>
    <s v="Mile 30"/>
    <x v="311"/>
    <x v="220"/>
    <x v="176"/>
    <x v="0"/>
    <x v="17"/>
    <s v="Galjoen"/>
    <m/>
    <m/>
    <n v="0.7"/>
    <n v="1.4"/>
  </r>
  <r>
    <x v="5"/>
    <d v="2012-06-09T00:00:00"/>
    <s v="Mile 30"/>
    <x v="311"/>
    <x v="220"/>
    <x v="176"/>
    <x v="0"/>
    <x v="17"/>
    <s v="Galjoen"/>
    <m/>
    <m/>
    <n v="0.9"/>
    <n v="1.8"/>
  </r>
  <r>
    <x v="5"/>
    <d v="2012-06-09T00:00:00"/>
    <s v="Mile 30"/>
    <x v="236"/>
    <x v="169"/>
    <x v="145"/>
    <x v="4"/>
    <x v="17"/>
    <s v="Galjoen"/>
    <m/>
    <m/>
    <n v="0.9"/>
    <n v="1.8"/>
  </r>
  <r>
    <x v="5"/>
    <d v="2012-06-09T00:00:00"/>
    <s v="Mile 30"/>
    <x v="312"/>
    <x v="221"/>
    <x v="177"/>
    <x v="2"/>
    <x v="17"/>
    <m/>
    <m/>
    <m/>
    <m/>
    <s v=""/>
  </r>
  <r>
    <x v="5"/>
    <d v="2012-06-09T00:00:00"/>
    <s v="Mile 30"/>
    <x v="235"/>
    <x v="168"/>
    <x v="94"/>
    <x v="0"/>
    <x v="17"/>
    <s v="Kob"/>
    <m/>
    <m/>
    <n v="0.8"/>
    <n v="1.6"/>
  </r>
  <r>
    <x v="5"/>
    <d v="2012-06-09T00:00:00"/>
    <s v="Mile 30"/>
    <x v="235"/>
    <x v="168"/>
    <x v="94"/>
    <x v="0"/>
    <x v="17"/>
    <s v="Galjoen"/>
    <m/>
    <m/>
    <n v="1"/>
    <n v="2"/>
  </r>
  <r>
    <x v="5"/>
    <d v="2012-06-09T00:00:00"/>
    <s v="Mile 30"/>
    <x v="235"/>
    <x v="168"/>
    <x v="94"/>
    <x v="0"/>
    <x v="17"/>
    <s v="Galjoen"/>
    <m/>
    <m/>
    <n v="0.7"/>
    <n v="1.4"/>
  </r>
  <r>
    <x v="5"/>
    <d v="2012-06-09T00:00:00"/>
    <s v="Mile 30"/>
    <x v="320"/>
    <x v="227"/>
    <x v="184"/>
    <x v="2"/>
    <x v="17"/>
    <m/>
    <m/>
    <m/>
    <m/>
    <s v=""/>
  </r>
  <r>
    <x v="5"/>
    <d v="2012-06-09T00:00:00"/>
    <s v="Mile 30"/>
    <x v="257"/>
    <x v="185"/>
    <x v="48"/>
    <x v="2"/>
    <x v="3"/>
    <m/>
    <m/>
    <m/>
    <m/>
    <s v=""/>
  </r>
  <r>
    <x v="5"/>
    <d v="2012-06-09T00:00:00"/>
    <s v="Mile 30"/>
    <x v="17"/>
    <x v="17"/>
    <x v="12"/>
    <x v="0"/>
    <x v="3"/>
    <m/>
    <m/>
    <m/>
    <m/>
    <s v=""/>
  </r>
  <r>
    <x v="5"/>
    <d v="2012-06-09T00:00:00"/>
    <s v="Mile 30"/>
    <x v="19"/>
    <x v="19"/>
    <x v="14"/>
    <x v="2"/>
    <x v="3"/>
    <m/>
    <s v="Guitarfish - Lesser"/>
    <m/>
    <n v="2.7"/>
    <n v="2.7"/>
  </r>
  <r>
    <x v="5"/>
    <d v="2012-06-09T00:00:00"/>
    <s v="Mile 30"/>
    <x v="24"/>
    <x v="23"/>
    <x v="18"/>
    <x v="4"/>
    <x v="3"/>
    <s v="Kob"/>
    <m/>
    <m/>
    <n v="0.9"/>
    <n v="1.8"/>
  </r>
  <r>
    <x v="5"/>
    <d v="2012-06-09T00:00:00"/>
    <s v="Mile 30"/>
    <x v="25"/>
    <x v="24"/>
    <x v="19"/>
    <x v="0"/>
    <x v="3"/>
    <s v="Kob"/>
    <m/>
    <m/>
    <n v="1.5"/>
    <n v="3"/>
  </r>
  <r>
    <x v="5"/>
    <d v="2012-06-09T00:00:00"/>
    <s v="Mile 30"/>
    <x v="25"/>
    <x v="24"/>
    <x v="19"/>
    <x v="0"/>
    <x v="3"/>
    <s v="Kob"/>
    <m/>
    <m/>
    <n v="2.4"/>
    <n v="4.8"/>
  </r>
  <r>
    <x v="5"/>
    <d v="2012-06-09T00:00:00"/>
    <s v="Mile 30"/>
    <x v="29"/>
    <x v="27"/>
    <x v="22"/>
    <x v="6"/>
    <x v="3"/>
    <m/>
    <m/>
    <m/>
    <m/>
    <s v=""/>
  </r>
  <r>
    <x v="5"/>
    <d v="2012-06-09T00:00:00"/>
    <s v="Mile 30"/>
    <x v="32"/>
    <x v="18"/>
    <x v="24"/>
    <x v="2"/>
    <x v="3"/>
    <m/>
    <m/>
    <m/>
    <m/>
    <s v=""/>
  </r>
  <r>
    <x v="5"/>
    <d v="2012-06-09T00:00:00"/>
    <s v="Mile 30"/>
    <x v="33"/>
    <x v="5"/>
    <x v="25"/>
    <x v="6"/>
    <x v="3"/>
    <m/>
    <m/>
    <m/>
    <m/>
    <s v=""/>
  </r>
  <r>
    <x v="5"/>
    <d v="2012-06-09T00:00:00"/>
    <s v="Mile 30"/>
    <x v="34"/>
    <x v="29"/>
    <x v="25"/>
    <x v="1"/>
    <x v="3"/>
    <s v="Galjoen"/>
    <m/>
    <m/>
    <n v="1.4"/>
    <n v="2.8"/>
  </r>
  <r>
    <x v="5"/>
    <d v="2012-06-09T00:00:00"/>
    <s v="Mile 30"/>
    <x v="35"/>
    <x v="30"/>
    <x v="26"/>
    <x v="2"/>
    <x v="3"/>
    <m/>
    <m/>
    <m/>
    <m/>
    <s v=""/>
  </r>
  <r>
    <x v="5"/>
    <d v="2012-06-09T00:00:00"/>
    <s v="Mile 30"/>
    <x v="40"/>
    <x v="35"/>
    <x v="3"/>
    <x v="4"/>
    <x v="3"/>
    <m/>
    <m/>
    <m/>
    <m/>
    <s v=""/>
  </r>
  <r>
    <x v="5"/>
    <d v="2012-06-09T00:00:00"/>
    <s v="Mile 30"/>
    <x v="321"/>
    <x v="228"/>
    <x v="185"/>
    <x v="2"/>
    <x v="3"/>
    <m/>
    <m/>
    <m/>
    <m/>
    <s v=""/>
  </r>
  <r>
    <x v="5"/>
    <d v="2012-06-09T00:00:00"/>
    <s v="Mile 30"/>
    <x v="322"/>
    <x v="118"/>
    <x v="171"/>
    <x v="2"/>
    <x v="3"/>
    <m/>
    <m/>
    <m/>
    <m/>
    <s v=""/>
  </r>
  <r>
    <x v="5"/>
    <d v="2012-06-09T00:00:00"/>
    <s v="Mile 30"/>
    <x v="0"/>
    <x v="0"/>
    <x v="0"/>
    <x v="0"/>
    <x v="0"/>
    <s v="Kob"/>
    <m/>
    <m/>
    <n v="1.1000000000000001"/>
    <n v="2.2000000000000002"/>
  </r>
  <r>
    <x v="5"/>
    <d v="2012-06-09T00:00:00"/>
    <s v="Mile 30"/>
    <x v="1"/>
    <x v="1"/>
    <x v="0"/>
    <x v="1"/>
    <x v="0"/>
    <s v="Steenbras West Coast"/>
    <m/>
    <m/>
    <n v="2.6"/>
    <n v="5.2"/>
  </r>
  <r>
    <x v="5"/>
    <d v="2012-06-09T00:00:00"/>
    <s v="Mile 30"/>
    <x v="2"/>
    <x v="2"/>
    <x v="1"/>
    <x v="2"/>
    <x v="1"/>
    <m/>
    <m/>
    <m/>
    <m/>
    <s v=""/>
  </r>
  <r>
    <x v="5"/>
    <d v="2012-06-09T00:00:00"/>
    <s v="Mile 30"/>
    <x v="323"/>
    <x v="229"/>
    <x v="186"/>
    <x v="2"/>
    <x v="1"/>
    <s v="Kob"/>
    <m/>
    <m/>
    <n v="0.7"/>
    <n v="1.4"/>
  </r>
  <r>
    <x v="5"/>
    <d v="2012-06-09T00:00:00"/>
    <s v="Mile 30"/>
    <x v="323"/>
    <x v="229"/>
    <x v="186"/>
    <x v="2"/>
    <x v="1"/>
    <s v="Kob"/>
    <m/>
    <m/>
    <n v="1"/>
    <n v="2"/>
  </r>
  <r>
    <x v="5"/>
    <d v="2012-06-09T00:00:00"/>
    <s v="Mile 30"/>
    <x v="324"/>
    <x v="230"/>
    <x v="186"/>
    <x v="2"/>
    <x v="1"/>
    <s v="Kob"/>
    <m/>
    <m/>
    <n v="1.8"/>
    <n v="3.6"/>
  </r>
  <r>
    <x v="5"/>
    <d v="2012-06-09T00:00:00"/>
    <s v="Mile 30"/>
    <x v="3"/>
    <x v="3"/>
    <x v="2"/>
    <x v="0"/>
    <x v="0"/>
    <s v="Kob"/>
    <m/>
    <m/>
    <n v="1.5"/>
    <n v="3"/>
  </r>
  <r>
    <x v="5"/>
    <d v="2012-06-09T00:00:00"/>
    <s v="Mile 30"/>
    <x v="3"/>
    <x v="3"/>
    <x v="2"/>
    <x v="0"/>
    <x v="0"/>
    <s v="Kob"/>
    <m/>
    <m/>
    <n v="0.8"/>
    <n v="1.6"/>
  </r>
  <r>
    <x v="5"/>
    <d v="2012-06-09T00:00:00"/>
    <s v="Mile 30"/>
    <x v="3"/>
    <x v="3"/>
    <x v="2"/>
    <x v="0"/>
    <x v="0"/>
    <s v="Kob"/>
    <m/>
    <m/>
    <n v="0.7"/>
    <n v="1.4"/>
  </r>
  <r>
    <x v="5"/>
    <d v="2012-06-09T00:00:00"/>
    <s v="Mile 30"/>
    <x v="3"/>
    <x v="3"/>
    <x v="2"/>
    <x v="0"/>
    <x v="0"/>
    <s v="Kob"/>
    <m/>
    <m/>
    <n v="1"/>
    <n v="2"/>
  </r>
  <r>
    <x v="5"/>
    <d v="2012-06-09T00:00:00"/>
    <s v="Mile 30"/>
    <x v="3"/>
    <x v="3"/>
    <x v="2"/>
    <x v="0"/>
    <x v="0"/>
    <s v="Kob"/>
    <m/>
    <m/>
    <n v="1"/>
    <n v="2"/>
  </r>
  <r>
    <x v="5"/>
    <d v="2012-06-09T00:00:00"/>
    <s v="Mile 30"/>
    <x v="3"/>
    <x v="3"/>
    <x v="2"/>
    <x v="0"/>
    <x v="0"/>
    <s v="Kob"/>
    <m/>
    <m/>
    <n v="0.8"/>
    <n v="1.6"/>
  </r>
  <r>
    <x v="5"/>
    <d v="2012-06-09T00:00:00"/>
    <s v="Mile 30"/>
    <x v="3"/>
    <x v="3"/>
    <x v="2"/>
    <x v="0"/>
    <x v="0"/>
    <s v="Kob"/>
    <m/>
    <m/>
    <n v="0.9"/>
    <n v="1.8"/>
  </r>
  <r>
    <x v="5"/>
    <d v="2012-06-09T00:00:00"/>
    <s v="Mile 30"/>
    <x v="4"/>
    <x v="4"/>
    <x v="2"/>
    <x v="2"/>
    <x v="0"/>
    <m/>
    <m/>
    <m/>
    <m/>
    <s v=""/>
  </r>
  <r>
    <x v="5"/>
    <d v="2012-06-09T00:00:00"/>
    <s v="Mile 30"/>
    <x v="5"/>
    <x v="5"/>
    <x v="2"/>
    <x v="2"/>
    <x v="0"/>
    <s v="Kob"/>
    <m/>
    <m/>
    <n v="2.1"/>
    <n v="4.2"/>
  </r>
  <r>
    <x v="5"/>
    <d v="2012-06-09T00:00:00"/>
    <s v="Mile 30"/>
    <x v="6"/>
    <x v="6"/>
    <x v="2"/>
    <x v="3"/>
    <x v="0"/>
    <m/>
    <m/>
    <m/>
    <m/>
    <s v=""/>
  </r>
  <r>
    <x v="5"/>
    <d v="2012-06-09T00:00:00"/>
    <s v="Mile 30"/>
    <x v="7"/>
    <x v="7"/>
    <x v="3"/>
    <x v="2"/>
    <x v="0"/>
    <s v="Kob"/>
    <m/>
    <m/>
    <n v="1"/>
    <n v="2"/>
  </r>
  <r>
    <x v="5"/>
    <d v="2012-06-09T00:00:00"/>
    <s v="Mile 30"/>
    <x v="7"/>
    <x v="7"/>
    <x v="3"/>
    <x v="2"/>
    <x v="0"/>
    <s v="Kob"/>
    <m/>
    <m/>
    <n v="1.3"/>
    <n v="2.6"/>
  </r>
  <r>
    <x v="5"/>
    <d v="2012-06-09T00:00:00"/>
    <s v="Mile 30"/>
    <x v="261"/>
    <x v="188"/>
    <x v="158"/>
    <x v="7"/>
    <x v="0"/>
    <s v="Kob"/>
    <m/>
    <m/>
    <n v="0.7"/>
    <n v="1.4"/>
  </r>
  <r>
    <x v="5"/>
    <d v="2012-06-09T00:00:00"/>
    <s v="Mile 30"/>
    <x v="9"/>
    <x v="9"/>
    <x v="5"/>
    <x v="2"/>
    <x v="0"/>
    <s v="Kob"/>
    <m/>
    <m/>
    <n v="0.9"/>
    <n v="1.8"/>
  </r>
  <r>
    <x v="5"/>
    <d v="2012-06-09T00:00:00"/>
    <s v="Mile 30"/>
    <x v="10"/>
    <x v="10"/>
    <x v="6"/>
    <x v="4"/>
    <x v="0"/>
    <s v="Kob"/>
    <m/>
    <m/>
    <n v="1.5"/>
    <n v="3"/>
  </r>
  <r>
    <x v="5"/>
    <d v="2012-06-09T00:00:00"/>
    <s v="Mile 30"/>
    <x v="10"/>
    <x v="10"/>
    <x v="6"/>
    <x v="4"/>
    <x v="0"/>
    <s v="Kob"/>
    <m/>
    <m/>
    <n v="1.8"/>
    <n v="3.6"/>
  </r>
  <r>
    <x v="5"/>
    <d v="2012-06-09T00:00:00"/>
    <s v="Mile 30"/>
    <x v="11"/>
    <x v="11"/>
    <x v="7"/>
    <x v="5"/>
    <x v="0"/>
    <m/>
    <m/>
    <m/>
    <m/>
    <s v=""/>
  </r>
  <r>
    <x v="5"/>
    <d v="2012-06-09T00:00:00"/>
    <s v="Mile 30"/>
    <x v="12"/>
    <x v="12"/>
    <x v="8"/>
    <x v="4"/>
    <x v="0"/>
    <m/>
    <m/>
    <m/>
    <m/>
    <s v=""/>
  </r>
  <r>
    <x v="5"/>
    <d v="2012-06-09T00:00:00"/>
    <s v="Mile 30"/>
    <x v="263"/>
    <x v="55"/>
    <x v="158"/>
    <x v="2"/>
    <x v="0"/>
    <m/>
    <m/>
    <m/>
    <m/>
    <s v=""/>
  </r>
  <r>
    <x v="5"/>
    <d v="2012-06-09T00:00:00"/>
    <s v="Mile 30"/>
    <x v="13"/>
    <x v="13"/>
    <x v="9"/>
    <x v="2"/>
    <x v="0"/>
    <s v="Kob"/>
    <m/>
    <m/>
    <n v="1.8"/>
    <n v="3.6"/>
  </r>
  <r>
    <x v="5"/>
    <d v="2012-06-09T00:00:00"/>
    <s v="Mile 30"/>
    <x v="14"/>
    <x v="14"/>
    <x v="10"/>
    <x v="4"/>
    <x v="0"/>
    <m/>
    <m/>
    <m/>
    <m/>
    <s v=""/>
  </r>
  <r>
    <x v="5"/>
    <d v="2012-06-09T00:00:00"/>
    <s v="Mile 30"/>
    <x v="15"/>
    <x v="15"/>
    <x v="10"/>
    <x v="3"/>
    <x v="0"/>
    <m/>
    <m/>
    <m/>
    <m/>
    <s v=""/>
  </r>
  <r>
    <x v="5"/>
    <d v="2012-06-09T00:00:00"/>
    <s v="Mile 30"/>
    <x v="266"/>
    <x v="5"/>
    <x v="159"/>
    <x v="4"/>
    <x v="0"/>
    <m/>
    <m/>
    <m/>
    <m/>
    <s v=""/>
  </r>
  <r>
    <x v="5"/>
    <d v="2012-06-09T00:00:00"/>
    <s v="Mile 30"/>
    <x v="267"/>
    <x v="172"/>
    <x v="159"/>
    <x v="9"/>
    <x v="0"/>
    <m/>
    <m/>
    <m/>
    <m/>
    <s v=""/>
  </r>
  <r>
    <x v="5"/>
    <d v="2012-06-09T00:00:00"/>
    <s v="Mile 30"/>
    <x v="268"/>
    <x v="138"/>
    <x v="159"/>
    <x v="9"/>
    <x v="1"/>
    <m/>
    <m/>
    <m/>
    <m/>
    <s v=""/>
  </r>
  <r>
    <x v="5"/>
    <d v="2012-06-09T00:00:00"/>
    <s v="Mile 30"/>
    <x v="269"/>
    <x v="55"/>
    <x v="9"/>
    <x v="2"/>
    <x v="0"/>
    <m/>
    <m/>
    <m/>
    <m/>
    <s v=""/>
  </r>
  <r>
    <x v="5"/>
    <d v="2012-06-09T00:00:00"/>
    <s v="Mile 30"/>
    <x v="270"/>
    <x v="191"/>
    <x v="9"/>
    <x v="3"/>
    <x v="0"/>
    <m/>
    <m/>
    <m/>
    <m/>
    <s v=""/>
  </r>
  <r>
    <x v="5"/>
    <d v="2012-06-09T00:00:00"/>
    <s v="Mile 30"/>
    <x v="325"/>
    <x v="61"/>
    <x v="187"/>
    <x v="2"/>
    <x v="0"/>
    <s v="Kob"/>
    <m/>
    <m/>
    <n v="0.7"/>
    <n v="1.4"/>
  </r>
  <r>
    <x v="5"/>
    <d v="2012-06-09T00:00:00"/>
    <s v="Mile 30"/>
    <x v="46"/>
    <x v="41"/>
    <x v="33"/>
    <x v="2"/>
    <x v="5"/>
    <m/>
    <m/>
    <m/>
    <m/>
    <s v=""/>
  </r>
  <r>
    <x v="5"/>
    <d v="2012-06-09T00:00:00"/>
    <s v="Mile 30"/>
    <x v="47"/>
    <x v="42"/>
    <x v="34"/>
    <x v="1"/>
    <x v="5"/>
    <m/>
    <m/>
    <m/>
    <m/>
    <s v=""/>
  </r>
  <r>
    <x v="5"/>
    <d v="2012-06-09T00:00:00"/>
    <s v="Mile 30"/>
    <x v="48"/>
    <x v="43"/>
    <x v="34"/>
    <x v="6"/>
    <x v="5"/>
    <s v="Galjoen"/>
    <m/>
    <m/>
    <n v="0.7"/>
    <n v="1.4"/>
  </r>
  <r>
    <x v="5"/>
    <d v="2012-06-09T00:00:00"/>
    <s v="Mile 30"/>
    <x v="49"/>
    <x v="44"/>
    <x v="35"/>
    <x v="4"/>
    <x v="5"/>
    <s v="Kob"/>
    <m/>
    <m/>
    <n v="1.6"/>
    <n v="3.2"/>
  </r>
  <r>
    <x v="5"/>
    <d v="2012-06-09T00:00:00"/>
    <s v="Mile 30"/>
    <x v="53"/>
    <x v="5"/>
    <x v="38"/>
    <x v="2"/>
    <x v="5"/>
    <m/>
    <m/>
    <m/>
    <m/>
    <s v=""/>
  </r>
  <r>
    <x v="5"/>
    <d v="2012-06-09T00:00:00"/>
    <s v="Mile 30"/>
    <x v="54"/>
    <x v="46"/>
    <x v="39"/>
    <x v="2"/>
    <x v="5"/>
    <s v="Blacktail"/>
    <m/>
    <m/>
    <n v="0.8"/>
    <n v="1.6"/>
  </r>
  <r>
    <x v="5"/>
    <d v="2012-06-09T00:00:00"/>
    <s v="Mile 30"/>
    <x v="55"/>
    <x v="47"/>
    <x v="40"/>
    <x v="2"/>
    <x v="5"/>
    <m/>
    <m/>
    <m/>
    <m/>
    <s v=""/>
  </r>
  <r>
    <x v="5"/>
    <d v="2012-06-09T00:00:00"/>
    <s v="Mile 30"/>
    <x v="272"/>
    <x v="39"/>
    <x v="160"/>
    <x v="2"/>
    <x v="5"/>
    <s v="Kob"/>
    <m/>
    <m/>
    <n v="0.8"/>
    <n v="1.6"/>
  </r>
  <r>
    <x v="5"/>
    <d v="2012-06-09T00:00:00"/>
    <s v="Mile 30"/>
    <x v="56"/>
    <x v="39"/>
    <x v="41"/>
    <x v="2"/>
    <x v="5"/>
    <m/>
    <m/>
    <m/>
    <m/>
    <s v=""/>
  </r>
  <r>
    <x v="5"/>
    <d v="2012-06-09T00:00:00"/>
    <s v="Mile 30"/>
    <x v="57"/>
    <x v="5"/>
    <x v="21"/>
    <x v="2"/>
    <x v="5"/>
    <m/>
    <m/>
    <m/>
    <m/>
    <s v=""/>
  </r>
  <r>
    <x v="5"/>
    <d v="2012-06-09T00:00:00"/>
    <s v="Mile 30"/>
    <x v="58"/>
    <x v="5"/>
    <x v="42"/>
    <x v="0"/>
    <x v="5"/>
    <m/>
    <m/>
    <m/>
    <m/>
    <s v=""/>
  </r>
  <r>
    <x v="5"/>
    <d v="2012-06-09T00:00:00"/>
    <s v="Mile 30"/>
    <x v="59"/>
    <x v="48"/>
    <x v="43"/>
    <x v="2"/>
    <x v="5"/>
    <m/>
    <s v="Shark Spotted Gully"/>
    <m/>
    <n v="15"/>
    <n v="15"/>
  </r>
  <r>
    <x v="5"/>
    <d v="2012-06-09T00:00:00"/>
    <s v="Mile 30"/>
    <x v="60"/>
    <x v="49"/>
    <x v="44"/>
    <x v="2"/>
    <x v="5"/>
    <m/>
    <s v="Shark Spotted Gully"/>
    <m/>
    <n v="5.5"/>
    <n v="5.5"/>
  </r>
  <r>
    <x v="5"/>
    <d v="2012-06-09T00:00:00"/>
    <s v="Mile 30"/>
    <x v="60"/>
    <x v="49"/>
    <x v="44"/>
    <x v="2"/>
    <x v="5"/>
    <s v="Galjoen"/>
    <m/>
    <m/>
    <n v="1.2"/>
    <n v="2.4"/>
  </r>
  <r>
    <x v="5"/>
    <d v="2012-06-09T00:00:00"/>
    <s v="Mile 30"/>
    <x v="60"/>
    <x v="49"/>
    <x v="44"/>
    <x v="2"/>
    <x v="5"/>
    <s v="Blacktail"/>
    <m/>
    <m/>
    <n v="0.7"/>
    <n v="1.4"/>
  </r>
  <r>
    <x v="5"/>
    <d v="2012-06-09T00:00:00"/>
    <s v="Mile 30"/>
    <x v="159"/>
    <x v="126"/>
    <x v="103"/>
    <x v="4"/>
    <x v="18"/>
    <s v="Kob"/>
    <m/>
    <m/>
    <n v="0.9"/>
    <n v="1.8"/>
  </r>
  <r>
    <x v="5"/>
    <d v="2012-06-09T00:00:00"/>
    <s v="Mile 30"/>
    <x v="160"/>
    <x v="121"/>
    <x v="48"/>
    <x v="0"/>
    <x v="18"/>
    <m/>
    <s v="Elephantfish"/>
    <m/>
    <n v="2.4"/>
    <n v="2.4"/>
  </r>
  <r>
    <x v="5"/>
    <d v="2012-06-09T00:00:00"/>
    <s v="Mile 30"/>
    <x v="160"/>
    <x v="121"/>
    <x v="48"/>
    <x v="0"/>
    <x v="18"/>
    <s v="Kob"/>
    <m/>
    <m/>
    <n v="0.7"/>
    <n v="1.4"/>
  </r>
  <r>
    <x v="5"/>
    <d v="2012-06-09T00:00:00"/>
    <s v="Mile 30"/>
    <x v="161"/>
    <x v="81"/>
    <x v="94"/>
    <x v="0"/>
    <x v="18"/>
    <s v="Kob"/>
    <m/>
    <m/>
    <n v="0.8"/>
    <n v="1.6"/>
  </r>
  <r>
    <x v="5"/>
    <d v="2012-06-09T00:00:00"/>
    <s v="Mile 30"/>
    <x v="161"/>
    <x v="81"/>
    <x v="94"/>
    <x v="0"/>
    <x v="18"/>
    <s v="Kob"/>
    <m/>
    <m/>
    <n v="1.5"/>
    <n v="3"/>
  </r>
  <r>
    <x v="5"/>
    <d v="2012-06-09T00:00:00"/>
    <s v="Mile 30"/>
    <x v="161"/>
    <x v="81"/>
    <x v="94"/>
    <x v="0"/>
    <x v="18"/>
    <s v="Kob"/>
    <m/>
    <m/>
    <n v="0.9"/>
    <n v="1.8"/>
  </r>
  <r>
    <x v="5"/>
    <d v="2012-06-09T00:00:00"/>
    <s v="Mile 30"/>
    <x v="161"/>
    <x v="81"/>
    <x v="94"/>
    <x v="0"/>
    <x v="18"/>
    <s v="Kob"/>
    <m/>
    <m/>
    <n v="0.8"/>
    <n v="1.6"/>
  </r>
  <r>
    <x v="5"/>
    <d v="2012-06-09T00:00:00"/>
    <s v="Mile 30"/>
    <x v="161"/>
    <x v="81"/>
    <x v="94"/>
    <x v="0"/>
    <x v="18"/>
    <s v="Kob"/>
    <m/>
    <m/>
    <n v="1.6"/>
    <n v="3.2"/>
  </r>
  <r>
    <x v="5"/>
    <d v="2012-06-09T00:00:00"/>
    <s v="Mile 30"/>
    <x v="162"/>
    <x v="71"/>
    <x v="94"/>
    <x v="2"/>
    <x v="18"/>
    <s v="Kob"/>
    <m/>
    <m/>
    <n v="1.2"/>
    <n v="2.4"/>
  </r>
  <r>
    <x v="5"/>
    <d v="2012-06-09T00:00:00"/>
    <s v="Mile 30"/>
    <x v="162"/>
    <x v="71"/>
    <x v="94"/>
    <x v="2"/>
    <x v="18"/>
    <s v="Kob"/>
    <m/>
    <m/>
    <n v="1.3"/>
    <n v="2.6"/>
  </r>
  <r>
    <x v="5"/>
    <d v="2012-06-09T00:00:00"/>
    <s v="Mile 30"/>
    <x v="240"/>
    <x v="172"/>
    <x v="148"/>
    <x v="2"/>
    <x v="18"/>
    <s v="Kob"/>
    <m/>
    <m/>
    <n v="1"/>
    <n v="2"/>
  </r>
  <r>
    <x v="5"/>
    <d v="2012-06-09T00:00:00"/>
    <s v="Mile 30"/>
    <x v="166"/>
    <x v="128"/>
    <x v="69"/>
    <x v="4"/>
    <x v="18"/>
    <m/>
    <s v="Shark Spotted Gully"/>
    <m/>
    <n v="7.3"/>
    <n v="7.3"/>
  </r>
  <r>
    <x v="5"/>
    <d v="2012-06-09T00:00:00"/>
    <s v="Mile 30"/>
    <x v="167"/>
    <x v="129"/>
    <x v="107"/>
    <x v="0"/>
    <x v="18"/>
    <m/>
    <m/>
    <m/>
    <m/>
    <s v=""/>
  </r>
  <r>
    <x v="5"/>
    <d v="2012-06-09T00:00:00"/>
    <s v="Mile 30"/>
    <x v="168"/>
    <x v="130"/>
    <x v="108"/>
    <x v="9"/>
    <x v="4"/>
    <s v="Galjoen"/>
    <m/>
    <m/>
    <n v="0.7"/>
    <n v="1.4"/>
  </r>
  <r>
    <x v="5"/>
    <d v="2012-06-09T00:00:00"/>
    <s v="Mile 30"/>
    <x v="169"/>
    <x v="131"/>
    <x v="109"/>
    <x v="2"/>
    <x v="18"/>
    <s v="Kob"/>
    <m/>
    <m/>
    <n v="0.9"/>
    <n v="1.8"/>
  </r>
  <r>
    <x v="5"/>
    <d v="2012-06-09T00:00:00"/>
    <s v="Mile 30"/>
    <x v="169"/>
    <x v="131"/>
    <x v="109"/>
    <x v="2"/>
    <x v="18"/>
    <s v="Kob"/>
    <m/>
    <m/>
    <n v="1.9"/>
    <n v="3.8"/>
  </r>
  <r>
    <x v="5"/>
    <d v="2012-06-09T00:00:00"/>
    <s v="Mile 30"/>
    <x v="169"/>
    <x v="131"/>
    <x v="109"/>
    <x v="2"/>
    <x v="18"/>
    <s v="Kob"/>
    <m/>
    <m/>
    <n v="1.9"/>
    <n v="3.8"/>
  </r>
  <r>
    <x v="5"/>
    <d v="2012-06-09T00:00:00"/>
    <s v="Mile 30"/>
    <x v="169"/>
    <x v="131"/>
    <x v="109"/>
    <x v="2"/>
    <x v="18"/>
    <s v="Kob"/>
    <m/>
    <m/>
    <n v="0.8"/>
    <n v="1.6"/>
  </r>
  <r>
    <x v="5"/>
    <d v="2012-06-09T00:00:00"/>
    <s v="Mile 30"/>
    <x v="169"/>
    <x v="131"/>
    <x v="109"/>
    <x v="2"/>
    <x v="18"/>
    <s v="Kob"/>
    <m/>
    <m/>
    <n v="1.3"/>
    <n v="2.6"/>
  </r>
  <r>
    <x v="5"/>
    <d v="2012-06-09T00:00:00"/>
    <s v="Mile 30"/>
    <x v="169"/>
    <x v="131"/>
    <x v="109"/>
    <x v="2"/>
    <x v="18"/>
    <s v="Kob"/>
    <m/>
    <m/>
    <n v="1.4"/>
    <n v="2.8"/>
  </r>
  <r>
    <x v="5"/>
    <d v="2012-06-09T00:00:00"/>
    <s v="Mile 30"/>
    <x v="170"/>
    <x v="132"/>
    <x v="56"/>
    <x v="2"/>
    <x v="18"/>
    <s v="Kob"/>
    <m/>
    <m/>
    <n v="0.8"/>
    <n v="1.6"/>
  </r>
  <r>
    <x v="5"/>
    <d v="2012-06-09T00:00:00"/>
    <s v="Mile 30"/>
    <x v="170"/>
    <x v="132"/>
    <x v="56"/>
    <x v="2"/>
    <x v="18"/>
    <s v="Kob"/>
    <m/>
    <m/>
    <n v="1.1000000000000001"/>
    <n v="2.2000000000000002"/>
  </r>
  <r>
    <x v="5"/>
    <d v="2012-06-09T00:00:00"/>
    <s v="Mile 30"/>
    <x v="174"/>
    <x v="45"/>
    <x v="112"/>
    <x v="9"/>
    <x v="18"/>
    <m/>
    <m/>
    <m/>
    <m/>
    <s v=""/>
  </r>
  <r>
    <x v="5"/>
    <d v="2012-06-09T00:00:00"/>
    <s v="Mile 30"/>
    <x v="177"/>
    <x v="137"/>
    <x v="85"/>
    <x v="4"/>
    <x v="18"/>
    <s v="Kob"/>
    <m/>
    <m/>
    <n v="0.8"/>
    <n v="1.6"/>
  </r>
  <r>
    <x v="5"/>
    <d v="2012-06-09T00:00:00"/>
    <s v="Mile 30"/>
    <x v="177"/>
    <x v="137"/>
    <x v="85"/>
    <x v="4"/>
    <x v="18"/>
    <s v="Kob"/>
    <m/>
    <m/>
    <n v="1"/>
    <n v="2"/>
  </r>
  <r>
    <x v="5"/>
    <d v="2012-06-09T00:00:00"/>
    <s v="Mile 30"/>
    <x v="177"/>
    <x v="137"/>
    <x v="85"/>
    <x v="4"/>
    <x v="18"/>
    <s v="Kob"/>
    <m/>
    <m/>
    <n v="1.8"/>
    <n v="3.6"/>
  </r>
  <r>
    <x v="5"/>
    <d v="2012-06-09T00:00:00"/>
    <s v="Mile 30"/>
    <x v="178"/>
    <x v="13"/>
    <x v="102"/>
    <x v="9"/>
    <x v="18"/>
    <m/>
    <m/>
    <m/>
    <m/>
    <s v=""/>
  </r>
  <r>
    <x v="5"/>
    <d v="2012-06-09T00:00:00"/>
    <s v="Mile 30"/>
    <x v="139"/>
    <x v="109"/>
    <x v="94"/>
    <x v="4"/>
    <x v="15"/>
    <m/>
    <m/>
    <m/>
    <m/>
    <s v=""/>
  </r>
  <r>
    <x v="5"/>
    <d v="2012-06-09T00:00:00"/>
    <s v="Mile 30"/>
    <x v="141"/>
    <x v="111"/>
    <x v="95"/>
    <x v="6"/>
    <x v="15"/>
    <m/>
    <m/>
    <m/>
    <m/>
    <s v=""/>
  </r>
  <r>
    <x v="5"/>
    <d v="2012-06-09T00:00:00"/>
    <s v="Mile 30"/>
    <x v="143"/>
    <x v="113"/>
    <x v="97"/>
    <x v="0"/>
    <x v="15"/>
    <m/>
    <m/>
    <m/>
    <m/>
    <s v=""/>
  </r>
  <r>
    <x v="5"/>
    <d v="2012-06-09T00:00:00"/>
    <s v="Mile 30"/>
    <x v="144"/>
    <x v="114"/>
    <x v="98"/>
    <x v="2"/>
    <x v="15"/>
    <s v="Galjoen"/>
    <m/>
    <m/>
    <n v="1.2"/>
    <n v="2.4"/>
  </r>
  <r>
    <x v="5"/>
    <d v="2012-06-09T00:00:00"/>
    <s v="Mile 30"/>
    <x v="145"/>
    <x v="115"/>
    <x v="98"/>
    <x v="10"/>
    <x v="15"/>
    <s v="Galjoen"/>
    <m/>
    <m/>
    <n v="0.7"/>
    <n v="1.4"/>
  </r>
  <r>
    <x v="5"/>
    <d v="2012-06-09T00:00:00"/>
    <s v="Mile 30"/>
    <x v="145"/>
    <x v="115"/>
    <x v="98"/>
    <x v="10"/>
    <x v="15"/>
    <s v="Blacktail"/>
    <m/>
    <m/>
    <n v="0.9"/>
    <n v="1.8"/>
  </r>
  <r>
    <x v="5"/>
    <d v="2012-06-09T00:00:00"/>
    <s v="Mile 30"/>
    <x v="251"/>
    <x v="179"/>
    <x v="139"/>
    <x v="9"/>
    <x v="15"/>
    <m/>
    <m/>
    <m/>
    <m/>
    <s v=""/>
  </r>
  <r>
    <x v="5"/>
    <d v="2012-06-09T00:00:00"/>
    <s v="Mile 30"/>
    <x v="241"/>
    <x v="157"/>
    <x v="149"/>
    <x v="4"/>
    <x v="15"/>
    <s v="Kob"/>
    <m/>
    <m/>
    <n v="0.8"/>
    <n v="1.6"/>
  </r>
  <r>
    <x v="5"/>
    <d v="2012-06-09T00:00:00"/>
    <s v="Mile 30"/>
    <x v="326"/>
    <x v="45"/>
    <x v="145"/>
    <x v="2"/>
    <x v="15"/>
    <m/>
    <m/>
    <m/>
    <m/>
    <s v=""/>
  </r>
  <r>
    <x v="5"/>
    <d v="2012-06-09T00:00:00"/>
    <s v="Mile 30"/>
    <x v="146"/>
    <x v="31"/>
    <x v="93"/>
    <x v="2"/>
    <x v="15"/>
    <m/>
    <m/>
    <m/>
    <m/>
    <s v=""/>
  </r>
  <r>
    <x v="5"/>
    <d v="2012-06-09T00:00:00"/>
    <s v="Mile 30"/>
    <x v="152"/>
    <x v="120"/>
    <x v="97"/>
    <x v="9"/>
    <x v="15"/>
    <m/>
    <m/>
    <m/>
    <m/>
    <s v=""/>
  </r>
  <r>
    <x v="5"/>
    <d v="2012-06-09T00:00:00"/>
    <s v="Mile 30"/>
    <x v="277"/>
    <x v="24"/>
    <x v="139"/>
    <x v="4"/>
    <x v="15"/>
    <m/>
    <m/>
    <m/>
    <m/>
    <s v=""/>
  </r>
  <r>
    <x v="5"/>
    <d v="2012-06-09T00:00:00"/>
    <s v="Mile 30"/>
    <x v="279"/>
    <x v="197"/>
    <x v="95"/>
    <x v="2"/>
    <x v="16"/>
    <s v="Kob"/>
    <m/>
    <m/>
    <n v="2.6"/>
    <n v="5.2"/>
  </r>
  <r>
    <x v="5"/>
    <d v="2012-06-09T00:00:00"/>
    <s v="Mile 30"/>
    <x v="280"/>
    <x v="198"/>
    <x v="95"/>
    <x v="2"/>
    <x v="9"/>
    <m/>
    <m/>
    <m/>
    <m/>
    <s v=""/>
  </r>
  <r>
    <x v="5"/>
    <d v="2012-06-09T00:00:00"/>
    <s v="Mile 30"/>
    <x v="281"/>
    <x v="199"/>
    <x v="139"/>
    <x v="4"/>
    <x v="15"/>
    <m/>
    <m/>
    <m/>
    <m/>
    <s v=""/>
  </r>
  <r>
    <x v="5"/>
    <d v="2012-06-09T00:00:00"/>
    <s v="Mile 30"/>
    <x v="42"/>
    <x v="37"/>
    <x v="30"/>
    <x v="4"/>
    <x v="4"/>
    <m/>
    <s v="Guitarfish - Lesser"/>
    <m/>
    <n v="2.4"/>
    <s v="Edible or Inedible"/>
  </r>
  <r>
    <x v="5"/>
    <d v="2012-06-09T00:00:00"/>
    <s v="Mile 30"/>
    <x v="42"/>
    <x v="37"/>
    <x v="30"/>
    <x v="4"/>
    <x v="4"/>
    <m/>
    <s v="Guitarfish - Lesser"/>
    <m/>
    <n v="4.0999999999999996"/>
    <n v="4.0999999999999996"/>
  </r>
  <r>
    <x v="5"/>
    <d v="2012-06-09T00:00:00"/>
    <s v="Mile 30"/>
    <x v="42"/>
    <x v="37"/>
    <x v="30"/>
    <x v="4"/>
    <x v="4"/>
    <m/>
    <s v="Guitarfish - Lesser"/>
    <m/>
    <n v="2.2000000000000002"/>
    <n v="2.2000000000000002"/>
  </r>
  <r>
    <x v="5"/>
    <d v="2012-06-09T00:00:00"/>
    <s v="Mile 30"/>
    <x v="43"/>
    <x v="38"/>
    <x v="30"/>
    <x v="5"/>
    <x v="4"/>
    <s v="Blacktail"/>
    <m/>
    <m/>
    <n v="1.1000000000000001"/>
    <n v="2.2000000000000002"/>
  </r>
  <r>
    <x v="5"/>
    <d v="2012-06-09T00:00:00"/>
    <s v="Mile 30"/>
    <x v="44"/>
    <x v="39"/>
    <x v="31"/>
    <x v="0"/>
    <x v="4"/>
    <m/>
    <m/>
    <m/>
    <m/>
    <s v=""/>
  </r>
  <r>
    <x v="5"/>
    <d v="2012-06-09T00:00:00"/>
    <s v="Mile 30"/>
    <x v="313"/>
    <x v="222"/>
    <x v="178"/>
    <x v="4"/>
    <x v="4"/>
    <m/>
    <m/>
    <m/>
    <m/>
    <s v=""/>
  </r>
  <r>
    <x v="5"/>
    <d v="2012-06-09T00:00:00"/>
    <s v="Mile 30"/>
    <x v="163"/>
    <x v="84"/>
    <x v="104"/>
    <x v="2"/>
    <x v="4"/>
    <s v="Blacktail"/>
    <m/>
    <m/>
    <n v="0.8"/>
    <n v="1.6"/>
  </r>
  <r>
    <x v="5"/>
    <d v="2012-06-09T00:00:00"/>
    <s v="Mile 30"/>
    <x v="176"/>
    <x v="136"/>
    <x v="113"/>
    <x v="2"/>
    <x v="4"/>
    <m/>
    <m/>
    <m/>
    <m/>
    <s v=""/>
  </r>
  <r>
    <x v="5"/>
    <d v="2012-06-09T00:00:00"/>
    <s v="Mile 30"/>
    <x v="315"/>
    <x v="45"/>
    <x v="179"/>
    <x v="2"/>
    <x v="4"/>
    <m/>
    <m/>
    <m/>
    <m/>
    <s v=""/>
  </r>
  <r>
    <x v="5"/>
    <d v="2012-06-09T00:00:00"/>
    <s v="Mile 30"/>
    <x v="316"/>
    <x v="224"/>
    <x v="180"/>
    <x v="2"/>
    <x v="4"/>
    <m/>
    <m/>
    <m/>
    <m/>
    <s v=""/>
  </r>
  <r>
    <x v="5"/>
    <d v="2012-06-09T00:00:00"/>
    <s v="Mile 30"/>
    <x v="317"/>
    <x v="225"/>
    <x v="181"/>
    <x v="2"/>
    <x v="4"/>
    <s v="Kob"/>
    <m/>
    <m/>
    <n v="1.9"/>
    <n v="3.8"/>
  </r>
  <r>
    <x v="5"/>
    <d v="2012-06-09T00:00:00"/>
    <s v="Mile 30"/>
    <x v="317"/>
    <x v="225"/>
    <x v="181"/>
    <x v="2"/>
    <x v="4"/>
    <s v="Kob"/>
    <m/>
    <m/>
    <n v="3.4"/>
    <n v="6.8"/>
  </r>
  <r>
    <x v="5"/>
    <d v="2012-06-09T00:00:00"/>
    <s v="Mile 30"/>
    <x v="319"/>
    <x v="158"/>
    <x v="183"/>
    <x v="2"/>
    <x v="4"/>
    <s v="Kob"/>
    <m/>
    <m/>
    <n v="0.7"/>
    <n v="1.4"/>
  </r>
  <r>
    <x v="5"/>
    <d v="2012-06-09T00:00:00"/>
    <s v="Mile 30"/>
    <x v="319"/>
    <x v="158"/>
    <x v="183"/>
    <x v="2"/>
    <x v="4"/>
    <s v="Kob"/>
    <m/>
    <m/>
    <n v="0.7"/>
    <n v="1.4"/>
  </r>
  <r>
    <x v="5"/>
    <d v="2012-06-09T00:00:00"/>
    <s v="Mile 30"/>
    <x v="222"/>
    <x v="165"/>
    <x v="137"/>
    <x v="2"/>
    <x v="21"/>
    <m/>
    <m/>
    <m/>
    <m/>
    <s v=""/>
  </r>
  <r>
    <x v="5"/>
    <d v="2012-06-09T00:00:00"/>
    <s v="Mile 30"/>
    <x v="223"/>
    <x v="165"/>
    <x v="137"/>
    <x v="2"/>
    <x v="21"/>
    <m/>
    <m/>
    <m/>
    <m/>
    <s v=""/>
  </r>
  <r>
    <x v="5"/>
    <d v="2012-06-09T00:00:00"/>
    <s v="Mile 30"/>
    <x v="327"/>
    <x v="82"/>
    <x v="21"/>
    <x v="2"/>
    <x v="15"/>
    <m/>
    <m/>
    <m/>
    <m/>
    <s v=""/>
  </r>
  <r>
    <x v="5"/>
    <d v="2012-06-09T00:00:00"/>
    <s v="Mile 30"/>
    <x v="224"/>
    <x v="45"/>
    <x v="138"/>
    <x v="2"/>
    <x v="21"/>
    <m/>
    <m/>
    <m/>
    <m/>
    <s v=""/>
  </r>
  <r>
    <x v="5"/>
    <d v="2012-06-09T00:00:00"/>
    <s v="Mile 30"/>
    <x v="227"/>
    <x v="55"/>
    <x v="140"/>
    <x v="4"/>
    <x v="21"/>
    <s v="Blacktail"/>
    <m/>
    <m/>
    <n v="0.9"/>
    <n v="1.8"/>
  </r>
  <r>
    <x v="5"/>
    <d v="2012-06-09T00:00:00"/>
    <s v="Mile 30"/>
    <x v="227"/>
    <x v="55"/>
    <x v="140"/>
    <x v="4"/>
    <x v="21"/>
    <s v="Blacktail"/>
    <m/>
    <m/>
    <n v="1.1000000000000001"/>
    <n v="2.2000000000000002"/>
  </r>
  <r>
    <x v="5"/>
    <d v="2012-06-09T00:00:00"/>
    <s v="Mile 30"/>
    <x v="228"/>
    <x v="104"/>
    <x v="141"/>
    <x v="2"/>
    <x v="21"/>
    <s v="Kob"/>
    <m/>
    <m/>
    <n v="1.1000000000000001"/>
    <n v="2.2000000000000002"/>
  </r>
  <r>
    <x v="5"/>
    <d v="2012-06-09T00:00:00"/>
    <s v="Mile 30"/>
    <x v="328"/>
    <x v="231"/>
    <x v="171"/>
    <x v="2"/>
    <x v="21"/>
    <m/>
    <m/>
    <m/>
    <m/>
    <s v=""/>
  </r>
  <r>
    <x v="5"/>
    <d v="2012-06-09T00:00:00"/>
    <s v="Mile 30"/>
    <x v="229"/>
    <x v="5"/>
    <x v="41"/>
    <x v="0"/>
    <x v="21"/>
    <s v="Kob"/>
    <m/>
    <m/>
    <n v="0.8"/>
    <n v="1.6"/>
  </r>
  <r>
    <x v="5"/>
    <d v="2012-06-09T00:00:00"/>
    <s v="Mile 30"/>
    <x v="230"/>
    <x v="167"/>
    <x v="21"/>
    <x v="2"/>
    <x v="21"/>
    <m/>
    <m/>
    <m/>
    <m/>
    <s v=""/>
  </r>
  <r>
    <x v="5"/>
    <d v="2012-06-09T00:00:00"/>
    <s v="Mile 30"/>
    <x v="231"/>
    <x v="9"/>
    <x v="142"/>
    <x v="4"/>
    <x v="21"/>
    <m/>
    <m/>
    <m/>
    <m/>
    <s v=""/>
  </r>
  <r>
    <x v="5"/>
    <d v="2012-06-09T00:00:00"/>
    <s v="Mile 30"/>
    <x v="232"/>
    <x v="47"/>
    <x v="143"/>
    <x v="4"/>
    <x v="21"/>
    <m/>
    <m/>
    <m/>
    <m/>
    <s v=""/>
  </r>
  <r>
    <x v="5"/>
    <d v="2012-06-09T00:00:00"/>
    <s v="Mile 30"/>
    <x v="233"/>
    <x v="75"/>
    <x v="144"/>
    <x v="4"/>
    <x v="21"/>
    <m/>
    <m/>
    <m/>
    <m/>
    <s v=""/>
  </r>
  <r>
    <x v="5"/>
    <d v="2012-06-09T00:00:00"/>
    <s v="Mile 30"/>
    <x v="181"/>
    <x v="45"/>
    <x v="43"/>
    <x v="4"/>
    <x v="20"/>
    <m/>
    <m/>
    <m/>
    <m/>
    <s v=""/>
  </r>
  <r>
    <x v="5"/>
    <d v="2012-06-09T00:00:00"/>
    <s v="Mile 30"/>
    <x v="182"/>
    <x v="138"/>
    <x v="43"/>
    <x v="8"/>
    <x v="20"/>
    <m/>
    <m/>
    <m/>
    <m/>
    <s v=""/>
  </r>
  <r>
    <x v="5"/>
    <d v="2012-06-09T00:00:00"/>
    <s v="Mile 30"/>
    <x v="186"/>
    <x v="16"/>
    <x v="115"/>
    <x v="2"/>
    <x v="20"/>
    <m/>
    <m/>
    <m/>
    <m/>
    <s v=""/>
  </r>
  <r>
    <x v="5"/>
    <d v="2012-06-09T00:00:00"/>
    <s v="Mile 30"/>
    <x v="187"/>
    <x v="141"/>
    <x v="116"/>
    <x v="4"/>
    <x v="20"/>
    <s v="Kob"/>
    <m/>
    <m/>
    <n v="0.9"/>
    <n v="1.8"/>
  </r>
  <r>
    <x v="5"/>
    <d v="2012-06-09T00:00:00"/>
    <s v="Mile 30"/>
    <x v="189"/>
    <x v="45"/>
    <x v="16"/>
    <x v="4"/>
    <x v="20"/>
    <m/>
    <m/>
    <m/>
    <m/>
    <s v=""/>
  </r>
  <r>
    <x v="5"/>
    <d v="2012-06-09T00:00:00"/>
    <s v="Mile 30"/>
    <x v="191"/>
    <x v="45"/>
    <x v="118"/>
    <x v="4"/>
    <x v="20"/>
    <s v="Kob"/>
    <m/>
    <m/>
    <n v="0.9"/>
    <n v="1.8"/>
  </r>
  <r>
    <x v="5"/>
    <d v="2012-06-09T00:00:00"/>
    <s v="Mile 30"/>
    <x v="192"/>
    <x v="144"/>
    <x v="119"/>
    <x v="6"/>
    <x v="20"/>
    <m/>
    <s v="Shark Spotted Gully"/>
    <m/>
    <n v="11"/>
    <n v="11"/>
  </r>
  <r>
    <x v="5"/>
    <d v="2012-06-09T00:00:00"/>
    <s v="Mile 30"/>
    <x v="192"/>
    <x v="144"/>
    <x v="119"/>
    <x v="6"/>
    <x v="20"/>
    <m/>
    <s v="Guitarfish - Lesser"/>
    <m/>
    <n v="2"/>
    <n v="2"/>
  </r>
  <r>
    <x v="5"/>
    <d v="2012-06-09T00:00:00"/>
    <s v="Mile 30"/>
    <x v="192"/>
    <x v="144"/>
    <x v="119"/>
    <x v="6"/>
    <x v="20"/>
    <s v="Kob"/>
    <m/>
    <m/>
    <n v="1.9"/>
    <n v="3.8"/>
  </r>
  <r>
    <x v="5"/>
    <d v="2012-06-09T00:00:00"/>
    <s v="Mile 30"/>
    <x v="193"/>
    <x v="145"/>
    <x v="120"/>
    <x v="2"/>
    <x v="20"/>
    <s v="Galjoen"/>
    <m/>
    <m/>
    <n v="0.7"/>
    <n v="1.4"/>
  </r>
  <r>
    <x v="5"/>
    <d v="2012-06-09T00:00:00"/>
    <s v="Mile 30"/>
    <x v="194"/>
    <x v="124"/>
    <x v="121"/>
    <x v="0"/>
    <x v="20"/>
    <s v="Kob"/>
    <m/>
    <m/>
    <n v="1.4"/>
    <n v="2.8"/>
  </r>
  <r>
    <x v="5"/>
    <d v="2012-06-09T00:00:00"/>
    <s v="Mile 30"/>
    <x v="194"/>
    <x v="124"/>
    <x v="121"/>
    <x v="0"/>
    <x v="20"/>
    <s v="Kob"/>
    <m/>
    <m/>
    <n v="2.2000000000000002"/>
    <n v="4.4000000000000004"/>
  </r>
  <r>
    <x v="5"/>
    <d v="2012-06-09T00:00:00"/>
    <s v="Mile 30"/>
    <x v="329"/>
    <x v="232"/>
    <x v="31"/>
    <x v="4"/>
    <x v="20"/>
    <m/>
    <m/>
    <m/>
    <m/>
    <s v=""/>
  </r>
  <r>
    <x v="5"/>
    <d v="2012-06-09T00:00:00"/>
    <s v="Mile 30"/>
    <x v="282"/>
    <x v="200"/>
    <x v="163"/>
    <x v="6"/>
    <x v="20"/>
    <s v="Blacktail"/>
    <m/>
    <m/>
    <n v="1"/>
    <n v="2"/>
  </r>
  <r>
    <x v="5"/>
    <d v="2012-06-09T00:00:00"/>
    <s v="Mile 30"/>
    <x v="195"/>
    <x v="146"/>
    <x v="122"/>
    <x v="4"/>
    <x v="20"/>
    <s v="Blacktail"/>
    <m/>
    <m/>
    <n v="1.1000000000000001"/>
    <n v="2.2000000000000002"/>
  </r>
  <r>
    <x v="5"/>
    <d v="2012-06-09T00:00:00"/>
    <s v="Mile 30"/>
    <x v="284"/>
    <x v="201"/>
    <x v="165"/>
    <x v="2"/>
    <x v="20"/>
    <m/>
    <m/>
    <m/>
    <m/>
    <s v=""/>
  </r>
  <r>
    <x v="5"/>
    <d v="2012-06-09T00:00:00"/>
    <s v="Mile 30"/>
    <x v="198"/>
    <x v="32"/>
    <x v="124"/>
    <x v="2"/>
    <x v="20"/>
    <m/>
    <m/>
    <m/>
    <m/>
    <s v=""/>
  </r>
  <r>
    <x v="5"/>
    <d v="2012-06-09T00:00:00"/>
    <s v="Mile 30"/>
    <x v="286"/>
    <x v="203"/>
    <x v="158"/>
    <x v="4"/>
    <x v="20"/>
    <m/>
    <m/>
    <m/>
    <m/>
    <s v=""/>
  </r>
  <r>
    <x v="5"/>
    <d v="2012-06-09T00:00:00"/>
    <s v="Mile 30"/>
    <x v="199"/>
    <x v="149"/>
    <x v="43"/>
    <x v="8"/>
    <x v="20"/>
    <m/>
    <m/>
    <m/>
    <m/>
    <s v=""/>
  </r>
  <r>
    <x v="5"/>
    <d v="2012-06-09T00:00:00"/>
    <s v="Mile 30"/>
    <x v="202"/>
    <x v="152"/>
    <x v="123"/>
    <x v="2"/>
    <x v="20"/>
    <s v="Kob"/>
    <m/>
    <m/>
    <n v="0.9"/>
    <n v="1.8"/>
  </r>
  <r>
    <x v="5"/>
    <d v="2012-06-09T00:00:00"/>
    <s v="Mile 30"/>
    <x v="202"/>
    <x v="152"/>
    <x v="123"/>
    <x v="2"/>
    <x v="20"/>
    <s v="Kob"/>
    <m/>
    <m/>
    <n v="1.2"/>
    <n v="2.4"/>
  </r>
  <r>
    <x v="5"/>
    <d v="2012-06-09T00:00:00"/>
    <s v="Mile 30"/>
    <x v="202"/>
    <x v="152"/>
    <x v="123"/>
    <x v="2"/>
    <x v="20"/>
    <s v="Kob"/>
    <m/>
    <m/>
    <n v="1.4"/>
    <n v="2.8"/>
  </r>
  <r>
    <x v="5"/>
    <d v="2012-06-09T00:00:00"/>
    <s v="Mile 30"/>
    <x v="202"/>
    <x v="152"/>
    <x v="123"/>
    <x v="2"/>
    <x v="20"/>
    <s v="Kob"/>
    <m/>
    <m/>
    <n v="1.3"/>
    <n v="2.6"/>
  </r>
  <r>
    <x v="5"/>
    <d v="2012-06-09T00:00:00"/>
    <s v="Mile 30"/>
    <x v="287"/>
    <x v="204"/>
    <x v="166"/>
    <x v="6"/>
    <x v="20"/>
    <s v="Kob"/>
    <m/>
    <m/>
    <n v="1.1000000000000001"/>
    <n v="2.2000000000000002"/>
  </r>
  <r>
    <x v="5"/>
    <d v="2012-06-09T00:00:00"/>
    <s v="Mile 30"/>
    <x v="204"/>
    <x v="118"/>
    <x v="126"/>
    <x v="4"/>
    <x v="20"/>
    <s v="Kob"/>
    <m/>
    <m/>
    <n v="1.1000000000000001"/>
    <n v="2.2000000000000002"/>
  </r>
  <r>
    <x v="5"/>
    <d v="2012-06-09T00:00:00"/>
    <s v="Mile 30"/>
    <x v="209"/>
    <x v="156"/>
    <x v="127"/>
    <x v="0"/>
    <x v="20"/>
    <s v="Galjoen"/>
    <m/>
    <m/>
    <n v="0.7"/>
    <n v="1.4"/>
  </r>
  <r>
    <x v="5"/>
    <d v="2012-06-09T00:00:00"/>
    <s v="Mile 30"/>
    <x v="330"/>
    <x v="233"/>
    <x v="188"/>
    <x v="2"/>
    <x v="20"/>
    <m/>
    <s v="Guitarfish - Lesser"/>
    <m/>
    <n v="2.5"/>
    <n v="2.5"/>
  </r>
  <r>
    <x v="5"/>
    <d v="2012-06-09T00:00:00"/>
    <s v="Mile 30"/>
    <x v="62"/>
    <x v="51"/>
    <x v="46"/>
    <x v="0"/>
    <x v="7"/>
    <m/>
    <m/>
    <m/>
    <m/>
    <s v=""/>
  </r>
  <r>
    <x v="5"/>
    <d v="2012-06-09T00:00:00"/>
    <s v="Mile 30"/>
    <x v="63"/>
    <x v="52"/>
    <x v="29"/>
    <x v="0"/>
    <x v="7"/>
    <s v="Galjoen"/>
    <m/>
    <m/>
    <n v="0.7"/>
    <n v="1.4"/>
  </r>
  <r>
    <x v="5"/>
    <d v="2012-06-09T00:00:00"/>
    <s v="Mile 30"/>
    <x v="64"/>
    <x v="53"/>
    <x v="23"/>
    <x v="2"/>
    <x v="7"/>
    <s v="Kob"/>
    <m/>
    <m/>
    <n v="0.7"/>
    <n v="1.4"/>
  </r>
  <r>
    <x v="5"/>
    <d v="2012-06-09T00:00:00"/>
    <s v="Mile 30"/>
    <x v="64"/>
    <x v="53"/>
    <x v="23"/>
    <x v="2"/>
    <x v="7"/>
    <s v="Kob"/>
    <m/>
    <m/>
    <n v="0.7"/>
    <n v="1.4"/>
  </r>
  <r>
    <x v="5"/>
    <d v="2012-06-09T00:00:00"/>
    <s v="Mile 30"/>
    <x v="64"/>
    <x v="53"/>
    <x v="23"/>
    <x v="2"/>
    <x v="7"/>
    <s v="Kob"/>
    <m/>
    <m/>
    <n v="0.8"/>
    <n v="1.6"/>
  </r>
  <r>
    <x v="5"/>
    <d v="2012-06-09T00:00:00"/>
    <s v="Mile 30"/>
    <x v="65"/>
    <x v="54"/>
    <x v="47"/>
    <x v="2"/>
    <x v="7"/>
    <s v="Galjoen"/>
    <m/>
    <m/>
    <n v="1.1000000000000001"/>
    <n v="2.2000000000000002"/>
  </r>
  <r>
    <x v="5"/>
    <d v="2012-06-09T00:00:00"/>
    <s v="Mile 30"/>
    <x v="65"/>
    <x v="54"/>
    <x v="47"/>
    <x v="2"/>
    <x v="7"/>
    <s v="Blacktail"/>
    <m/>
    <m/>
    <n v="1"/>
    <n v="2"/>
  </r>
  <r>
    <x v="5"/>
    <d v="2012-06-09T00:00:00"/>
    <s v="Mile 30"/>
    <x v="66"/>
    <x v="55"/>
    <x v="48"/>
    <x v="6"/>
    <x v="7"/>
    <s v="Blacktail"/>
    <m/>
    <m/>
    <n v="0.9"/>
    <n v="1.8"/>
  </r>
  <r>
    <x v="5"/>
    <d v="2012-06-09T00:00:00"/>
    <s v="Mile 30"/>
    <x v="67"/>
    <x v="56"/>
    <x v="48"/>
    <x v="1"/>
    <x v="7"/>
    <s v="Galjoen"/>
    <m/>
    <m/>
    <n v="0.7"/>
    <n v="1.4"/>
  </r>
  <r>
    <x v="5"/>
    <d v="2012-06-09T00:00:00"/>
    <s v="Mile 30"/>
    <x v="68"/>
    <x v="57"/>
    <x v="49"/>
    <x v="2"/>
    <x v="7"/>
    <m/>
    <m/>
    <m/>
    <m/>
    <s v=""/>
  </r>
  <r>
    <x v="5"/>
    <d v="2012-06-09T00:00:00"/>
    <s v="Mile 30"/>
    <x v="70"/>
    <x v="59"/>
    <x v="51"/>
    <x v="0"/>
    <x v="8"/>
    <m/>
    <m/>
    <m/>
    <m/>
    <s v=""/>
  </r>
  <r>
    <x v="5"/>
    <d v="2012-06-09T00:00:00"/>
    <s v="Mile 30"/>
    <x v="72"/>
    <x v="61"/>
    <x v="52"/>
    <x v="4"/>
    <x v="8"/>
    <m/>
    <m/>
    <m/>
    <m/>
    <s v=""/>
  </r>
  <r>
    <x v="5"/>
    <d v="2012-06-09T00:00:00"/>
    <s v="Mile 30"/>
    <x v="73"/>
    <x v="10"/>
    <x v="53"/>
    <x v="4"/>
    <x v="8"/>
    <m/>
    <m/>
    <m/>
    <m/>
    <s v=""/>
  </r>
  <r>
    <x v="5"/>
    <d v="2012-06-09T00:00:00"/>
    <s v="Mile 30"/>
    <x v="74"/>
    <x v="13"/>
    <x v="54"/>
    <x v="2"/>
    <x v="8"/>
    <m/>
    <m/>
    <m/>
    <m/>
    <s v=""/>
  </r>
  <r>
    <x v="5"/>
    <d v="2012-06-09T00:00:00"/>
    <s v="Mile 30"/>
    <x v="75"/>
    <x v="62"/>
    <x v="54"/>
    <x v="2"/>
    <x v="9"/>
    <m/>
    <m/>
    <m/>
    <m/>
    <s v=""/>
  </r>
  <r>
    <x v="5"/>
    <d v="2012-06-09T00:00:00"/>
    <s v="Mile 30"/>
    <x v="290"/>
    <x v="207"/>
    <x v="10"/>
    <x v="2"/>
    <x v="9"/>
    <m/>
    <m/>
    <m/>
    <m/>
    <s v=""/>
  </r>
  <r>
    <x v="5"/>
    <d v="2012-06-09T00:00:00"/>
    <s v="Mile 30"/>
    <x v="78"/>
    <x v="65"/>
    <x v="55"/>
    <x v="2"/>
    <x v="8"/>
    <s v="Blacktail"/>
    <m/>
    <m/>
    <n v="1.2"/>
    <n v="2.4"/>
  </r>
  <r>
    <x v="5"/>
    <d v="2012-06-09T00:00:00"/>
    <s v="Mile 30"/>
    <x v="79"/>
    <x v="66"/>
    <x v="55"/>
    <x v="2"/>
    <x v="8"/>
    <m/>
    <m/>
    <m/>
    <m/>
    <s v=""/>
  </r>
  <r>
    <x v="5"/>
    <d v="2012-06-09T00:00:00"/>
    <s v="Mile 30"/>
    <x v="80"/>
    <x v="67"/>
    <x v="56"/>
    <x v="4"/>
    <x v="8"/>
    <s v="Kob"/>
    <m/>
    <m/>
    <n v="0.9"/>
    <n v="1.8"/>
  </r>
  <r>
    <x v="5"/>
    <d v="2012-06-09T00:00:00"/>
    <s v="Mile 30"/>
    <x v="82"/>
    <x v="69"/>
    <x v="58"/>
    <x v="7"/>
    <x v="10"/>
    <m/>
    <m/>
    <m/>
    <m/>
    <s v=""/>
  </r>
  <r>
    <x v="5"/>
    <d v="2012-06-09T00:00:00"/>
    <s v="Mile 30"/>
    <x v="294"/>
    <x v="157"/>
    <x v="55"/>
    <x v="2"/>
    <x v="10"/>
    <m/>
    <m/>
    <m/>
    <m/>
    <s v=""/>
  </r>
  <r>
    <x v="5"/>
    <d v="2012-06-09T00:00:00"/>
    <s v="Mile 30"/>
    <x v="97"/>
    <x v="80"/>
    <x v="69"/>
    <x v="0"/>
    <x v="10"/>
    <m/>
    <m/>
    <m/>
    <m/>
    <s v=""/>
  </r>
  <r>
    <x v="5"/>
    <d v="2012-06-09T00:00:00"/>
    <s v="Mile 30"/>
    <x v="331"/>
    <x v="84"/>
    <x v="189"/>
    <x v="9"/>
    <x v="10"/>
    <m/>
    <m/>
    <m/>
    <m/>
    <s v=""/>
  </r>
  <r>
    <x v="5"/>
    <d v="2012-06-09T00:00:00"/>
    <s v="Mile 30"/>
    <x v="98"/>
    <x v="12"/>
    <x v="70"/>
    <x v="4"/>
    <x v="10"/>
    <s v="Kob"/>
    <m/>
    <m/>
    <n v="2.4"/>
    <n v="4.8"/>
  </r>
  <r>
    <x v="5"/>
    <d v="2012-06-09T00:00:00"/>
    <s v="Mile 30"/>
    <x v="98"/>
    <x v="12"/>
    <x v="70"/>
    <x v="4"/>
    <x v="10"/>
    <s v="Blacktail"/>
    <m/>
    <m/>
    <n v="0.8"/>
    <n v="1.6"/>
  </r>
  <r>
    <x v="5"/>
    <d v="2012-06-09T00:00:00"/>
    <s v="Mile 30"/>
    <x v="103"/>
    <x v="73"/>
    <x v="74"/>
    <x v="2"/>
    <x v="10"/>
    <s v="Kob"/>
    <m/>
    <m/>
    <n v="1.2"/>
    <n v="2.4"/>
  </r>
  <r>
    <x v="5"/>
    <d v="2012-06-09T00:00:00"/>
    <s v="Mile 30"/>
    <x v="107"/>
    <x v="85"/>
    <x v="77"/>
    <x v="2"/>
    <x v="11"/>
    <m/>
    <m/>
    <m/>
    <m/>
    <s v=""/>
  </r>
  <r>
    <x v="5"/>
    <d v="2012-06-09T00:00:00"/>
    <s v="Mile 30"/>
    <x v="108"/>
    <x v="86"/>
    <x v="77"/>
    <x v="7"/>
    <x v="11"/>
    <m/>
    <m/>
    <m/>
    <m/>
    <s v=""/>
  </r>
  <r>
    <x v="5"/>
    <d v="2012-06-09T00:00:00"/>
    <s v="Mile 30"/>
    <x v="109"/>
    <x v="87"/>
    <x v="78"/>
    <x v="7"/>
    <x v="11"/>
    <m/>
    <m/>
    <m/>
    <m/>
    <s v=""/>
  </r>
  <r>
    <x v="5"/>
    <d v="2012-06-09T00:00:00"/>
    <s v="Mile 30"/>
    <x v="210"/>
    <x v="157"/>
    <x v="128"/>
    <x v="4"/>
    <x v="2"/>
    <s v="Galjoen"/>
    <m/>
    <m/>
    <n v="0.9"/>
    <n v="1.8"/>
  </r>
  <r>
    <x v="5"/>
    <d v="2012-06-09T00:00:00"/>
    <s v="Mile 30"/>
    <x v="211"/>
    <x v="158"/>
    <x v="129"/>
    <x v="4"/>
    <x v="2"/>
    <s v="Galjoen"/>
    <m/>
    <m/>
    <n v="0.8"/>
    <n v="1.6"/>
  </r>
  <r>
    <x v="5"/>
    <d v="2012-06-09T00:00:00"/>
    <s v="Mile 30"/>
    <x v="212"/>
    <x v="81"/>
    <x v="130"/>
    <x v="0"/>
    <x v="2"/>
    <s v="Galjoen"/>
    <m/>
    <m/>
    <n v="1"/>
    <n v="2"/>
  </r>
  <r>
    <x v="5"/>
    <d v="2012-06-09T00:00:00"/>
    <s v="Mile 30"/>
    <x v="213"/>
    <x v="113"/>
    <x v="131"/>
    <x v="2"/>
    <x v="2"/>
    <s v="Galjoen"/>
    <m/>
    <m/>
    <n v="0.8"/>
    <n v="1.6"/>
  </r>
  <r>
    <x v="5"/>
    <d v="2012-06-09T00:00:00"/>
    <s v="Mile 30"/>
    <x v="213"/>
    <x v="113"/>
    <x v="131"/>
    <x v="2"/>
    <x v="2"/>
    <s v="Galjoen"/>
    <m/>
    <m/>
    <n v="0.9"/>
    <n v="1.8"/>
  </r>
  <r>
    <x v="5"/>
    <d v="2012-06-09T00:00:00"/>
    <s v="Mile 30"/>
    <x v="213"/>
    <x v="113"/>
    <x v="131"/>
    <x v="2"/>
    <x v="2"/>
    <s v="Galjoen"/>
    <m/>
    <m/>
    <n v="0.7"/>
    <n v="1.4"/>
  </r>
  <r>
    <x v="5"/>
    <d v="2012-06-09T00:00:00"/>
    <s v="Mile 30"/>
    <x v="215"/>
    <x v="94"/>
    <x v="133"/>
    <x v="7"/>
    <x v="2"/>
    <s v="Galjoen"/>
    <m/>
    <m/>
    <n v="0.7"/>
    <n v="1.4"/>
  </r>
  <r>
    <x v="5"/>
    <d v="2012-06-09T00:00:00"/>
    <s v="Mile 30"/>
    <x v="305"/>
    <x v="18"/>
    <x v="129"/>
    <x v="8"/>
    <x v="2"/>
    <m/>
    <m/>
    <m/>
    <m/>
    <s v=""/>
  </r>
  <r>
    <x v="5"/>
    <d v="2012-06-09T00:00:00"/>
    <s v="Mile 30"/>
    <x v="306"/>
    <x v="216"/>
    <x v="129"/>
    <x v="9"/>
    <x v="2"/>
    <m/>
    <m/>
    <m/>
    <m/>
    <s v=""/>
  </r>
  <r>
    <x v="5"/>
    <d v="2012-06-09T00:00:00"/>
    <s v="Mile 30"/>
    <x v="218"/>
    <x v="162"/>
    <x v="135"/>
    <x v="2"/>
    <x v="2"/>
    <s v="Galjoen"/>
    <m/>
    <m/>
    <n v="0.7"/>
    <n v="1.4"/>
  </r>
  <r>
    <x v="5"/>
    <d v="2012-06-09T00:00:00"/>
    <s v="Mile 30"/>
    <x v="219"/>
    <x v="13"/>
    <x v="57"/>
    <x v="2"/>
    <x v="2"/>
    <s v="Kob"/>
    <m/>
    <m/>
    <n v="0.9"/>
    <n v="1.8"/>
  </r>
  <r>
    <x v="5"/>
    <d v="2012-06-09T00:00:00"/>
    <s v="Mile 30"/>
    <x v="219"/>
    <x v="13"/>
    <x v="57"/>
    <x v="2"/>
    <x v="2"/>
    <s v="Galjoen"/>
    <m/>
    <m/>
    <n v="0.7"/>
    <n v="1.4"/>
  </r>
  <r>
    <x v="5"/>
    <d v="2012-06-09T00:00:00"/>
    <s v="Mile 30"/>
    <x v="8"/>
    <x v="8"/>
    <x v="4"/>
    <x v="2"/>
    <x v="2"/>
    <s v="Kob"/>
    <m/>
    <m/>
    <n v="1.2"/>
    <n v="2.4"/>
  </r>
  <r>
    <x v="5"/>
    <d v="2012-06-09T00:00:00"/>
    <s v="Mile 30"/>
    <x v="307"/>
    <x v="217"/>
    <x v="149"/>
    <x v="4"/>
    <x v="2"/>
    <s v="Kob"/>
    <m/>
    <m/>
    <n v="1.4"/>
    <n v="2.8"/>
  </r>
  <r>
    <x v="5"/>
    <d v="2012-06-09T00:00:00"/>
    <s v="Mile 30"/>
    <x v="307"/>
    <x v="217"/>
    <x v="149"/>
    <x v="4"/>
    <x v="2"/>
    <s v="Galjoen"/>
    <m/>
    <m/>
    <n v="1.1000000000000001"/>
    <n v="2.2000000000000002"/>
  </r>
  <r>
    <x v="5"/>
    <d v="2012-06-09T00:00:00"/>
    <s v="Mile 30"/>
    <x v="112"/>
    <x v="90"/>
    <x v="80"/>
    <x v="2"/>
    <x v="12"/>
    <s v="Kob"/>
    <m/>
    <m/>
    <n v="0.8"/>
    <n v="1.6"/>
  </r>
  <r>
    <x v="5"/>
    <d v="2012-06-09T00:00:00"/>
    <s v="Mile 30"/>
    <x v="113"/>
    <x v="91"/>
    <x v="80"/>
    <x v="2"/>
    <x v="13"/>
    <m/>
    <m/>
    <m/>
    <m/>
    <s v=""/>
  </r>
  <r>
    <x v="5"/>
    <d v="2012-06-09T00:00:00"/>
    <s v="Mile 30"/>
    <x v="256"/>
    <x v="184"/>
    <x v="96"/>
    <x v="7"/>
    <x v="23"/>
    <m/>
    <m/>
    <m/>
    <m/>
    <s v=""/>
  </r>
  <r>
    <x v="5"/>
    <d v="2012-06-09T00:00:00"/>
    <s v="Mile 30"/>
    <x v="114"/>
    <x v="61"/>
    <x v="81"/>
    <x v="0"/>
    <x v="12"/>
    <m/>
    <m/>
    <m/>
    <m/>
    <s v=""/>
  </r>
  <r>
    <x v="5"/>
    <d v="2012-06-09T00:00:00"/>
    <s v="Mile 30"/>
    <x v="252"/>
    <x v="180"/>
    <x v="81"/>
    <x v="9"/>
    <x v="12"/>
    <m/>
    <m/>
    <m/>
    <m/>
    <s v=""/>
  </r>
  <r>
    <x v="5"/>
    <d v="2012-06-09T00:00:00"/>
    <s v="Mile 30"/>
    <x v="332"/>
    <x v="157"/>
    <x v="81"/>
    <x v="0"/>
    <x v="12"/>
    <m/>
    <m/>
    <m/>
    <m/>
    <s v=""/>
  </r>
  <r>
    <x v="5"/>
    <d v="2012-06-09T00:00:00"/>
    <s v="Mile 30"/>
    <x v="117"/>
    <x v="16"/>
    <x v="57"/>
    <x v="6"/>
    <x v="12"/>
    <m/>
    <s v="Shark Spotted Gully"/>
    <m/>
    <n v="9.5"/>
    <n v="9.5"/>
  </r>
  <r>
    <x v="5"/>
    <d v="2012-06-09T00:00:00"/>
    <s v="Mile 30"/>
    <x v="117"/>
    <x v="16"/>
    <x v="57"/>
    <x v="6"/>
    <x v="12"/>
    <s v="Kob"/>
    <m/>
    <m/>
    <n v="1.6"/>
    <n v="3.2"/>
  </r>
  <r>
    <x v="5"/>
    <d v="2012-06-09T00:00:00"/>
    <s v="Mile 30"/>
    <x v="121"/>
    <x v="95"/>
    <x v="86"/>
    <x v="2"/>
    <x v="12"/>
    <m/>
    <m/>
    <m/>
    <m/>
    <s v=""/>
  </r>
  <r>
    <x v="5"/>
    <d v="2012-06-09T00:00:00"/>
    <s v="Mile 30"/>
    <x v="122"/>
    <x v="96"/>
    <x v="80"/>
    <x v="2"/>
    <x v="12"/>
    <m/>
    <m/>
    <m/>
    <m/>
    <s v=""/>
  </r>
  <r>
    <x v="5"/>
    <d v="2012-06-09T00:00:00"/>
    <s v="Mile 30"/>
    <x v="245"/>
    <x v="176"/>
    <x v="151"/>
    <x v="0"/>
    <x v="22"/>
    <s v="Kob"/>
    <m/>
    <m/>
    <n v="0.8"/>
    <n v="1.6"/>
  </r>
  <r>
    <x v="5"/>
    <d v="2012-06-09T00:00:00"/>
    <s v="Mile 30"/>
    <x v="244"/>
    <x v="175"/>
    <x v="94"/>
    <x v="2"/>
    <x v="22"/>
    <s v="Kob"/>
    <m/>
    <m/>
    <n v="0.9"/>
    <n v="1.8"/>
  </r>
  <r>
    <x v="5"/>
    <d v="2012-06-09T00:00:00"/>
    <s v="Mile 30"/>
    <x v="333"/>
    <x v="234"/>
    <x v="114"/>
    <x v="2"/>
    <x v="22"/>
    <s v="Kob"/>
    <m/>
    <m/>
    <n v="1.5"/>
    <n v="3"/>
  </r>
  <r>
    <x v="5"/>
    <d v="2012-06-09T00:00:00"/>
    <s v="Mile 30"/>
    <x v="334"/>
    <x v="235"/>
    <x v="114"/>
    <x v="2"/>
    <x v="22"/>
    <m/>
    <m/>
    <m/>
    <m/>
    <s v=""/>
  </r>
  <r>
    <x v="5"/>
    <d v="2012-06-09T00:00:00"/>
    <s v="Mile 30"/>
    <x v="247"/>
    <x v="81"/>
    <x v="153"/>
    <x v="2"/>
    <x v="22"/>
    <m/>
    <m/>
    <m/>
    <m/>
    <s v=""/>
  </r>
  <r>
    <x v="5"/>
    <d v="2012-06-09T00:00:00"/>
    <s v="Mile 30"/>
    <x v="249"/>
    <x v="178"/>
    <x v="114"/>
    <x v="2"/>
    <x v="22"/>
    <m/>
    <m/>
    <m/>
    <m/>
    <s v=""/>
  </r>
  <r>
    <x v="5"/>
    <d v="2012-06-09T00:00:00"/>
    <s v="Mile 30"/>
    <x v="246"/>
    <x v="5"/>
    <x v="152"/>
    <x v="2"/>
    <x v="22"/>
    <s v="Kob"/>
    <m/>
    <m/>
    <n v="1.3"/>
    <n v="2.6"/>
  </r>
  <r>
    <x v="5"/>
    <d v="2012-06-09T00:00:00"/>
    <s v="Mile 30"/>
    <x v="296"/>
    <x v="210"/>
    <x v="154"/>
    <x v="2"/>
    <x v="22"/>
    <m/>
    <m/>
    <m/>
    <m/>
    <s v=""/>
  </r>
  <r>
    <x v="5"/>
    <d v="2012-06-09T00:00:00"/>
    <s v="Mile 30"/>
    <x v="298"/>
    <x v="132"/>
    <x v="170"/>
    <x v="2"/>
    <x v="22"/>
    <s v="Kob"/>
    <m/>
    <m/>
    <n v="0.9"/>
    <n v="1.8"/>
  </r>
  <r>
    <x v="5"/>
    <d v="2012-06-09T00:00:00"/>
    <s v="Mile 30"/>
    <x v="299"/>
    <x v="212"/>
    <x v="154"/>
    <x v="2"/>
    <x v="22"/>
    <m/>
    <m/>
    <m/>
    <m/>
    <s v=""/>
  </r>
  <r>
    <x v="5"/>
    <d v="2012-06-09T00:00:00"/>
    <s v="Mile 30"/>
    <x v="127"/>
    <x v="61"/>
    <x v="55"/>
    <x v="4"/>
    <x v="7"/>
    <m/>
    <m/>
    <m/>
    <m/>
    <s v=""/>
  </r>
  <r>
    <x v="5"/>
    <d v="2012-06-09T00:00:00"/>
    <s v="Mile 30"/>
    <x v="128"/>
    <x v="101"/>
    <x v="88"/>
    <x v="2"/>
    <x v="7"/>
    <m/>
    <m/>
    <m/>
    <m/>
    <s v=""/>
  </r>
  <r>
    <x v="5"/>
    <d v="2012-06-09T00:00:00"/>
    <s v="Mile 30"/>
    <x v="300"/>
    <x v="213"/>
    <x v="171"/>
    <x v="2"/>
    <x v="7"/>
    <s v="Galjoen"/>
    <m/>
    <m/>
    <n v="1.3"/>
    <n v="2.6"/>
  </r>
  <r>
    <x v="5"/>
    <d v="2012-06-09T00:00:00"/>
    <s v="Mile 30"/>
    <x v="132"/>
    <x v="105"/>
    <x v="23"/>
    <x v="7"/>
    <x v="7"/>
    <m/>
    <m/>
    <m/>
    <m/>
    <s v=""/>
  </r>
  <r>
    <x v="5"/>
    <d v="2012-06-09T00:00:00"/>
    <s v="Mile 30"/>
    <x v="133"/>
    <x v="106"/>
    <x v="74"/>
    <x v="6"/>
    <x v="7"/>
    <m/>
    <m/>
    <m/>
    <m/>
    <s v=""/>
  </r>
  <r>
    <x v="5"/>
    <d v="2012-06-09T00:00:00"/>
    <s v="Mile 30"/>
    <x v="134"/>
    <x v="5"/>
    <x v="74"/>
    <x v="2"/>
    <x v="7"/>
    <m/>
    <m/>
    <m/>
    <m/>
    <s v=""/>
  </r>
  <r>
    <x v="5"/>
    <d v="2012-06-09T00:00:00"/>
    <s v="Mile 30"/>
    <x v="135"/>
    <x v="107"/>
    <x v="90"/>
    <x v="2"/>
    <x v="7"/>
    <m/>
    <m/>
    <m/>
    <m/>
    <s v=""/>
  </r>
  <r>
    <x v="5"/>
    <d v="2012-06-09T00:00:00"/>
    <s v="Mile 30"/>
    <x v="136"/>
    <x v="45"/>
    <x v="91"/>
    <x v="2"/>
    <x v="7"/>
    <s v="Kob"/>
    <m/>
    <m/>
    <n v="0.9"/>
    <n v="1.8"/>
  </r>
  <r>
    <x v="5"/>
    <d v="2012-06-09T00:00:00"/>
    <s v="Mile 30"/>
    <x v="136"/>
    <x v="45"/>
    <x v="91"/>
    <x v="2"/>
    <x v="7"/>
    <s v="Galjoen"/>
    <m/>
    <m/>
    <n v="1.3"/>
    <n v="2.6"/>
  </r>
  <r>
    <x v="5"/>
    <d v="2012-06-09T00:00:00"/>
    <s v="Mile 30"/>
    <x v="302"/>
    <x v="32"/>
    <x v="172"/>
    <x v="2"/>
    <x v="7"/>
    <m/>
    <m/>
    <m/>
    <m/>
    <s v=""/>
  </r>
  <r>
    <x v="6"/>
    <d v="2012-09-22T00:00:00"/>
    <s v="Mile 4"/>
    <x v="154"/>
    <x v="122"/>
    <x v="6"/>
    <x v="5"/>
    <x v="17"/>
    <m/>
    <m/>
    <m/>
    <m/>
    <s v=""/>
  </r>
  <r>
    <x v="6"/>
    <d v="2012-09-22T00:00:00"/>
    <s v="Mile 4"/>
    <x v="155"/>
    <x v="113"/>
    <x v="6"/>
    <x v="4"/>
    <x v="17"/>
    <m/>
    <s v="Shark Copper (Female)"/>
    <m/>
    <n v="68.2"/>
    <n v="68.2"/>
  </r>
  <r>
    <x v="6"/>
    <d v="2012-09-22T00:00:00"/>
    <s v="Mile 4"/>
    <x v="155"/>
    <x v="113"/>
    <x v="6"/>
    <x v="4"/>
    <x v="17"/>
    <m/>
    <s v="Shark Spotted Gully"/>
    <m/>
    <n v="12"/>
    <n v="12"/>
  </r>
  <r>
    <x v="6"/>
    <d v="2012-09-22T00:00:00"/>
    <s v="Mile 4"/>
    <x v="155"/>
    <x v="113"/>
    <x v="6"/>
    <x v="4"/>
    <x v="17"/>
    <m/>
    <s v="Shark Spotted Gully"/>
    <m/>
    <n v="32.1"/>
    <n v="32.1"/>
  </r>
  <r>
    <x v="6"/>
    <d v="2012-09-22T00:00:00"/>
    <s v="Mile 4"/>
    <x v="155"/>
    <x v="113"/>
    <x v="6"/>
    <x v="4"/>
    <x v="17"/>
    <m/>
    <s v="Shark Spotted Gully"/>
    <m/>
    <n v="28.7"/>
    <n v="28.7"/>
  </r>
  <r>
    <x v="6"/>
    <d v="2012-09-22T00:00:00"/>
    <s v="Mile 4"/>
    <x v="155"/>
    <x v="113"/>
    <x v="6"/>
    <x v="4"/>
    <x v="17"/>
    <m/>
    <s v="Shark Cow / Sevengill"/>
    <m/>
    <n v="43.7"/>
    <n v="43.7"/>
  </r>
  <r>
    <x v="6"/>
    <d v="2012-09-22T00:00:00"/>
    <s v="Mile 4"/>
    <x v="155"/>
    <x v="113"/>
    <x v="6"/>
    <x v="4"/>
    <x v="17"/>
    <s v="Kob"/>
    <m/>
    <m/>
    <n v="2.4"/>
    <n v="4.8"/>
  </r>
  <r>
    <x v="6"/>
    <d v="2012-09-22T00:00:00"/>
    <s v="Mile 4"/>
    <x v="155"/>
    <x v="113"/>
    <x v="6"/>
    <x v="4"/>
    <x v="17"/>
    <s v="Kob"/>
    <m/>
    <m/>
    <n v="2"/>
    <n v="4"/>
  </r>
  <r>
    <x v="6"/>
    <d v="2012-09-22T00:00:00"/>
    <s v="Mile 4"/>
    <x v="155"/>
    <x v="113"/>
    <x v="6"/>
    <x v="4"/>
    <x v="17"/>
    <s v="Kob"/>
    <m/>
    <m/>
    <n v="0.9"/>
    <n v="1.8"/>
  </r>
  <r>
    <x v="6"/>
    <d v="2012-09-22T00:00:00"/>
    <s v="Mile 4"/>
    <x v="155"/>
    <x v="113"/>
    <x v="6"/>
    <x v="4"/>
    <x v="17"/>
    <s v="Kob"/>
    <m/>
    <m/>
    <n v="1"/>
    <n v="2"/>
  </r>
  <r>
    <x v="6"/>
    <d v="2012-09-22T00:00:00"/>
    <s v="Mile 4"/>
    <x v="156"/>
    <x v="123"/>
    <x v="101"/>
    <x v="7"/>
    <x v="17"/>
    <m/>
    <s v="Shark Spotted Gully"/>
    <m/>
    <n v="19.600000000000001"/>
    <n v="19.600000000000001"/>
  </r>
  <r>
    <x v="6"/>
    <d v="2012-09-22T00:00:00"/>
    <s v="Mile 4"/>
    <x v="157"/>
    <x v="124"/>
    <x v="101"/>
    <x v="2"/>
    <x v="17"/>
    <s v="Kob"/>
    <m/>
    <m/>
    <n v="2.2000000000000002"/>
    <n v="4.4000000000000004"/>
  </r>
  <r>
    <x v="6"/>
    <d v="2012-09-22T00:00:00"/>
    <s v="Mile 4"/>
    <x v="157"/>
    <x v="124"/>
    <x v="101"/>
    <x v="2"/>
    <x v="17"/>
    <s v="Kob"/>
    <m/>
    <m/>
    <n v="1.7"/>
    <n v="3.4"/>
  </r>
  <r>
    <x v="6"/>
    <d v="2012-09-22T00:00:00"/>
    <s v="Mile 4"/>
    <x v="157"/>
    <x v="124"/>
    <x v="101"/>
    <x v="2"/>
    <x v="17"/>
    <s v="Galjoen"/>
    <m/>
    <m/>
    <n v="1.2"/>
    <n v="2.4"/>
  </r>
  <r>
    <x v="6"/>
    <d v="2012-09-22T00:00:00"/>
    <s v="Mile 4"/>
    <x v="309"/>
    <x v="219"/>
    <x v="175"/>
    <x v="0"/>
    <x v="17"/>
    <m/>
    <m/>
    <m/>
    <m/>
    <s v=""/>
  </r>
  <r>
    <x v="6"/>
    <d v="2012-09-22T00:00:00"/>
    <s v="Mile 4"/>
    <x v="237"/>
    <x v="170"/>
    <x v="146"/>
    <x v="2"/>
    <x v="17"/>
    <m/>
    <s v="Guitarfish - Lesser"/>
    <m/>
    <n v="2.7"/>
    <n v="2.7"/>
  </r>
  <r>
    <x v="6"/>
    <d v="2012-09-22T00:00:00"/>
    <s v="Mile 4"/>
    <x v="310"/>
    <x v="61"/>
    <x v="10"/>
    <x v="2"/>
    <x v="17"/>
    <m/>
    <m/>
    <m/>
    <m/>
    <s v=""/>
  </r>
  <r>
    <x v="6"/>
    <d v="2012-09-22T00:00:00"/>
    <s v="Mile 4"/>
    <x v="311"/>
    <x v="220"/>
    <x v="176"/>
    <x v="0"/>
    <x v="17"/>
    <m/>
    <m/>
    <m/>
    <m/>
    <s v=""/>
  </r>
  <r>
    <x v="6"/>
    <d v="2012-09-22T00:00:00"/>
    <s v="Mile 4"/>
    <x v="236"/>
    <x v="169"/>
    <x v="145"/>
    <x v="4"/>
    <x v="17"/>
    <m/>
    <m/>
    <m/>
    <m/>
    <s v=""/>
  </r>
  <r>
    <x v="6"/>
    <d v="2012-09-22T00:00:00"/>
    <s v="Mile 4"/>
    <x v="312"/>
    <x v="221"/>
    <x v="177"/>
    <x v="2"/>
    <x v="17"/>
    <s v="Kob"/>
    <m/>
    <m/>
    <n v="1.1000000000000001"/>
    <n v="2.2000000000000002"/>
  </r>
  <r>
    <x v="6"/>
    <d v="2012-09-22T00:00:00"/>
    <s v="Mile 4"/>
    <x v="255"/>
    <x v="183"/>
    <x v="94"/>
    <x v="3"/>
    <x v="17"/>
    <s v="Galjoen"/>
    <m/>
    <m/>
    <n v="0.7"/>
    <n v="1.4"/>
  </r>
  <r>
    <x v="6"/>
    <d v="2012-09-22T00:00:00"/>
    <s v="Mile 4"/>
    <x v="255"/>
    <x v="183"/>
    <x v="94"/>
    <x v="3"/>
    <x v="17"/>
    <s v="Galjoen"/>
    <m/>
    <m/>
    <n v="0.9"/>
    <n v="1.8"/>
  </r>
  <r>
    <x v="6"/>
    <d v="2012-09-22T00:00:00"/>
    <s v="Mile 4"/>
    <x v="255"/>
    <x v="183"/>
    <x v="94"/>
    <x v="3"/>
    <x v="17"/>
    <s v="Blacktail"/>
    <m/>
    <m/>
    <n v="1.2"/>
    <n v="2.4"/>
  </r>
  <r>
    <x v="6"/>
    <d v="2012-09-22T00:00:00"/>
    <s v="Mile 4"/>
    <x v="235"/>
    <x v="168"/>
    <x v="94"/>
    <x v="0"/>
    <x v="17"/>
    <s v="Galjoen"/>
    <m/>
    <m/>
    <n v="1.4"/>
    <n v="2.8"/>
  </r>
  <r>
    <x v="6"/>
    <d v="2012-09-22T00:00:00"/>
    <s v="Mile 4"/>
    <x v="235"/>
    <x v="168"/>
    <x v="94"/>
    <x v="0"/>
    <x v="17"/>
    <s v="Galjoen"/>
    <m/>
    <m/>
    <n v="1.2"/>
    <n v="2.4"/>
  </r>
  <r>
    <x v="6"/>
    <d v="2012-09-22T00:00:00"/>
    <s v="Mile 4"/>
    <x v="257"/>
    <x v="185"/>
    <x v="48"/>
    <x v="2"/>
    <x v="3"/>
    <m/>
    <m/>
    <m/>
    <m/>
    <s v=""/>
  </r>
  <r>
    <x v="6"/>
    <d v="2012-09-22T00:00:00"/>
    <s v="Mile 4"/>
    <x v="17"/>
    <x v="17"/>
    <x v="12"/>
    <x v="0"/>
    <x v="3"/>
    <m/>
    <s v="Shark Copper (Female)"/>
    <m/>
    <n v="83.1"/>
    <n v="83.1"/>
  </r>
  <r>
    <x v="6"/>
    <d v="2012-09-22T00:00:00"/>
    <s v="Mile 4"/>
    <x v="18"/>
    <x v="18"/>
    <x v="13"/>
    <x v="0"/>
    <x v="3"/>
    <m/>
    <m/>
    <m/>
    <m/>
    <s v=""/>
  </r>
  <r>
    <x v="6"/>
    <d v="2012-09-22T00:00:00"/>
    <s v="Mile 4"/>
    <x v="19"/>
    <x v="19"/>
    <x v="14"/>
    <x v="2"/>
    <x v="3"/>
    <m/>
    <m/>
    <m/>
    <m/>
    <s v=""/>
  </r>
  <r>
    <x v="6"/>
    <d v="2012-09-22T00:00:00"/>
    <s v="Mile 4"/>
    <x v="20"/>
    <x v="13"/>
    <x v="15"/>
    <x v="4"/>
    <x v="3"/>
    <m/>
    <m/>
    <m/>
    <m/>
    <s v=""/>
  </r>
  <r>
    <x v="6"/>
    <d v="2012-09-22T00:00:00"/>
    <s v="Mile 4"/>
    <x v="22"/>
    <x v="21"/>
    <x v="17"/>
    <x v="6"/>
    <x v="3"/>
    <m/>
    <s v="Shark Spotted Gully"/>
    <m/>
    <n v="14.5"/>
    <n v="14.5"/>
  </r>
  <r>
    <x v="6"/>
    <d v="2012-09-22T00:00:00"/>
    <s v="Mile 4"/>
    <x v="23"/>
    <x v="22"/>
    <x v="17"/>
    <x v="6"/>
    <x v="3"/>
    <m/>
    <m/>
    <m/>
    <m/>
    <s v=""/>
  </r>
  <r>
    <x v="6"/>
    <d v="2012-09-22T00:00:00"/>
    <s v="Mile 4"/>
    <x v="24"/>
    <x v="23"/>
    <x v="18"/>
    <x v="4"/>
    <x v="3"/>
    <m/>
    <m/>
    <m/>
    <m/>
    <s v=""/>
  </r>
  <r>
    <x v="6"/>
    <d v="2012-09-22T00:00:00"/>
    <s v="Mile 4"/>
    <x v="25"/>
    <x v="24"/>
    <x v="19"/>
    <x v="0"/>
    <x v="3"/>
    <m/>
    <s v="Shark Spotted Gully"/>
    <m/>
    <n v="8.3000000000000007"/>
    <n v="8.3000000000000007"/>
  </r>
  <r>
    <x v="6"/>
    <d v="2012-09-22T00:00:00"/>
    <s v="Mile 4"/>
    <x v="27"/>
    <x v="26"/>
    <x v="21"/>
    <x v="2"/>
    <x v="3"/>
    <m/>
    <m/>
    <m/>
    <m/>
    <s v=""/>
  </r>
  <r>
    <x v="6"/>
    <d v="2012-09-22T00:00:00"/>
    <s v="Mile 4"/>
    <x v="28"/>
    <x v="18"/>
    <x v="21"/>
    <x v="4"/>
    <x v="3"/>
    <m/>
    <m/>
    <m/>
    <m/>
    <s v=""/>
  </r>
  <r>
    <x v="6"/>
    <d v="2012-09-22T00:00:00"/>
    <s v="Mile 4"/>
    <x v="29"/>
    <x v="27"/>
    <x v="22"/>
    <x v="6"/>
    <x v="3"/>
    <m/>
    <s v="Shark Spotted Gully"/>
    <m/>
    <n v="15.8"/>
    <n v="15.8"/>
  </r>
  <r>
    <x v="6"/>
    <d v="2012-09-22T00:00:00"/>
    <s v="Mile 4"/>
    <x v="29"/>
    <x v="27"/>
    <x v="22"/>
    <x v="6"/>
    <x v="3"/>
    <m/>
    <s v="Shark Spotted Gully"/>
    <m/>
    <n v="3.5"/>
    <n v="3.5"/>
  </r>
  <r>
    <x v="6"/>
    <d v="2012-09-22T00:00:00"/>
    <s v="Mile 4"/>
    <x v="29"/>
    <x v="27"/>
    <x v="22"/>
    <x v="6"/>
    <x v="3"/>
    <s v="Kob"/>
    <m/>
    <m/>
    <n v="1.9"/>
    <n v="3.8"/>
  </r>
  <r>
    <x v="6"/>
    <d v="2012-09-22T00:00:00"/>
    <s v="Mile 4"/>
    <x v="33"/>
    <x v="5"/>
    <x v="25"/>
    <x v="6"/>
    <x v="3"/>
    <m/>
    <s v="Shark Spotted Gully"/>
    <m/>
    <n v="3.5"/>
    <n v="3.5"/>
  </r>
  <r>
    <x v="6"/>
    <d v="2012-09-22T00:00:00"/>
    <s v="Mile 4"/>
    <x v="33"/>
    <x v="5"/>
    <x v="25"/>
    <x v="6"/>
    <x v="3"/>
    <s v="Kob"/>
    <m/>
    <m/>
    <n v="1.2"/>
    <n v="2.4"/>
  </r>
  <r>
    <x v="6"/>
    <d v="2012-09-22T00:00:00"/>
    <s v="Mile 4"/>
    <x v="33"/>
    <x v="5"/>
    <x v="25"/>
    <x v="6"/>
    <x v="3"/>
    <s v="Kob"/>
    <m/>
    <m/>
    <n v="0.9"/>
    <n v="1.8"/>
  </r>
  <r>
    <x v="6"/>
    <d v="2012-09-22T00:00:00"/>
    <s v="Mile 4"/>
    <x v="34"/>
    <x v="29"/>
    <x v="25"/>
    <x v="1"/>
    <x v="3"/>
    <m/>
    <m/>
    <m/>
    <m/>
    <s v=""/>
  </r>
  <r>
    <x v="6"/>
    <d v="2012-09-22T00:00:00"/>
    <s v="Mile 4"/>
    <x v="35"/>
    <x v="30"/>
    <x v="26"/>
    <x v="2"/>
    <x v="3"/>
    <m/>
    <s v="Shark Spotted Gully"/>
    <m/>
    <n v="9.1"/>
    <n v="9.1"/>
  </r>
  <r>
    <x v="6"/>
    <d v="2012-09-22T00:00:00"/>
    <s v="Mile 4"/>
    <x v="37"/>
    <x v="32"/>
    <x v="28"/>
    <x v="0"/>
    <x v="3"/>
    <m/>
    <m/>
    <m/>
    <m/>
    <s v=""/>
  </r>
  <r>
    <x v="6"/>
    <d v="2012-09-22T00:00:00"/>
    <s v="Mile 4"/>
    <x v="40"/>
    <x v="35"/>
    <x v="3"/>
    <x v="4"/>
    <x v="3"/>
    <m/>
    <m/>
    <m/>
    <m/>
    <s v=""/>
  </r>
  <r>
    <x v="6"/>
    <d v="2012-09-22T00:00:00"/>
    <s v="Mile 4"/>
    <x v="321"/>
    <x v="228"/>
    <x v="185"/>
    <x v="2"/>
    <x v="3"/>
    <m/>
    <m/>
    <m/>
    <m/>
    <s v=""/>
  </r>
  <r>
    <x v="6"/>
    <d v="2012-09-22T00:00:00"/>
    <s v="Mile 4"/>
    <x v="322"/>
    <x v="118"/>
    <x v="171"/>
    <x v="2"/>
    <x v="3"/>
    <m/>
    <m/>
    <m/>
    <m/>
    <s v=""/>
  </r>
  <r>
    <x v="6"/>
    <d v="2012-09-22T00:00:00"/>
    <s v="Mile 4"/>
    <x v="0"/>
    <x v="0"/>
    <x v="0"/>
    <x v="0"/>
    <x v="0"/>
    <m/>
    <m/>
    <m/>
    <m/>
    <s v=""/>
  </r>
  <r>
    <x v="6"/>
    <d v="2012-09-22T00:00:00"/>
    <s v="Mile 4"/>
    <x v="1"/>
    <x v="1"/>
    <x v="0"/>
    <x v="1"/>
    <x v="0"/>
    <m/>
    <m/>
    <m/>
    <m/>
    <s v=""/>
  </r>
  <r>
    <x v="6"/>
    <d v="2012-09-22T00:00:00"/>
    <s v="Mile 4"/>
    <x v="323"/>
    <x v="229"/>
    <x v="186"/>
    <x v="2"/>
    <x v="1"/>
    <m/>
    <m/>
    <m/>
    <m/>
    <s v=""/>
  </r>
  <r>
    <x v="6"/>
    <d v="2012-09-22T00:00:00"/>
    <s v="Mile 4"/>
    <x v="324"/>
    <x v="230"/>
    <x v="186"/>
    <x v="2"/>
    <x v="1"/>
    <m/>
    <m/>
    <m/>
    <m/>
    <s v=""/>
  </r>
  <r>
    <x v="6"/>
    <d v="2012-09-22T00:00:00"/>
    <s v="Mile 4"/>
    <x v="3"/>
    <x v="3"/>
    <x v="2"/>
    <x v="0"/>
    <x v="0"/>
    <m/>
    <m/>
    <m/>
    <m/>
    <s v=""/>
  </r>
  <r>
    <x v="6"/>
    <d v="2012-09-22T00:00:00"/>
    <s v="Mile 4"/>
    <x v="4"/>
    <x v="4"/>
    <x v="2"/>
    <x v="2"/>
    <x v="0"/>
    <m/>
    <m/>
    <m/>
    <m/>
    <s v=""/>
  </r>
  <r>
    <x v="6"/>
    <d v="2012-09-22T00:00:00"/>
    <s v="Mile 4"/>
    <x v="5"/>
    <x v="5"/>
    <x v="2"/>
    <x v="2"/>
    <x v="0"/>
    <m/>
    <s v="Shark Spotted Gully"/>
    <m/>
    <n v="11.3"/>
    <n v="11.3"/>
  </r>
  <r>
    <x v="6"/>
    <d v="2012-09-22T00:00:00"/>
    <s v="Mile 4"/>
    <x v="5"/>
    <x v="5"/>
    <x v="2"/>
    <x v="2"/>
    <x v="0"/>
    <m/>
    <s v="Shark Spotted Gully"/>
    <m/>
    <n v="12"/>
    <n v="12"/>
  </r>
  <r>
    <x v="6"/>
    <d v="2012-09-22T00:00:00"/>
    <s v="Mile 4"/>
    <x v="6"/>
    <x v="6"/>
    <x v="2"/>
    <x v="3"/>
    <x v="0"/>
    <m/>
    <m/>
    <m/>
    <m/>
    <s v=""/>
  </r>
  <r>
    <x v="6"/>
    <d v="2012-09-22T00:00:00"/>
    <s v="Mile 4"/>
    <x v="7"/>
    <x v="7"/>
    <x v="3"/>
    <x v="2"/>
    <x v="0"/>
    <m/>
    <m/>
    <m/>
    <m/>
    <s v=""/>
  </r>
  <r>
    <x v="6"/>
    <d v="2012-09-22T00:00:00"/>
    <s v="Mile 4"/>
    <x v="261"/>
    <x v="188"/>
    <x v="158"/>
    <x v="7"/>
    <x v="0"/>
    <m/>
    <m/>
    <m/>
    <m/>
    <s v=""/>
  </r>
  <r>
    <x v="6"/>
    <d v="2012-09-22T00:00:00"/>
    <s v="Mile 4"/>
    <x v="9"/>
    <x v="9"/>
    <x v="5"/>
    <x v="2"/>
    <x v="0"/>
    <m/>
    <m/>
    <m/>
    <m/>
    <s v=""/>
  </r>
  <r>
    <x v="6"/>
    <d v="2012-09-22T00:00:00"/>
    <s v="Mile 4"/>
    <x v="10"/>
    <x v="10"/>
    <x v="6"/>
    <x v="4"/>
    <x v="0"/>
    <m/>
    <m/>
    <m/>
    <m/>
    <s v=""/>
  </r>
  <r>
    <x v="6"/>
    <d v="2012-09-22T00:00:00"/>
    <s v="Mile 4"/>
    <x v="262"/>
    <x v="189"/>
    <x v="6"/>
    <x v="5"/>
    <x v="0"/>
    <s v="Kob"/>
    <m/>
    <m/>
    <n v="2.4"/>
    <n v="4.8"/>
  </r>
  <r>
    <x v="6"/>
    <d v="2012-09-22T00:00:00"/>
    <s v="Mile 4"/>
    <x v="335"/>
    <x v="236"/>
    <x v="37"/>
    <x v="9"/>
    <x v="2"/>
    <m/>
    <m/>
    <m/>
    <m/>
    <s v=""/>
  </r>
  <r>
    <x v="6"/>
    <d v="2012-09-22T00:00:00"/>
    <s v="Mile 4"/>
    <x v="11"/>
    <x v="11"/>
    <x v="7"/>
    <x v="5"/>
    <x v="0"/>
    <m/>
    <s v="Shark Spotted Gully"/>
    <m/>
    <n v="19.2"/>
    <n v="19.2"/>
  </r>
  <r>
    <x v="6"/>
    <d v="2012-09-22T00:00:00"/>
    <s v="Mile 4"/>
    <x v="12"/>
    <x v="12"/>
    <x v="8"/>
    <x v="4"/>
    <x v="0"/>
    <m/>
    <m/>
    <m/>
    <m/>
    <s v=""/>
  </r>
  <r>
    <x v="6"/>
    <d v="2012-09-22T00:00:00"/>
    <s v="Mile 4"/>
    <x v="263"/>
    <x v="55"/>
    <x v="158"/>
    <x v="2"/>
    <x v="0"/>
    <m/>
    <m/>
    <m/>
    <m/>
    <s v=""/>
  </r>
  <r>
    <x v="6"/>
    <d v="2012-09-22T00:00:00"/>
    <s v="Mile 4"/>
    <x v="13"/>
    <x v="13"/>
    <x v="9"/>
    <x v="2"/>
    <x v="0"/>
    <m/>
    <m/>
    <m/>
    <m/>
    <s v=""/>
  </r>
  <r>
    <x v="6"/>
    <d v="2012-09-22T00:00:00"/>
    <s v="Mile 4"/>
    <x v="14"/>
    <x v="14"/>
    <x v="10"/>
    <x v="4"/>
    <x v="0"/>
    <m/>
    <m/>
    <m/>
    <m/>
    <s v=""/>
  </r>
  <r>
    <x v="6"/>
    <d v="2012-09-22T00:00:00"/>
    <s v="Mile 4"/>
    <x v="15"/>
    <x v="15"/>
    <x v="10"/>
    <x v="3"/>
    <x v="0"/>
    <m/>
    <m/>
    <m/>
    <m/>
    <s v=""/>
  </r>
  <r>
    <x v="6"/>
    <d v="2012-09-22T00:00:00"/>
    <s v="Mile 4"/>
    <x v="266"/>
    <x v="5"/>
    <x v="159"/>
    <x v="4"/>
    <x v="0"/>
    <m/>
    <s v="Shark Spotted Gully"/>
    <m/>
    <n v="18.2"/>
    <n v="18.2"/>
  </r>
  <r>
    <x v="6"/>
    <d v="2012-09-22T00:00:00"/>
    <s v="Mile 4"/>
    <x v="267"/>
    <x v="172"/>
    <x v="159"/>
    <x v="9"/>
    <x v="0"/>
    <m/>
    <m/>
    <m/>
    <m/>
    <s v=""/>
  </r>
  <r>
    <x v="6"/>
    <d v="2012-09-22T00:00:00"/>
    <s v="Mile 4"/>
    <x v="268"/>
    <x v="138"/>
    <x v="159"/>
    <x v="9"/>
    <x v="1"/>
    <m/>
    <s v="Shark Copper (Female)"/>
    <m/>
    <n v="57"/>
    <n v="57"/>
  </r>
  <r>
    <x v="6"/>
    <d v="2012-09-22T00:00:00"/>
    <s v="Mile 4"/>
    <x v="269"/>
    <x v="55"/>
    <x v="9"/>
    <x v="2"/>
    <x v="0"/>
    <m/>
    <m/>
    <m/>
    <m/>
    <s v=""/>
  </r>
  <r>
    <x v="6"/>
    <d v="2012-09-22T00:00:00"/>
    <s v="Mile 4"/>
    <x v="270"/>
    <x v="191"/>
    <x v="9"/>
    <x v="3"/>
    <x v="0"/>
    <m/>
    <m/>
    <m/>
    <m/>
    <s v=""/>
  </r>
  <r>
    <x v="6"/>
    <d v="2012-09-22T00:00:00"/>
    <s v="Mile 4"/>
    <x v="325"/>
    <x v="61"/>
    <x v="187"/>
    <x v="2"/>
    <x v="0"/>
    <m/>
    <m/>
    <m/>
    <m/>
    <s v=""/>
  </r>
  <r>
    <x v="6"/>
    <d v="2012-09-22T00:00:00"/>
    <s v="Mile 4"/>
    <x v="46"/>
    <x v="41"/>
    <x v="33"/>
    <x v="2"/>
    <x v="5"/>
    <m/>
    <s v="Shark Spotted Gully"/>
    <m/>
    <n v="17.5"/>
    <n v="17.5"/>
  </r>
  <r>
    <x v="6"/>
    <d v="2012-09-22T00:00:00"/>
    <s v="Mile 4"/>
    <x v="46"/>
    <x v="41"/>
    <x v="33"/>
    <x v="2"/>
    <x v="5"/>
    <m/>
    <s v="Shark Spotted Gully"/>
    <m/>
    <n v="21"/>
    <n v="21"/>
  </r>
  <r>
    <x v="6"/>
    <d v="2012-09-22T00:00:00"/>
    <s v="Mile 4"/>
    <x v="46"/>
    <x v="41"/>
    <x v="33"/>
    <x v="2"/>
    <x v="5"/>
    <m/>
    <s v="Shark Spotted Gully"/>
    <m/>
    <n v="11.3"/>
    <n v="11.3"/>
  </r>
  <r>
    <x v="6"/>
    <d v="2012-09-22T00:00:00"/>
    <s v="Mile 4"/>
    <x v="46"/>
    <x v="41"/>
    <x v="33"/>
    <x v="2"/>
    <x v="5"/>
    <m/>
    <s v="Shark Spotted Gully"/>
    <m/>
    <n v="14.5"/>
    <n v="14.5"/>
  </r>
  <r>
    <x v="6"/>
    <d v="2012-09-22T00:00:00"/>
    <s v="Mile 4"/>
    <x v="46"/>
    <x v="41"/>
    <x v="33"/>
    <x v="2"/>
    <x v="5"/>
    <m/>
    <s v="Shark Spotted Gully"/>
    <m/>
    <n v="29.2"/>
    <n v="29.2"/>
  </r>
  <r>
    <x v="6"/>
    <d v="2012-09-22T00:00:00"/>
    <s v="Mile 4"/>
    <x v="48"/>
    <x v="43"/>
    <x v="34"/>
    <x v="6"/>
    <x v="5"/>
    <m/>
    <m/>
    <m/>
    <m/>
    <s v=""/>
  </r>
  <r>
    <x v="6"/>
    <d v="2012-09-22T00:00:00"/>
    <s v="Mile 4"/>
    <x v="49"/>
    <x v="44"/>
    <x v="35"/>
    <x v="4"/>
    <x v="5"/>
    <m/>
    <m/>
    <m/>
    <m/>
    <s v=""/>
  </r>
  <r>
    <x v="6"/>
    <d v="2012-09-22T00:00:00"/>
    <s v="Mile 4"/>
    <x v="53"/>
    <x v="5"/>
    <x v="38"/>
    <x v="2"/>
    <x v="5"/>
    <m/>
    <m/>
    <m/>
    <m/>
    <s v=""/>
  </r>
  <r>
    <x v="6"/>
    <d v="2012-09-22T00:00:00"/>
    <s v="Mile 4"/>
    <x v="54"/>
    <x v="46"/>
    <x v="39"/>
    <x v="2"/>
    <x v="5"/>
    <m/>
    <m/>
    <m/>
    <m/>
    <s v=""/>
  </r>
  <r>
    <x v="6"/>
    <d v="2012-09-22T00:00:00"/>
    <s v="Mile 4"/>
    <x v="55"/>
    <x v="47"/>
    <x v="40"/>
    <x v="2"/>
    <x v="5"/>
    <m/>
    <s v="Shark Spotted Gully"/>
    <m/>
    <n v="25.7"/>
    <n v="25.7"/>
  </r>
  <r>
    <x v="6"/>
    <d v="2012-09-22T00:00:00"/>
    <s v="Mile 4"/>
    <x v="272"/>
    <x v="39"/>
    <x v="160"/>
    <x v="2"/>
    <x v="5"/>
    <m/>
    <m/>
    <m/>
    <m/>
    <s v=""/>
  </r>
  <r>
    <x v="6"/>
    <d v="2012-09-22T00:00:00"/>
    <s v="Mile 4"/>
    <x v="336"/>
    <x v="237"/>
    <x v="21"/>
    <x v="2"/>
    <x v="5"/>
    <m/>
    <m/>
    <m/>
    <m/>
    <s v=""/>
  </r>
  <r>
    <x v="6"/>
    <d v="2012-09-22T00:00:00"/>
    <s v="Mile 4"/>
    <x v="56"/>
    <x v="39"/>
    <x v="41"/>
    <x v="2"/>
    <x v="5"/>
    <m/>
    <m/>
    <m/>
    <m/>
    <s v=""/>
  </r>
  <r>
    <x v="6"/>
    <d v="2012-09-22T00:00:00"/>
    <s v="Mile 4"/>
    <x v="57"/>
    <x v="5"/>
    <x v="21"/>
    <x v="2"/>
    <x v="5"/>
    <m/>
    <m/>
    <m/>
    <m/>
    <s v=""/>
  </r>
  <r>
    <x v="6"/>
    <d v="2012-09-22T00:00:00"/>
    <s v="Mile 4"/>
    <x v="59"/>
    <x v="48"/>
    <x v="43"/>
    <x v="2"/>
    <x v="5"/>
    <m/>
    <s v="Shark Spotted Gully"/>
    <m/>
    <n v="25.5"/>
    <n v="25.5"/>
  </r>
  <r>
    <x v="6"/>
    <d v="2012-09-22T00:00:00"/>
    <s v="Mile 4"/>
    <x v="60"/>
    <x v="49"/>
    <x v="44"/>
    <x v="2"/>
    <x v="5"/>
    <m/>
    <m/>
    <m/>
    <m/>
    <s v=""/>
  </r>
  <r>
    <x v="6"/>
    <d v="2012-09-22T00:00:00"/>
    <s v="Mile 4"/>
    <x v="275"/>
    <x v="194"/>
    <x v="162"/>
    <x v="2"/>
    <x v="5"/>
    <m/>
    <s v="Shark Cow / Sevengill"/>
    <m/>
    <n v="20.8"/>
    <n v="20.8"/>
  </r>
  <r>
    <x v="6"/>
    <d v="2012-09-22T00:00:00"/>
    <s v="Mile 4"/>
    <x v="337"/>
    <x v="238"/>
    <x v="190"/>
    <x v="2"/>
    <x v="5"/>
    <m/>
    <s v="Shark Spotted Gully"/>
    <m/>
    <n v="14.4"/>
    <n v="14.4"/>
  </r>
  <r>
    <x v="6"/>
    <d v="2012-09-22T00:00:00"/>
    <s v="Mile 4"/>
    <x v="337"/>
    <x v="238"/>
    <x v="190"/>
    <x v="2"/>
    <x v="5"/>
    <m/>
    <s v="Shark Spotted Gully"/>
    <m/>
    <n v="20"/>
    <n v="20"/>
  </r>
  <r>
    <x v="6"/>
    <d v="2012-09-22T00:00:00"/>
    <s v="Mile 4"/>
    <x v="159"/>
    <x v="126"/>
    <x v="103"/>
    <x v="4"/>
    <x v="18"/>
    <m/>
    <m/>
    <m/>
    <m/>
    <s v=""/>
  </r>
  <r>
    <x v="6"/>
    <d v="2012-09-22T00:00:00"/>
    <s v="Mile 4"/>
    <x v="161"/>
    <x v="81"/>
    <x v="94"/>
    <x v="0"/>
    <x v="18"/>
    <m/>
    <s v="Shark Spotted Gully"/>
    <m/>
    <n v="22"/>
    <n v="22"/>
  </r>
  <r>
    <x v="6"/>
    <d v="2012-09-22T00:00:00"/>
    <s v="Mile 4"/>
    <x v="162"/>
    <x v="71"/>
    <x v="94"/>
    <x v="2"/>
    <x v="18"/>
    <m/>
    <s v="Shark Copper (Female)"/>
    <m/>
    <n v="68.900000000000006"/>
    <n v="68.900000000000006"/>
  </r>
  <r>
    <x v="6"/>
    <d v="2012-09-22T00:00:00"/>
    <s v="Mile 4"/>
    <x v="240"/>
    <x v="172"/>
    <x v="148"/>
    <x v="2"/>
    <x v="18"/>
    <m/>
    <s v="Shark Copper (Female)"/>
    <m/>
    <n v="72.599999999999994"/>
    <n v="72.599999999999994"/>
  </r>
  <r>
    <x v="6"/>
    <d v="2012-09-22T00:00:00"/>
    <s v="Mile 4"/>
    <x v="166"/>
    <x v="128"/>
    <x v="69"/>
    <x v="4"/>
    <x v="18"/>
    <m/>
    <s v="Shark Spotted Gully"/>
    <m/>
    <n v="19.2"/>
    <n v="19.2"/>
  </r>
  <r>
    <x v="6"/>
    <d v="2012-09-22T00:00:00"/>
    <s v="Mile 4"/>
    <x v="168"/>
    <x v="130"/>
    <x v="108"/>
    <x v="9"/>
    <x v="18"/>
    <m/>
    <m/>
    <m/>
    <m/>
    <s v=""/>
  </r>
  <r>
    <x v="6"/>
    <d v="2012-09-22T00:00:00"/>
    <s v="Mile 4"/>
    <x v="170"/>
    <x v="132"/>
    <x v="56"/>
    <x v="2"/>
    <x v="18"/>
    <m/>
    <m/>
    <m/>
    <m/>
    <s v=""/>
  </r>
  <r>
    <x v="6"/>
    <d v="2012-09-22T00:00:00"/>
    <s v="Mile 4"/>
    <x v="174"/>
    <x v="45"/>
    <x v="112"/>
    <x v="9"/>
    <x v="18"/>
    <m/>
    <m/>
    <m/>
    <m/>
    <s v=""/>
  </r>
  <r>
    <x v="6"/>
    <d v="2012-09-22T00:00:00"/>
    <s v="Mile 4"/>
    <x v="175"/>
    <x v="135"/>
    <x v="112"/>
    <x v="2"/>
    <x v="18"/>
    <m/>
    <s v="Shark Spotted Gully"/>
    <m/>
    <n v="14.1"/>
    <n v="14.1"/>
  </r>
  <r>
    <x v="6"/>
    <d v="2012-09-22T00:00:00"/>
    <s v="Mile 4"/>
    <x v="338"/>
    <x v="45"/>
    <x v="75"/>
    <x v="2"/>
    <x v="18"/>
    <m/>
    <m/>
    <m/>
    <m/>
    <s v=""/>
  </r>
  <r>
    <x v="6"/>
    <d v="2012-09-22T00:00:00"/>
    <s v="Mile 4"/>
    <x v="178"/>
    <x v="13"/>
    <x v="102"/>
    <x v="9"/>
    <x v="18"/>
    <m/>
    <m/>
    <m/>
    <m/>
    <s v=""/>
  </r>
  <r>
    <x v="6"/>
    <d v="2012-09-22T00:00:00"/>
    <s v="Mile 4"/>
    <x v="143"/>
    <x v="113"/>
    <x v="97"/>
    <x v="0"/>
    <x v="15"/>
    <m/>
    <m/>
    <m/>
    <m/>
    <s v=""/>
  </r>
  <r>
    <x v="6"/>
    <d v="2012-09-22T00:00:00"/>
    <s v="Mile 4"/>
    <x v="144"/>
    <x v="114"/>
    <x v="98"/>
    <x v="2"/>
    <x v="15"/>
    <m/>
    <m/>
    <m/>
    <m/>
    <s v=""/>
  </r>
  <r>
    <x v="6"/>
    <d v="2012-09-22T00:00:00"/>
    <s v="Mile 4"/>
    <x v="145"/>
    <x v="115"/>
    <x v="98"/>
    <x v="10"/>
    <x v="15"/>
    <m/>
    <m/>
    <m/>
    <m/>
    <s v=""/>
  </r>
  <r>
    <x v="6"/>
    <d v="2012-09-22T00:00:00"/>
    <s v="Mile 4"/>
    <x v="251"/>
    <x v="179"/>
    <x v="139"/>
    <x v="9"/>
    <x v="15"/>
    <m/>
    <m/>
    <m/>
    <m/>
    <s v=""/>
  </r>
  <r>
    <x v="6"/>
    <d v="2012-09-22T00:00:00"/>
    <s v="Mile 4"/>
    <x v="146"/>
    <x v="31"/>
    <x v="93"/>
    <x v="2"/>
    <x v="15"/>
    <m/>
    <m/>
    <m/>
    <m/>
    <s v=""/>
  </r>
  <r>
    <x v="6"/>
    <d v="2012-09-22T00:00:00"/>
    <s v="Mile 4"/>
    <x v="152"/>
    <x v="120"/>
    <x v="97"/>
    <x v="9"/>
    <x v="15"/>
    <m/>
    <m/>
    <m/>
    <m/>
    <s v=""/>
  </r>
  <r>
    <x v="6"/>
    <d v="2012-09-22T00:00:00"/>
    <s v="Mile 4"/>
    <x v="277"/>
    <x v="24"/>
    <x v="139"/>
    <x v="4"/>
    <x v="15"/>
    <m/>
    <m/>
    <m/>
    <m/>
    <s v=""/>
  </r>
  <r>
    <x v="6"/>
    <d v="2012-09-22T00:00:00"/>
    <s v="Mile 4"/>
    <x v="278"/>
    <x v="196"/>
    <x v="10"/>
    <x v="2"/>
    <x v="16"/>
    <m/>
    <m/>
    <m/>
    <m/>
    <s v=""/>
  </r>
  <r>
    <x v="6"/>
    <d v="2012-09-22T00:00:00"/>
    <s v="Mile 4"/>
    <x v="279"/>
    <x v="197"/>
    <x v="95"/>
    <x v="2"/>
    <x v="16"/>
    <m/>
    <m/>
    <m/>
    <m/>
    <s v=""/>
  </r>
  <r>
    <x v="6"/>
    <d v="2012-09-22T00:00:00"/>
    <s v="Mile 4"/>
    <x v="280"/>
    <x v="198"/>
    <x v="95"/>
    <x v="2"/>
    <x v="9"/>
    <m/>
    <m/>
    <m/>
    <m/>
    <s v=""/>
  </r>
  <r>
    <x v="6"/>
    <d v="2012-09-22T00:00:00"/>
    <s v="Mile 4"/>
    <x v="42"/>
    <x v="37"/>
    <x v="30"/>
    <x v="4"/>
    <x v="4"/>
    <m/>
    <s v="Shark Copper (Female)"/>
    <m/>
    <n v="54"/>
    <n v="54"/>
  </r>
  <r>
    <x v="6"/>
    <d v="2012-09-22T00:00:00"/>
    <s v="Mile 4"/>
    <x v="42"/>
    <x v="37"/>
    <x v="30"/>
    <x v="4"/>
    <x v="4"/>
    <m/>
    <s v="Shark Copper (Female)"/>
    <m/>
    <n v="70.2"/>
    <n v="70.2"/>
  </r>
  <r>
    <x v="6"/>
    <d v="2012-09-22T00:00:00"/>
    <s v="Mile 4"/>
    <x v="42"/>
    <x v="37"/>
    <x v="30"/>
    <x v="4"/>
    <x v="4"/>
    <m/>
    <s v="Shark Spotted Gully"/>
    <m/>
    <n v="32.5"/>
    <n v="32.5"/>
  </r>
  <r>
    <x v="6"/>
    <d v="2012-09-22T00:00:00"/>
    <s v="Mile 4"/>
    <x v="42"/>
    <x v="37"/>
    <x v="30"/>
    <x v="4"/>
    <x v="4"/>
    <m/>
    <s v="Shark Spotted Gully"/>
    <m/>
    <n v="35.700000000000003"/>
    <n v="35.700000000000003"/>
  </r>
  <r>
    <x v="6"/>
    <d v="2012-09-22T00:00:00"/>
    <s v="Mile 4"/>
    <x v="42"/>
    <x v="37"/>
    <x v="30"/>
    <x v="4"/>
    <x v="4"/>
    <s v="Kob"/>
    <m/>
    <m/>
    <n v="1"/>
    <n v="2"/>
  </r>
  <r>
    <x v="6"/>
    <d v="2012-09-22T00:00:00"/>
    <s v="Mile 4"/>
    <x v="43"/>
    <x v="38"/>
    <x v="30"/>
    <x v="5"/>
    <x v="4"/>
    <m/>
    <s v="Shark Spotted Gully"/>
    <m/>
    <n v="12.1"/>
    <n v="12.1"/>
  </r>
  <r>
    <x v="6"/>
    <d v="2012-09-22T00:00:00"/>
    <s v="Mile 4"/>
    <x v="44"/>
    <x v="39"/>
    <x v="31"/>
    <x v="0"/>
    <x v="4"/>
    <m/>
    <m/>
    <m/>
    <m/>
    <s v=""/>
  </r>
  <r>
    <x v="6"/>
    <d v="2012-09-22T00:00:00"/>
    <s v="Mile 4"/>
    <x v="313"/>
    <x v="222"/>
    <x v="178"/>
    <x v="4"/>
    <x v="4"/>
    <m/>
    <s v="Shark Copper (Female)"/>
    <m/>
    <n v="61.4"/>
    <n v="61.4"/>
  </r>
  <r>
    <x v="6"/>
    <d v="2012-09-22T00:00:00"/>
    <s v="Mile 4"/>
    <x v="314"/>
    <x v="223"/>
    <x v="178"/>
    <x v="7"/>
    <x v="4"/>
    <m/>
    <m/>
    <m/>
    <m/>
    <s v=""/>
  </r>
  <r>
    <x v="6"/>
    <d v="2012-09-22T00:00:00"/>
    <s v="Mile 4"/>
    <x v="163"/>
    <x v="84"/>
    <x v="104"/>
    <x v="2"/>
    <x v="4"/>
    <m/>
    <s v="Shark Spotted Gully"/>
    <m/>
    <n v="9.6999999999999993"/>
    <n v="9.6999999999999993"/>
  </r>
  <r>
    <x v="6"/>
    <d v="2012-09-22T00:00:00"/>
    <s v="Mile 4"/>
    <x v="165"/>
    <x v="127"/>
    <x v="106"/>
    <x v="2"/>
    <x v="4"/>
    <m/>
    <s v="Shark Spotted Gully"/>
    <m/>
    <n v="23"/>
    <n v="23"/>
  </r>
  <r>
    <x v="6"/>
    <d v="2012-09-22T00:00:00"/>
    <s v="Mile 4"/>
    <x v="165"/>
    <x v="127"/>
    <x v="106"/>
    <x v="2"/>
    <x v="4"/>
    <m/>
    <s v="Shark Spotted Gully"/>
    <m/>
    <n v="15"/>
    <n v="15"/>
  </r>
  <r>
    <x v="6"/>
    <d v="2012-09-22T00:00:00"/>
    <s v="Mile 4"/>
    <x v="165"/>
    <x v="127"/>
    <x v="106"/>
    <x v="2"/>
    <x v="4"/>
    <m/>
    <s v="Shark Spotted Gully"/>
    <m/>
    <n v="9"/>
    <n v="9"/>
  </r>
  <r>
    <x v="6"/>
    <d v="2012-09-22T00:00:00"/>
    <s v="Mile 4"/>
    <x v="165"/>
    <x v="127"/>
    <x v="106"/>
    <x v="2"/>
    <x v="4"/>
    <s v="Kob"/>
    <m/>
    <m/>
    <n v="3.2"/>
    <n v="6.4"/>
  </r>
  <r>
    <x v="6"/>
    <d v="2012-09-22T00:00:00"/>
    <s v="Mile 4"/>
    <x v="176"/>
    <x v="136"/>
    <x v="113"/>
    <x v="2"/>
    <x v="4"/>
    <m/>
    <m/>
    <m/>
    <m/>
    <s v=""/>
  </r>
  <r>
    <x v="6"/>
    <d v="2012-09-22T00:00:00"/>
    <s v="Mile 4"/>
    <x v="172"/>
    <x v="134"/>
    <x v="111"/>
    <x v="2"/>
    <x v="4"/>
    <m/>
    <s v="Shark Spotted Gully"/>
    <m/>
    <n v="14.2"/>
    <n v="14.2"/>
  </r>
  <r>
    <x v="6"/>
    <d v="2012-09-22T00:00:00"/>
    <s v="Mile 4"/>
    <x v="172"/>
    <x v="134"/>
    <x v="111"/>
    <x v="2"/>
    <x v="4"/>
    <m/>
    <s v="Shark Spotted Gully"/>
    <m/>
    <n v="19.5"/>
    <n v="19.5"/>
  </r>
  <r>
    <x v="6"/>
    <d v="2012-09-22T00:00:00"/>
    <s v="Mile 4"/>
    <x v="172"/>
    <x v="134"/>
    <x v="111"/>
    <x v="2"/>
    <x v="4"/>
    <m/>
    <s v="Shark Spotted Gully"/>
    <m/>
    <n v="18.600000000000001"/>
    <n v="18.600000000000001"/>
  </r>
  <r>
    <x v="6"/>
    <d v="2012-09-22T00:00:00"/>
    <s v="Mile 4"/>
    <x v="172"/>
    <x v="134"/>
    <x v="111"/>
    <x v="2"/>
    <x v="4"/>
    <m/>
    <s v="Shark Spotted Gully"/>
    <m/>
    <n v="12"/>
    <n v="12"/>
  </r>
  <r>
    <x v="6"/>
    <d v="2012-09-22T00:00:00"/>
    <s v="Mile 4"/>
    <x v="315"/>
    <x v="45"/>
    <x v="179"/>
    <x v="2"/>
    <x v="4"/>
    <m/>
    <m/>
    <m/>
    <m/>
    <s v=""/>
  </r>
  <r>
    <x v="6"/>
    <d v="2012-09-22T00:00:00"/>
    <s v="Mile 4"/>
    <x v="316"/>
    <x v="224"/>
    <x v="180"/>
    <x v="2"/>
    <x v="4"/>
    <m/>
    <m/>
    <m/>
    <m/>
    <s v=""/>
  </r>
  <r>
    <x v="6"/>
    <d v="2012-09-22T00:00:00"/>
    <s v="Mile 4"/>
    <x v="317"/>
    <x v="225"/>
    <x v="181"/>
    <x v="2"/>
    <x v="4"/>
    <m/>
    <s v="Shark Spotted Gully"/>
    <m/>
    <n v="21.3"/>
    <n v="21.3"/>
  </r>
  <r>
    <x v="6"/>
    <d v="2012-09-22T00:00:00"/>
    <s v="Mile 4"/>
    <x v="318"/>
    <x v="226"/>
    <x v="182"/>
    <x v="0"/>
    <x v="4"/>
    <m/>
    <m/>
    <m/>
    <m/>
    <s v=""/>
  </r>
  <r>
    <x v="6"/>
    <d v="2012-09-22T00:00:00"/>
    <s v="Mile 4"/>
    <x v="319"/>
    <x v="158"/>
    <x v="183"/>
    <x v="2"/>
    <x v="4"/>
    <m/>
    <m/>
    <m/>
    <m/>
    <s v=""/>
  </r>
  <r>
    <x v="6"/>
    <d v="2012-09-22T00:00:00"/>
    <s v="Mile 4"/>
    <x v="339"/>
    <x v="239"/>
    <x v="191"/>
    <x v="2"/>
    <x v="26"/>
    <m/>
    <s v="Shark Spotted Gully"/>
    <m/>
    <n v="13.7"/>
    <n v="13.7"/>
  </r>
  <r>
    <x v="6"/>
    <d v="2012-09-22T00:00:00"/>
    <s v="Mile 4"/>
    <x v="340"/>
    <x v="73"/>
    <x v="108"/>
    <x v="2"/>
    <x v="4"/>
    <s v="Kob"/>
    <m/>
    <m/>
    <n v="0.8"/>
    <n v="1.6"/>
  </r>
  <r>
    <x v="6"/>
    <d v="2012-09-22T00:00:00"/>
    <s v="Mile 4"/>
    <x v="227"/>
    <x v="55"/>
    <x v="140"/>
    <x v="4"/>
    <x v="21"/>
    <m/>
    <m/>
    <m/>
    <m/>
    <s v=""/>
  </r>
  <r>
    <x v="6"/>
    <d v="2012-09-22T00:00:00"/>
    <s v="Mile 4"/>
    <x v="228"/>
    <x v="104"/>
    <x v="141"/>
    <x v="2"/>
    <x v="21"/>
    <m/>
    <m/>
    <m/>
    <m/>
    <s v=""/>
  </r>
  <r>
    <x v="6"/>
    <d v="2012-09-22T00:00:00"/>
    <s v="Mile 4"/>
    <x v="328"/>
    <x v="231"/>
    <x v="171"/>
    <x v="2"/>
    <x v="21"/>
    <m/>
    <m/>
    <m/>
    <m/>
    <s v=""/>
  </r>
  <r>
    <x v="6"/>
    <d v="2012-09-22T00:00:00"/>
    <s v="Mile 4"/>
    <x v="229"/>
    <x v="5"/>
    <x v="41"/>
    <x v="0"/>
    <x v="21"/>
    <m/>
    <s v="Shark Cow / Sevengill"/>
    <m/>
    <n v="7.5"/>
    <n v="7.5"/>
  </r>
  <r>
    <x v="6"/>
    <d v="2012-09-22T00:00:00"/>
    <s v="Mile 4"/>
    <x v="232"/>
    <x v="47"/>
    <x v="143"/>
    <x v="4"/>
    <x v="21"/>
    <m/>
    <m/>
    <m/>
    <m/>
    <s v=""/>
  </r>
  <r>
    <x v="6"/>
    <d v="2012-09-22T00:00:00"/>
    <s v="Mile 4"/>
    <x v="341"/>
    <x v="130"/>
    <x v="192"/>
    <x v="2"/>
    <x v="20"/>
    <s v="Kob"/>
    <m/>
    <m/>
    <n v="0.8"/>
    <n v="1.6"/>
  </r>
  <r>
    <x v="6"/>
    <d v="2012-09-22T00:00:00"/>
    <s v="Mile 4"/>
    <x v="181"/>
    <x v="45"/>
    <x v="43"/>
    <x v="4"/>
    <x v="20"/>
    <m/>
    <m/>
    <m/>
    <m/>
    <s v=""/>
  </r>
  <r>
    <x v="6"/>
    <d v="2012-09-22T00:00:00"/>
    <s v="Mile 4"/>
    <x v="182"/>
    <x v="138"/>
    <x v="43"/>
    <x v="8"/>
    <x v="20"/>
    <m/>
    <m/>
    <m/>
    <m/>
    <s v=""/>
  </r>
  <r>
    <x v="6"/>
    <d v="2012-09-22T00:00:00"/>
    <s v="Mile 4"/>
    <x v="185"/>
    <x v="140"/>
    <x v="114"/>
    <x v="2"/>
    <x v="20"/>
    <m/>
    <s v="Shark Copper (Female)"/>
    <m/>
    <n v="49.5"/>
    <n v="49.5"/>
  </r>
  <r>
    <x v="6"/>
    <d v="2012-09-22T00:00:00"/>
    <s v="Mile 4"/>
    <x v="185"/>
    <x v="140"/>
    <x v="114"/>
    <x v="2"/>
    <x v="20"/>
    <m/>
    <s v="Shark Copper (Female)"/>
    <m/>
    <n v="135"/>
    <n v="81.5"/>
  </r>
  <r>
    <x v="6"/>
    <d v="2012-09-22T00:00:00"/>
    <s v="Mile 4"/>
    <x v="185"/>
    <x v="140"/>
    <x v="114"/>
    <x v="2"/>
    <x v="20"/>
    <m/>
    <s v="Shark Copper (Female)"/>
    <m/>
    <n v="81.5"/>
    <n v="81.5"/>
  </r>
  <r>
    <x v="6"/>
    <d v="2012-09-22T00:00:00"/>
    <s v="Mile 4"/>
    <x v="187"/>
    <x v="141"/>
    <x v="116"/>
    <x v="4"/>
    <x v="20"/>
    <m/>
    <s v="Shark Spotted Gully"/>
    <m/>
    <n v="3.3"/>
    <n v="3.3"/>
  </r>
  <r>
    <x v="6"/>
    <d v="2012-09-22T00:00:00"/>
    <s v="Mile 4"/>
    <x v="187"/>
    <x v="141"/>
    <x v="116"/>
    <x v="4"/>
    <x v="20"/>
    <s v="Kob"/>
    <m/>
    <m/>
    <n v="1.3"/>
    <n v="2.6"/>
  </r>
  <r>
    <x v="6"/>
    <d v="2012-09-22T00:00:00"/>
    <s v="Mile 4"/>
    <x v="189"/>
    <x v="45"/>
    <x v="16"/>
    <x v="4"/>
    <x v="20"/>
    <m/>
    <s v="Shark Copper (Female)"/>
    <m/>
    <n v="49.5"/>
    <n v="49.5"/>
  </r>
  <r>
    <x v="6"/>
    <d v="2012-09-22T00:00:00"/>
    <s v="Mile 4"/>
    <x v="189"/>
    <x v="45"/>
    <x v="16"/>
    <x v="4"/>
    <x v="20"/>
    <m/>
    <s v="Shark Copper (Female)"/>
    <m/>
    <n v="63.5"/>
    <n v="63.5"/>
  </r>
  <r>
    <x v="6"/>
    <d v="2012-09-22T00:00:00"/>
    <s v="Mile 4"/>
    <x v="342"/>
    <x v="240"/>
    <x v="16"/>
    <x v="2"/>
    <x v="20"/>
    <m/>
    <m/>
    <m/>
    <m/>
    <s v=""/>
  </r>
  <r>
    <x v="6"/>
    <d v="2012-09-22T00:00:00"/>
    <s v="Mile 4"/>
    <x v="191"/>
    <x v="45"/>
    <x v="118"/>
    <x v="4"/>
    <x v="20"/>
    <m/>
    <s v="Shark Copper (Female)"/>
    <m/>
    <n v="53.2"/>
    <n v="53.2"/>
  </r>
  <r>
    <x v="6"/>
    <d v="2012-09-22T00:00:00"/>
    <s v="Mile 4"/>
    <x v="192"/>
    <x v="144"/>
    <x v="119"/>
    <x v="6"/>
    <x v="20"/>
    <m/>
    <m/>
    <m/>
    <m/>
    <s v=""/>
  </r>
  <r>
    <x v="6"/>
    <d v="2012-09-22T00:00:00"/>
    <s v="Mile 4"/>
    <x v="193"/>
    <x v="145"/>
    <x v="120"/>
    <x v="2"/>
    <x v="20"/>
    <m/>
    <m/>
    <m/>
    <m/>
    <s v=""/>
  </r>
  <r>
    <x v="6"/>
    <d v="2012-09-22T00:00:00"/>
    <s v="Mile 4"/>
    <x v="282"/>
    <x v="200"/>
    <x v="163"/>
    <x v="6"/>
    <x v="20"/>
    <m/>
    <m/>
    <m/>
    <m/>
    <s v=""/>
  </r>
  <r>
    <x v="6"/>
    <d v="2012-09-22T00:00:00"/>
    <s v="Mile 4"/>
    <x v="195"/>
    <x v="146"/>
    <x v="122"/>
    <x v="4"/>
    <x v="20"/>
    <m/>
    <s v="Shark Spotted Gully"/>
    <m/>
    <n v="12.4"/>
    <n v="12.4"/>
  </r>
  <r>
    <x v="6"/>
    <d v="2012-09-22T00:00:00"/>
    <s v="Mile 4"/>
    <x v="286"/>
    <x v="203"/>
    <x v="158"/>
    <x v="4"/>
    <x v="20"/>
    <m/>
    <m/>
    <m/>
    <m/>
    <s v=""/>
  </r>
  <r>
    <x v="6"/>
    <d v="2012-09-22T00:00:00"/>
    <s v="Mile 4"/>
    <x v="199"/>
    <x v="149"/>
    <x v="43"/>
    <x v="8"/>
    <x v="20"/>
    <m/>
    <m/>
    <m/>
    <m/>
    <s v=""/>
  </r>
  <r>
    <x v="6"/>
    <d v="2012-09-22T00:00:00"/>
    <s v="Mile 4"/>
    <x v="202"/>
    <x v="152"/>
    <x v="123"/>
    <x v="2"/>
    <x v="20"/>
    <m/>
    <m/>
    <m/>
    <m/>
    <s v=""/>
  </r>
  <r>
    <x v="6"/>
    <d v="2012-09-22T00:00:00"/>
    <s v="Mile 4"/>
    <x v="204"/>
    <x v="118"/>
    <x v="126"/>
    <x v="4"/>
    <x v="20"/>
    <m/>
    <m/>
    <m/>
    <m/>
    <s v=""/>
  </r>
  <r>
    <x v="6"/>
    <d v="2012-09-22T00:00:00"/>
    <s v="Mile 4"/>
    <x v="208"/>
    <x v="155"/>
    <x v="29"/>
    <x v="2"/>
    <x v="20"/>
    <m/>
    <m/>
    <m/>
    <m/>
    <s v=""/>
  </r>
  <r>
    <x v="6"/>
    <d v="2012-09-22T00:00:00"/>
    <s v="Mile 4"/>
    <x v="209"/>
    <x v="156"/>
    <x v="127"/>
    <x v="0"/>
    <x v="20"/>
    <m/>
    <m/>
    <m/>
    <m/>
    <s v=""/>
  </r>
  <r>
    <x v="6"/>
    <d v="2012-09-22T00:00:00"/>
    <s v="Mile 4"/>
    <x v="330"/>
    <x v="233"/>
    <x v="188"/>
    <x v="2"/>
    <x v="20"/>
    <m/>
    <s v="Shark Cow / Sevengill"/>
    <m/>
    <n v="26.4"/>
    <n v="26.4"/>
  </r>
  <r>
    <x v="6"/>
    <d v="2012-09-22T00:00:00"/>
    <s v="Mile 4"/>
    <x v="343"/>
    <x v="39"/>
    <x v="193"/>
    <x v="2"/>
    <x v="20"/>
    <m/>
    <m/>
    <m/>
    <m/>
    <s v=""/>
  </r>
  <r>
    <x v="6"/>
    <d v="2012-09-22T00:00:00"/>
    <s v="Mile 4"/>
    <x v="62"/>
    <x v="51"/>
    <x v="46"/>
    <x v="0"/>
    <x v="24"/>
    <s v="Kob"/>
    <m/>
    <m/>
    <n v="0.8"/>
    <n v="1.6"/>
  </r>
  <r>
    <x v="6"/>
    <d v="2012-09-22T00:00:00"/>
    <s v="Mile 4"/>
    <x v="62"/>
    <x v="51"/>
    <x v="46"/>
    <x v="0"/>
    <x v="24"/>
    <s v="Galjoen"/>
    <m/>
    <m/>
    <n v="1"/>
    <n v="2"/>
  </r>
  <r>
    <x v="6"/>
    <d v="2012-09-22T00:00:00"/>
    <s v="Mile 4"/>
    <x v="62"/>
    <x v="51"/>
    <x v="46"/>
    <x v="0"/>
    <x v="24"/>
    <s v="Blacktail"/>
    <m/>
    <m/>
    <n v="0.7"/>
    <n v="1.4"/>
  </r>
  <r>
    <x v="6"/>
    <d v="2012-09-22T00:00:00"/>
    <s v="Mile 4"/>
    <x v="63"/>
    <x v="52"/>
    <x v="29"/>
    <x v="0"/>
    <x v="24"/>
    <m/>
    <s v="Shark Copper (Female)"/>
    <m/>
    <n v="95.6"/>
    <n v="95.6"/>
  </r>
  <r>
    <x v="6"/>
    <d v="2012-09-22T00:00:00"/>
    <s v="Mile 4"/>
    <x v="64"/>
    <x v="53"/>
    <x v="23"/>
    <x v="2"/>
    <x v="24"/>
    <m/>
    <s v="Shark Cow / Sevengill"/>
    <m/>
    <n v="24"/>
    <n v="24"/>
  </r>
  <r>
    <x v="6"/>
    <d v="2012-09-22T00:00:00"/>
    <s v="Mile 4"/>
    <x v="66"/>
    <x v="55"/>
    <x v="48"/>
    <x v="6"/>
    <x v="24"/>
    <m/>
    <m/>
    <m/>
    <m/>
    <s v=""/>
  </r>
  <r>
    <x v="6"/>
    <d v="2012-09-22T00:00:00"/>
    <s v="Mile 4"/>
    <x v="67"/>
    <x v="56"/>
    <x v="48"/>
    <x v="1"/>
    <x v="24"/>
    <m/>
    <m/>
    <m/>
    <m/>
    <s v=""/>
  </r>
  <r>
    <x v="6"/>
    <d v="2012-09-22T00:00:00"/>
    <s v="Mile 4"/>
    <x v="70"/>
    <x v="59"/>
    <x v="51"/>
    <x v="0"/>
    <x v="8"/>
    <m/>
    <m/>
    <m/>
    <m/>
    <s v=""/>
  </r>
  <r>
    <x v="6"/>
    <d v="2012-09-22T00:00:00"/>
    <s v="Mile 4"/>
    <x v="71"/>
    <x v="60"/>
    <x v="51"/>
    <x v="3"/>
    <x v="8"/>
    <m/>
    <m/>
    <m/>
    <m/>
    <s v=""/>
  </r>
  <r>
    <x v="6"/>
    <d v="2012-09-22T00:00:00"/>
    <s v="Mile 4"/>
    <x v="72"/>
    <x v="61"/>
    <x v="52"/>
    <x v="4"/>
    <x v="8"/>
    <m/>
    <m/>
    <m/>
    <m/>
    <s v=""/>
  </r>
  <r>
    <x v="6"/>
    <d v="2012-09-22T00:00:00"/>
    <s v="Mile 4"/>
    <x v="73"/>
    <x v="10"/>
    <x v="53"/>
    <x v="4"/>
    <x v="8"/>
    <m/>
    <s v="Shark Copper (Female)"/>
    <m/>
    <n v="53.5"/>
    <n v="53.5"/>
  </r>
  <r>
    <x v="6"/>
    <d v="2012-09-22T00:00:00"/>
    <s v="Mile 4"/>
    <x v="73"/>
    <x v="10"/>
    <x v="53"/>
    <x v="4"/>
    <x v="8"/>
    <m/>
    <s v="Shark Spotted Gully"/>
    <m/>
    <n v="6.5"/>
    <n v="6.5"/>
  </r>
  <r>
    <x v="6"/>
    <d v="2012-09-22T00:00:00"/>
    <s v="Mile 4"/>
    <x v="74"/>
    <x v="13"/>
    <x v="54"/>
    <x v="2"/>
    <x v="8"/>
    <m/>
    <m/>
    <m/>
    <m/>
    <s v=""/>
  </r>
  <r>
    <x v="6"/>
    <d v="2012-09-22T00:00:00"/>
    <s v="Mile 4"/>
    <x v="77"/>
    <x v="64"/>
    <x v="54"/>
    <x v="0"/>
    <x v="8"/>
    <m/>
    <m/>
    <m/>
    <m/>
    <s v=""/>
  </r>
  <r>
    <x v="6"/>
    <d v="2012-09-22T00:00:00"/>
    <s v="Mile 4"/>
    <x v="78"/>
    <x v="65"/>
    <x v="55"/>
    <x v="2"/>
    <x v="8"/>
    <m/>
    <m/>
    <m/>
    <m/>
    <s v=""/>
  </r>
  <r>
    <x v="6"/>
    <d v="2012-09-22T00:00:00"/>
    <s v="Mile 4"/>
    <x v="79"/>
    <x v="66"/>
    <x v="55"/>
    <x v="2"/>
    <x v="8"/>
    <m/>
    <m/>
    <m/>
    <m/>
    <s v=""/>
  </r>
  <r>
    <x v="6"/>
    <d v="2012-09-22T00:00:00"/>
    <s v="Mile 4"/>
    <x v="80"/>
    <x v="67"/>
    <x v="56"/>
    <x v="4"/>
    <x v="8"/>
    <m/>
    <m/>
    <m/>
    <m/>
    <s v=""/>
  </r>
  <r>
    <x v="6"/>
    <d v="2012-09-22T00:00:00"/>
    <s v="Mile 4"/>
    <x v="82"/>
    <x v="69"/>
    <x v="58"/>
    <x v="7"/>
    <x v="10"/>
    <m/>
    <m/>
    <m/>
    <m/>
    <s v=""/>
  </r>
  <r>
    <x v="6"/>
    <d v="2012-09-22T00:00:00"/>
    <s v="Mile 4"/>
    <x v="85"/>
    <x v="71"/>
    <x v="61"/>
    <x v="4"/>
    <x v="10"/>
    <m/>
    <s v="Shark Copper (Female)"/>
    <m/>
    <n v="38.5"/>
    <n v="38.5"/>
  </r>
  <r>
    <x v="6"/>
    <d v="2012-09-22T00:00:00"/>
    <s v="Mile 4"/>
    <x v="87"/>
    <x v="73"/>
    <x v="62"/>
    <x v="9"/>
    <x v="8"/>
    <m/>
    <s v="Shark Spotted Gully"/>
    <m/>
    <n v="22"/>
    <n v="22"/>
  </r>
  <r>
    <x v="6"/>
    <d v="2012-09-22T00:00:00"/>
    <s v="Mile 4"/>
    <x v="87"/>
    <x v="73"/>
    <x v="62"/>
    <x v="9"/>
    <x v="8"/>
    <m/>
    <s v="Shark Spotted Gully"/>
    <m/>
    <n v="19"/>
    <n v="19"/>
  </r>
  <r>
    <x v="6"/>
    <d v="2012-09-22T00:00:00"/>
    <s v="Mile 4"/>
    <x v="344"/>
    <x v="78"/>
    <x v="62"/>
    <x v="4"/>
    <x v="8"/>
    <m/>
    <s v="Shark Spotted Gully"/>
    <m/>
    <n v="20.5"/>
    <n v="20.5"/>
  </r>
  <r>
    <x v="6"/>
    <d v="2012-09-22T00:00:00"/>
    <s v="Mile 4"/>
    <x v="89"/>
    <x v="18"/>
    <x v="55"/>
    <x v="2"/>
    <x v="8"/>
    <m/>
    <m/>
    <m/>
    <m/>
    <s v=""/>
  </r>
  <r>
    <x v="6"/>
    <d v="2012-09-22T00:00:00"/>
    <s v="Mile 4"/>
    <x v="92"/>
    <x v="76"/>
    <x v="64"/>
    <x v="2"/>
    <x v="8"/>
    <m/>
    <m/>
    <m/>
    <m/>
    <s v=""/>
  </r>
  <r>
    <x v="6"/>
    <d v="2012-09-22T00:00:00"/>
    <s v="Mile 4"/>
    <x v="292"/>
    <x v="208"/>
    <x v="23"/>
    <x v="0"/>
    <x v="8"/>
    <m/>
    <m/>
    <m/>
    <m/>
    <s v=""/>
  </r>
  <r>
    <x v="6"/>
    <d v="2012-09-22T00:00:00"/>
    <s v="Mile 4"/>
    <x v="293"/>
    <x v="209"/>
    <x v="168"/>
    <x v="4"/>
    <x v="8"/>
    <m/>
    <m/>
    <m/>
    <m/>
    <s v=""/>
  </r>
  <r>
    <x v="6"/>
    <d v="2012-09-22T00:00:00"/>
    <s v="Mile 4"/>
    <x v="95"/>
    <x v="79"/>
    <x v="67"/>
    <x v="2"/>
    <x v="11"/>
    <m/>
    <m/>
    <m/>
    <m/>
    <s v=""/>
  </r>
  <r>
    <x v="6"/>
    <d v="2012-09-22T00:00:00"/>
    <s v="Mile 4"/>
    <x v="96"/>
    <x v="68"/>
    <x v="68"/>
    <x v="2"/>
    <x v="11"/>
    <s v="Kob"/>
    <m/>
    <m/>
    <n v="2.5"/>
    <n v="5"/>
  </r>
  <r>
    <x v="6"/>
    <d v="2012-09-22T00:00:00"/>
    <s v="Mile 4"/>
    <x v="96"/>
    <x v="68"/>
    <x v="68"/>
    <x v="2"/>
    <x v="11"/>
    <s v="Kob"/>
    <m/>
    <m/>
    <n v="1.4"/>
    <n v="2.8"/>
  </r>
  <r>
    <x v="6"/>
    <d v="2012-09-22T00:00:00"/>
    <s v="Mile 4"/>
    <x v="96"/>
    <x v="68"/>
    <x v="68"/>
    <x v="2"/>
    <x v="11"/>
    <s v="Blacktail"/>
    <m/>
    <m/>
    <n v="0.7"/>
    <n v="1.4"/>
  </r>
  <r>
    <x v="6"/>
    <d v="2012-09-22T00:00:00"/>
    <s v="Mile 4"/>
    <x v="331"/>
    <x v="84"/>
    <x v="189"/>
    <x v="9"/>
    <x v="10"/>
    <m/>
    <m/>
    <m/>
    <m/>
    <s v=""/>
  </r>
  <r>
    <x v="6"/>
    <d v="2012-09-22T00:00:00"/>
    <s v="Mile 4"/>
    <x v="98"/>
    <x v="12"/>
    <x v="70"/>
    <x v="4"/>
    <x v="10"/>
    <m/>
    <m/>
    <m/>
    <m/>
    <s v=""/>
  </r>
  <r>
    <x v="6"/>
    <d v="2012-09-22T00:00:00"/>
    <s v="Mile 4"/>
    <x v="99"/>
    <x v="73"/>
    <x v="71"/>
    <x v="2"/>
    <x v="11"/>
    <m/>
    <m/>
    <m/>
    <m/>
    <s v=""/>
  </r>
  <r>
    <x v="6"/>
    <d v="2012-09-22T00:00:00"/>
    <s v="Mile 4"/>
    <x v="100"/>
    <x v="81"/>
    <x v="72"/>
    <x v="2"/>
    <x v="10"/>
    <m/>
    <m/>
    <m/>
    <m/>
    <s v=""/>
  </r>
  <r>
    <x v="6"/>
    <d v="2012-09-22T00:00:00"/>
    <s v="Mile 4"/>
    <x v="101"/>
    <x v="18"/>
    <x v="73"/>
    <x v="2"/>
    <x v="10"/>
    <m/>
    <m/>
    <m/>
    <m/>
    <s v=""/>
  </r>
  <r>
    <x v="6"/>
    <d v="2012-09-22T00:00:00"/>
    <s v="Mile 4"/>
    <x v="102"/>
    <x v="81"/>
    <x v="74"/>
    <x v="2"/>
    <x v="11"/>
    <m/>
    <m/>
    <m/>
    <m/>
    <s v=""/>
  </r>
  <r>
    <x v="6"/>
    <d v="2012-09-22T00:00:00"/>
    <s v="Mile 4"/>
    <x v="106"/>
    <x v="84"/>
    <x v="76"/>
    <x v="2"/>
    <x v="10"/>
    <m/>
    <m/>
    <m/>
    <m/>
    <s v=""/>
  </r>
  <r>
    <x v="6"/>
    <d v="2012-09-22T00:00:00"/>
    <s v="Mile 4"/>
    <x v="107"/>
    <x v="85"/>
    <x v="77"/>
    <x v="2"/>
    <x v="11"/>
    <m/>
    <m/>
    <m/>
    <m/>
    <s v=""/>
  </r>
  <r>
    <x v="6"/>
    <d v="2012-09-22T00:00:00"/>
    <s v="Mile 4"/>
    <x v="108"/>
    <x v="86"/>
    <x v="77"/>
    <x v="7"/>
    <x v="11"/>
    <m/>
    <m/>
    <m/>
    <m/>
    <s v=""/>
  </r>
  <r>
    <x v="6"/>
    <d v="2012-09-22T00:00:00"/>
    <s v="Mile 4"/>
    <x v="110"/>
    <x v="88"/>
    <x v="79"/>
    <x v="2"/>
    <x v="12"/>
    <m/>
    <m/>
    <m/>
    <m/>
    <s v=""/>
  </r>
  <r>
    <x v="6"/>
    <d v="2012-09-22T00:00:00"/>
    <s v="Mile 4"/>
    <x v="112"/>
    <x v="90"/>
    <x v="80"/>
    <x v="2"/>
    <x v="12"/>
    <m/>
    <m/>
    <m/>
    <m/>
    <s v=""/>
  </r>
  <r>
    <x v="6"/>
    <d v="2012-09-22T00:00:00"/>
    <s v="Mile 4"/>
    <x v="113"/>
    <x v="91"/>
    <x v="80"/>
    <x v="2"/>
    <x v="13"/>
    <m/>
    <s v="Shark Spotted Gully"/>
    <m/>
    <n v="11.9"/>
    <n v="11.9"/>
  </r>
  <r>
    <x v="6"/>
    <d v="2012-09-22T00:00:00"/>
    <s v="Mile 4"/>
    <x v="113"/>
    <x v="91"/>
    <x v="80"/>
    <x v="2"/>
    <x v="13"/>
    <m/>
    <s v="Shark Spotted Gully"/>
    <m/>
    <n v="16"/>
    <n v="16"/>
  </r>
  <r>
    <x v="6"/>
    <d v="2012-09-22T00:00:00"/>
    <s v="Mile 4"/>
    <x v="256"/>
    <x v="184"/>
    <x v="96"/>
    <x v="7"/>
    <x v="23"/>
    <m/>
    <m/>
    <m/>
    <m/>
    <s v=""/>
  </r>
  <r>
    <x v="6"/>
    <d v="2012-09-22T00:00:00"/>
    <s v="Mile 4"/>
    <x v="114"/>
    <x v="61"/>
    <x v="81"/>
    <x v="0"/>
    <x v="12"/>
    <m/>
    <m/>
    <m/>
    <m/>
    <s v=""/>
  </r>
  <r>
    <x v="6"/>
    <d v="2012-09-22T00:00:00"/>
    <s v="Mile 4"/>
    <x v="332"/>
    <x v="157"/>
    <x v="81"/>
    <x v="0"/>
    <x v="12"/>
    <m/>
    <m/>
    <m/>
    <m/>
    <s v=""/>
  </r>
  <r>
    <x v="6"/>
    <d v="2012-09-22T00:00:00"/>
    <s v="Mile 4"/>
    <x v="116"/>
    <x v="92"/>
    <x v="83"/>
    <x v="4"/>
    <x v="12"/>
    <m/>
    <s v="Shark Copper (Female)"/>
    <m/>
    <n v="62.9"/>
    <n v="62.9"/>
  </r>
  <r>
    <x v="6"/>
    <d v="2012-09-22T00:00:00"/>
    <s v="Mile 4"/>
    <x v="117"/>
    <x v="16"/>
    <x v="57"/>
    <x v="6"/>
    <x v="12"/>
    <m/>
    <m/>
    <m/>
    <m/>
    <s v=""/>
  </r>
  <r>
    <x v="6"/>
    <d v="2012-09-22T00:00:00"/>
    <s v="Mile 4"/>
    <x v="118"/>
    <x v="93"/>
    <x v="84"/>
    <x v="4"/>
    <x v="12"/>
    <m/>
    <m/>
    <m/>
    <m/>
    <s v=""/>
  </r>
  <r>
    <x v="6"/>
    <d v="2012-09-22T00:00:00"/>
    <s v="Mile 4"/>
    <x v="120"/>
    <x v="31"/>
    <x v="85"/>
    <x v="0"/>
    <x v="12"/>
    <m/>
    <m/>
    <m/>
    <m/>
    <s v=""/>
  </r>
  <r>
    <x v="6"/>
    <d v="2012-09-22T00:00:00"/>
    <s v="Mile 4"/>
    <x v="121"/>
    <x v="95"/>
    <x v="86"/>
    <x v="2"/>
    <x v="12"/>
    <m/>
    <m/>
    <m/>
    <m/>
    <s v=""/>
  </r>
  <r>
    <x v="6"/>
    <d v="2012-09-22T00:00:00"/>
    <s v="Mile 4"/>
    <x v="122"/>
    <x v="96"/>
    <x v="80"/>
    <x v="2"/>
    <x v="12"/>
    <m/>
    <m/>
    <m/>
    <m/>
    <s v=""/>
  </r>
  <r>
    <x v="6"/>
    <d v="2012-09-22T00:00:00"/>
    <s v="Mile 4"/>
    <x v="123"/>
    <x v="97"/>
    <x v="85"/>
    <x v="0"/>
    <x v="12"/>
    <m/>
    <m/>
    <m/>
    <m/>
    <s v=""/>
  </r>
  <r>
    <x v="6"/>
    <d v="2012-09-22T00:00:00"/>
    <s v="Mile 4"/>
    <x v="124"/>
    <x v="98"/>
    <x v="83"/>
    <x v="8"/>
    <x v="12"/>
    <m/>
    <m/>
    <m/>
    <m/>
    <s v=""/>
  </r>
  <r>
    <x v="6"/>
    <d v="2012-09-22T00:00:00"/>
    <s v="Mile 4"/>
    <x v="126"/>
    <x v="100"/>
    <x v="87"/>
    <x v="2"/>
    <x v="12"/>
    <m/>
    <m/>
    <m/>
    <m/>
    <s v=""/>
  </r>
  <r>
    <x v="6"/>
    <d v="2012-09-22T00:00:00"/>
    <s v="Mile 4"/>
    <x v="245"/>
    <x v="176"/>
    <x v="151"/>
    <x v="0"/>
    <x v="22"/>
    <m/>
    <s v="Shark Copper (Female)"/>
    <m/>
    <n v="68.099999999999994"/>
    <n v="68.099999999999994"/>
  </r>
  <r>
    <x v="6"/>
    <d v="2012-09-22T00:00:00"/>
    <s v="Mile 4"/>
    <x v="244"/>
    <x v="175"/>
    <x v="94"/>
    <x v="2"/>
    <x v="22"/>
    <s v="Kob"/>
    <m/>
    <m/>
    <n v="1.8"/>
    <n v="3.6"/>
  </r>
  <r>
    <x v="6"/>
    <d v="2012-09-22T00:00:00"/>
    <s v="Mile 4"/>
    <x v="334"/>
    <x v="235"/>
    <x v="114"/>
    <x v="2"/>
    <x v="22"/>
    <m/>
    <m/>
    <m/>
    <m/>
    <s v=""/>
  </r>
  <r>
    <x v="6"/>
    <d v="2012-09-22T00:00:00"/>
    <s v="Mile 4"/>
    <x v="247"/>
    <x v="81"/>
    <x v="153"/>
    <x v="2"/>
    <x v="22"/>
    <s v="Kob"/>
    <m/>
    <m/>
    <n v="4.9000000000000004"/>
    <n v="9.8000000000000007"/>
  </r>
  <r>
    <x v="6"/>
    <d v="2012-09-22T00:00:00"/>
    <s v="Mile 4"/>
    <x v="249"/>
    <x v="178"/>
    <x v="114"/>
    <x v="2"/>
    <x v="22"/>
    <m/>
    <s v="Shark Spotted Gully"/>
    <m/>
    <n v="25"/>
    <n v="25"/>
  </r>
  <r>
    <x v="6"/>
    <d v="2012-09-22T00:00:00"/>
    <s v="Mile 4"/>
    <x v="249"/>
    <x v="178"/>
    <x v="114"/>
    <x v="2"/>
    <x v="22"/>
    <m/>
    <s v="Shark Spotted Gully"/>
    <m/>
    <n v="14.1"/>
    <n v="14.1"/>
  </r>
  <r>
    <x v="6"/>
    <d v="2012-09-22T00:00:00"/>
    <s v="Mile 4"/>
    <x v="250"/>
    <x v="21"/>
    <x v="3"/>
    <x v="9"/>
    <x v="5"/>
    <m/>
    <m/>
    <m/>
    <m/>
    <s v=""/>
  </r>
  <r>
    <x v="6"/>
    <d v="2012-09-22T00:00:00"/>
    <s v="Mile 4"/>
    <x v="246"/>
    <x v="5"/>
    <x v="152"/>
    <x v="2"/>
    <x v="22"/>
    <m/>
    <s v="Shark Spotted Gully"/>
    <m/>
    <n v="13.6"/>
    <n v="13.6"/>
  </r>
  <r>
    <x v="6"/>
    <d v="2012-09-22T00:00:00"/>
    <s v="Mile 4"/>
    <x v="345"/>
    <x v="241"/>
    <x v="194"/>
    <x v="2"/>
    <x v="22"/>
    <m/>
    <m/>
    <m/>
    <m/>
    <s v=""/>
  </r>
  <r>
    <x v="6"/>
    <d v="2012-09-22T00:00:00"/>
    <s v="Mile 4"/>
    <x v="295"/>
    <x v="178"/>
    <x v="169"/>
    <x v="4"/>
    <x v="22"/>
    <m/>
    <m/>
    <m/>
    <m/>
    <s v=""/>
  </r>
  <r>
    <x v="6"/>
    <d v="2012-09-22T00:00:00"/>
    <s v="Mile 4"/>
    <x v="297"/>
    <x v="211"/>
    <x v="84"/>
    <x v="9"/>
    <x v="25"/>
    <m/>
    <m/>
    <m/>
    <m/>
    <s v=""/>
  </r>
  <r>
    <x v="6"/>
    <d v="2012-09-22T00:00:00"/>
    <s v="Mile 4"/>
    <x v="298"/>
    <x v="132"/>
    <x v="170"/>
    <x v="2"/>
    <x v="22"/>
    <m/>
    <m/>
    <m/>
    <m/>
    <s v=""/>
  </r>
  <r>
    <x v="6"/>
    <d v="2012-09-22T00:00:00"/>
    <s v="Mile 4"/>
    <x v="127"/>
    <x v="61"/>
    <x v="55"/>
    <x v="4"/>
    <x v="7"/>
    <m/>
    <m/>
    <m/>
    <m/>
    <s v=""/>
  </r>
  <r>
    <x v="6"/>
    <d v="2012-09-22T00:00:00"/>
    <s v="Mile 4"/>
    <x v="128"/>
    <x v="101"/>
    <x v="88"/>
    <x v="2"/>
    <x v="7"/>
    <m/>
    <m/>
    <m/>
    <m/>
    <s v=""/>
  </r>
  <r>
    <x v="6"/>
    <d v="2012-09-22T00:00:00"/>
    <s v="Mile 4"/>
    <x v="131"/>
    <x v="104"/>
    <x v="70"/>
    <x v="2"/>
    <x v="7"/>
    <s v="Kob"/>
    <m/>
    <m/>
    <n v="0.8"/>
    <n v="1.6"/>
  </r>
  <r>
    <x v="6"/>
    <d v="2012-09-22T00:00:00"/>
    <s v="Mile 4"/>
    <x v="132"/>
    <x v="105"/>
    <x v="23"/>
    <x v="7"/>
    <x v="7"/>
    <m/>
    <m/>
    <m/>
    <m/>
    <s v=""/>
  </r>
  <r>
    <x v="6"/>
    <d v="2012-09-22T00:00:00"/>
    <s v="Mile 4"/>
    <x v="134"/>
    <x v="5"/>
    <x v="74"/>
    <x v="2"/>
    <x v="7"/>
    <m/>
    <s v="Shark Copper (Female)"/>
    <m/>
    <n v="71"/>
    <n v="71"/>
  </r>
  <r>
    <x v="6"/>
    <d v="2012-09-22T00:00:00"/>
    <s v="Mile 4"/>
    <x v="134"/>
    <x v="5"/>
    <x v="74"/>
    <x v="2"/>
    <x v="7"/>
    <m/>
    <s v="Shark Copper (Female)"/>
    <m/>
    <n v="89"/>
    <n v="89"/>
  </r>
  <r>
    <x v="6"/>
    <d v="2012-09-22T00:00:00"/>
    <s v="Mile 4"/>
    <x v="134"/>
    <x v="5"/>
    <x v="74"/>
    <x v="2"/>
    <x v="7"/>
    <m/>
    <s v="Shark Spotted Gully"/>
    <m/>
    <n v="18.100000000000001"/>
    <n v="18.100000000000001"/>
  </r>
  <r>
    <x v="6"/>
    <d v="2012-09-22T00:00:00"/>
    <s v="Mile 4"/>
    <x v="134"/>
    <x v="5"/>
    <x v="74"/>
    <x v="2"/>
    <x v="7"/>
    <m/>
    <s v="Shark Spotted Gully"/>
    <m/>
    <n v="17"/>
    <n v="17"/>
  </r>
  <r>
    <x v="6"/>
    <d v="2012-09-22T00:00:00"/>
    <s v="Mile 4"/>
    <x v="136"/>
    <x v="45"/>
    <x v="91"/>
    <x v="2"/>
    <x v="7"/>
    <m/>
    <m/>
    <m/>
    <m/>
    <s v=""/>
  </r>
  <r>
    <x v="6"/>
    <d v="2012-09-22T00:00:00"/>
    <s v="Mile 4"/>
    <x v="137"/>
    <x v="13"/>
    <x v="92"/>
    <x v="9"/>
    <x v="7"/>
    <m/>
    <m/>
    <m/>
    <m/>
    <s v=""/>
  </r>
  <r>
    <x v="6"/>
    <d v="2012-09-22T00:00:00"/>
    <s v="Mile 4"/>
    <x v="302"/>
    <x v="32"/>
    <x v="172"/>
    <x v="2"/>
    <x v="7"/>
    <m/>
    <m/>
    <m/>
    <m/>
    <s v=""/>
  </r>
  <r>
    <x v="6"/>
    <d v="2012-09-22T00:00:00"/>
    <s v="Mile 4"/>
    <x v="58"/>
    <x v="5"/>
    <x v="42"/>
    <x v="0"/>
    <x v="7"/>
    <m/>
    <s v="Shark Copper (Female)"/>
    <m/>
    <n v="53.9"/>
    <n v="53.9"/>
  </r>
  <r>
    <x v="6"/>
    <d v="2012-09-22T00:00:00"/>
    <s v="Mile 4"/>
    <x v="346"/>
    <x v="242"/>
    <x v="10"/>
    <x v="4"/>
    <x v="7"/>
    <s v="Kob"/>
    <m/>
    <m/>
    <n v="0.7"/>
    <n v="1.4"/>
  </r>
  <r>
    <x v="6"/>
    <d v="2012-09-22T00:00:00"/>
    <s v="Mile 4"/>
    <x v="346"/>
    <x v="242"/>
    <x v="10"/>
    <x v="4"/>
    <x v="7"/>
    <s v="Kob"/>
    <m/>
    <m/>
    <n v="2"/>
    <n v="4"/>
  </r>
  <r>
    <x v="6"/>
    <d v="2012-09-22T00:00:00"/>
    <s v="Mile 4"/>
    <x v="346"/>
    <x v="242"/>
    <x v="10"/>
    <x v="4"/>
    <x v="7"/>
    <s v="Kob"/>
    <m/>
    <m/>
    <n v="0.9"/>
    <n v="1.8"/>
  </r>
  <r>
    <x v="6"/>
    <d v="2012-09-22T00:00:00"/>
    <s v="Mile 4"/>
    <x v="346"/>
    <x v="242"/>
    <x v="10"/>
    <x v="4"/>
    <x v="7"/>
    <s v="Kob"/>
    <m/>
    <m/>
    <n v="1.6"/>
    <n v="3.2"/>
  </r>
  <r>
    <x v="6"/>
    <d v="2012-09-22T00:00:00"/>
    <s v="Mile 4"/>
    <x v="346"/>
    <x v="242"/>
    <x v="10"/>
    <x v="4"/>
    <x v="7"/>
    <s v="Kob"/>
    <m/>
    <m/>
    <n v="1"/>
    <n v="2"/>
  </r>
  <r>
    <x v="7"/>
    <d v="2012-11-12T00:00:00"/>
    <s v="Mile 68"/>
    <x v="155"/>
    <x v="113"/>
    <x v="6"/>
    <x v="4"/>
    <x v="17"/>
    <m/>
    <s v="Shark Hound Smooth"/>
    <m/>
    <n v="29.7"/>
    <n v="29.7"/>
  </r>
  <r>
    <x v="7"/>
    <d v="2012-11-12T00:00:00"/>
    <s v="Mile 68"/>
    <x v="155"/>
    <x v="113"/>
    <x v="6"/>
    <x v="4"/>
    <x v="17"/>
    <m/>
    <s v="Shark Cow / Sevengill"/>
    <m/>
    <n v="43.9"/>
    <n v="43.9"/>
  </r>
  <r>
    <x v="7"/>
    <d v="2012-11-12T00:00:00"/>
    <s v="Mile 68"/>
    <x v="156"/>
    <x v="123"/>
    <x v="101"/>
    <x v="7"/>
    <x v="17"/>
    <m/>
    <s v="Shark Spotted Gully"/>
    <m/>
    <n v="13.8"/>
    <n v="13.8"/>
  </r>
  <r>
    <x v="7"/>
    <d v="2012-11-12T00:00:00"/>
    <s v="Mile 68"/>
    <x v="157"/>
    <x v="124"/>
    <x v="101"/>
    <x v="2"/>
    <x v="17"/>
    <m/>
    <m/>
    <m/>
    <m/>
    <s v=""/>
  </r>
  <r>
    <x v="7"/>
    <d v="2012-11-12T00:00:00"/>
    <s v="Mile 68"/>
    <x v="310"/>
    <x v="61"/>
    <x v="10"/>
    <x v="2"/>
    <x v="17"/>
    <m/>
    <m/>
    <m/>
    <m/>
    <s v=""/>
  </r>
  <r>
    <x v="7"/>
    <d v="2012-11-12T00:00:00"/>
    <s v="Mile 68"/>
    <x v="311"/>
    <x v="220"/>
    <x v="176"/>
    <x v="0"/>
    <x v="17"/>
    <s v="Galjoen"/>
    <m/>
    <m/>
    <n v="0.7"/>
    <n v="1.4"/>
  </r>
  <r>
    <x v="7"/>
    <d v="2012-11-12T00:00:00"/>
    <s v="Mile 68"/>
    <x v="236"/>
    <x v="169"/>
    <x v="145"/>
    <x v="4"/>
    <x v="17"/>
    <s v="Galjoen"/>
    <m/>
    <m/>
    <n v="0.9"/>
    <n v="1.8"/>
  </r>
  <r>
    <x v="7"/>
    <d v="2012-11-12T00:00:00"/>
    <s v="Mile 68"/>
    <x v="255"/>
    <x v="183"/>
    <x v="94"/>
    <x v="3"/>
    <x v="17"/>
    <m/>
    <m/>
    <m/>
    <m/>
    <s v=""/>
  </r>
  <r>
    <x v="7"/>
    <d v="2012-11-12T00:00:00"/>
    <s v="Mile 68"/>
    <x v="235"/>
    <x v="168"/>
    <x v="94"/>
    <x v="0"/>
    <x v="17"/>
    <m/>
    <m/>
    <m/>
    <m/>
    <s v=""/>
  </r>
  <r>
    <x v="7"/>
    <d v="2012-11-12T00:00:00"/>
    <s v="Mile 68"/>
    <x v="257"/>
    <x v="185"/>
    <x v="48"/>
    <x v="2"/>
    <x v="3"/>
    <m/>
    <s v="Shark Spotted Gully"/>
    <m/>
    <n v="18.5"/>
    <n v="18.5"/>
  </r>
  <r>
    <x v="7"/>
    <d v="2012-11-12T00:00:00"/>
    <s v="Mile 68"/>
    <x v="257"/>
    <x v="185"/>
    <x v="48"/>
    <x v="2"/>
    <x v="3"/>
    <m/>
    <s v="Shark Spotted Gully"/>
    <m/>
    <n v="9.1999999999999993"/>
    <n v="9.1999999999999993"/>
  </r>
  <r>
    <x v="7"/>
    <d v="2012-11-12T00:00:00"/>
    <s v="Mile 68"/>
    <x v="257"/>
    <x v="185"/>
    <x v="48"/>
    <x v="2"/>
    <x v="3"/>
    <m/>
    <s v="Shark Spotted Gully"/>
    <m/>
    <n v="13.2"/>
    <n v="13.2"/>
  </r>
  <r>
    <x v="7"/>
    <d v="2012-11-12T00:00:00"/>
    <s v="Mile 68"/>
    <x v="19"/>
    <x v="19"/>
    <x v="14"/>
    <x v="2"/>
    <x v="3"/>
    <m/>
    <s v="Shark Spotted Gully"/>
    <m/>
    <n v="7.3"/>
    <n v="7.3"/>
  </r>
  <r>
    <x v="7"/>
    <d v="2012-11-12T00:00:00"/>
    <s v="Mile 68"/>
    <x v="21"/>
    <x v="20"/>
    <x v="16"/>
    <x v="2"/>
    <x v="3"/>
    <m/>
    <m/>
    <m/>
    <m/>
    <s v=""/>
  </r>
  <r>
    <x v="7"/>
    <d v="2012-11-12T00:00:00"/>
    <s v="Mile 68"/>
    <x v="22"/>
    <x v="21"/>
    <x v="17"/>
    <x v="6"/>
    <x v="3"/>
    <m/>
    <s v="Shark Spotted Gully"/>
    <m/>
    <n v="16.7"/>
    <n v="16.7"/>
  </r>
  <r>
    <x v="7"/>
    <d v="2012-11-12T00:00:00"/>
    <s v="Mile 68"/>
    <x v="24"/>
    <x v="23"/>
    <x v="18"/>
    <x v="4"/>
    <x v="3"/>
    <m/>
    <m/>
    <m/>
    <m/>
    <s v=""/>
  </r>
  <r>
    <x v="7"/>
    <d v="2012-11-12T00:00:00"/>
    <s v="Mile 68"/>
    <x v="25"/>
    <x v="24"/>
    <x v="19"/>
    <x v="0"/>
    <x v="3"/>
    <m/>
    <s v="Shark Spotted Gully"/>
    <m/>
    <n v="23"/>
    <n v="23"/>
  </r>
  <r>
    <x v="7"/>
    <d v="2012-11-12T00:00:00"/>
    <s v="Mile 68"/>
    <x v="25"/>
    <x v="24"/>
    <x v="19"/>
    <x v="0"/>
    <x v="3"/>
    <m/>
    <s v="Shark Hound Smooth"/>
    <m/>
    <n v="16.399999999999999"/>
    <n v="16.399999999999999"/>
  </r>
  <r>
    <x v="7"/>
    <d v="2012-11-12T00:00:00"/>
    <s v="Mile 68"/>
    <x v="27"/>
    <x v="26"/>
    <x v="21"/>
    <x v="2"/>
    <x v="3"/>
    <m/>
    <m/>
    <m/>
    <m/>
    <s v=""/>
  </r>
  <r>
    <x v="7"/>
    <d v="2012-11-12T00:00:00"/>
    <s v="Mile 68"/>
    <x v="28"/>
    <x v="18"/>
    <x v="21"/>
    <x v="4"/>
    <x v="3"/>
    <m/>
    <m/>
    <m/>
    <m/>
    <s v=""/>
  </r>
  <r>
    <x v="7"/>
    <d v="2012-11-12T00:00:00"/>
    <s v="Mile 68"/>
    <x v="29"/>
    <x v="27"/>
    <x v="22"/>
    <x v="6"/>
    <x v="3"/>
    <m/>
    <s v="Shark Spotted Gully"/>
    <m/>
    <n v="30"/>
    <n v="30"/>
  </r>
  <r>
    <x v="7"/>
    <d v="2012-11-12T00:00:00"/>
    <s v="Mile 68"/>
    <x v="29"/>
    <x v="27"/>
    <x v="22"/>
    <x v="6"/>
    <x v="3"/>
    <s v="Kob"/>
    <m/>
    <m/>
    <n v="1.2"/>
    <n v="2.4"/>
  </r>
  <r>
    <x v="7"/>
    <d v="2012-11-12T00:00:00"/>
    <s v="Mile 68"/>
    <x v="30"/>
    <x v="28"/>
    <x v="23"/>
    <x v="2"/>
    <x v="3"/>
    <m/>
    <m/>
    <m/>
    <m/>
    <s v=""/>
  </r>
  <r>
    <x v="7"/>
    <d v="2012-11-12T00:00:00"/>
    <s v="Mile 68"/>
    <x v="31"/>
    <x v="5"/>
    <x v="23"/>
    <x v="2"/>
    <x v="3"/>
    <m/>
    <m/>
    <m/>
    <m/>
    <s v=""/>
  </r>
  <r>
    <x v="7"/>
    <d v="2012-11-12T00:00:00"/>
    <s v="Mile 68"/>
    <x v="32"/>
    <x v="18"/>
    <x v="24"/>
    <x v="2"/>
    <x v="3"/>
    <m/>
    <m/>
    <m/>
    <m/>
    <s v=""/>
  </r>
  <r>
    <x v="7"/>
    <d v="2012-11-12T00:00:00"/>
    <s v="Mile 68"/>
    <x v="33"/>
    <x v="5"/>
    <x v="25"/>
    <x v="6"/>
    <x v="3"/>
    <s v="Kob"/>
    <m/>
    <m/>
    <n v="0.7"/>
    <n v="1.4"/>
  </r>
  <r>
    <x v="7"/>
    <d v="2012-11-12T00:00:00"/>
    <s v="Mile 68"/>
    <x v="34"/>
    <x v="29"/>
    <x v="25"/>
    <x v="1"/>
    <x v="3"/>
    <m/>
    <m/>
    <m/>
    <m/>
    <s v=""/>
  </r>
  <r>
    <x v="7"/>
    <d v="2012-11-12T00:00:00"/>
    <s v="Mile 68"/>
    <x v="37"/>
    <x v="32"/>
    <x v="28"/>
    <x v="0"/>
    <x v="3"/>
    <m/>
    <m/>
    <m/>
    <m/>
    <s v=""/>
  </r>
  <r>
    <x v="7"/>
    <d v="2012-11-12T00:00:00"/>
    <s v="Mile 68"/>
    <x v="35"/>
    <x v="30"/>
    <x v="26"/>
    <x v="2"/>
    <x v="3"/>
    <m/>
    <s v="Shark Spotted Gully"/>
    <m/>
    <n v="15"/>
    <n v="15"/>
  </r>
  <r>
    <x v="7"/>
    <d v="2012-11-12T00:00:00"/>
    <s v="Mile 68"/>
    <x v="0"/>
    <x v="0"/>
    <x v="0"/>
    <x v="0"/>
    <x v="0"/>
    <m/>
    <m/>
    <m/>
    <m/>
    <s v=""/>
  </r>
  <r>
    <x v="7"/>
    <d v="2012-11-12T00:00:00"/>
    <s v="Mile 68"/>
    <x v="1"/>
    <x v="1"/>
    <x v="0"/>
    <x v="1"/>
    <x v="0"/>
    <s v="Kob"/>
    <m/>
    <m/>
    <n v="0.9"/>
    <n v="1.8"/>
  </r>
  <r>
    <x v="7"/>
    <d v="2012-11-12T00:00:00"/>
    <s v="Mile 68"/>
    <x v="1"/>
    <x v="1"/>
    <x v="0"/>
    <x v="1"/>
    <x v="0"/>
    <s v="Kob"/>
    <m/>
    <m/>
    <n v="2.4"/>
    <n v="4.8"/>
  </r>
  <r>
    <x v="7"/>
    <d v="2012-11-12T00:00:00"/>
    <s v="Mile 68"/>
    <x v="3"/>
    <x v="3"/>
    <x v="2"/>
    <x v="0"/>
    <x v="0"/>
    <m/>
    <s v="Shark Spotted Gully"/>
    <m/>
    <n v="18.8"/>
    <n v="18.8"/>
  </r>
  <r>
    <x v="7"/>
    <d v="2012-11-12T00:00:00"/>
    <s v="Mile 68"/>
    <x v="3"/>
    <x v="3"/>
    <x v="2"/>
    <x v="0"/>
    <x v="0"/>
    <m/>
    <s v="Shark Spotted Gully"/>
    <m/>
    <n v="10.9"/>
    <n v="10.9"/>
  </r>
  <r>
    <x v="7"/>
    <d v="2012-11-12T00:00:00"/>
    <s v="Mile 68"/>
    <x v="4"/>
    <x v="4"/>
    <x v="2"/>
    <x v="2"/>
    <x v="0"/>
    <m/>
    <m/>
    <m/>
    <m/>
    <s v=""/>
  </r>
  <r>
    <x v="7"/>
    <d v="2012-11-12T00:00:00"/>
    <s v="Mile 68"/>
    <x v="5"/>
    <x v="5"/>
    <x v="2"/>
    <x v="2"/>
    <x v="0"/>
    <m/>
    <m/>
    <m/>
    <m/>
    <s v=""/>
  </r>
  <r>
    <x v="7"/>
    <d v="2012-11-12T00:00:00"/>
    <s v="Mile 68"/>
    <x v="6"/>
    <x v="6"/>
    <x v="2"/>
    <x v="3"/>
    <x v="0"/>
    <m/>
    <m/>
    <m/>
    <m/>
    <s v=""/>
  </r>
  <r>
    <x v="7"/>
    <d v="2012-11-12T00:00:00"/>
    <s v="Mile 68"/>
    <x v="7"/>
    <x v="7"/>
    <x v="3"/>
    <x v="2"/>
    <x v="0"/>
    <m/>
    <m/>
    <m/>
    <m/>
    <s v=""/>
  </r>
  <r>
    <x v="7"/>
    <d v="2012-11-12T00:00:00"/>
    <s v="Mile 68"/>
    <x v="9"/>
    <x v="9"/>
    <x v="5"/>
    <x v="2"/>
    <x v="0"/>
    <m/>
    <m/>
    <m/>
    <m/>
    <s v=""/>
  </r>
  <r>
    <x v="7"/>
    <d v="2012-11-12T00:00:00"/>
    <s v="Mile 68"/>
    <x v="10"/>
    <x v="10"/>
    <x v="6"/>
    <x v="4"/>
    <x v="0"/>
    <m/>
    <m/>
    <m/>
    <m/>
    <s v=""/>
  </r>
  <r>
    <x v="7"/>
    <d v="2012-11-12T00:00:00"/>
    <s v="Mile 68"/>
    <x v="262"/>
    <x v="189"/>
    <x v="6"/>
    <x v="5"/>
    <x v="0"/>
    <s v="Kob"/>
    <m/>
    <m/>
    <n v="1"/>
    <n v="2"/>
  </r>
  <r>
    <x v="7"/>
    <d v="2012-11-12T00:00:00"/>
    <s v="Mile 68"/>
    <x v="11"/>
    <x v="11"/>
    <x v="7"/>
    <x v="5"/>
    <x v="0"/>
    <m/>
    <s v="Shark Spotted Gully"/>
    <m/>
    <n v="18.600000000000001"/>
    <n v="18.600000000000001"/>
  </r>
  <r>
    <x v="7"/>
    <d v="2012-11-12T00:00:00"/>
    <s v="Mile 68"/>
    <x v="14"/>
    <x v="14"/>
    <x v="10"/>
    <x v="4"/>
    <x v="0"/>
    <m/>
    <s v="Shark Spotted Gully"/>
    <m/>
    <n v="6.5"/>
    <n v="6.5"/>
  </r>
  <r>
    <x v="7"/>
    <d v="2012-11-12T00:00:00"/>
    <s v="Mile 68"/>
    <x v="15"/>
    <x v="15"/>
    <x v="10"/>
    <x v="3"/>
    <x v="0"/>
    <m/>
    <m/>
    <m/>
    <m/>
    <s v=""/>
  </r>
  <r>
    <x v="7"/>
    <d v="2012-11-12T00:00:00"/>
    <s v="Mile 68"/>
    <x v="264"/>
    <x v="113"/>
    <x v="6"/>
    <x v="8"/>
    <x v="0"/>
    <m/>
    <m/>
    <m/>
    <m/>
    <s v=""/>
  </r>
  <r>
    <x v="7"/>
    <d v="2012-11-12T00:00:00"/>
    <s v="Mile 68"/>
    <x v="265"/>
    <x v="190"/>
    <x v="6"/>
    <x v="11"/>
    <x v="0"/>
    <m/>
    <m/>
    <m/>
    <m/>
    <s v=""/>
  </r>
  <r>
    <x v="7"/>
    <d v="2012-11-12T00:00:00"/>
    <s v="Mile 68"/>
    <x v="266"/>
    <x v="5"/>
    <x v="159"/>
    <x v="4"/>
    <x v="0"/>
    <m/>
    <m/>
    <m/>
    <m/>
    <s v=""/>
  </r>
  <r>
    <x v="7"/>
    <d v="2012-11-12T00:00:00"/>
    <s v="Mile 68"/>
    <x v="268"/>
    <x v="138"/>
    <x v="159"/>
    <x v="9"/>
    <x v="1"/>
    <m/>
    <m/>
    <m/>
    <m/>
    <s v=""/>
  </r>
  <r>
    <x v="7"/>
    <d v="2012-11-12T00:00:00"/>
    <s v="Mile 68"/>
    <x v="269"/>
    <x v="55"/>
    <x v="9"/>
    <x v="2"/>
    <x v="0"/>
    <m/>
    <m/>
    <m/>
    <m/>
    <s v=""/>
  </r>
  <r>
    <x v="7"/>
    <d v="2012-11-12T00:00:00"/>
    <s v="Mile 68"/>
    <x v="270"/>
    <x v="191"/>
    <x v="9"/>
    <x v="3"/>
    <x v="0"/>
    <m/>
    <m/>
    <m/>
    <m/>
    <s v=""/>
  </r>
  <r>
    <x v="7"/>
    <d v="2012-11-12T00:00:00"/>
    <s v="Mile 68"/>
    <x v="325"/>
    <x v="61"/>
    <x v="187"/>
    <x v="2"/>
    <x v="0"/>
    <m/>
    <m/>
    <m/>
    <m/>
    <s v=""/>
  </r>
  <r>
    <x v="7"/>
    <d v="2012-11-12T00:00:00"/>
    <s v="Mile 68"/>
    <x v="48"/>
    <x v="43"/>
    <x v="34"/>
    <x v="6"/>
    <x v="5"/>
    <m/>
    <m/>
    <m/>
    <m/>
    <s v=""/>
  </r>
  <r>
    <x v="7"/>
    <d v="2012-11-12T00:00:00"/>
    <s v="Mile 68"/>
    <x v="49"/>
    <x v="44"/>
    <x v="35"/>
    <x v="4"/>
    <x v="5"/>
    <m/>
    <s v="Shark Spotted Gully"/>
    <m/>
    <n v="13.1"/>
    <n v="13.1"/>
  </r>
  <r>
    <x v="7"/>
    <d v="2012-11-12T00:00:00"/>
    <s v="Mile 68"/>
    <x v="49"/>
    <x v="44"/>
    <x v="35"/>
    <x v="4"/>
    <x v="5"/>
    <m/>
    <s v="Shark Spotted Gully"/>
    <m/>
    <n v="15.7"/>
    <n v="15.7"/>
  </r>
  <r>
    <x v="7"/>
    <d v="2012-11-12T00:00:00"/>
    <s v="Mile 68"/>
    <x v="49"/>
    <x v="44"/>
    <x v="35"/>
    <x v="4"/>
    <x v="5"/>
    <m/>
    <s v="Shark Cow / Sevengill"/>
    <m/>
    <n v="15.2"/>
    <n v="15.2"/>
  </r>
  <r>
    <x v="7"/>
    <d v="2012-11-12T00:00:00"/>
    <s v="Mile 68"/>
    <x v="53"/>
    <x v="5"/>
    <x v="38"/>
    <x v="2"/>
    <x v="5"/>
    <m/>
    <m/>
    <m/>
    <m/>
    <s v=""/>
  </r>
  <r>
    <x v="7"/>
    <d v="2012-11-12T00:00:00"/>
    <s v="Mile 68"/>
    <x v="55"/>
    <x v="47"/>
    <x v="40"/>
    <x v="2"/>
    <x v="5"/>
    <m/>
    <s v="Shark Spotted Gully"/>
    <m/>
    <n v="18.5"/>
    <n v="18.5"/>
  </r>
  <r>
    <x v="7"/>
    <d v="2012-11-12T00:00:00"/>
    <s v="Mile 68"/>
    <x v="55"/>
    <x v="47"/>
    <x v="40"/>
    <x v="2"/>
    <x v="5"/>
    <m/>
    <s v="Shark Hound Smooth"/>
    <m/>
    <n v="7.8"/>
    <n v="7.8"/>
  </r>
  <r>
    <x v="7"/>
    <d v="2012-11-12T00:00:00"/>
    <s v="Mile 68"/>
    <x v="272"/>
    <x v="39"/>
    <x v="160"/>
    <x v="2"/>
    <x v="5"/>
    <m/>
    <s v="Shark Spotted Gully"/>
    <m/>
    <n v="9.6"/>
    <n v="9.6"/>
  </r>
  <r>
    <x v="7"/>
    <d v="2012-11-12T00:00:00"/>
    <s v="Mile 68"/>
    <x v="56"/>
    <x v="39"/>
    <x v="41"/>
    <x v="2"/>
    <x v="5"/>
    <m/>
    <s v="Shark Spotted Gully"/>
    <m/>
    <n v="11.2"/>
    <n v="11.2"/>
  </r>
  <r>
    <x v="7"/>
    <d v="2012-11-12T00:00:00"/>
    <s v="Mile 68"/>
    <x v="56"/>
    <x v="39"/>
    <x v="41"/>
    <x v="2"/>
    <x v="5"/>
    <m/>
    <s v="Shark Spotted Gully"/>
    <m/>
    <n v="11.5"/>
    <n v="11.5"/>
  </r>
  <r>
    <x v="7"/>
    <d v="2012-11-12T00:00:00"/>
    <s v="Mile 68"/>
    <x v="56"/>
    <x v="39"/>
    <x v="41"/>
    <x v="2"/>
    <x v="5"/>
    <m/>
    <s v="Shark Spotted Gully"/>
    <m/>
    <n v="20.8"/>
    <n v="20.8"/>
  </r>
  <r>
    <x v="7"/>
    <d v="2012-11-12T00:00:00"/>
    <s v="Mile 68"/>
    <x v="56"/>
    <x v="39"/>
    <x v="41"/>
    <x v="2"/>
    <x v="5"/>
    <m/>
    <s v="Shark Spotted Gully"/>
    <m/>
    <n v="8.1999999999999993"/>
    <n v="8.1999999999999993"/>
  </r>
  <r>
    <x v="7"/>
    <d v="2012-11-12T00:00:00"/>
    <s v="Mile 68"/>
    <x v="56"/>
    <x v="39"/>
    <x v="41"/>
    <x v="2"/>
    <x v="5"/>
    <m/>
    <s v="Shark Hound Smooth"/>
    <m/>
    <n v="3.7"/>
    <n v="3.7"/>
  </r>
  <r>
    <x v="7"/>
    <d v="2012-11-12T00:00:00"/>
    <s v="Mile 68"/>
    <x v="56"/>
    <x v="39"/>
    <x v="41"/>
    <x v="2"/>
    <x v="5"/>
    <m/>
    <s v="Shark Cow / Sevengill"/>
    <m/>
    <n v="18.899999999999999"/>
    <n v="18.899999999999999"/>
  </r>
  <r>
    <x v="7"/>
    <d v="2012-11-12T00:00:00"/>
    <s v="Mile 68"/>
    <x v="56"/>
    <x v="39"/>
    <x v="41"/>
    <x v="2"/>
    <x v="5"/>
    <m/>
    <s v="Shark Cow / Sevengill"/>
    <m/>
    <n v="19"/>
    <n v="19"/>
  </r>
  <r>
    <x v="7"/>
    <d v="2012-11-12T00:00:00"/>
    <s v="Mile 68"/>
    <x v="57"/>
    <x v="5"/>
    <x v="21"/>
    <x v="2"/>
    <x v="5"/>
    <m/>
    <s v="Shark Spotted Gully"/>
    <m/>
    <n v="6.9"/>
    <n v="6.9"/>
  </r>
  <r>
    <x v="7"/>
    <d v="2012-11-12T00:00:00"/>
    <s v="Mile 68"/>
    <x v="57"/>
    <x v="5"/>
    <x v="21"/>
    <x v="2"/>
    <x v="5"/>
    <m/>
    <s v="Shark Spotted Gully"/>
    <m/>
    <n v="19"/>
    <n v="19"/>
  </r>
  <r>
    <x v="7"/>
    <d v="2012-11-12T00:00:00"/>
    <s v="Mile 68"/>
    <x v="57"/>
    <x v="5"/>
    <x v="21"/>
    <x v="2"/>
    <x v="5"/>
    <m/>
    <s v="Shark Spotted Gully"/>
    <m/>
    <n v="9.9"/>
    <n v="9.9"/>
  </r>
  <r>
    <x v="7"/>
    <d v="2012-11-12T00:00:00"/>
    <s v="Mile 68"/>
    <x v="273"/>
    <x v="193"/>
    <x v="29"/>
    <x v="2"/>
    <x v="5"/>
    <m/>
    <m/>
    <m/>
    <m/>
    <s v=""/>
  </r>
  <r>
    <x v="7"/>
    <d v="2012-11-12T00:00:00"/>
    <s v="Mile 68"/>
    <x v="60"/>
    <x v="49"/>
    <x v="44"/>
    <x v="2"/>
    <x v="5"/>
    <m/>
    <m/>
    <m/>
    <m/>
    <s v=""/>
  </r>
  <r>
    <x v="7"/>
    <d v="2012-11-12T00:00:00"/>
    <s v="Mile 68"/>
    <x v="159"/>
    <x v="126"/>
    <x v="103"/>
    <x v="4"/>
    <x v="18"/>
    <m/>
    <s v="Shark Spotted Gully"/>
    <m/>
    <n v="15"/>
    <n v="15"/>
  </r>
  <r>
    <x v="7"/>
    <d v="2012-11-12T00:00:00"/>
    <s v="Mile 68"/>
    <x v="159"/>
    <x v="126"/>
    <x v="103"/>
    <x v="4"/>
    <x v="18"/>
    <m/>
    <s v="Shark Spotted Gully"/>
    <m/>
    <n v="9"/>
    <n v="9"/>
  </r>
  <r>
    <x v="7"/>
    <d v="2012-11-12T00:00:00"/>
    <s v="Mile 68"/>
    <x v="160"/>
    <x v="121"/>
    <x v="48"/>
    <x v="0"/>
    <x v="18"/>
    <m/>
    <s v="Shark Spotted Gully"/>
    <m/>
    <n v="16.2"/>
    <n v="16.2"/>
  </r>
  <r>
    <x v="7"/>
    <d v="2012-11-12T00:00:00"/>
    <s v="Mile 68"/>
    <x v="160"/>
    <x v="121"/>
    <x v="48"/>
    <x v="0"/>
    <x v="18"/>
    <m/>
    <s v="Shark Spotted Gully"/>
    <m/>
    <n v="9.5"/>
    <n v="9.5"/>
  </r>
  <r>
    <x v="7"/>
    <d v="2012-11-12T00:00:00"/>
    <s v="Mile 68"/>
    <x v="160"/>
    <x v="121"/>
    <x v="48"/>
    <x v="0"/>
    <x v="18"/>
    <m/>
    <s v="Shark Spotted Gully"/>
    <m/>
    <n v="4.2"/>
    <n v="4.2"/>
  </r>
  <r>
    <x v="7"/>
    <d v="2012-11-12T00:00:00"/>
    <s v="Mile 68"/>
    <x v="160"/>
    <x v="121"/>
    <x v="48"/>
    <x v="0"/>
    <x v="18"/>
    <m/>
    <s v="Shark Spotted Gully"/>
    <m/>
    <n v="20.2"/>
    <n v="20.2"/>
  </r>
  <r>
    <x v="7"/>
    <d v="2012-11-12T00:00:00"/>
    <s v="Mile 68"/>
    <x v="160"/>
    <x v="121"/>
    <x v="48"/>
    <x v="0"/>
    <x v="18"/>
    <m/>
    <s v="Shark Hound Smooth"/>
    <m/>
    <n v="13.7"/>
    <n v="13.7"/>
  </r>
  <r>
    <x v="7"/>
    <d v="2012-11-12T00:00:00"/>
    <s v="Mile 68"/>
    <x v="161"/>
    <x v="81"/>
    <x v="94"/>
    <x v="0"/>
    <x v="18"/>
    <m/>
    <s v="Shark Spotted Gully"/>
    <m/>
    <n v="5.2"/>
    <n v="5.2"/>
  </r>
  <r>
    <x v="7"/>
    <d v="2012-11-12T00:00:00"/>
    <s v="Mile 68"/>
    <x v="162"/>
    <x v="71"/>
    <x v="94"/>
    <x v="2"/>
    <x v="18"/>
    <m/>
    <s v="Shark Spotted Gully"/>
    <m/>
    <n v="20.9"/>
    <n v="20.9"/>
  </r>
  <r>
    <x v="7"/>
    <d v="2012-11-12T00:00:00"/>
    <s v="Mile 68"/>
    <x v="164"/>
    <x v="31"/>
    <x v="105"/>
    <x v="6"/>
    <x v="18"/>
    <m/>
    <m/>
    <m/>
    <m/>
    <s v=""/>
  </r>
  <r>
    <x v="7"/>
    <d v="2012-11-12T00:00:00"/>
    <s v="Mile 68"/>
    <x v="240"/>
    <x v="172"/>
    <x v="148"/>
    <x v="2"/>
    <x v="18"/>
    <m/>
    <s v="Shark Spotted Gully"/>
    <m/>
    <n v="6.8"/>
    <n v="6.8"/>
  </r>
  <r>
    <x v="7"/>
    <d v="2012-11-12T00:00:00"/>
    <s v="Mile 68"/>
    <x v="240"/>
    <x v="172"/>
    <x v="148"/>
    <x v="2"/>
    <x v="18"/>
    <m/>
    <s v="Guitarfish - Lesser"/>
    <m/>
    <n v="3.7"/>
    <n v="3.7"/>
  </r>
  <r>
    <x v="7"/>
    <d v="2012-11-12T00:00:00"/>
    <s v="Mile 68"/>
    <x v="166"/>
    <x v="128"/>
    <x v="69"/>
    <x v="4"/>
    <x v="18"/>
    <m/>
    <s v="Shark Spotted Gully"/>
    <m/>
    <n v="21.4"/>
    <n v="21.4"/>
  </r>
  <r>
    <x v="7"/>
    <d v="2012-11-12T00:00:00"/>
    <s v="Mile 68"/>
    <x v="168"/>
    <x v="130"/>
    <x v="108"/>
    <x v="9"/>
    <x v="18"/>
    <m/>
    <s v="Shark Spotted Gully"/>
    <m/>
    <n v="10.3"/>
    <n v="10.3"/>
  </r>
  <r>
    <x v="7"/>
    <d v="2012-11-12T00:00:00"/>
    <s v="Mile 68"/>
    <x v="168"/>
    <x v="130"/>
    <x v="108"/>
    <x v="9"/>
    <x v="18"/>
    <m/>
    <s v="Shark Hound Smooth"/>
    <m/>
    <n v="6.9"/>
    <n v="6.9"/>
  </r>
  <r>
    <x v="7"/>
    <d v="2012-11-12T00:00:00"/>
    <s v="Mile 68"/>
    <x v="169"/>
    <x v="131"/>
    <x v="109"/>
    <x v="2"/>
    <x v="18"/>
    <m/>
    <s v="Shark Cow / Sevengill"/>
    <m/>
    <n v="15"/>
    <n v="15"/>
  </r>
  <r>
    <x v="7"/>
    <d v="2012-11-12T00:00:00"/>
    <s v="Mile 68"/>
    <x v="174"/>
    <x v="45"/>
    <x v="112"/>
    <x v="9"/>
    <x v="18"/>
    <m/>
    <m/>
    <m/>
    <m/>
    <s v=""/>
  </r>
  <r>
    <x v="7"/>
    <d v="2012-11-12T00:00:00"/>
    <s v="Mile 68"/>
    <x v="175"/>
    <x v="135"/>
    <x v="112"/>
    <x v="2"/>
    <x v="18"/>
    <m/>
    <s v="Shark Spotted Gully"/>
    <m/>
    <n v="6.4"/>
    <n v="6.4"/>
  </r>
  <r>
    <x v="7"/>
    <d v="2012-11-12T00:00:00"/>
    <s v="Mile 68"/>
    <x v="177"/>
    <x v="137"/>
    <x v="85"/>
    <x v="4"/>
    <x v="18"/>
    <m/>
    <m/>
    <m/>
    <m/>
    <s v=""/>
  </r>
  <r>
    <x v="7"/>
    <d v="2012-11-12T00:00:00"/>
    <s v="Mile 68"/>
    <x v="178"/>
    <x v="13"/>
    <x v="102"/>
    <x v="9"/>
    <x v="18"/>
    <m/>
    <s v="Shark Spotted Gully"/>
    <m/>
    <n v="10.6"/>
    <n v="10.6"/>
  </r>
  <r>
    <x v="7"/>
    <d v="2012-11-12T00:00:00"/>
    <s v="Mile 68"/>
    <x v="179"/>
    <x v="39"/>
    <x v="107"/>
    <x v="9"/>
    <x v="18"/>
    <m/>
    <m/>
    <m/>
    <m/>
    <s v=""/>
  </r>
  <r>
    <x v="7"/>
    <d v="2012-11-12T00:00:00"/>
    <s v="Mile 68"/>
    <x v="141"/>
    <x v="111"/>
    <x v="95"/>
    <x v="6"/>
    <x v="15"/>
    <m/>
    <s v="Shark Spotted Gully"/>
    <m/>
    <n v="16.899999999999999"/>
    <n v="16.899999999999999"/>
  </r>
  <r>
    <x v="7"/>
    <d v="2012-11-12T00:00:00"/>
    <s v="Mile 68"/>
    <x v="143"/>
    <x v="113"/>
    <x v="97"/>
    <x v="0"/>
    <x v="15"/>
    <m/>
    <s v="Shark Spotted Gully"/>
    <m/>
    <n v="16.5"/>
    <n v="16.5"/>
  </r>
  <r>
    <x v="7"/>
    <d v="2012-11-12T00:00:00"/>
    <s v="Mile 68"/>
    <x v="143"/>
    <x v="113"/>
    <x v="97"/>
    <x v="0"/>
    <x v="15"/>
    <m/>
    <s v="Shark Spotted Gully"/>
    <m/>
    <n v="14.3"/>
    <n v="14.3"/>
  </r>
  <r>
    <x v="7"/>
    <d v="2012-11-12T00:00:00"/>
    <s v="Mile 68"/>
    <x v="143"/>
    <x v="113"/>
    <x v="97"/>
    <x v="0"/>
    <x v="15"/>
    <m/>
    <s v="Shark Spotted Gully"/>
    <m/>
    <n v="20.6"/>
    <n v="20.6"/>
  </r>
  <r>
    <x v="7"/>
    <d v="2012-11-12T00:00:00"/>
    <s v="Mile 68"/>
    <x v="144"/>
    <x v="114"/>
    <x v="98"/>
    <x v="2"/>
    <x v="15"/>
    <m/>
    <s v="Shark Spotted Gully"/>
    <m/>
    <n v="5.8"/>
    <n v="5.8"/>
  </r>
  <r>
    <x v="7"/>
    <d v="2012-11-12T00:00:00"/>
    <s v="Mile 68"/>
    <x v="144"/>
    <x v="114"/>
    <x v="98"/>
    <x v="2"/>
    <x v="15"/>
    <m/>
    <s v="Shark Spotted Gully"/>
    <m/>
    <n v="4"/>
    <n v="4"/>
  </r>
  <r>
    <x v="7"/>
    <d v="2012-11-12T00:00:00"/>
    <s v="Mile 68"/>
    <x v="145"/>
    <x v="115"/>
    <x v="98"/>
    <x v="10"/>
    <x v="15"/>
    <s v="Galjoen"/>
    <m/>
    <m/>
    <n v="0.7"/>
    <n v="1.4"/>
  </r>
  <r>
    <x v="7"/>
    <d v="2012-11-12T00:00:00"/>
    <s v="Mile 68"/>
    <x v="251"/>
    <x v="179"/>
    <x v="139"/>
    <x v="9"/>
    <x v="15"/>
    <m/>
    <m/>
    <m/>
    <m/>
    <s v=""/>
  </r>
  <r>
    <x v="7"/>
    <d v="2012-11-12T00:00:00"/>
    <s v="Mile 68"/>
    <x v="241"/>
    <x v="157"/>
    <x v="149"/>
    <x v="4"/>
    <x v="15"/>
    <m/>
    <m/>
    <m/>
    <m/>
    <s v=""/>
  </r>
  <r>
    <x v="7"/>
    <d v="2012-11-12T00:00:00"/>
    <s v="Mile 68"/>
    <x v="147"/>
    <x v="116"/>
    <x v="29"/>
    <x v="6"/>
    <x v="15"/>
    <m/>
    <s v="Shark Spotted Gully"/>
    <m/>
    <n v="13.4"/>
    <n v="13.4"/>
  </r>
  <r>
    <x v="7"/>
    <d v="2012-11-12T00:00:00"/>
    <s v="Mile 68"/>
    <x v="152"/>
    <x v="120"/>
    <x v="97"/>
    <x v="9"/>
    <x v="15"/>
    <m/>
    <m/>
    <m/>
    <m/>
    <s v=""/>
  </r>
  <r>
    <x v="7"/>
    <d v="2012-11-12T00:00:00"/>
    <s v="Mile 68"/>
    <x v="277"/>
    <x v="24"/>
    <x v="139"/>
    <x v="4"/>
    <x v="15"/>
    <m/>
    <m/>
    <m/>
    <m/>
    <s v=""/>
  </r>
  <r>
    <x v="7"/>
    <d v="2012-11-12T00:00:00"/>
    <s v="Mile 68"/>
    <x v="278"/>
    <x v="196"/>
    <x v="10"/>
    <x v="2"/>
    <x v="16"/>
    <m/>
    <m/>
    <m/>
    <m/>
    <s v=""/>
  </r>
  <r>
    <x v="7"/>
    <d v="2012-11-12T00:00:00"/>
    <s v="Mile 68"/>
    <x v="279"/>
    <x v="197"/>
    <x v="95"/>
    <x v="2"/>
    <x v="16"/>
    <m/>
    <m/>
    <m/>
    <m/>
    <s v=""/>
  </r>
  <r>
    <x v="7"/>
    <d v="2012-11-12T00:00:00"/>
    <s v="Mile 68"/>
    <x v="42"/>
    <x v="37"/>
    <x v="30"/>
    <x v="4"/>
    <x v="4"/>
    <m/>
    <s v="Shark Spotted Gully"/>
    <m/>
    <n v="7"/>
    <n v="7"/>
  </r>
  <r>
    <x v="7"/>
    <d v="2012-11-12T00:00:00"/>
    <s v="Mile 68"/>
    <x v="42"/>
    <x v="37"/>
    <x v="30"/>
    <x v="4"/>
    <x v="4"/>
    <m/>
    <s v="Shark Spotted Gully"/>
    <m/>
    <n v="16.8"/>
    <n v="16.8"/>
  </r>
  <r>
    <x v="7"/>
    <d v="2012-11-12T00:00:00"/>
    <s v="Mile 68"/>
    <x v="42"/>
    <x v="37"/>
    <x v="30"/>
    <x v="4"/>
    <x v="4"/>
    <m/>
    <s v="Shark Spotted Gully"/>
    <m/>
    <n v="12.4"/>
    <n v="12.4"/>
  </r>
  <r>
    <x v="7"/>
    <d v="2012-11-12T00:00:00"/>
    <s v="Mile 68"/>
    <x v="42"/>
    <x v="37"/>
    <x v="30"/>
    <x v="4"/>
    <x v="4"/>
    <m/>
    <s v="Shark Spotted Gully"/>
    <m/>
    <n v="19.7"/>
    <n v="19.7"/>
  </r>
  <r>
    <x v="7"/>
    <d v="2012-11-12T00:00:00"/>
    <s v="Mile 68"/>
    <x v="43"/>
    <x v="38"/>
    <x v="30"/>
    <x v="5"/>
    <x v="4"/>
    <m/>
    <s v="Shark Spotted Gully"/>
    <m/>
    <n v="12"/>
    <n v="12"/>
  </r>
  <r>
    <x v="7"/>
    <d v="2012-11-12T00:00:00"/>
    <s v="Mile 68"/>
    <x v="43"/>
    <x v="38"/>
    <x v="30"/>
    <x v="5"/>
    <x v="4"/>
    <m/>
    <s v="Shark Spotted Gully"/>
    <m/>
    <n v="16.899999999999999"/>
    <n v="16.899999999999999"/>
  </r>
  <r>
    <x v="7"/>
    <d v="2012-11-12T00:00:00"/>
    <s v="Mile 68"/>
    <x v="43"/>
    <x v="38"/>
    <x v="30"/>
    <x v="5"/>
    <x v="4"/>
    <m/>
    <s v="Shark Cow / Sevengill"/>
    <m/>
    <n v="36.200000000000003"/>
    <n v="36.200000000000003"/>
  </r>
  <r>
    <x v="7"/>
    <d v="2012-11-12T00:00:00"/>
    <s v="Mile 68"/>
    <x v="44"/>
    <x v="39"/>
    <x v="31"/>
    <x v="0"/>
    <x v="4"/>
    <m/>
    <s v="Shark Spotted Gully"/>
    <m/>
    <n v="7.7"/>
    <n v="7.7"/>
  </r>
  <r>
    <x v="7"/>
    <d v="2012-11-12T00:00:00"/>
    <s v="Mile 68"/>
    <x v="44"/>
    <x v="39"/>
    <x v="31"/>
    <x v="0"/>
    <x v="4"/>
    <m/>
    <s v="Shark Spotted Gully"/>
    <m/>
    <n v="4.5"/>
    <n v="4.5"/>
  </r>
  <r>
    <x v="7"/>
    <d v="2012-11-12T00:00:00"/>
    <s v="Mile 68"/>
    <x v="313"/>
    <x v="222"/>
    <x v="178"/>
    <x v="4"/>
    <x v="4"/>
    <m/>
    <s v="Shark Spotted Gully"/>
    <m/>
    <n v="5"/>
    <n v="5"/>
  </r>
  <r>
    <x v="7"/>
    <d v="2012-11-12T00:00:00"/>
    <s v="Mile 68"/>
    <x v="313"/>
    <x v="222"/>
    <x v="178"/>
    <x v="4"/>
    <x v="4"/>
    <m/>
    <s v="Shark Spotted Gully"/>
    <m/>
    <n v="14.8"/>
    <n v="14.8"/>
  </r>
  <r>
    <x v="7"/>
    <d v="2012-11-12T00:00:00"/>
    <s v="Mile 68"/>
    <x v="313"/>
    <x v="222"/>
    <x v="178"/>
    <x v="4"/>
    <x v="4"/>
    <m/>
    <s v="Shark Spotted Gully"/>
    <m/>
    <n v="14"/>
    <n v="14"/>
  </r>
  <r>
    <x v="7"/>
    <d v="2012-11-12T00:00:00"/>
    <s v="Mile 68"/>
    <x v="314"/>
    <x v="223"/>
    <x v="178"/>
    <x v="7"/>
    <x v="4"/>
    <m/>
    <m/>
    <m/>
    <m/>
    <s v=""/>
  </r>
  <r>
    <x v="7"/>
    <d v="2012-11-12T00:00:00"/>
    <s v="Mile 68"/>
    <x v="163"/>
    <x v="84"/>
    <x v="104"/>
    <x v="2"/>
    <x v="4"/>
    <m/>
    <s v="Shark Spotted Gully"/>
    <m/>
    <n v="17"/>
    <n v="17"/>
  </r>
  <r>
    <x v="7"/>
    <d v="2012-11-12T00:00:00"/>
    <s v="Mile 68"/>
    <x v="163"/>
    <x v="84"/>
    <x v="104"/>
    <x v="2"/>
    <x v="4"/>
    <m/>
    <s v="Shark Spotted Gully"/>
    <m/>
    <n v="19.5"/>
    <n v="19.5"/>
  </r>
  <r>
    <x v="7"/>
    <d v="2012-11-12T00:00:00"/>
    <s v="Mile 68"/>
    <x v="163"/>
    <x v="84"/>
    <x v="104"/>
    <x v="2"/>
    <x v="4"/>
    <m/>
    <s v="Shark Hound Smooth"/>
    <m/>
    <n v="8.6999999999999993"/>
    <n v="8.6999999999999993"/>
  </r>
  <r>
    <x v="7"/>
    <d v="2012-11-12T00:00:00"/>
    <s v="Mile 68"/>
    <x v="163"/>
    <x v="84"/>
    <x v="104"/>
    <x v="2"/>
    <x v="4"/>
    <m/>
    <s v="Shark Hound Smooth"/>
    <m/>
    <n v="4.5"/>
    <n v="4.5"/>
  </r>
  <r>
    <x v="7"/>
    <d v="2012-11-12T00:00:00"/>
    <s v="Mile 68"/>
    <x v="165"/>
    <x v="127"/>
    <x v="106"/>
    <x v="2"/>
    <x v="4"/>
    <m/>
    <s v="Shark Cow / Sevengill"/>
    <m/>
    <n v="31.5"/>
    <n v="31.5"/>
  </r>
  <r>
    <x v="7"/>
    <d v="2012-11-12T00:00:00"/>
    <s v="Mile 68"/>
    <x v="176"/>
    <x v="136"/>
    <x v="113"/>
    <x v="2"/>
    <x v="4"/>
    <m/>
    <s v="Shark Spotted Gully"/>
    <m/>
    <n v="14.8"/>
    <n v="14.8"/>
  </r>
  <r>
    <x v="7"/>
    <d v="2012-11-12T00:00:00"/>
    <s v="Mile 68"/>
    <x v="176"/>
    <x v="136"/>
    <x v="113"/>
    <x v="2"/>
    <x v="4"/>
    <s v="Kob"/>
    <m/>
    <m/>
    <n v="0.8"/>
    <n v="1.6"/>
  </r>
  <r>
    <x v="7"/>
    <d v="2012-11-12T00:00:00"/>
    <s v="Mile 68"/>
    <x v="172"/>
    <x v="134"/>
    <x v="111"/>
    <x v="2"/>
    <x v="4"/>
    <m/>
    <s v="Shark Spotted Gully"/>
    <m/>
    <n v="15.8"/>
    <n v="15.8"/>
  </r>
  <r>
    <x v="7"/>
    <d v="2012-11-12T00:00:00"/>
    <s v="Mile 68"/>
    <x v="172"/>
    <x v="134"/>
    <x v="111"/>
    <x v="2"/>
    <x v="4"/>
    <m/>
    <s v="Shark Spotted Gully"/>
    <m/>
    <n v="18.100000000000001"/>
    <n v="18.100000000000001"/>
  </r>
  <r>
    <x v="7"/>
    <d v="2012-11-12T00:00:00"/>
    <s v="Mile 68"/>
    <x v="172"/>
    <x v="134"/>
    <x v="111"/>
    <x v="2"/>
    <x v="4"/>
    <m/>
    <s v="Shark Spotted Gully"/>
    <m/>
    <n v="4.5999999999999996"/>
    <n v="4.5999999999999996"/>
  </r>
  <r>
    <x v="7"/>
    <d v="2012-11-12T00:00:00"/>
    <s v="Mile 68"/>
    <x v="172"/>
    <x v="134"/>
    <x v="111"/>
    <x v="2"/>
    <x v="4"/>
    <m/>
    <s v="Shark Spotted Gully"/>
    <m/>
    <n v="13"/>
    <n v="13"/>
  </r>
  <r>
    <x v="7"/>
    <d v="2012-11-12T00:00:00"/>
    <s v="Mile 68"/>
    <x v="172"/>
    <x v="134"/>
    <x v="111"/>
    <x v="2"/>
    <x v="4"/>
    <m/>
    <s v="Shark Cow / Sevengill"/>
    <m/>
    <n v="21.6"/>
    <n v="21.6"/>
  </r>
  <r>
    <x v="7"/>
    <d v="2012-11-12T00:00:00"/>
    <s v="Mile 68"/>
    <x v="316"/>
    <x v="224"/>
    <x v="180"/>
    <x v="2"/>
    <x v="4"/>
    <m/>
    <m/>
    <m/>
    <m/>
    <s v=""/>
  </r>
  <r>
    <x v="7"/>
    <d v="2012-11-12T00:00:00"/>
    <s v="Mile 68"/>
    <x v="317"/>
    <x v="225"/>
    <x v="181"/>
    <x v="2"/>
    <x v="4"/>
    <m/>
    <s v="Shark Spotted Gully"/>
    <m/>
    <n v="25.5"/>
    <n v="25.5"/>
  </r>
  <r>
    <x v="7"/>
    <d v="2012-11-12T00:00:00"/>
    <s v="Mile 68"/>
    <x v="319"/>
    <x v="158"/>
    <x v="183"/>
    <x v="2"/>
    <x v="4"/>
    <s v="Galjoen"/>
    <m/>
    <m/>
    <n v="0.7"/>
    <n v="1.4"/>
  </r>
  <r>
    <x v="7"/>
    <d v="2012-11-12T00:00:00"/>
    <s v="Mile 68"/>
    <x v="347"/>
    <x v="243"/>
    <x v="106"/>
    <x v="2"/>
    <x v="4"/>
    <m/>
    <m/>
    <m/>
    <m/>
    <s v=""/>
  </r>
  <r>
    <x v="7"/>
    <d v="2012-11-12T00:00:00"/>
    <s v="Mile 68"/>
    <x v="222"/>
    <x v="165"/>
    <x v="137"/>
    <x v="2"/>
    <x v="21"/>
    <m/>
    <m/>
    <m/>
    <m/>
    <s v=""/>
  </r>
  <r>
    <x v="7"/>
    <d v="2012-11-12T00:00:00"/>
    <s v="Mile 68"/>
    <x v="223"/>
    <x v="165"/>
    <x v="137"/>
    <x v="2"/>
    <x v="21"/>
    <s v="Kob"/>
    <m/>
    <m/>
    <n v="3.2"/>
    <n v="6.4"/>
  </r>
  <r>
    <x v="7"/>
    <d v="2012-11-12T00:00:00"/>
    <s v="Mile 68"/>
    <x v="224"/>
    <x v="45"/>
    <x v="138"/>
    <x v="2"/>
    <x v="21"/>
    <m/>
    <s v="Guitarfish - Lesser"/>
    <m/>
    <n v="2.1"/>
    <n v="2.1"/>
  </r>
  <r>
    <x v="7"/>
    <d v="2012-11-12T00:00:00"/>
    <s v="Mile 68"/>
    <x v="348"/>
    <x v="23"/>
    <x v="94"/>
    <x v="4"/>
    <x v="21"/>
    <s v="Kob"/>
    <m/>
    <m/>
    <n v="2.6"/>
    <n v="5.2"/>
  </r>
  <r>
    <x v="7"/>
    <d v="2012-11-12T00:00:00"/>
    <s v="Mile 68"/>
    <x v="348"/>
    <x v="23"/>
    <x v="94"/>
    <x v="4"/>
    <x v="21"/>
    <s v="Kob"/>
    <m/>
    <m/>
    <n v="3.2"/>
    <n v="6.4"/>
  </r>
  <r>
    <x v="7"/>
    <d v="2012-11-12T00:00:00"/>
    <s v="Mile 68"/>
    <x v="225"/>
    <x v="166"/>
    <x v="105"/>
    <x v="2"/>
    <x v="21"/>
    <m/>
    <m/>
    <m/>
    <m/>
    <s v=""/>
  </r>
  <r>
    <x v="7"/>
    <d v="2012-11-12T00:00:00"/>
    <s v="Mile 68"/>
    <x v="227"/>
    <x v="55"/>
    <x v="140"/>
    <x v="4"/>
    <x v="21"/>
    <s v="Kob"/>
    <m/>
    <m/>
    <n v="3.2"/>
    <n v="6.4"/>
  </r>
  <r>
    <x v="7"/>
    <d v="2012-11-12T00:00:00"/>
    <s v="Mile 68"/>
    <x v="227"/>
    <x v="55"/>
    <x v="140"/>
    <x v="4"/>
    <x v="21"/>
    <s v="Kob"/>
    <m/>
    <m/>
    <n v="3.2"/>
    <n v="6.4"/>
  </r>
  <r>
    <x v="7"/>
    <d v="2012-11-12T00:00:00"/>
    <s v="Mile 68"/>
    <x v="228"/>
    <x v="104"/>
    <x v="141"/>
    <x v="2"/>
    <x v="21"/>
    <m/>
    <s v="Shark Spotted Gully"/>
    <m/>
    <n v="7.4"/>
    <n v="7.4"/>
  </r>
  <r>
    <x v="7"/>
    <d v="2012-11-12T00:00:00"/>
    <s v="Mile 68"/>
    <x v="228"/>
    <x v="104"/>
    <x v="141"/>
    <x v="2"/>
    <x v="21"/>
    <s v="Kob"/>
    <m/>
    <m/>
    <n v="2.9"/>
    <n v="5.8"/>
  </r>
  <r>
    <x v="7"/>
    <d v="2012-11-12T00:00:00"/>
    <s v="Mile 68"/>
    <x v="228"/>
    <x v="104"/>
    <x v="141"/>
    <x v="2"/>
    <x v="21"/>
    <s v="Kob"/>
    <m/>
    <m/>
    <n v="3.2"/>
    <n v="6.4"/>
  </r>
  <r>
    <x v="7"/>
    <d v="2012-11-12T00:00:00"/>
    <s v="Mile 68"/>
    <x v="228"/>
    <x v="104"/>
    <x v="141"/>
    <x v="2"/>
    <x v="21"/>
    <s v="Kob"/>
    <m/>
    <m/>
    <n v="2.9"/>
    <n v="5.8"/>
  </r>
  <r>
    <x v="7"/>
    <d v="2012-11-12T00:00:00"/>
    <s v="Mile 68"/>
    <x v="230"/>
    <x v="167"/>
    <x v="21"/>
    <x v="2"/>
    <x v="21"/>
    <m/>
    <m/>
    <m/>
    <m/>
    <s v=""/>
  </r>
  <r>
    <x v="7"/>
    <d v="2012-11-12T00:00:00"/>
    <s v="Mile 68"/>
    <x v="231"/>
    <x v="9"/>
    <x v="142"/>
    <x v="4"/>
    <x v="21"/>
    <s v="Kob"/>
    <m/>
    <m/>
    <n v="3.3"/>
    <n v="6.6"/>
  </r>
  <r>
    <x v="7"/>
    <d v="2012-11-12T00:00:00"/>
    <s v="Mile 68"/>
    <x v="233"/>
    <x v="75"/>
    <x v="144"/>
    <x v="4"/>
    <x v="21"/>
    <m/>
    <m/>
    <m/>
    <m/>
    <s v=""/>
  </r>
  <r>
    <x v="7"/>
    <d v="2012-11-12T00:00:00"/>
    <s v="Mile 68"/>
    <x v="93"/>
    <x v="77"/>
    <x v="65"/>
    <x v="6"/>
    <x v="20"/>
    <s v="Kob"/>
    <m/>
    <m/>
    <n v="3.2"/>
    <n v="6.4"/>
  </r>
  <r>
    <x v="7"/>
    <d v="2012-11-12T00:00:00"/>
    <s v="Mile 68"/>
    <x v="181"/>
    <x v="45"/>
    <x v="43"/>
    <x v="4"/>
    <x v="20"/>
    <m/>
    <s v="Shark Cow / Sevengill"/>
    <m/>
    <n v="20.2"/>
    <n v="20.2"/>
  </r>
  <r>
    <x v="7"/>
    <d v="2012-11-12T00:00:00"/>
    <s v="Mile 68"/>
    <x v="181"/>
    <x v="45"/>
    <x v="43"/>
    <x v="4"/>
    <x v="20"/>
    <m/>
    <s v="Shark Cow / Sevengill"/>
    <m/>
    <n v="20.7"/>
    <n v="20.7"/>
  </r>
  <r>
    <x v="7"/>
    <d v="2012-11-12T00:00:00"/>
    <s v="Mile 68"/>
    <x v="182"/>
    <x v="138"/>
    <x v="43"/>
    <x v="8"/>
    <x v="20"/>
    <m/>
    <m/>
    <m/>
    <m/>
    <s v=""/>
  </r>
  <r>
    <x v="7"/>
    <d v="2012-11-12T00:00:00"/>
    <s v="Mile 68"/>
    <x v="185"/>
    <x v="140"/>
    <x v="114"/>
    <x v="2"/>
    <x v="20"/>
    <m/>
    <s v="Shark Spotted Gully"/>
    <m/>
    <n v="26.5"/>
    <n v="26.5"/>
  </r>
  <r>
    <x v="7"/>
    <d v="2012-11-12T00:00:00"/>
    <s v="Mile 68"/>
    <x v="185"/>
    <x v="140"/>
    <x v="114"/>
    <x v="2"/>
    <x v="20"/>
    <m/>
    <s v="Shark Spotted Gully"/>
    <m/>
    <n v="7.8"/>
    <n v="7.8"/>
  </r>
  <r>
    <x v="7"/>
    <d v="2012-11-12T00:00:00"/>
    <s v="Mile 68"/>
    <x v="185"/>
    <x v="140"/>
    <x v="114"/>
    <x v="2"/>
    <x v="20"/>
    <m/>
    <s v="Shark Spotted Gully"/>
    <m/>
    <n v="7.2"/>
    <n v="7.2"/>
  </r>
  <r>
    <x v="7"/>
    <d v="2012-11-12T00:00:00"/>
    <s v="Mile 68"/>
    <x v="189"/>
    <x v="45"/>
    <x v="16"/>
    <x v="4"/>
    <x v="20"/>
    <m/>
    <m/>
    <m/>
    <m/>
    <s v=""/>
  </r>
  <r>
    <x v="7"/>
    <d v="2012-11-12T00:00:00"/>
    <s v="Mile 68"/>
    <x v="190"/>
    <x v="143"/>
    <x v="118"/>
    <x v="2"/>
    <x v="22"/>
    <m/>
    <s v="Shark Spotted Gully"/>
    <m/>
    <n v="14.8"/>
    <n v="14.8"/>
  </r>
  <r>
    <x v="7"/>
    <d v="2012-11-12T00:00:00"/>
    <s v="Mile 68"/>
    <x v="190"/>
    <x v="143"/>
    <x v="118"/>
    <x v="2"/>
    <x v="22"/>
    <m/>
    <s v="Shark Spotted Gully"/>
    <m/>
    <n v="6.8"/>
    <n v="6.8"/>
  </r>
  <r>
    <x v="7"/>
    <d v="2012-11-12T00:00:00"/>
    <s v="Mile 68"/>
    <x v="190"/>
    <x v="143"/>
    <x v="118"/>
    <x v="2"/>
    <x v="22"/>
    <m/>
    <s v="Shark Spotted Gully"/>
    <m/>
    <n v="10.199999999999999"/>
    <n v="10.199999999999999"/>
  </r>
  <r>
    <x v="7"/>
    <d v="2012-11-12T00:00:00"/>
    <s v="Mile 68"/>
    <x v="190"/>
    <x v="143"/>
    <x v="118"/>
    <x v="2"/>
    <x v="22"/>
    <m/>
    <s v="Shark Spotted Gully"/>
    <m/>
    <n v="5"/>
    <n v="5"/>
  </r>
  <r>
    <x v="7"/>
    <d v="2012-11-12T00:00:00"/>
    <s v="Mile 68"/>
    <x v="192"/>
    <x v="144"/>
    <x v="119"/>
    <x v="6"/>
    <x v="20"/>
    <s v="Kob"/>
    <m/>
    <m/>
    <n v="2.1"/>
    <n v="4.2"/>
  </r>
  <r>
    <x v="7"/>
    <d v="2012-11-12T00:00:00"/>
    <s v="Mile 68"/>
    <x v="193"/>
    <x v="145"/>
    <x v="120"/>
    <x v="2"/>
    <x v="20"/>
    <m/>
    <m/>
    <m/>
    <m/>
    <s v=""/>
  </r>
  <r>
    <x v="7"/>
    <d v="2012-11-12T00:00:00"/>
    <s v="Mile 68"/>
    <x v="194"/>
    <x v="124"/>
    <x v="121"/>
    <x v="0"/>
    <x v="20"/>
    <m/>
    <m/>
    <m/>
    <m/>
    <s v=""/>
  </r>
  <r>
    <x v="7"/>
    <d v="2012-11-12T00:00:00"/>
    <s v="Mile 68"/>
    <x v="329"/>
    <x v="232"/>
    <x v="31"/>
    <x v="4"/>
    <x v="20"/>
    <m/>
    <s v="Shark Spotted Gully"/>
    <m/>
    <n v="5"/>
    <n v="5"/>
  </r>
  <r>
    <x v="7"/>
    <d v="2012-11-12T00:00:00"/>
    <s v="Mile 68"/>
    <x v="329"/>
    <x v="232"/>
    <x v="31"/>
    <x v="4"/>
    <x v="20"/>
    <s v="Kob"/>
    <m/>
    <m/>
    <n v="1"/>
    <n v="2"/>
  </r>
  <r>
    <x v="7"/>
    <d v="2012-11-12T00:00:00"/>
    <s v="Mile 68"/>
    <x v="282"/>
    <x v="200"/>
    <x v="163"/>
    <x v="6"/>
    <x v="20"/>
    <s v="Kob"/>
    <m/>
    <m/>
    <n v="2.1"/>
    <n v="4.2"/>
  </r>
  <r>
    <x v="7"/>
    <d v="2012-11-12T00:00:00"/>
    <s v="Mile 68"/>
    <x v="283"/>
    <x v="55"/>
    <x v="164"/>
    <x v="6"/>
    <x v="20"/>
    <m/>
    <s v="Shark Spotted Gully"/>
    <m/>
    <n v="13.7"/>
    <n v="13.7"/>
  </r>
  <r>
    <x v="7"/>
    <d v="2012-11-12T00:00:00"/>
    <s v="Mile 68"/>
    <x v="195"/>
    <x v="146"/>
    <x v="122"/>
    <x v="4"/>
    <x v="20"/>
    <m/>
    <s v="Shark Spotted Gully"/>
    <m/>
    <n v="17.5"/>
    <n v="17.5"/>
  </r>
  <r>
    <x v="7"/>
    <d v="2012-11-12T00:00:00"/>
    <s v="Mile 68"/>
    <x v="195"/>
    <x v="146"/>
    <x v="122"/>
    <x v="4"/>
    <x v="20"/>
    <m/>
    <s v="Shark Spotted Gully"/>
    <m/>
    <n v="15.9"/>
    <n v="15.9"/>
  </r>
  <r>
    <x v="7"/>
    <d v="2012-11-12T00:00:00"/>
    <s v="Mile 68"/>
    <x v="195"/>
    <x v="146"/>
    <x v="122"/>
    <x v="4"/>
    <x v="20"/>
    <m/>
    <s v="Shark Spotted Gully"/>
    <m/>
    <n v="17.3"/>
    <n v="17.3"/>
  </r>
  <r>
    <x v="7"/>
    <d v="2012-11-12T00:00:00"/>
    <s v="Mile 68"/>
    <x v="195"/>
    <x v="146"/>
    <x v="122"/>
    <x v="4"/>
    <x v="20"/>
    <m/>
    <s v="Shark Spotted Gully"/>
    <m/>
    <n v="17.8"/>
    <n v="17.8"/>
  </r>
  <r>
    <x v="7"/>
    <d v="2012-11-12T00:00:00"/>
    <s v="Mile 68"/>
    <x v="195"/>
    <x v="146"/>
    <x v="122"/>
    <x v="4"/>
    <x v="20"/>
    <m/>
    <s v="Shark Spotted Gully"/>
    <m/>
    <n v="14.6"/>
    <n v="14.6"/>
  </r>
  <r>
    <x v="7"/>
    <d v="2012-11-12T00:00:00"/>
    <s v="Mile 68"/>
    <x v="195"/>
    <x v="146"/>
    <x v="122"/>
    <x v="4"/>
    <x v="20"/>
    <m/>
    <s v="Shark Spotted Gully"/>
    <m/>
    <n v="7.9"/>
    <n v="7.9"/>
  </r>
  <r>
    <x v="7"/>
    <d v="2012-11-12T00:00:00"/>
    <s v="Mile 68"/>
    <x v="195"/>
    <x v="146"/>
    <x v="122"/>
    <x v="4"/>
    <x v="20"/>
    <m/>
    <s v="Shark Spotted Gully"/>
    <m/>
    <n v="4.7"/>
    <n v="4.7"/>
  </r>
  <r>
    <x v="7"/>
    <d v="2012-11-12T00:00:00"/>
    <s v="Mile 68"/>
    <x v="195"/>
    <x v="146"/>
    <x v="122"/>
    <x v="4"/>
    <x v="20"/>
    <m/>
    <s v="Shark Hound Smooth"/>
    <m/>
    <n v="8.9"/>
    <n v="8.9"/>
  </r>
  <r>
    <x v="7"/>
    <d v="2012-11-12T00:00:00"/>
    <s v="Mile 68"/>
    <x v="196"/>
    <x v="147"/>
    <x v="122"/>
    <x v="8"/>
    <x v="20"/>
    <m/>
    <m/>
    <m/>
    <m/>
    <s v=""/>
  </r>
  <r>
    <x v="7"/>
    <d v="2012-11-12T00:00:00"/>
    <s v="Mile 68"/>
    <x v="286"/>
    <x v="203"/>
    <x v="158"/>
    <x v="4"/>
    <x v="20"/>
    <m/>
    <s v="Shark Spotted Gully"/>
    <m/>
    <n v="6.7"/>
    <n v="6.7"/>
  </r>
  <r>
    <x v="7"/>
    <d v="2012-11-12T00:00:00"/>
    <s v="Mile 68"/>
    <x v="286"/>
    <x v="203"/>
    <x v="158"/>
    <x v="4"/>
    <x v="20"/>
    <m/>
    <s v="Shark Spotted Gully"/>
    <m/>
    <n v="4.5999999999999996"/>
    <n v="4.5999999999999996"/>
  </r>
  <r>
    <x v="7"/>
    <d v="2012-11-12T00:00:00"/>
    <s v="Mile 68"/>
    <x v="199"/>
    <x v="149"/>
    <x v="43"/>
    <x v="8"/>
    <x v="20"/>
    <m/>
    <m/>
    <m/>
    <m/>
    <s v=""/>
  </r>
  <r>
    <x v="7"/>
    <d v="2012-11-12T00:00:00"/>
    <s v="Mile 68"/>
    <x v="208"/>
    <x v="155"/>
    <x v="29"/>
    <x v="2"/>
    <x v="20"/>
    <m/>
    <s v="Shark Spotted Gully"/>
    <m/>
    <n v="12"/>
    <n v="12"/>
  </r>
  <r>
    <x v="7"/>
    <d v="2012-11-12T00:00:00"/>
    <s v="Mile 68"/>
    <x v="343"/>
    <x v="39"/>
    <x v="193"/>
    <x v="2"/>
    <x v="20"/>
    <m/>
    <m/>
    <m/>
    <m/>
    <s v=""/>
  </r>
  <r>
    <x v="7"/>
    <d v="2012-11-12T00:00:00"/>
    <s v="Mile 68"/>
    <x v="349"/>
    <x v="244"/>
    <x v="195"/>
    <x v="2"/>
    <x v="20"/>
    <m/>
    <s v="Shark Cow / Sevengill"/>
    <m/>
    <n v="23.3"/>
    <n v="23.3"/>
  </r>
  <r>
    <x v="7"/>
    <d v="2012-11-12T00:00:00"/>
    <s v="Mile 68"/>
    <x v="349"/>
    <x v="244"/>
    <x v="195"/>
    <x v="2"/>
    <x v="20"/>
    <m/>
    <s v="Shark Cow / Sevengill"/>
    <m/>
    <n v="26.5"/>
    <n v="26.5"/>
  </r>
  <r>
    <x v="7"/>
    <d v="2012-11-12T00:00:00"/>
    <s v="Mile 68"/>
    <x v="62"/>
    <x v="51"/>
    <x v="46"/>
    <x v="0"/>
    <x v="24"/>
    <s v="Galjoen"/>
    <m/>
    <m/>
    <n v="0.9"/>
    <n v="1.8"/>
  </r>
  <r>
    <x v="7"/>
    <d v="2012-11-12T00:00:00"/>
    <s v="Mile 68"/>
    <x v="63"/>
    <x v="52"/>
    <x v="29"/>
    <x v="0"/>
    <x v="24"/>
    <s v="Galjoen"/>
    <m/>
    <m/>
    <n v="1"/>
    <n v="2"/>
  </r>
  <r>
    <x v="7"/>
    <d v="2012-11-12T00:00:00"/>
    <s v="Mile 68"/>
    <x v="64"/>
    <x v="53"/>
    <x v="23"/>
    <x v="2"/>
    <x v="24"/>
    <m/>
    <m/>
    <m/>
    <m/>
    <s v=""/>
  </r>
  <r>
    <x v="7"/>
    <d v="2012-11-12T00:00:00"/>
    <s v="Mile 68"/>
    <x v="65"/>
    <x v="54"/>
    <x v="47"/>
    <x v="2"/>
    <x v="24"/>
    <m/>
    <m/>
    <m/>
    <m/>
    <s v=""/>
  </r>
  <r>
    <x v="7"/>
    <d v="2012-11-12T00:00:00"/>
    <s v="Mile 68"/>
    <x v="66"/>
    <x v="55"/>
    <x v="48"/>
    <x v="6"/>
    <x v="24"/>
    <s v="Kob"/>
    <m/>
    <m/>
    <n v="2.5"/>
    <n v="5"/>
  </r>
  <r>
    <x v="7"/>
    <d v="2012-11-12T00:00:00"/>
    <s v="Mile 68"/>
    <x v="66"/>
    <x v="55"/>
    <x v="48"/>
    <x v="6"/>
    <x v="24"/>
    <s v="Kob"/>
    <m/>
    <m/>
    <n v="1.9"/>
    <n v="3.8"/>
  </r>
  <r>
    <x v="7"/>
    <d v="2012-11-12T00:00:00"/>
    <s v="Mile 68"/>
    <x v="67"/>
    <x v="56"/>
    <x v="48"/>
    <x v="1"/>
    <x v="24"/>
    <s v="Galjoen"/>
    <m/>
    <m/>
    <n v="0.7"/>
    <n v="1.4"/>
  </r>
  <r>
    <x v="7"/>
    <d v="2012-11-12T00:00:00"/>
    <s v="Mile 68"/>
    <x v="68"/>
    <x v="57"/>
    <x v="49"/>
    <x v="2"/>
    <x v="24"/>
    <m/>
    <m/>
    <m/>
    <m/>
    <s v=""/>
  </r>
  <r>
    <x v="7"/>
    <d v="2012-11-12T00:00:00"/>
    <s v="Mile 68"/>
    <x v="74"/>
    <x v="13"/>
    <x v="54"/>
    <x v="2"/>
    <x v="8"/>
    <m/>
    <s v="Shark Spotted Gully"/>
    <m/>
    <n v="4.3"/>
    <n v="4.3"/>
  </r>
  <r>
    <x v="7"/>
    <d v="2012-11-12T00:00:00"/>
    <s v="Mile 68"/>
    <x v="290"/>
    <x v="207"/>
    <x v="10"/>
    <x v="2"/>
    <x v="9"/>
    <s v="Kob"/>
    <m/>
    <m/>
    <n v="2.1"/>
    <n v="4.2"/>
  </r>
  <r>
    <x v="7"/>
    <d v="2012-11-12T00:00:00"/>
    <s v="Mile 68"/>
    <x v="78"/>
    <x v="65"/>
    <x v="55"/>
    <x v="2"/>
    <x v="8"/>
    <m/>
    <s v="Shark Spotted Gully"/>
    <m/>
    <n v="2.7"/>
    <n v="2.7"/>
  </r>
  <r>
    <x v="7"/>
    <d v="2012-11-12T00:00:00"/>
    <s v="Mile 68"/>
    <x v="78"/>
    <x v="65"/>
    <x v="55"/>
    <x v="2"/>
    <x v="8"/>
    <s v="Kob"/>
    <m/>
    <m/>
    <n v="2.7"/>
    <n v="5.4"/>
  </r>
  <r>
    <x v="7"/>
    <d v="2012-11-12T00:00:00"/>
    <s v="Mile 68"/>
    <x v="78"/>
    <x v="65"/>
    <x v="55"/>
    <x v="2"/>
    <x v="8"/>
    <s v="Kob"/>
    <m/>
    <m/>
    <n v="2.2999999999999998"/>
    <n v="4.5999999999999996"/>
  </r>
  <r>
    <x v="7"/>
    <d v="2012-11-12T00:00:00"/>
    <s v="Mile 68"/>
    <x v="79"/>
    <x v="66"/>
    <x v="55"/>
    <x v="2"/>
    <x v="8"/>
    <s v="Kob"/>
    <m/>
    <m/>
    <n v="3.3"/>
    <n v="6.6"/>
  </r>
  <r>
    <x v="7"/>
    <d v="2012-11-12T00:00:00"/>
    <s v="Mile 68"/>
    <x v="82"/>
    <x v="69"/>
    <x v="58"/>
    <x v="7"/>
    <x v="10"/>
    <m/>
    <m/>
    <m/>
    <m/>
    <s v=""/>
  </r>
  <r>
    <x v="7"/>
    <d v="2012-11-12T00:00:00"/>
    <s v="Mile 68"/>
    <x v="85"/>
    <x v="71"/>
    <x v="61"/>
    <x v="4"/>
    <x v="10"/>
    <m/>
    <s v="Shark Spotted Gully"/>
    <m/>
    <n v="13.7"/>
    <n v="13.7"/>
  </r>
  <r>
    <x v="7"/>
    <d v="2012-11-12T00:00:00"/>
    <s v="Mile 68"/>
    <x v="87"/>
    <x v="73"/>
    <x v="62"/>
    <x v="9"/>
    <x v="8"/>
    <m/>
    <m/>
    <m/>
    <m/>
    <s v=""/>
  </r>
  <r>
    <x v="7"/>
    <d v="2012-11-12T00:00:00"/>
    <s v="Mile 68"/>
    <x v="344"/>
    <x v="78"/>
    <x v="62"/>
    <x v="4"/>
    <x v="8"/>
    <s v="Kob"/>
    <m/>
    <m/>
    <n v="1.6"/>
    <n v="3.2"/>
  </r>
  <r>
    <x v="7"/>
    <d v="2012-11-12T00:00:00"/>
    <s v="Mile 68"/>
    <x v="89"/>
    <x v="18"/>
    <x v="55"/>
    <x v="2"/>
    <x v="8"/>
    <m/>
    <m/>
    <m/>
    <m/>
    <s v=""/>
  </r>
  <r>
    <x v="7"/>
    <d v="2012-11-12T00:00:00"/>
    <s v="Mile 68"/>
    <x v="92"/>
    <x v="76"/>
    <x v="64"/>
    <x v="2"/>
    <x v="8"/>
    <s v="Kob"/>
    <m/>
    <m/>
    <n v="2.2999999999999998"/>
    <n v="4.5999999999999996"/>
  </r>
  <r>
    <x v="7"/>
    <d v="2012-11-12T00:00:00"/>
    <s v="Mile 68"/>
    <x v="94"/>
    <x v="78"/>
    <x v="66"/>
    <x v="2"/>
    <x v="11"/>
    <m/>
    <m/>
    <m/>
    <m/>
    <s v=""/>
  </r>
  <r>
    <x v="7"/>
    <d v="2012-11-12T00:00:00"/>
    <s v="Mile 68"/>
    <x v="294"/>
    <x v="157"/>
    <x v="55"/>
    <x v="2"/>
    <x v="10"/>
    <m/>
    <s v="Shark Spotted Gully"/>
    <m/>
    <n v="8.5"/>
    <n v="8.5"/>
  </r>
  <r>
    <x v="7"/>
    <d v="2012-11-12T00:00:00"/>
    <s v="Mile 68"/>
    <x v="294"/>
    <x v="157"/>
    <x v="55"/>
    <x v="2"/>
    <x v="10"/>
    <s v="Kob"/>
    <m/>
    <m/>
    <n v="2.6"/>
    <n v="5.2"/>
  </r>
  <r>
    <x v="7"/>
    <d v="2012-11-12T00:00:00"/>
    <s v="Mile 68"/>
    <x v="97"/>
    <x v="80"/>
    <x v="69"/>
    <x v="0"/>
    <x v="10"/>
    <m/>
    <s v="Shark Spotted Gully"/>
    <m/>
    <n v="18"/>
    <n v="18"/>
  </r>
  <r>
    <x v="7"/>
    <d v="2012-11-12T00:00:00"/>
    <s v="Mile 68"/>
    <x v="98"/>
    <x v="12"/>
    <x v="70"/>
    <x v="4"/>
    <x v="10"/>
    <m/>
    <m/>
    <m/>
    <m/>
    <s v=""/>
  </r>
  <r>
    <x v="7"/>
    <d v="2012-11-12T00:00:00"/>
    <s v="Mile 68"/>
    <x v="100"/>
    <x v="81"/>
    <x v="72"/>
    <x v="2"/>
    <x v="10"/>
    <m/>
    <s v="Shark Spotted Gully"/>
    <m/>
    <n v="17.5"/>
    <n v="17.5"/>
  </r>
  <r>
    <x v="7"/>
    <d v="2012-11-12T00:00:00"/>
    <s v="Mile 68"/>
    <x v="100"/>
    <x v="81"/>
    <x v="72"/>
    <x v="2"/>
    <x v="10"/>
    <m/>
    <s v="Shark Spotted Gully"/>
    <m/>
    <n v="4.5"/>
    <n v="4.5"/>
  </r>
  <r>
    <x v="7"/>
    <d v="2012-11-12T00:00:00"/>
    <s v="Mile 68"/>
    <x v="100"/>
    <x v="81"/>
    <x v="72"/>
    <x v="2"/>
    <x v="10"/>
    <s v="Kob"/>
    <m/>
    <m/>
    <n v="2.6"/>
    <n v="5.2"/>
  </r>
  <r>
    <x v="7"/>
    <d v="2012-11-12T00:00:00"/>
    <s v="Mile 68"/>
    <x v="101"/>
    <x v="18"/>
    <x v="73"/>
    <x v="2"/>
    <x v="10"/>
    <s v="Kob"/>
    <m/>
    <m/>
    <n v="2"/>
    <n v="4"/>
  </r>
  <r>
    <x v="7"/>
    <d v="2012-11-12T00:00:00"/>
    <s v="Mile 68"/>
    <x v="107"/>
    <x v="85"/>
    <x v="77"/>
    <x v="2"/>
    <x v="11"/>
    <m/>
    <m/>
    <m/>
    <m/>
    <s v=""/>
  </r>
  <r>
    <x v="7"/>
    <d v="2012-11-12T00:00:00"/>
    <s v="Mile 68"/>
    <x v="211"/>
    <x v="158"/>
    <x v="129"/>
    <x v="4"/>
    <x v="2"/>
    <s v="Kob"/>
    <m/>
    <m/>
    <n v="3.4"/>
    <n v="6.8"/>
  </r>
  <r>
    <x v="7"/>
    <d v="2012-11-12T00:00:00"/>
    <s v="Mile 68"/>
    <x v="212"/>
    <x v="81"/>
    <x v="130"/>
    <x v="0"/>
    <x v="2"/>
    <m/>
    <s v="Shark Spotted Gully"/>
    <m/>
    <n v="2.2000000000000002"/>
    <n v="2.2000000000000002"/>
  </r>
  <r>
    <x v="7"/>
    <d v="2012-11-12T00:00:00"/>
    <s v="Mile 68"/>
    <x v="212"/>
    <x v="81"/>
    <x v="130"/>
    <x v="0"/>
    <x v="2"/>
    <m/>
    <s v="Shark Spotted Gully"/>
    <m/>
    <n v="13.6"/>
    <n v="13.6"/>
  </r>
  <r>
    <x v="7"/>
    <d v="2012-11-12T00:00:00"/>
    <s v="Mile 68"/>
    <x v="214"/>
    <x v="159"/>
    <x v="132"/>
    <x v="4"/>
    <x v="2"/>
    <s v="Kob"/>
    <m/>
    <m/>
    <n v="2.7"/>
    <n v="5.4"/>
  </r>
  <r>
    <x v="7"/>
    <d v="2012-11-12T00:00:00"/>
    <s v="Mile 68"/>
    <x v="214"/>
    <x v="159"/>
    <x v="132"/>
    <x v="4"/>
    <x v="2"/>
    <s v="Kob"/>
    <m/>
    <m/>
    <n v="0.8"/>
    <n v="1.6"/>
  </r>
  <r>
    <x v="7"/>
    <d v="2012-11-12T00:00:00"/>
    <s v="Mile 68"/>
    <x v="215"/>
    <x v="94"/>
    <x v="133"/>
    <x v="7"/>
    <x v="2"/>
    <s v="Kob"/>
    <m/>
    <m/>
    <n v="0.7"/>
    <n v="1.4"/>
  </r>
  <r>
    <x v="7"/>
    <d v="2012-11-12T00:00:00"/>
    <s v="Mile 68"/>
    <x v="306"/>
    <x v="216"/>
    <x v="129"/>
    <x v="9"/>
    <x v="2"/>
    <s v="Kob"/>
    <m/>
    <m/>
    <n v="1.7"/>
    <n v="3.4"/>
  </r>
  <r>
    <x v="7"/>
    <d v="2012-11-12T00:00:00"/>
    <s v="Mile 68"/>
    <x v="8"/>
    <x v="8"/>
    <x v="4"/>
    <x v="2"/>
    <x v="2"/>
    <m/>
    <m/>
    <m/>
    <m/>
    <s v=""/>
  </r>
  <r>
    <x v="7"/>
    <d v="2012-11-12T00:00:00"/>
    <s v="Mile 68"/>
    <x v="129"/>
    <x v="102"/>
    <x v="37"/>
    <x v="5"/>
    <x v="2"/>
    <s v="Kob"/>
    <m/>
    <m/>
    <n v="0.7"/>
    <n v="1.4"/>
  </r>
  <r>
    <x v="7"/>
    <d v="2012-11-12T00:00:00"/>
    <s v="Mile 68"/>
    <x v="129"/>
    <x v="102"/>
    <x v="37"/>
    <x v="5"/>
    <x v="2"/>
    <s v="Kob"/>
    <m/>
    <m/>
    <n v="3.3"/>
    <n v="6.6"/>
  </r>
  <r>
    <x v="7"/>
    <d v="2012-11-12T00:00:00"/>
    <s v="Mile 68"/>
    <x v="110"/>
    <x v="88"/>
    <x v="79"/>
    <x v="2"/>
    <x v="12"/>
    <m/>
    <s v="Shark Spotted Gully"/>
    <m/>
    <n v="6.1"/>
    <n v="6.1"/>
  </r>
  <r>
    <x v="7"/>
    <d v="2012-11-12T00:00:00"/>
    <s v="Mile 68"/>
    <x v="111"/>
    <x v="89"/>
    <x v="79"/>
    <x v="2"/>
    <x v="12"/>
    <m/>
    <m/>
    <m/>
    <m/>
    <s v=""/>
  </r>
  <r>
    <x v="7"/>
    <d v="2012-11-12T00:00:00"/>
    <s v="Mile 68"/>
    <x v="114"/>
    <x v="61"/>
    <x v="81"/>
    <x v="0"/>
    <x v="12"/>
    <m/>
    <s v="Shark Spotted Gully"/>
    <m/>
    <n v="15.8"/>
    <n v="15.8"/>
  </r>
  <r>
    <x v="7"/>
    <d v="2012-11-12T00:00:00"/>
    <s v="Mile 68"/>
    <x v="116"/>
    <x v="92"/>
    <x v="83"/>
    <x v="4"/>
    <x v="12"/>
    <s v="Kob"/>
    <m/>
    <m/>
    <n v="0.8"/>
    <n v="1.6"/>
  </r>
  <r>
    <x v="7"/>
    <d v="2012-11-12T00:00:00"/>
    <s v="Mile 68"/>
    <x v="120"/>
    <x v="31"/>
    <x v="85"/>
    <x v="0"/>
    <x v="12"/>
    <m/>
    <m/>
    <m/>
    <m/>
    <s v=""/>
  </r>
  <r>
    <x v="7"/>
    <d v="2012-11-12T00:00:00"/>
    <s v="Mile 68"/>
    <x v="123"/>
    <x v="97"/>
    <x v="85"/>
    <x v="0"/>
    <x v="12"/>
    <s v="Kob"/>
    <m/>
    <m/>
    <n v="1.2"/>
    <n v="2.4"/>
  </r>
  <r>
    <x v="7"/>
    <d v="2012-11-12T00:00:00"/>
    <s v="Mile 68"/>
    <x v="124"/>
    <x v="98"/>
    <x v="83"/>
    <x v="8"/>
    <x v="12"/>
    <m/>
    <m/>
    <m/>
    <m/>
    <s v=""/>
  </r>
  <r>
    <x v="7"/>
    <d v="2012-11-12T00:00:00"/>
    <s v="Mile 68"/>
    <x v="126"/>
    <x v="100"/>
    <x v="87"/>
    <x v="2"/>
    <x v="12"/>
    <m/>
    <m/>
    <m/>
    <m/>
    <s v=""/>
  </r>
  <r>
    <x v="7"/>
    <d v="2012-11-12T00:00:00"/>
    <s v="Mile 68"/>
    <x v="246"/>
    <x v="5"/>
    <x v="152"/>
    <x v="2"/>
    <x v="22"/>
    <m/>
    <s v="Shark Spotted Gully"/>
    <m/>
    <n v="3.6"/>
    <n v="3.6"/>
  </r>
  <r>
    <x v="7"/>
    <d v="2012-11-12T00:00:00"/>
    <s v="Mile 68"/>
    <x v="296"/>
    <x v="210"/>
    <x v="154"/>
    <x v="2"/>
    <x v="22"/>
    <m/>
    <m/>
    <m/>
    <m/>
    <s v=""/>
  </r>
  <r>
    <x v="7"/>
    <d v="2012-11-12T00:00:00"/>
    <s v="Mile 68"/>
    <x v="248"/>
    <x v="177"/>
    <x v="154"/>
    <x v="2"/>
    <x v="22"/>
    <m/>
    <m/>
    <m/>
    <m/>
    <s v=""/>
  </r>
  <r>
    <x v="7"/>
    <d v="2012-11-12T00:00:00"/>
    <s v="Mile 68"/>
    <x v="298"/>
    <x v="132"/>
    <x v="170"/>
    <x v="2"/>
    <x v="22"/>
    <m/>
    <s v="Shark Spotted Gully"/>
    <m/>
    <n v="15.6"/>
    <n v="15.6"/>
  </r>
  <r>
    <x v="7"/>
    <d v="2012-11-12T00:00:00"/>
    <s v="Mile 68"/>
    <x v="298"/>
    <x v="132"/>
    <x v="170"/>
    <x v="2"/>
    <x v="22"/>
    <s v="Kob"/>
    <m/>
    <m/>
    <n v="2.1"/>
    <n v="4.2"/>
  </r>
  <r>
    <x v="7"/>
    <d v="2012-11-12T00:00:00"/>
    <s v="Mile 68"/>
    <x v="299"/>
    <x v="212"/>
    <x v="154"/>
    <x v="2"/>
    <x v="22"/>
    <m/>
    <m/>
    <m/>
    <m/>
    <s v=""/>
  </r>
  <r>
    <x v="7"/>
    <d v="2012-11-12T00:00:00"/>
    <s v="Mile 68"/>
    <x v="127"/>
    <x v="61"/>
    <x v="55"/>
    <x v="4"/>
    <x v="7"/>
    <m/>
    <m/>
    <m/>
    <m/>
    <s v=""/>
  </r>
  <r>
    <x v="7"/>
    <d v="2012-11-12T00:00:00"/>
    <s v="Mile 68"/>
    <x v="131"/>
    <x v="104"/>
    <x v="70"/>
    <x v="2"/>
    <x v="7"/>
    <m/>
    <s v="Shark Spotted Gully"/>
    <m/>
    <n v="14.7"/>
    <n v="14.7"/>
  </r>
  <r>
    <x v="7"/>
    <d v="2012-11-12T00:00:00"/>
    <s v="Mile 68"/>
    <x v="131"/>
    <x v="104"/>
    <x v="70"/>
    <x v="2"/>
    <x v="7"/>
    <m/>
    <s v="Shark Spotted Gully"/>
    <m/>
    <n v="10.6"/>
    <n v="10.6"/>
  </r>
  <r>
    <x v="7"/>
    <d v="2012-11-12T00:00:00"/>
    <s v="Mile 68"/>
    <x v="132"/>
    <x v="105"/>
    <x v="23"/>
    <x v="7"/>
    <x v="7"/>
    <m/>
    <m/>
    <m/>
    <m/>
    <s v=""/>
  </r>
  <r>
    <x v="7"/>
    <d v="2012-11-12T00:00:00"/>
    <s v="Mile 68"/>
    <x v="133"/>
    <x v="106"/>
    <x v="74"/>
    <x v="6"/>
    <x v="7"/>
    <m/>
    <s v="Shark Cow / Sevengill"/>
    <m/>
    <n v="14.3"/>
    <n v="14.3"/>
  </r>
  <r>
    <x v="7"/>
    <d v="2012-11-12T00:00:00"/>
    <s v="Mile 68"/>
    <x v="134"/>
    <x v="5"/>
    <x v="74"/>
    <x v="2"/>
    <x v="7"/>
    <m/>
    <s v="Shark Spotted Gully"/>
    <m/>
    <n v="4"/>
    <n v="4"/>
  </r>
  <r>
    <x v="7"/>
    <d v="2012-11-12T00:00:00"/>
    <s v="Mile 68"/>
    <x v="134"/>
    <x v="5"/>
    <x v="74"/>
    <x v="2"/>
    <x v="7"/>
    <m/>
    <s v="Shark Spotted Gully"/>
    <m/>
    <n v="17.5"/>
    <n v="17.5"/>
  </r>
  <r>
    <x v="7"/>
    <d v="2012-11-12T00:00:00"/>
    <s v="Mile 68"/>
    <x v="134"/>
    <x v="5"/>
    <x v="74"/>
    <x v="2"/>
    <x v="7"/>
    <m/>
    <s v="Shark Spotted Gully"/>
    <m/>
    <n v="16.5"/>
    <n v="16.5"/>
  </r>
  <r>
    <x v="7"/>
    <d v="2012-11-12T00:00:00"/>
    <s v="Mile 68"/>
    <x v="134"/>
    <x v="5"/>
    <x v="74"/>
    <x v="2"/>
    <x v="7"/>
    <m/>
    <s v="Shark Spotted Gully"/>
    <m/>
    <n v="8.5"/>
    <n v="8.5"/>
  </r>
  <r>
    <x v="7"/>
    <d v="2012-11-12T00:00:00"/>
    <s v="Mile 68"/>
    <x v="134"/>
    <x v="5"/>
    <x v="74"/>
    <x v="2"/>
    <x v="7"/>
    <m/>
    <s v="Shark Spotted Gully"/>
    <m/>
    <n v="12.4"/>
    <n v="12.4"/>
  </r>
  <r>
    <x v="7"/>
    <d v="2012-11-12T00:00:00"/>
    <s v="Mile 68"/>
    <x v="134"/>
    <x v="5"/>
    <x v="74"/>
    <x v="2"/>
    <x v="7"/>
    <m/>
    <s v="Shark Spotted Gully"/>
    <m/>
    <n v="14.6"/>
    <n v="14.6"/>
  </r>
  <r>
    <x v="7"/>
    <d v="2012-11-12T00:00:00"/>
    <s v="Mile 68"/>
    <x v="135"/>
    <x v="107"/>
    <x v="90"/>
    <x v="2"/>
    <x v="7"/>
    <m/>
    <s v="Shark Spotted Gully"/>
    <m/>
    <n v="14.8"/>
    <n v="14.8"/>
  </r>
  <r>
    <x v="7"/>
    <d v="2012-11-12T00:00:00"/>
    <s v="Mile 68"/>
    <x v="135"/>
    <x v="107"/>
    <x v="90"/>
    <x v="2"/>
    <x v="7"/>
    <m/>
    <s v="Shark Spotted Gully"/>
    <m/>
    <n v="12.6"/>
    <n v="12.6"/>
  </r>
  <r>
    <x v="7"/>
    <d v="2012-11-12T00:00:00"/>
    <s v="Mile 68"/>
    <x v="135"/>
    <x v="107"/>
    <x v="90"/>
    <x v="2"/>
    <x v="7"/>
    <m/>
    <s v="Shark Spotted Gully"/>
    <m/>
    <n v="14.8"/>
    <n v="14.8"/>
  </r>
  <r>
    <x v="7"/>
    <d v="2012-11-12T00:00:00"/>
    <s v="Mile 68"/>
    <x v="135"/>
    <x v="107"/>
    <x v="90"/>
    <x v="2"/>
    <x v="7"/>
    <m/>
    <s v="Shark Spotted Gully"/>
    <m/>
    <n v="6.8"/>
    <n v="6.8"/>
  </r>
  <r>
    <x v="7"/>
    <d v="2012-11-12T00:00:00"/>
    <s v="Mile 68"/>
    <x v="135"/>
    <x v="107"/>
    <x v="90"/>
    <x v="2"/>
    <x v="7"/>
    <m/>
    <s v="Shark Spotted Gully"/>
    <m/>
    <n v="24.3"/>
    <n v="24.3"/>
  </r>
  <r>
    <x v="7"/>
    <d v="2012-11-12T00:00:00"/>
    <s v="Mile 68"/>
    <x v="136"/>
    <x v="45"/>
    <x v="91"/>
    <x v="2"/>
    <x v="7"/>
    <s v="Kob"/>
    <m/>
    <m/>
    <n v="2.2999999999999998"/>
    <n v="4.5999999999999996"/>
  </r>
  <r>
    <x v="7"/>
    <d v="2012-11-12T00:00:00"/>
    <s v="Mile 68"/>
    <x v="136"/>
    <x v="45"/>
    <x v="91"/>
    <x v="2"/>
    <x v="7"/>
    <s v="Kob"/>
    <m/>
    <m/>
    <n v="2.2000000000000002"/>
    <n v="4.4000000000000004"/>
  </r>
  <r>
    <x v="7"/>
    <d v="2012-11-12T00:00:00"/>
    <s v="Mile 68"/>
    <x v="302"/>
    <x v="32"/>
    <x v="172"/>
    <x v="2"/>
    <x v="7"/>
    <m/>
    <s v="Shark Spotted Gully"/>
    <m/>
    <n v="12"/>
    <n v="12"/>
  </r>
  <r>
    <x v="7"/>
    <d v="2012-11-12T00:00:00"/>
    <s v="Mile 68"/>
    <x v="302"/>
    <x v="32"/>
    <x v="172"/>
    <x v="2"/>
    <x v="7"/>
    <m/>
    <s v="Ray Bull / Eagle"/>
    <m/>
    <n v="2.1"/>
    <n v="2.1"/>
  </r>
  <r>
    <x v="7"/>
    <d v="2012-11-12T00:00:00"/>
    <s v="Mile 68"/>
    <x v="58"/>
    <x v="5"/>
    <x v="42"/>
    <x v="0"/>
    <x v="7"/>
    <m/>
    <s v="Shark Spotted Gully"/>
    <m/>
    <n v="8.9"/>
    <n v="8.9"/>
  </r>
  <r>
    <x v="7"/>
    <d v="2012-11-12T00:00:00"/>
    <s v="Mile 68"/>
    <x v="58"/>
    <x v="5"/>
    <x v="42"/>
    <x v="0"/>
    <x v="7"/>
    <m/>
    <s v="Shark Spotted Gully"/>
    <m/>
    <n v="13.3"/>
    <n v="13.3"/>
  </r>
  <r>
    <x v="8"/>
    <d v="2013-02-23T00:00:00"/>
    <s v="Zone 5 - Mile 108"/>
    <x v="155"/>
    <x v="113"/>
    <x v="6"/>
    <x v="4"/>
    <x v="17"/>
    <m/>
    <s v="Shark Spotted Gully"/>
    <m/>
    <n v="14.7"/>
    <n v="14.7"/>
  </r>
  <r>
    <x v="8"/>
    <d v="2013-02-23T00:00:00"/>
    <s v="Zone 5 - Mile 108"/>
    <x v="155"/>
    <x v="113"/>
    <x v="6"/>
    <x v="4"/>
    <x v="17"/>
    <m/>
    <s v="Shark Spotted Gully"/>
    <m/>
    <n v="27.8"/>
    <n v="27.8"/>
  </r>
  <r>
    <x v="8"/>
    <d v="2013-02-23T00:00:00"/>
    <s v="Zone 5 - Mile 108"/>
    <x v="155"/>
    <x v="113"/>
    <x v="6"/>
    <x v="4"/>
    <x v="17"/>
    <s v="Kob"/>
    <m/>
    <m/>
    <n v="0.9"/>
    <n v="1.8"/>
  </r>
  <r>
    <x v="8"/>
    <d v="2013-02-23T00:00:00"/>
    <s v="Zone 5 - Mile 108"/>
    <x v="155"/>
    <x v="113"/>
    <x v="6"/>
    <x v="4"/>
    <x v="17"/>
    <s v="Kob"/>
    <m/>
    <m/>
    <n v="2.4"/>
    <n v="4.8"/>
  </r>
  <r>
    <x v="8"/>
    <d v="2013-02-23T00:00:00"/>
    <s v="Zone 5 - Mile 108"/>
    <x v="155"/>
    <x v="113"/>
    <x v="6"/>
    <x v="4"/>
    <x v="17"/>
    <s v="Kob"/>
    <m/>
    <m/>
    <n v="3.3"/>
    <n v="6.6"/>
  </r>
  <r>
    <x v="8"/>
    <d v="2013-02-23T00:00:00"/>
    <s v="Zone 5 - Mile 108"/>
    <x v="155"/>
    <x v="113"/>
    <x v="6"/>
    <x v="4"/>
    <x v="17"/>
    <s v="Kob"/>
    <m/>
    <m/>
    <n v="1.8"/>
    <n v="3.6"/>
  </r>
  <r>
    <x v="8"/>
    <d v="2013-02-23T00:00:00"/>
    <s v="Zone 5 - Mile 108"/>
    <x v="311"/>
    <x v="245"/>
    <x v="196"/>
    <x v="0"/>
    <x v="17"/>
    <s v="Kob"/>
    <m/>
    <m/>
    <n v="3.8"/>
    <n v="7.6"/>
  </r>
  <r>
    <x v="8"/>
    <d v="2013-02-23T00:00:00"/>
    <s v="Zone 5 - Mile 108"/>
    <x v="235"/>
    <x v="168"/>
    <x v="94"/>
    <x v="0"/>
    <x v="17"/>
    <s v="Galjoen"/>
    <m/>
    <m/>
    <n v="0.9"/>
    <n v="1.8"/>
  </r>
  <r>
    <x v="8"/>
    <d v="2013-02-23T00:00:00"/>
    <s v="Zone 5 - Mile 108"/>
    <x v="175"/>
    <x v="135"/>
    <x v="112"/>
    <x v="2"/>
    <x v="17"/>
    <m/>
    <m/>
    <m/>
    <m/>
    <s v=""/>
  </r>
  <r>
    <x v="8"/>
    <d v="2013-02-23T00:00:00"/>
    <s v="Zone 5 - Mile 108"/>
    <x v="237"/>
    <x v="170"/>
    <x v="146"/>
    <x v="2"/>
    <x v="17"/>
    <m/>
    <s v="Shark Spotted Gully"/>
    <m/>
    <n v="15.2"/>
    <n v="15.2"/>
  </r>
  <r>
    <x v="8"/>
    <d v="2013-02-23T00:00:00"/>
    <s v="Zone 5 - Mile 108"/>
    <x v="174"/>
    <x v="45"/>
    <x v="112"/>
    <x v="9"/>
    <x v="17"/>
    <m/>
    <m/>
    <m/>
    <m/>
    <s v=""/>
  </r>
  <r>
    <x v="8"/>
    <d v="2013-02-23T00:00:00"/>
    <s v="Zone 5 - Mile 108"/>
    <x v="157"/>
    <x v="124"/>
    <x v="101"/>
    <x v="2"/>
    <x v="17"/>
    <m/>
    <m/>
    <m/>
    <m/>
    <s v=""/>
  </r>
  <r>
    <x v="8"/>
    <d v="2013-02-23T00:00:00"/>
    <s v="Zone 5 - Mile 108"/>
    <x v="156"/>
    <x v="123"/>
    <x v="101"/>
    <x v="7"/>
    <x v="17"/>
    <s v="Galjoen"/>
    <m/>
    <m/>
    <n v="0.9"/>
    <n v="1.8"/>
  </r>
  <r>
    <x v="8"/>
    <d v="2013-02-23T00:00:00"/>
    <s v="Zone 5 - Mile 108"/>
    <x v="154"/>
    <x v="122"/>
    <x v="6"/>
    <x v="5"/>
    <x v="17"/>
    <s v="Kob"/>
    <m/>
    <m/>
    <n v="1.3"/>
    <n v="2.6"/>
  </r>
  <r>
    <x v="8"/>
    <d v="2013-02-23T00:00:00"/>
    <s v="Zone 5 - Mile 108"/>
    <x v="154"/>
    <x v="122"/>
    <x v="6"/>
    <x v="5"/>
    <x v="17"/>
    <m/>
    <s v="Ray Bull / Eagle"/>
    <m/>
    <n v="2.7"/>
    <n v="2.7"/>
  </r>
  <r>
    <x v="8"/>
    <d v="2013-02-23T00:00:00"/>
    <s v="Zone 5 - Mile 108"/>
    <x v="350"/>
    <x v="32"/>
    <x v="197"/>
    <x v="2"/>
    <x v="17"/>
    <s v="Blacktail"/>
    <m/>
    <m/>
    <n v="0.8"/>
    <n v="1.6"/>
  </r>
  <r>
    <x v="8"/>
    <d v="2013-02-23T00:00:00"/>
    <s v="Zone 5 - Mile 108"/>
    <x v="310"/>
    <x v="61"/>
    <x v="10"/>
    <x v="2"/>
    <x v="17"/>
    <m/>
    <s v="Guitarfish - Lesser"/>
    <m/>
    <n v="2.1"/>
    <n v="2.1"/>
  </r>
  <r>
    <x v="8"/>
    <d v="2013-02-23T00:00:00"/>
    <s v="Zone 5 - Mile 108"/>
    <x v="310"/>
    <x v="61"/>
    <x v="10"/>
    <x v="2"/>
    <x v="17"/>
    <m/>
    <s v="Guitarfish - Lesser"/>
    <m/>
    <n v="2.1"/>
    <n v="2.1"/>
  </r>
  <r>
    <x v="8"/>
    <d v="2013-02-23T00:00:00"/>
    <s v="Zone 5 - Mile 108"/>
    <x v="310"/>
    <x v="61"/>
    <x v="10"/>
    <x v="2"/>
    <x v="17"/>
    <s v="Blacktail"/>
    <m/>
    <m/>
    <n v="1.5"/>
    <n v="3"/>
  </r>
  <r>
    <x v="8"/>
    <d v="2013-02-23T00:00:00"/>
    <s v="Zone 5 - Mile 108"/>
    <x v="310"/>
    <x v="61"/>
    <x v="10"/>
    <x v="2"/>
    <x v="17"/>
    <s v="Kob"/>
    <m/>
    <m/>
    <n v="0.7"/>
    <n v="1.4"/>
  </r>
  <r>
    <x v="8"/>
    <d v="2013-02-23T00:00:00"/>
    <s v="Zone 5 - Mile 108"/>
    <x v="310"/>
    <x v="61"/>
    <x v="10"/>
    <x v="2"/>
    <x v="17"/>
    <s v="Kob"/>
    <m/>
    <m/>
    <n v="1"/>
    <n v="2"/>
  </r>
  <r>
    <x v="8"/>
    <d v="2013-02-23T00:00:00"/>
    <s v="Zone 5 - Mile 108"/>
    <x v="351"/>
    <x v="110"/>
    <x v="197"/>
    <x v="4"/>
    <x v="17"/>
    <m/>
    <m/>
    <m/>
    <m/>
    <s v=""/>
  </r>
  <r>
    <x v="8"/>
    <d v="2013-02-23T00:00:00"/>
    <s v="Zone 5 - Mile 108"/>
    <x v="25"/>
    <x v="24"/>
    <x v="19"/>
    <x v="0"/>
    <x v="3"/>
    <m/>
    <m/>
    <m/>
    <m/>
    <s v=""/>
  </r>
  <r>
    <x v="8"/>
    <d v="2013-02-23T00:00:00"/>
    <s v="Zone 5 - Mile 108"/>
    <x v="35"/>
    <x v="30"/>
    <x v="26"/>
    <x v="2"/>
    <x v="3"/>
    <m/>
    <m/>
    <m/>
    <m/>
    <s v=""/>
  </r>
  <r>
    <x v="8"/>
    <d v="2013-02-23T00:00:00"/>
    <s v="Zone 5 - Mile 108"/>
    <x v="29"/>
    <x v="27"/>
    <x v="22"/>
    <x v="6"/>
    <x v="3"/>
    <m/>
    <m/>
    <m/>
    <m/>
    <s v=""/>
  </r>
  <r>
    <x v="8"/>
    <d v="2013-02-23T00:00:00"/>
    <s v="Zone 5 - Mile 108"/>
    <x v="22"/>
    <x v="21"/>
    <x v="17"/>
    <x v="6"/>
    <x v="3"/>
    <m/>
    <s v="Shark Cow / Sevengill"/>
    <m/>
    <n v="25.1"/>
    <n v="25.1"/>
  </r>
  <r>
    <x v="8"/>
    <d v="2013-02-23T00:00:00"/>
    <s v="Zone 5 - Mile 108"/>
    <x v="33"/>
    <x v="5"/>
    <x v="25"/>
    <x v="6"/>
    <x v="3"/>
    <s v="Kob"/>
    <m/>
    <m/>
    <n v="0.8"/>
    <n v="1.6"/>
  </r>
  <r>
    <x v="8"/>
    <d v="2013-02-23T00:00:00"/>
    <s v="Zone 5 - Mile 108"/>
    <x v="33"/>
    <x v="5"/>
    <x v="25"/>
    <x v="6"/>
    <x v="3"/>
    <m/>
    <s v="Shark Spotted Gully"/>
    <m/>
    <n v="12"/>
    <n v="12"/>
  </r>
  <r>
    <x v="8"/>
    <d v="2013-02-23T00:00:00"/>
    <s v="Zone 5 - Mile 108"/>
    <x v="37"/>
    <x v="32"/>
    <x v="28"/>
    <x v="0"/>
    <x v="3"/>
    <m/>
    <m/>
    <m/>
    <m/>
    <s v=""/>
  </r>
  <r>
    <x v="8"/>
    <d v="2013-02-23T00:00:00"/>
    <s v="Zone 5 - Mile 108"/>
    <x v="24"/>
    <x v="23"/>
    <x v="18"/>
    <x v="4"/>
    <x v="3"/>
    <m/>
    <m/>
    <m/>
    <m/>
    <s v=""/>
  </r>
  <r>
    <x v="8"/>
    <d v="2013-02-23T00:00:00"/>
    <s v="Zone 5 - Mile 108"/>
    <x v="34"/>
    <x v="29"/>
    <x v="25"/>
    <x v="1"/>
    <x v="3"/>
    <m/>
    <m/>
    <m/>
    <m/>
    <s v=""/>
  </r>
  <r>
    <x v="8"/>
    <d v="2013-02-23T00:00:00"/>
    <s v="Zone 5 - Mile 108"/>
    <x v="23"/>
    <x v="22"/>
    <x v="17"/>
    <x v="6"/>
    <x v="3"/>
    <s v="Kob"/>
    <m/>
    <m/>
    <n v="1.2"/>
    <n v="2.4"/>
  </r>
  <r>
    <x v="8"/>
    <d v="2013-02-23T00:00:00"/>
    <s v="Zone 5 - Mile 108"/>
    <x v="32"/>
    <x v="18"/>
    <x v="24"/>
    <x v="2"/>
    <x v="3"/>
    <s v="Kob"/>
    <m/>
    <m/>
    <n v="3.5"/>
    <n v="7"/>
  </r>
  <r>
    <x v="8"/>
    <d v="2013-02-23T00:00:00"/>
    <s v="Zone 5 - Mile 108"/>
    <x v="32"/>
    <x v="18"/>
    <x v="24"/>
    <x v="2"/>
    <x v="3"/>
    <s v="Kob"/>
    <m/>
    <m/>
    <n v="0.8"/>
    <n v="1.6"/>
  </r>
  <r>
    <x v="8"/>
    <d v="2013-02-23T00:00:00"/>
    <s v="Zone 5 - Mile 108"/>
    <x v="26"/>
    <x v="25"/>
    <x v="20"/>
    <x v="6"/>
    <x v="3"/>
    <s v="Kob"/>
    <m/>
    <m/>
    <n v="2.9"/>
    <n v="5.8"/>
  </r>
  <r>
    <x v="8"/>
    <d v="2013-02-23T00:00:00"/>
    <s v="Zone 5 - Mile 108"/>
    <x v="26"/>
    <x v="25"/>
    <x v="20"/>
    <x v="6"/>
    <x v="3"/>
    <s v="Kob"/>
    <m/>
    <m/>
    <n v="0.7"/>
    <n v="1.4"/>
  </r>
  <r>
    <x v="8"/>
    <d v="2013-02-23T00:00:00"/>
    <s v="Zone 5 - Mile 108"/>
    <x v="20"/>
    <x v="13"/>
    <x v="15"/>
    <x v="4"/>
    <x v="3"/>
    <m/>
    <m/>
    <m/>
    <m/>
    <s v=""/>
  </r>
  <r>
    <x v="8"/>
    <d v="2013-02-23T00:00:00"/>
    <s v="Zone 5 - Mile 108"/>
    <x v="21"/>
    <x v="20"/>
    <x v="16"/>
    <x v="2"/>
    <x v="3"/>
    <s v="Kob"/>
    <m/>
    <m/>
    <n v="1"/>
    <n v="2"/>
  </r>
  <r>
    <x v="8"/>
    <d v="2013-02-23T00:00:00"/>
    <s v="Zone 5 - Mile 108"/>
    <x v="321"/>
    <x v="228"/>
    <x v="185"/>
    <x v="2"/>
    <x v="3"/>
    <s v="Kob"/>
    <m/>
    <m/>
    <n v="1.7"/>
    <n v="3.4"/>
  </r>
  <r>
    <x v="8"/>
    <d v="2013-02-23T00:00:00"/>
    <s v="Zone 5 - Mile 108"/>
    <x v="322"/>
    <x v="118"/>
    <x v="171"/>
    <x v="2"/>
    <x v="3"/>
    <m/>
    <m/>
    <m/>
    <m/>
    <s v=""/>
  </r>
  <r>
    <x v="8"/>
    <d v="2013-02-23T00:00:00"/>
    <s v="Zone 5 - Mile 108"/>
    <x v="31"/>
    <x v="5"/>
    <x v="23"/>
    <x v="2"/>
    <x v="3"/>
    <m/>
    <m/>
    <m/>
    <m/>
    <s v=""/>
  </r>
  <r>
    <x v="8"/>
    <d v="2013-02-23T00:00:00"/>
    <s v="Zone 5 - Mile 108"/>
    <x v="18"/>
    <x v="18"/>
    <x v="13"/>
    <x v="0"/>
    <x v="3"/>
    <m/>
    <m/>
    <m/>
    <m/>
    <s v=""/>
  </r>
  <r>
    <x v="8"/>
    <d v="2013-02-23T00:00:00"/>
    <s v="Zone 5 - Mile 108"/>
    <x v="38"/>
    <x v="33"/>
    <x v="15"/>
    <x v="7"/>
    <x v="3"/>
    <m/>
    <m/>
    <m/>
    <m/>
    <s v=""/>
  </r>
  <r>
    <x v="8"/>
    <d v="2013-02-23T00:00:00"/>
    <s v="Zone 5 - Mile 108"/>
    <x v="258"/>
    <x v="68"/>
    <x v="156"/>
    <x v="4"/>
    <x v="3"/>
    <m/>
    <m/>
    <m/>
    <m/>
    <s v=""/>
  </r>
  <r>
    <x v="8"/>
    <d v="2013-02-23T00:00:00"/>
    <s v="Zone 5 - Mile 108"/>
    <x v="40"/>
    <x v="35"/>
    <x v="3"/>
    <x v="4"/>
    <x v="3"/>
    <m/>
    <m/>
    <m/>
    <m/>
    <s v=""/>
  </r>
  <r>
    <x v="8"/>
    <d v="2013-02-23T00:00:00"/>
    <s v="Zone 5 - Mile 108"/>
    <x v="30"/>
    <x v="28"/>
    <x v="23"/>
    <x v="2"/>
    <x v="3"/>
    <m/>
    <m/>
    <m/>
    <m/>
    <s v=""/>
  </r>
  <r>
    <x v="8"/>
    <d v="2013-02-23T00:00:00"/>
    <s v="Zone 5 - Mile 108"/>
    <x v="352"/>
    <x v="246"/>
    <x v="198"/>
    <x v="2"/>
    <x v="3"/>
    <m/>
    <m/>
    <m/>
    <m/>
    <s v=""/>
  </r>
  <r>
    <x v="8"/>
    <d v="2013-02-23T00:00:00"/>
    <s v="Zone 5 - Mile 108"/>
    <x v="353"/>
    <x v="247"/>
    <x v="199"/>
    <x v="4"/>
    <x v="3"/>
    <m/>
    <m/>
    <m/>
    <m/>
    <s v=""/>
  </r>
  <r>
    <x v="8"/>
    <d v="2013-02-23T00:00:00"/>
    <s v="Zone 5 - Mile 108"/>
    <x v="3"/>
    <x v="3"/>
    <x v="2"/>
    <x v="0"/>
    <x v="0"/>
    <m/>
    <s v="Shark Spotted Gully"/>
    <m/>
    <n v="6.2"/>
    <n v="6.2"/>
  </r>
  <r>
    <x v="8"/>
    <d v="2013-02-23T00:00:00"/>
    <s v="Zone 5 - Mile 108"/>
    <x v="5"/>
    <x v="5"/>
    <x v="2"/>
    <x v="2"/>
    <x v="0"/>
    <m/>
    <m/>
    <m/>
    <m/>
    <s v=""/>
  </r>
  <r>
    <x v="8"/>
    <d v="2013-02-23T00:00:00"/>
    <s v="Zone 5 - Mile 108"/>
    <x v="9"/>
    <x v="9"/>
    <x v="5"/>
    <x v="2"/>
    <x v="0"/>
    <m/>
    <s v="Shark Spotted Gully"/>
    <m/>
    <n v="7.2"/>
    <n v="7.2"/>
  </r>
  <r>
    <x v="8"/>
    <d v="2013-02-23T00:00:00"/>
    <s v="Zone 5 - Mile 108"/>
    <x v="9"/>
    <x v="9"/>
    <x v="5"/>
    <x v="2"/>
    <x v="0"/>
    <m/>
    <s v="Shark Spotted Gully"/>
    <m/>
    <n v="10.7"/>
    <n v="10.7"/>
  </r>
  <r>
    <x v="8"/>
    <d v="2013-02-23T00:00:00"/>
    <s v="Zone 5 - Mile 108"/>
    <x v="266"/>
    <x v="5"/>
    <x v="159"/>
    <x v="4"/>
    <x v="0"/>
    <m/>
    <s v="Shark Spotted Gully"/>
    <m/>
    <n v="8.3000000000000007"/>
    <n v="8.3000000000000007"/>
  </r>
  <r>
    <x v="8"/>
    <d v="2013-02-23T00:00:00"/>
    <s v="Zone 5 - Mile 108"/>
    <x v="266"/>
    <x v="5"/>
    <x v="159"/>
    <x v="4"/>
    <x v="0"/>
    <m/>
    <s v="Shark Hound Smooth"/>
    <m/>
    <n v="2.5"/>
    <n v="2.5"/>
  </r>
  <r>
    <x v="8"/>
    <d v="2013-02-23T00:00:00"/>
    <s v="Zone 5 - Mile 108"/>
    <x v="14"/>
    <x v="14"/>
    <x v="10"/>
    <x v="4"/>
    <x v="0"/>
    <m/>
    <s v="Shark Spotted Gully"/>
    <m/>
    <n v="16.2"/>
    <n v="16.2"/>
  </r>
  <r>
    <x v="8"/>
    <d v="2013-02-23T00:00:00"/>
    <s v="Zone 5 - Mile 108"/>
    <x v="11"/>
    <x v="11"/>
    <x v="7"/>
    <x v="5"/>
    <x v="0"/>
    <m/>
    <m/>
    <m/>
    <m/>
    <s v=""/>
  </r>
  <r>
    <x v="8"/>
    <d v="2013-02-23T00:00:00"/>
    <s v="Zone 5 - Mile 108"/>
    <x v="10"/>
    <x v="10"/>
    <x v="6"/>
    <x v="4"/>
    <x v="0"/>
    <m/>
    <m/>
    <m/>
    <m/>
    <s v=""/>
  </r>
  <r>
    <x v="8"/>
    <d v="2013-02-23T00:00:00"/>
    <s v="Zone 5 - Mile 108"/>
    <x v="4"/>
    <x v="4"/>
    <x v="2"/>
    <x v="2"/>
    <x v="0"/>
    <m/>
    <s v="Shark Hound Smooth"/>
    <m/>
    <n v="3.2"/>
    <n v="3.2"/>
  </r>
  <r>
    <x v="8"/>
    <d v="2013-02-23T00:00:00"/>
    <s v="Zone 5 - Mile 108"/>
    <x v="268"/>
    <x v="138"/>
    <x v="159"/>
    <x v="9"/>
    <x v="0"/>
    <m/>
    <s v="Shark Spotted Gully"/>
    <m/>
    <n v="17.100000000000001"/>
    <n v="17.100000000000001"/>
  </r>
  <r>
    <x v="8"/>
    <d v="2013-02-23T00:00:00"/>
    <s v="Zone 5 - Mile 108"/>
    <x v="0"/>
    <x v="0"/>
    <x v="0"/>
    <x v="0"/>
    <x v="0"/>
    <m/>
    <s v="Shark Spotted Gully"/>
    <m/>
    <n v="3.1"/>
    <n v="3.1"/>
  </r>
  <r>
    <x v="8"/>
    <d v="2013-02-23T00:00:00"/>
    <s v="Zone 5 - Mile 108"/>
    <x v="7"/>
    <x v="7"/>
    <x v="3"/>
    <x v="2"/>
    <x v="0"/>
    <s v="Kob"/>
    <m/>
    <m/>
    <n v="3.4"/>
    <n v="6.8"/>
  </r>
  <r>
    <x v="8"/>
    <d v="2013-02-23T00:00:00"/>
    <s v="Zone 5 - Mile 108"/>
    <x v="1"/>
    <x v="1"/>
    <x v="0"/>
    <x v="1"/>
    <x v="0"/>
    <m/>
    <m/>
    <m/>
    <m/>
    <s v=""/>
  </r>
  <r>
    <x v="8"/>
    <d v="2013-02-23T00:00:00"/>
    <s v="Zone 5 - Mile 108"/>
    <x v="15"/>
    <x v="15"/>
    <x v="10"/>
    <x v="3"/>
    <x v="0"/>
    <m/>
    <m/>
    <m/>
    <m/>
    <s v=""/>
  </r>
  <r>
    <x v="8"/>
    <d v="2013-02-23T00:00:00"/>
    <s v="Zone 5 - Mile 108"/>
    <x v="270"/>
    <x v="191"/>
    <x v="9"/>
    <x v="3"/>
    <x v="0"/>
    <m/>
    <m/>
    <m/>
    <m/>
    <s v=""/>
  </r>
  <r>
    <x v="8"/>
    <d v="2013-02-23T00:00:00"/>
    <s v="Zone 5 - Mile 108"/>
    <x v="262"/>
    <x v="189"/>
    <x v="6"/>
    <x v="5"/>
    <x v="0"/>
    <m/>
    <m/>
    <m/>
    <m/>
    <s v=""/>
  </r>
  <r>
    <x v="8"/>
    <d v="2013-02-23T00:00:00"/>
    <s v="Zone 5 - Mile 108"/>
    <x v="6"/>
    <x v="6"/>
    <x v="2"/>
    <x v="3"/>
    <x v="0"/>
    <s v="Kob"/>
    <m/>
    <m/>
    <n v="1.2"/>
    <n v="2.4"/>
  </r>
  <r>
    <x v="8"/>
    <d v="2013-02-23T00:00:00"/>
    <s v="Zone 5 - Mile 108"/>
    <x v="261"/>
    <x v="188"/>
    <x v="158"/>
    <x v="7"/>
    <x v="0"/>
    <m/>
    <m/>
    <m/>
    <m/>
    <s v=""/>
  </r>
  <r>
    <x v="8"/>
    <d v="2013-02-23T00:00:00"/>
    <s v="Zone 5 - Mile 108"/>
    <x v="325"/>
    <x v="61"/>
    <x v="187"/>
    <x v="2"/>
    <x v="0"/>
    <m/>
    <m/>
    <m/>
    <m/>
    <s v=""/>
  </r>
  <r>
    <x v="8"/>
    <d v="2013-02-23T00:00:00"/>
    <s v="Zone 5 - Mile 108"/>
    <x v="263"/>
    <x v="55"/>
    <x v="158"/>
    <x v="2"/>
    <x v="0"/>
    <m/>
    <m/>
    <m/>
    <m/>
    <s v=""/>
  </r>
  <r>
    <x v="8"/>
    <d v="2013-02-23T00:00:00"/>
    <s v="Zone 5 - Mile 108"/>
    <x v="13"/>
    <x v="13"/>
    <x v="9"/>
    <x v="2"/>
    <x v="0"/>
    <m/>
    <m/>
    <m/>
    <m/>
    <s v=""/>
  </r>
  <r>
    <x v="8"/>
    <d v="2013-02-23T00:00:00"/>
    <s v="Zone 5 - Mile 108"/>
    <x v="269"/>
    <x v="55"/>
    <x v="9"/>
    <x v="2"/>
    <x v="0"/>
    <m/>
    <m/>
    <m/>
    <m/>
    <s v=""/>
  </r>
  <r>
    <x v="8"/>
    <d v="2013-02-23T00:00:00"/>
    <s v="Zone 5 - Mile 108"/>
    <x v="354"/>
    <x v="248"/>
    <x v="200"/>
    <x v="11"/>
    <x v="0"/>
    <m/>
    <m/>
    <m/>
    <m/>
    <s v=""/>
  </r>
  <r>
    <x v="8"/>
    <d v="2013-02-23T00:00:00"/>
    <s v="Zone 5 - Mile 108"/>
    <x v="355"/>
    <x v="18"/>
    <x v="201"/>
    <x v="2"/>
    <x v="0"/>
    <s v="Kob"/>
    <m/>
    <m/>
    <n v="1.5"/>
    <n v="3"/>
  </r>
  <r>
    <x v="8"/>
    <d v="2013-02-23T00:00:00"/>
    <s v="Zone 5 - Mile 108"/>
    <x v="356"/>
    <x v="94"/>
    <x v="202"/>
    <x v="2"/>
    <x v="0"/>
    <m/>
    <m/>
    <m/>
    <m/>
    <s v=""/>
  </r>
  <r>
    <x v="8"/>
    <d v="2013-02-23T00:00:00"/>
    <s v="Zone 5 - Mile 108"/>
    <x v="357"/>
    <x v="249"/>
    <x v="202"/>
    <x v="2"/>
    <x v="0"/>
    <m/>
    <m/>
    <m/>
    <m/>
    <s v=""/>
  </r>
  <r>
    <x v="8"/>
    <d v="2013-02-23T00:00:00"/>
    <s v="Zone 5 - Mile 108"/>
    <x v="55"/>
    <x v="47"/>
    <x v="40"/>
    <x v="2"/>
    <x v="5"/>
    <m/>
    <s v="Guitarfish - Lesser"/>
    <m/>
    <n v="3.7"/>
    <n v="3.7"/>
  </r>
  <r>
    <x v="8"/>
    <d v="2013-02-23T00:00:00"/>
    <s v="Zone 5 - Mile 108"/>
    <x v="46"/>
    <x v="41"/>
    <x v="33"/>
    <x v="2"/>
    <x v="5"/>
    <m/>
    <s v="Shark Spotted Gully"/>
    <m/>
    <n v="2.7"/>
    <n v="2.7"/>
  </r>
  <r>
    <x v="8"/>
    <d v="2013-02-23T00:00:00"/>
    <s v="Zone 5 - Mile 108"/>
    <x v="46"/>
    <x v="41"/>
    <x v="33"/>
    <x v="2"/>
    <x v="5"/>
    <m/>
    <s v="Shark Spotted Gully"/>
    <m/>
    <n v="15.7"/>
    <n v="15.7"/>
  </r>
  <r>
    <x v="8"/>
    <d v="2013-02-23T00:00:00"/>
    <s v="Zone 5 - Mile 108"/>
    <x v="46"/>
    <x v="41"/>
    <x v="33"/>
    <x v="2"/>
    <x v="5"/>
    <m/>
    <s v="Shark Spotted Gully"/>
    <m/>
    <n v="10.8"/>
    <n v="10.8"/>
  </r>
  <r>
    <x v="8"/>
    <d v="2013-02-23T00:00:00"/>
    <s v="Zone 5 - Mile 108"/>
    <x v="46"/>
    <x v="41"/>
    <x v="33"/>
    <x v="2"/>
    <x v="5"/>
    <m/>
    <s v="Shark Spotted Gully"/>
    <m/>
    <n v="2.1"/>
    <n v="2.1"/>
  </r>
  <r>
    <x v="8"/>
    <d v="2013-02-23T00:00:00"/>
    <s v="Zone 5 - Mile 108"/>
    <x v="56"/>
    <x v="39"/>
    <x v="41"/>
    <x v="2"/>
    <x v="5"/>
    <m/>
    <s v="Shark Spotted Gully"/>
    <m/>
    <n v="15.5"/>
    <n v="15.5"/>
  </r>
  <r>
    <x v="8"/>
    <d v="2013-02-23T00:00:00"/>
    <s v="Zone 5 - Mile 108"/>
    <x v="56"/>
    <x v="39"/>
    <x v="41"/>
    <x v="2"/>
    <x v="5"/>
    <m/>
    <s v="Guitarfish - Lesser"/>
    <m/>
    <n v="3.3"/>
    <n v="3.3"/>
  </r>
  <r>
    <x v="8"/>
    <d v="2013-02-23T00:00:00"/>
    <s v="Zone 5 - Mile 108"/>
    <x v="57"/>
    <x v="5"/>
    <x v="21"/>
    <x v="2"/>
    <x v="5"/>
    <m/>
    <s v="Shark Spotted Gully"/>
    <m/>
    <n v="14.3"/>
    <n v="14.3"/>
  </r>
  <r>
    <x v="8"/>
    <d v="2013-02-23T00:00:00"/>
    <s v="Zone 5 - Mile 108"/>
    <x v="60"/>
    <x v="49"/>
    <x v="44"/>
    <x v="2"/>
    <x v="5"/>
    <m/>
    <s v="Shark Spotted Gully"/>
    <m/>
    <n v="21.2"/>
    <n v="21.2"/>
  </r>
  <r>
    <x v="8"/>
    <d v="2013-02-23T00:00:00"/>
    <s v="Zone 5 - Mile 108"/>
    <x v="48"/>
    <x v="43"/>
    <x v="34"/>
    <x v="6"/>
    <x v="5"/>
    <m/>
    <s v="Guitarfish - Lesser"/>
    <m/>
    <n v="2.1"/>
    <n v="2.1"/>
  </r>
  <r>
    <x v="8"/>
    <d v="2013-02-23T00:00:00"/>
    <s v="Zone 5 - Mile 108"/>
    <x v="49"/>
    <x v="44"/>
    <x v="35"/>
    <x v="4"/>
    <x v="5"/>
    <m/>
    <s v="Elephantfish"/>
    <m/>
    <n v="3.3"/>
    <n v="3.3"/>
  </r>
  <r>
    <x v="8"/>
    <d v="2013-02-23T00:00:00"/>
    <s v="Zone 5 - Mile 108"/>
    <x v="272"/>
    <x v="39"/>
    <x v="160"/>
    <x v="2"/>
    <x v="5"/>
    <m/>
    <m/>
    <m/>
    <m/>
    <s v=""/>
  </r>
  <r>
    <x v="8"/>
    <d v="2013-02-23T00:00:00"/>
    <s v="Zone 5 - Mile 108"/>
    <x v="59"/>
    <x v="48"/>
    <x v="43"/>
    <x v="2"/>
    <x v="5"/>
    <m/>
    <s v="Shark Spotted Gully"/>
    <m/>
    <n v="4"/>
    <n v="4"/>
  </r>
  <r>
    <x v="8"/>
    <d v="2013-02-23T00:00:00"/>
    <s v="Zone 5 - Mile 108"/>
    <x v="53"/>
    <x v="5"/>
    <x v="38"/>
    <x v="2"/>
    <x v="5"/>
    <m/>
    <m/>
    <m/>
    <m/>
    <s v=""/>
  </r>
  <r>
    <x v="8"/>
    <d v="2013-02-23T00:00:00"/>
    <s v="Zone 5 - Mile 108"/>
    <x v="54"/>
    <x v="46"/>
    <x v="39"/>
    <x v="2"/>
    <x v="5"/>
    <m/>
    <m/>
    <m/>
    <m/>
    <s v=""/>
  </r>
  <r>
    <x v="8"/>
    <d v="2013-02-23T00:00:00"/>
    <s v="Zone 5 - Mile 108"/>
    <x v="47"/>
    <x v="42"/>
    <x v="34"/>
    <x v="1"/>
    <x v="5"/>
    <m/>
    <m/>
    <m/>
    <m/>
    <s v=""/>
  </r>
  <r>
    <x v="8"/>
    <d v="2013-02-23T00:00:00"/>
    <s v="Zone 5 - Mile 108"/>
    <x v="45"/>
    <x v="40"/>
    <x v="32"/>
    <x v="2"/>
    <x v="5"/>
    <m/>
    <m/>
    <m/>
    <m/>
    <s v=""/>
  </r>
  <r>
    <x v="8"/>
    <d v="2013-02-23T00:00:00"/>
    <s v="Zone 5 - Mile 108"/>
    <x v="160"/>
    <x v="121"/>
    <x v="48"/>
    <x v="0"/>
    <x v="18"/>
    <m/>
    <s v="Shark Spotted Gully"/>
    <m/>
    <n v="20.399999999999999"/>
    <n v="20.399999999999999"/>
  </r>
  <r>
    <x v="8"/>
    <d v="2013-02-23T00:00:00"/>
    <s v="Zone 5 - Mile 108"/>
    <x v="160"/>
    <x v="121"/>
    <x v="48"/>
    <x v="0"/>
    <x v="18"/>
    <m/>
    <s v="Shark Spotted Gully"/>
    <m/>
    <n v="4"/>
    <n v="4"/>
  </r>
  <r>
    <x v="8"/>
    <d v="2013-02-23T00:00:00"/>
    <s v="Zone 5 - Mile 108"/>
    <x v="160"/>
    <x v="121"/>
    <x v="48"/>
    <x v="0"/>
    <x v="18"/>
    <m/>
    <s v="Shark Spotted Gully"/>
    <m/>
    <n v="2.6"/>
    <n v="2.6"/>
  </r>
  <r>
    <x v="8"/>
    <d v="2013-02-23T00:00:00"/>
    <s v="Zone 5 - Mile 108"/>
    <x v="166"/>
    <x v="128"/>
    <x v="69"/>
    <x v="4"/>
    <x v="18"/>
    <m/>
    <s v="Shark Spotted Gully"/>
    <m/>
    <n v="20.2"/>
    <n v="20.2"/>
  </r>
  <r>
    <x v="8"/>
    <d v="2013-02-23T00:00:00"/>
    <s v="Zone 5 - Mile 108"/>
    <x v="166"/>
    <x v="128"/>
    <x v="69"/>
    <x v="4"/>
    <x v="18"/>
    <m/>
    <s v="Shark Spotted Gully"/>
    <m/>
    <n v="3.9"/>
    <n v="3.9"/>
  </r>
  <r>
    <x v="8"/>
    <d v="2013-02-23T00:00:00"/>
    <s v="Zone 5 - Mile 108"/>
    <x v="166"/>
    <x v="128"/>
    <x v="69"/>
    <x v="4"/>
    <x v="18"/>
    <m/>
    <s v="Shark Spotted Gully"/>
    <m/>
    <n v="17.2"/>
    <n v="17.2"/>
  </r>
  <r>
    <x v="8"/>
    <d v="2013-02-23T00:00:00"/>
    <s v="Zone 5 - Mile 108"/>
    <x v="161"/>
    <x v="81"/>
    <x v="94"/>
    <x v="0"/>
    <x v="18"/>
    <m/>
    <m/>
    <m/>
    <m/>
    <s v=""/>
  </r>
  <r>
    <x v="8"/>
    <d v="2013-02-23T00:00:00"/>
    <s v="Zone 5 - Mile 108"/>
    <x v="159"/>
    <x v="126"/>
    <x v="103"/>
    <x v="4"/>
    <x v="18"/>
    <m/>
    <m/>
    <m/>
    <m/>
    <s v=""/>
  </r>
  <r>
    <x v="8"/>
    <d v="2013-02-23T00:00:00"/>
    <s v="Zone 5 - Mile 108"/>
    <x v="240"/>
    <x v="172"/>
    <x v="148"/>
    <x v="2"/>
    <x v="18"/>
    <m/>
    <m/>
    <m/>
    <m/>
    <s v=""/>
  </r>
  <r>
    <x v="8"/>
    <d v="2013-02-23T00:00:00"/>
    <s v="Zone 5 - Mile 108"/>
    <x v="178"/>
    <x v="13"/>
    <x v="102"/>
    <x v="9"/>
    <x v="18"/>
    <m/>
    <s v="Shark Spotted Gully"/>
    <m/>
    <n v="4.8"/>
    <n v="4.8"/>
  </r>
  <r>
    <x v="8"/>
    <d v="2013-02-23T00:00:00"/>
    <s v="Zone 5 - Mile 108"/>
    <x v="178"/>
    <x v="13"/>
    <x v="102"/>
    <x v="9"/>
    <x v="18"/>
    <m/>
    <s v="Shark Spotted Gully"/>
    <m/>
    <n v="7.1"/>
    <n v="7.1"/>
  </r>
  <r>
    <x v="8"/>
    <d v="2013-02-23T00:00:00"/>
    <s v="Zone 5 - Mile 108"/>
    <x v="177"/>
    <x v="137"/>
    <x v="85"/>
    <x v="4"/>
    <x v="18"/>
    <m/>
    <m/>
    <m/>
    <m/>
    <s v=""/>
  </r>
  <r>
    <x v="8"/>
    <d v="2013-02-23T00:00:00"/>
    <s v="Zone 5 - Mile 108"/>
    <x v="164"/>
    <x v="31"/>
    <x v="105"/>
    <x v="6"/>
    <x v="18"/>
    <m/>
    <s v="Shark Cow / Sevengill"/>
    <m/>
    <n v="22.6"/>
    <n v="22.6"/>
  </r>
  <r>
    <x v="8"/>
    <d v="2013-02-23T00:00:00"/>
    <s v="Zone 5 - Mile 108"/>
    <x v="164"/>
    <x v="31"/>
    <x v="105"/>
    <x v="6"/>
    <x v="18"/>
    <m/>
    <s v="Shark Spotted Gully"/>
    <m/>
    <n v="4.7"/>
    <n v="4.7"/>
  </r>
  <r>
    <x v="8"/>
    <d v="2013-02-23T00:00:00"/>
    <s v="Zone 5 - Mile 108"/>
    <x v="169"/>
    <x v="131"/>
    <x v="109"/>
    <x v="2"/>
    <x v="18"/>
    <m/>
    <m/>
    <m/>
    <m/>
    <s v=""/>
  </r>
  <r>
    <x v="8"/>
    <d v="2013-02-23T00:00:00"/>
    <s v="Zone 5 - Mile 108"/>
    <x v="358"/>
    <x v="250"/>
    <x v="75"/>
    <x v="2"/>
    <x v="18"/>
    <m/>
    <m/>
    <m/>
    <m/>
    <s v=""/>
  </r>
  <r>
    <x v="8"/>
    <d v="2013-02-23T00:00:00"/>
    <s v="Zone 5 - Mile 108"/>
    <x v="338"/>
    <x v="45"/>
    <x v="75"/>
    <x v="2"/>
    <x v="18"/>
    <m/>
    <m/>
    <m/>
    <m/>
    <s v=""/>
  </r>
  <r>
    <x v="8"/>
    <d v="2013-02-23T00:00:00"/>
    <s v="Zone 5 - Mile 108"/>
    <x v="143"/>
    <x v="113"/>
    <x v="97"/>
    <x v="0"/>
    <x v="15"/>
    <m/>
    <s v="Shark Spotted Gully"/>
    <m/>
    <n v="9.4"/>
    <n v="9.4"/>
  </r>
  <r>
    <x v="8"/>
    <d v="2013-02-23T00:00:00"/>
    <s v="Zone 5 - Mile 108"/>
    <x v="141"/>
    <x v="111"/>
    <x v="95"/>
    <x v="6"/>
    <x v="15"/>
    <s v="Kob"/>
    <m/>
    <m/>
    <n v="1.1000000000000001"/>
    <n v="2.2000000000000002"/>
  </r>
  <r>
    <x v="8"/>
    <d v="2013-02-23T00:00:00"/>
    <s v="Zone 5 - Mile 108"/>
    <x v="144"/>
    <x v="114"/>
    <x v="98"/>
    <x v="2"/>
    <x v="15"/>
    <m/>
    <m/>
    <m/>
    <m/>
    <s v=""/>
  </r>
  <r>
    <x v="8"/>
    <d v="2013-02-23T00:00:00"/>
    <s v="Zone 5 - Mile 108"/>
    <x v="145"/>
    <x v="115"/>
    <x v="98"/>
    <x v="10"/>
    <x v="15"/>
    <m/>
    <m/>
    <m/>
    <m/>
    <s v=""/>
  </r>
  <r>
    <x v="8"/>
    <d v="2013-02-23T00:00:00"/>
    <s v="Zone 5 - Mile 108"/>
    <x v="139"/>
    <x v="24"/>
    <x v="94"/>
    <x v="4"/>
    <x v="15"/>
    <s v="Kob"/>
    <m/>
    <m/>
    <n v="2.4"/>
    <n v="4.8"/>
  </r>
  <r>
    <x v="8"/>
    <d v="2013-02-23T00:00:00"/>
    <s v="Zone 5 - Mile 108"/>
    <x v="251"/>
    <x v="179"/>
    <x v="139"/>
    <x v="9"/>
    <x v="15"/>
    <m/>
    <m/>
    <m/>
    <m/>
    <s v=""/>
  </r>
  <r>
    <x v="8"/>
    <d v="2013-02-23T00:00:00"/>
    <s v="Zone 5 - Mile 108"/>
    <x v="152"/>
    <x v="120"/>
    <x v="97"/>
    <x v="9"/>
    <x v="15"/>
    <m/>
    <s v="Shark Spotted Gully"/>
    <m/>
    <n v="2.7"/>
    <n v="2.7"/>
  </r>
  <r>
    <x v="8"/>
    <d v="2013-02-23T00:00:00"/>
    <s v="Zone 5 - Mile 108"/>
    <x v="152"/>
    <x v="120"/>
    <x v="97"/>
    <x v="9"/>
    <x v="15"/>
    <s v="Kob"/>
    <m/>
    <m/>
    <n v="1.6"/>
    <n v="3.2"/>
  </r>
  <r>
    <x v="8"/>
    <d v="2013-02-23T00:00:00"/>
    <s v="Zone 5 - Mile 108"/>
    <x v="147"/>
    <x v="116"/>
    <x v="29"/>
    <x v="6"/>
    <x v="15"/>
    <m/>
    <m/>
    <m/>
    <m/>
    <s v=""/>
  </r>
  <r>
    <x v="8"/>
    <d v="2013-02-23T00:00:00"/>
    <s v="Zone 5 - Mile 108"/>
    <x v="277"/>
    <x v="24"/>
    <x v="139"/>
    <x v="4"/>
    <x v="15"/>
    <m/>
    <m/>
    <m/>
    <m/>
    <s v=""/>
  </r>
  <r>
    <x v="8"/>
    <d v="2013-02-23T00:00:00"/>
    <s v="Zone 5 - Mile 108"/>
    <x v="279"/>
    <x v="197"/>
    <x v="95"/>
    <x v="2"/>
    <x v="15"/>
    <m/>
    <m/>
    <m/>
    <m/>
    <s v=""/>
  </r>
  <r>
    <x v="8"/>
    <d v="2013-02-23T00:00:00"/>
    <s v="Zone 5 - Mile 108"/>
    <x v="280"/>
    <x v="198"/>
    <x v="95"/>
    <x v="2"/>
    <x v="15"/>
    <m/>
    <m/>
    <m/>
    <m/>
    <s v=""/>
  </r>
  <r>
    <x v="8"/>
    <d v="2013-02-23T00:00:00"/>
    <s v="Zone 5 - Mile 108"/>
    <x v="327"/>
    <x v="82"/>
    <x v="21"/>
    <x v="2"/>
    <x v="15"/>
    <m/>
    <m/>
    <m/>
    <m/>
    <s v=""/>
  </r>
  <r>
    <x v="8"/>
    <d v="2013-02-23T00:00:00"/>
    <s v="Zone 5 - Mile 108"/>
    <x v="359"/>
    <x v="251"/>
    <x v="97"/>
    <x v="2"/>
    <x v="15"/>
    <m/>
    <m/>
    <m/>
    <m/>
    <s v=""/>
  </r>
  <r>
    <x v="8"/>
    <d v="2013-02-23T00:00:00"/>
    <s v="Zone 5 - Mile 108"/>
    <x v="42"/>
    <x v="37"/>
    <x v="30"/>
    <x v="4"/>
    <x v="4"/>
    <m/>
    <s v="Shark Spotted Gully"/>
    <m/>
    <n v="12.9"/>
    <n v="12.9"/>
  </r>
  <r>
    <x v="8"/>
    <d v="2013-02-23T00:00:00"/>
    <s v="Zone 5 - Mile 108"/>
    <x v="42"/>
    <x v="37"/>
    <x v="30"/>
    <x v="4"/>
    <x v="4"/>
    <m/>
    <s v="Shark Spotted Gully"/>
    <m/>
    <n v="14.9"/>
    <n v="14.9"/>
  </r>
  <r>
    <x v="8"/>
    <d v="2013-02-23T00:00:00"/>
    <s v="Zone 5 - Mile 108"/>
    <x v="42"/>
    <x v="37"/>
    <x v="30"/>
    <x v="4"/>
    <x v="4"/>
    <m/>
    <s v="Shark Spotted Gully"/>
    <m/>
    <n v="18.3"/>
    <n v="18.3"/>
  </r>
  <r>
    <x v="8"/>
    <d v="2013-02-23T00:00:00"/>
    <s v="Zone 5 - Mile 108"/>
    <x v="163"/>
    <x v="84"/>
    <x v="104"/>
    <x v="2"/>
    <x v="4"/>
    <m/>
    <s v="Shark Copper (Female)"/>
    <m/>
    <n v="76.400000000000006"/>
    <n v="76.400000000000006"/>
  </r>
  <r>
    <x v="8"/>
    <d v="2013-02-23T00:00:00"/>
    <s v="Zone 5 - Mile 108"/>
    <x v="163"/>
    <x v="84"/>
    <x v="104"/>
    <x v="2"/>
    <x v="4"/>
    <m/>
    <s v="Shark Spotted Gully"/>
    <m/>
    <n v="22.8"/>
    <n v="22.8"/>
  </r>
  <r>
    <x v="8"/>
    <d v="2013-02-23T00:00:00"/>
    <s v="Zone 5 - Mile 108"/>
    <x v="43"/>
    <x v="38"/>
    <x v="30"/>
    <x v="5"/>
    <x v="4"/>
    <s v="Galjoen"/>
    <m/>
    <m/>
    <n v="0.9"/>
    <n v="1.8"/>
  </r>
  <r>
    <x v="8"/>
    <d v="2013-02-23T00:00:00"/>
    <s v="Zone 5 - Mile 108"/>
    <x v="43"/>
    <x v="38"/>
    <x v="30"/>
    <x v="5"/>
    <x v="4"/>
    <s v="Galjoen"/>
    <m/>
    <m/>
    <n v="0.7"/>
    <n v="1.4"/>
  </r>
  <r>
    <x v="8"/>
    <d v="2013-02-23T00:00:00"/>
    <s v="Zone 5 - Mile 108"/>
    <x v="317"/>
    <x v="225"/>
    <x v="181"/>
    <x v="2"/>
    <x v="4"/>
    <m/>
    <s v="Shark Spotted Gully"/>
    <m/>
    <n v="2.9"/>
    <n v="2.9"/>
  </r>
  <r>
    <x v="8"/>
    <d v="2013-02-23T00:00:00"/>
    <s v="Zone 5 - Mile 108"/>
    <x v="319"/>
    <x v="158"/>
    <x v="183"/>
    <x v="2"/>
    <x v="4"/>
    <m/>
    <s v="Shark Spotted Gully"/>
    <m/>
    <n v="2.2999999999999998"/>
    <n v="2.2999999999999998"/>
  </r>
  <r>
    <x v="8"/>
    <d v="2013-02-23T00:00:00"/>
    <s v="Zone 5 - Mile 108"/>
    <x v="176"/>
    <x v="136"/>
    <x v="113"/>
    <x v="2"/>
    <x v="4"/>
    <m/>
    <s v="Shark Spotted Gully"/>
    <m/>
    <n v="9.1999999999999993"/>
    <n v="9.1999999999999993"/>
  </r>
  <r>
    <x v="8"/>
    <d v="2013-02-23T00:00:00"/>
    <s v="Zone 5 - Mile 108"/>
    <x v="176"/>
    <x v="136"/>
    <x v="113"/>
    <x v="2"/>
    <x v="4"/>
    <m/>
    <s v="Shark Spotted Gully"/>
    <m/>
    <n v="14.6"/>
    <n v="14.6"/>
  </r>
  <r>
    <x v="8"/>
    <d v="2013-02-23T00:00:00"/>
    <s v="Zone 5 - Mile 108"/>
    <x v="168"/>
    <x v="130"/>
    <x v="108"/>
    <x v="9"/>
    <x v="4"/>
    <m/>
    <m/>
    <m/>
    <m/>
    <s v=""/>
  </r>
  <r>
    <x v="8"/>
    <d v="2013-02-23T00:00:00"/>
    <s v="Zone 5 - Mile 108"/>
    <x v="314"/>
    <x v="223"/>
    <x v="178"/>
    <x v="7"/>
    <x v="4"/>
    <m/>
    <m/>
    <m/>
    <m/>
    <s v=""/>
  </r>
  <r>
    <x v="8"/>
    <d v="2013-02-23T00:00:00"/>
    <s v="Zone 5 - Mile 108"/>
    <x v="360"/>
    <x v="252"/>
    <x v="203"/>
    <x v="2"/>
    <x v="4"/>
    <m/>
    <m/>
    <m/>
    <m/>
    <s v=""/>
  </r>
  <r>
    <x v="8"/>
    <d v="2013-02-23T00:00:00"/>
    <s v="Zone 5 - Mile 108"/>
    <x v="361"/>
    <x v="138"/>
    <x v="37"/>
    <x v="2"/>
    <x v="4"/>
    <m/>
    <m/>
    <m/>
    <m/>
    <s v=""/>
  </r>
  <r>
    <x v="8"/>
    <d v="2013-02-23T00:00:00"/>
    <s v="Zone 5 - Mile 108"/>
    <x v="362"/>
    <x v="253"/>
    <x v="204"/>
    <x v="2"/>
    <x v="4"/>
    <m/>
    <m/>
    <m/>
    <m/>
    <s v=""/>
  </r>
  <r>
    <x v="8"/>
    <d v="2013-02-23T00:00:00"/>
    <s v="Zone 5 - Mile 108"/>
    <x v="363"/>
    <x v="73"/>
    <x v="205"/>
    <x v="2"/>
    <x v="4"/>
    <m/>
    <s v="Shark Spotted Gully"/>
    <m/>
    <n v="14.8"/>
    <n v="14.8"/>
  </r>
  <r>
    <x v="8"/>
    <d v="2013-02-23T00:00:00"/>
    <s v="Zone 5 - Mile 108"/>
    <x v="363"/>
    <x v="73"/>
    <x v="205"/>
    <x v="2"/>
    <x v="4"/>
    <m/>
    <s v="Shark Spotted Gully"/>
    <m/>
    <n v="14.8"/>
    <n v="14.8"/>
  </r>
  <r>
    <x v="8"/>
    <d v="2013-02-23T00:00:00"/>
    <s v="Zone 5 - Mile 108"/>
    <x v="227"/>
    <x v="55"/>
    <x v="140"/>
    <x v="4"/>
    <x v="21"/>
    <m/>
    <m/>
    <m/>
    <m/>
    <s v=""/>
  </r>
  <r>
    <x v="8"/>
    <d v="2013-02-23T00:00:00"/>
    <s v="Zone 5 - Mile 108"/>
    <x v="228"/>
    <x v="104"/>
    <x v="141"/>
    <x v="2"/>
    <x v="21"/>
    <m/>
    <m/>
    <m/>
    <m/>
    <s v=""/>
  </r>
  <r>
    <x v="8"/>
    <d v="2013-02-23T00:00:00"/>
    <s v="Zone 5 - Mile 108"/>
    <x v="230"/>
    <x v="254"/>
    <x v="21"/>
    <x v="2"/>
    <x v="21"/>
    <m/>
    <m/>
    <m/>
    <m/>
    <s v=""/>
  </r>
  <r>
    <x v="8"/>
    <d v="2013-02-23T00:00:00"/>
    <s v="Zone 5 - Mile 108"/>
    <x v="275"/>
    <x v="194"/>
    <x v="162"/>
    <x v="2"/>
    <x v="21"/>
    <m/>
    <m/>
    <m/>
    <m/>
    <s v=""/>
  </r>
  <r>
    <x v="8"/>
    <d v="2013-02-23T00:00:00"/>
    <s v="Zone 5 - Mile 108"/>
    <x v="232"/>
    <x v="47"/>
    <x v="143"/>
    <x v="4"/>
    <x v="21"/>
    <m/>
    <m/>
    <m/>
    <m/>
    <s v=""/>
  </r>
  <r>
    <x v="8"/>
    <d v="2013-02-23T00:00:00"/>
    <s v="Zone 5 - Mile 108"/>
    <x v="229"/>
    <x v="5"/>
    <x v="41"/>
    <x v="0"/>
    <x v="21"/>
    <m/>
    <m/>
    <m/>
    <m/>
    <s v=""/>
  </r>
  <r>
    <x v="8"/>
    <d v="2013-02-23T00:00:00"/>
    <s v="Zone 5 - Mile 108"/>
    <x v="233"/>
    <x v="75"/>
    <x v="144"/>
    <x v="4"/>
    <x v="21"/>
    <m/>
    <m/>
    <m/>
    <m/>
    <s v=""/>
  </r>
  <r>
    <x v="8"/>
    <d v="2013-02-23T00:00:00"/>
    <s v="Zone 5 - Mile 108"/>
    <x v="348"/>
    <x v="23"/>
    <x v="94"/>
    <x v="4"/>
    <x v="21"/>
    <m/>
    <m/>
    <m/>
    <m/>
    <s v=""/>
  </r>
  <r>
    <x v="8"/>
    <d v="2013-02-23T00:00:00"/>
    <s v="Zone 5 - Mile 108"/>
    <x v="225"/>
    <x v="166"/>
    <x v="105"/>
    <x v="2"/>
    <x v="21"/>
    <m/>
    <m/>
    <m/>
    <m/>
    <s v=""/>
  </r>
  <r>
    <x v="8"/>
    <d v="2013-02-23T00:00:00"/>
    <s v="Zone 5 - Mile 108"/>
    <x v="364"/>
    <x v="55"/>
    <x v="78"/>
    <x v="2"/>
    <x v="21"/>
    <s v="Kob"/>
    <m/>
    <m/>
    <n v="2"/>
    <n v="4"/>
  </r>
  <r>
    <x v="8"/>
    <d v="2013-02-23T00:00:00"/>
    <s v="Zone 5 - Mile 108"/>
    <x v="93"/>
    <x v="77"/>
    <x v="65"/>
    <x v="6"/>
    <x v="21"/>
    <m/>
    <m/>
    <m/>
    <m/>
    <s v=""/>
  </r>
  <r>
    <x v="8"/>
    <d v="2013-02-23T00:00:00"/>
    <s v="Zone 5 - Mile 108"/>
    <x v="365"/>
    <x v="255"/>
    <x v="161"/>
    <x v="2"/>
    <x v="21"/>
    <m/>
    <m/>
    <m/>
    <m/>
    <s v=""/>
  </r>
  <r>
    <x v="8"/>
    <d v="2013-02-23T00:00:00"/>
    <s v="Zone 5 - Mile 108"/>
    <x v="366"/>
    <x v="55"/>
    <x v="94"/>
    <x v="6"/>
    <x v="21"/>
    <m/>
    <m/>
    <m/>
    <m/>
    <s v=""/>
  </r>
  <r>
    <x v="8"/>
    <d v="2013-02-23T00:00:00"/>
    <s v="Zone 5 - Mile 108"/>
    <x v="195"/>
    <x v="146"/>
    <x v="122"/>
    <x v="4"/>
    <x v="20"/>
    <m/>
    <s v="Shark Spotted Gully"/>
    <m/>
    <n v="18.8"/>
    <n v="18.8"/>
  </r>
  <r>
    <x v="8"/>
    <d v="2013-02-23T00:00:00"/>
    <s v="Zone 5 - Mile 108"/>
    <x v="195"/>
    <x v="146"/>
    <x v="122"/>
    <x v="4"/>
    <x v="20"/>
    <m/>
    <s v="Shark Spotted Gully"/>
    <m/>
    <n v="15.7"/>
    <n v="15.7"/>
  </r>
  <r>
    <x v="8"/>
    <d v="2013-02-23T00:00:00"/>
    <s v="Zone 5 - Mile 108"/>
    <x v="194"/>
    <x v="124"/>
    <x v="121"/>
    <x v="0"/>
    <x v="20"/>
    <m/>
    <s v="Shark Spotted Gully"/>
    <m/>
    <n v="13.4"/>
    <n v="13.4"/>
  </r>
  <r>
    <x v="8"/>
    <d v="2013-02-23T00:00:00"/>
    <s v="Zone 5 - Mile 108"/>
    <x v="189"/>
    <x v="45"/>
    <x v="16"/>
    <x v="4"/>
    <x v="20"/>
    <m/>
    <m/>
    <m/>
    <m/>
    <s v=""/>
  </r>
  <r>
    <x v="8"/>
    <d v="2013-02-23T00:00:00"/>
    <s v="Zone 5 - Mile 108"/>
    <x v="185"/>
    <x v="140"/>
    <x v="114"/>
    <x v="2"/>
    <x v="20"/>
    <m/>
    <m/>
    <m/>
    <m/>
    <s v=""/>
  </r>
  <r>
    <x v="8"/>
    <d v="2013-02-23T00:00:00"/>
    <s v="Zone 5 - Mile 108"/>
    <x v="202"/>
    <x v="152"/>
    <x v="123"/>
    <x v="2"/>
    <x v="20"/>
    <m/>
    <m/>
    <m/>
    <m/>
    <s v=""/>
  </r>
  <r>
    <x v="8"/>
    <d v="2013-02-23T00:00:00"/>
    <s v="Zone 5 - Mile 108"/>
    <x v="282"/>
    <x v="200"/>
    <x v="163"/>
    <x v="6"/>
    <x v="20"/>
    <s v="Kob"/>
    <m/>
    <m/>
    <n v="3.6"/>
    <n v="7.2"/>
  </r>
  <r>
    <x v="8"/>
    <d v="2013-02-23T00:00:00"/>
    <s v="Zone 5 - Mile 108"/>
    <x v="282"/>
    <x v="200"/>
    <x v="163"/>
    <x v="6"/>
    <x v="20"/>
    <s v="Steenbras West Coast"/>
    <m/>
    <m/>
    <n v="1.1000000000000001"/>
    <n v="2.2000000000000002"/>
  </r>
  <r>
    <x v="8"/>
    <d v="2013-02-23T00:00:00"/>
    <s v="Zone 5 - Mile 108"/>
    <x v="181"/>
    <x v="45"/>
    <x v="43"/>
    <x v="4"/>
    <x v="20"/>
    <m/>
    <m/>
    <m/>
    <m/>
    <s v=""/>
  </r>
  <r>
    <x v="8"/>
    <d v="2013-02-23T00:00:00"/>
    <s v="Zone 5 - Mile 108"/>
    <x v="192"/>
    <x v="144"/>
    <x v="119"/>
    <x v="6"/>
    <x v="20"/>
    <m/>
    <s v="Shark Spotted Gully"/>
    <m/>
    <n v="6.9"/>
    <n v="6.9"/>
  </r>
  <r>
    <x v="8"/>
    <d v="2013-02-23T00:00:00"/>
    <s v="Zone 5 - Mile 108"/>
    <x v="208"/>
    <x v="155"/>
    <x v="29"/>
    <x v="2"/>
    <x v="20"/>
    <m/>
    <m/>
    <m/>
    <m/>
    <s v=""/>
  </r>
  <r>
    <x v="8"/>
    <d v="2013-02-23T00:00:00"/>
    <s v="Zone 5 - Mile 108"/>
    <x v="209"/>
    <x v="156"/>
    <x v="127"/>
    <x v="0"/>
    <x v="20"/>
    <m/>
    <s v="Shark Copper (Female)"/>
    <m/>
    <n v="38.799999999999997"/>
    <n v="38.799999999999997"/>
  </r>
  <r>
    <x v="8"/>
    <d v="2013-02-23T00:00:00"/>
    <s v="Zone 5 - Mile 108"/>
    <x v="286"/>
    <x v="203"/>
    <x v="158"/>
    <x v="4"/>
    <x v="20"/>
    <m/>
    <m/>
    <m/>
    <m/>
    <s v=""/>
  </r>
  <r>
    <x v="8"/>
    <d v="2013-02-23T00:00:00"/>
    <s v="Zone 5 - Mile 108"/>
    <x v="283"/>
    <x v="55"/>
    <x v="164"/>
    <x v="6"/>
    <x v="20"/>
    <m/>
    <m/>
    <m/>
    <m/>
    <s v=""/>
  </r>
  <r>
    <x v="8"/>
    <d v="2013-02-23T00:00:00"/>
    <s v="Zone 5 - Mile 108"/>
    <x v="330"/>
    <x v="256"/>
    <x v="206"/>
    <x v="2"/>
    <x v="20"/>
    <s v="Kob"/>
    <m/>
    <m/>
    <n v="4"/>
    <n v="8"/>
  </r>
  <r>
    <x v="8"/>
    <d v="2013-02-23T00:00:00"/>
    <s v="Zone 5 - Mile 108"/>
    <x v="187"/>
    <x v="141"/>
    <x v="116"/>
    <x v="4"/>
    <x v="20"/>
    <m/>
    <m/>
    <m/>
    <m/>
    <s v=""/>
  </r>
  <r>
    <x v="8"/>
    <d v="2013-02-23T00:00:00"/>
    <s v="Zone 5 - Mile 108"/>
    <x v="191"/>
    <x v="45"/>
    <x v="118"/>
    <x v="4"/>
    <x v="20"/>
    <m/>
    <m/>
    <m/>
    <m/>
    <s v=""/>
  </r>
  <r>
    <x v="8"/>
    <d v="2013-02-23T00:00:00"/>
    <s v="Zone 5 - Mile 108"/>
    <x v="204"/>
    <x v="118"/>
    <x v="126"/>
    <x v="4"/>
    <x v="20"/>
    <m/>
    <s v="Guitarfish - Lesser"/>
    <m/>
    <n v="2.4"/>
    <n v="2.4"/>
  </r>
  <r>
    <x v="8"/>
    <d v="2013-02-23T00:00:00"/>
    <s v="Zone 5 - Mile 108"/>
    <x v="193"/>
    <x v="145"/>
    <x v="120"/>
    <x v="2"/>
    <x v="20"/>
    <m/>
    <m/>
    <m/>
    <m/>
    <s v=""/>
  </r>
  <r>
    <x v="8"/>
    <d v="2013-02-23T00:00:00"/>
    <s v="Zone 5 - Mile 108"/>
    <x v="182"/>
    <x v="138"/>
    <x v="43"/>
    <x v="8"/>
    <x v="20"/>
    <m/>
    <m/>
    <m/>
    <m/>
    <s v=""/>
  </r>
  <r>
    <x v="8"/>
    <d v="2013-02-23T00:00:00"/>
    <s v="Zone 5 - Mile 108"/>
    <x v="199"/>
    <x v="149"/>
    <x v="43"/>
    <x v="8"/>
    <x v="20"/>
    <m/>
    <m/>
    <m/>
    <m/>
    <s v=""/>
  </r>
  <r>
    <x v="8"/>
    <d v="2013-02-23T00:00:00"/>
    <s v="Zone 5 - Mile 108"/>
    <x v="349"/>
    <x v="244"/>
    <x v="195"/>
    <x v="2"/>
    <x v="20"/>
    <m/>
    <m/>
    <m/>
    <m/>
    <s v=""/>
  </r>
  <r>
    <x v="8"/>
    <d v="2013-02-23T00:00:00"/>
    <s v="Zone 5 - Mile 108"/>
    <x v="289"/>
    <x v="206"/>
    <x v="164"/>
    <x v="2"/>
    <x v="20"/>
    <m/>
    <m/>
    <m/>
    <m/>
    <s v=""/>
  </r>
  <r>
    <x v="8"/>
    <d v="2013-02-23T00:00:00"/>
    <s v="Zone 5 - Mile 108"/>
    <x v="273"/>
    <x v="193"/>
    <x v="29"/>
    <x v="2"/>
    <x v="20"/>
    <m/>
    <s v="Shark Spotted Gully"/>
    <m/>
    <n v="4"/>
    <n v="4"/>
  </r>
  <r>
    <x v="8"/>
    <d v="2013-02-23T00:00:00"/>
    <s v="Zone 5 - Mile 108"/>
    <x v="367"/>
    <x v="257"/>
    <x v="127"/>
    <x v="2"/>
    <x v="20"/>
    <m/>
    <m/>
    <m/>
    <m/>
    <s v=""/>
  </r>
  <r>
    <x v="8"/>
    <d v="2013-02-23T00:00:00"/>
    <s v="Zone 5 - Mile 108"/>
    <x v="343"/>
    <x v="39"/>
    <x v="193"/>
    <x v="2"/>
    <x v="20"/>
    <m/>
    <m/>
    <m/>
    <m/>
    <s v=""/>
  </r>
  <r>
    <x v="8"/>
    <d v="2013-02-23T00:00:00"/>
    <s v="Zone 5 - Mile 108"/>
    <x v="197"/>
    <x v="148"/>
    <x v="123"/>
    <x v="2"/>
    <x v="20"/>
    <s v="Kob"/>
    <m/>
    <m/>
    <n v="0.7"/>
    <n v="1.4"/>
  </r>
  <r>
    <x v="8"/>
    <d v="2013-02-23T00:00:00"/>
    <s v="Zone 5 - Mile 108"/>
    <x v="74"/>
    <x v="13"/>
    <x v="54"/>
    <x v="2"/>
    <x v="8"/>
    <s v="Kob"/>
    <m/>
    <m/>
    <n v="4"/>
    <n v="8"/>
  </r>
  <r>
    <x v="8"/>
    <d v="2013-02-23T00:00:00"/>
    <s v="Zone 5 - Mile 108"/>
    <x v="74"/>
    <x v="13"/>
    <x v="54"/>
    <x v="2"/>
    <x v="8"/>
    <s v="Kob"/>
    <m/>
    <m/>
    <n v="2.2999999999999998"/>
    <n v="4.5999999999999996"/>
  </r>
  <r>
    <x v="8"/>
    <d v="2013-02-23T00:00:00"/>
    <s v="Zone 5 - Mile 108"/>
    <x v="78"/>
    <x v="65"/>
    <x v="55"/>
    <x v="2"/>
    <x v="8"/>
    <m/>
    <m/>
    <m/>
    <m/>
    <s v=""/>
  </r>
  <r>
    <x v="8"/>
    <d v="2013-02-23T00:00:00"/>
    <s v="Zone 5 - Mile 108"/>
    <x v="80"/>
    <x v="67"/>
    <x v="56"/>
    <x v="4"/>
    <x v="8"/>
    <m/>
    <m/>
    <m/>
    <m/>
    <s v=""/>
  </r>
  <r>
    <x v="8"/>
    <d v="2013-02-23T00:00:00"/>
    <s v="Zone 5 - Mile 108"/>
    <x v="92"/>
    <x v="76"/>
    <x v="207"/>
    <x v="2"/>
    <x v="8"/>
    <m/>
    <m/>
    <m/>
    <m/>
    <s v=""/>
  </r>
  <r>
    <x v="8"/>
    <d v="2013-02-23T00:00:00"/>
    <s v="Zone 5 - Mile 108"/>
    <x v="75"/>
    <x v="62"/>
    <x v="54"/>
    <x v="2"/>
    <x v="8"/>
    <s v="Kob"/>
    <m/>
    <m/>
    <n v="1.1000000000000001"/>
    <n v="2.2000000000000002"/>
  </r>
  <r>
    <x v="8"/>
    <d v="2013-02-23T00:00:00"/>
    <s v="Zone 5 - Mile 108"/>
    <x v="82"/>
    <x v="69"/>
    <x v="58"/>
    <x v="7"/>
    <x v="8"/>
    <m/>
    <m/>
    <m/>
    <m/>
    <s v=""/>
  </r>
  <r>
    <x v="8"/>
    <d v="2013-02-23T00:00:00"/>
    <s v="Zone 5 - Mile 108"/>
    <x v="70"/>
    <x v="59"/>
    <x v="51"/>
    <x v="0"/>
    <x v="8"/>
    <m/>
    <m/>
    <m/>
    <m/>
    <s v=""/>
  </r>
  <r>
    <x v="8"/>
    <d v="2013-02-23T00:00:00"/>
    <s v="Zone 5 - Mile 108"/>
    <x v="77"/>
    <x v="64"/>
    <x v="54"/>
    <x v="0"/>
    <x v="8"/>
    <m/>
    <m/>
    <m/>
    <m/>
    <s v=""/>
  </r>
  <r>
    <x v="8"/>
    <d v="2013-02-23T00:00:00"/>
    <s v="Zone 5 - Mile 108"/>
    <x v="71"/>
    <x v="60"/>
    <x v="51"/>
    <x v="3"/>
    <x v="8"/>
    <s v="Kob"/>
    <m/>
    <m/>
    <n v="1.1000000000000001"/>
    <n v="2.2000000000000002"/>
  </r>
  <r>
    <x v="8"/>
    <d v="2013-02-23T00:00:00"/>
    <s v="Zone 5 - Mile 108"/>
    <x v="71"/>
    <x v="60"/>
    <x v="51"/>
    <x v="3"/>
    <x v="8"/>
    <s v="Kob"/>
    <m/>
    <m/>
    <n v="1"/>
    <n v="2"/>
  </r>
  <r>
    <x v="8"/>
    <d v="2013-02-23T00:00:00"/>
    <s v="Zone 5 - Mile 108"/>
    <x v="292"/>
    <x v="208"/>
    <x v="23"/>
    <x v="0"/>
    <x v="8"/>
    <s v="Kob"/>
    <m/>
    <m/>
    <n v="2.4"/>
    <n v="4.8"/>
  </r>
  <r>
    <x v="8"/>
    <d v="2013-02-23T00:00:00"/>
    <s v="Zone 5 - Mile 108"/>
    <x v="73"/>
    <x v="10"/>
    <x v="53"/>
    <x v="4"/>
    <x v="8"/>
    <s v="Kob"/>
    <m/>
    <m/>
    <n v="0.8"/>
    <n v="1.6"/>
  </r>
  <r>
    <x v="8"/>
    <d v="2013-02-23T00:00:00"/>
    <s v="Zone 5 - Mile 108"/>
    <x v="87"/>
    <x v="73"/>
    <x v="62"/>
    <x v="9"/>
    <x v="8"/>
    <m/>
    <m/>
    <m/>
    <m/>
    <s v=""/>
  </r>
  <r>
    <x v="8"/>
    <d v="2013-02-23T00:00:00"/>
    <s v="Zone 5 - Mile 108"/>
    <x v="344"/>
    <x v="78"/>
    <x v="62"/>
    <x v="4"/>
    <x v="8"/>
    <m/>
    <m/>
    <m/>
    <m/>
    <s v=""/>
  </r>
  <r>
    <x v="8"/>
    <d v="2013-02-23T00:00:00"/>
    <s v="Zone 5 - Mile 108"/>
    <x v="69"/>
    <x v="58"/>
    <x v="50"/>
    <x v="4"/>
    <x v="8"/>
    <s v="Kob"/>
    <m/>
    <m/>
    <n v="3.3"/>
    <n v="6.6"/>
  </r>
  <r>
    <x v="8"/>
    <d v="2013-02-23T00:00:00"/>
    <s v="Zone 5 - Mile 108"/>
    <x v="368"/>
    <x v="199"/>
    <x v="54"/>
    <x v="2"/>
    <x v="8"/>
    <m/>
    <m/>
    <m/>
    <m/>
    <s v=""/>
  </r>
  <r>
    <x v="8"/>
    <d v="2013-02-23T00:00:00"/>
    <s v="Zone 5 - Mile 108"/>
    <x v="369"/>
    <x v="81"/>
    <x v="10"/>
    <x v="2"/>
    <x v="8"/>
    <m/>
    <m/>
    <m/>
    <m/>
    <s v=""/>
  </r>
  <r>
    <x v="8"/>
    <d v="2013-02-23T00:00:00"/>
    <s v="Zone 5 - Mile 108"/>
    <x v="370"/>
    <x v="90"/>
    <x v="93"/>
    <x v="2"/>
    <x v="8"/>
    <m/>
    <m/>
    <m/>
    <m/>
    <s v=""/>
  </r>
  <r>
    <x v="8"/>
    <d v="2013-02-23T00:00:00"/>
    <s v="Zone 5 - Mile 108"/>
    <x v="83"/>
    <x v="27"/>
    <x v="59"/>
    <x v="4"/>
    <x v="8"/>
    <m/>
    <m/>
    <m/>
    <m/>
    <s v=""/>
  </r>
  <r>
    <x v="8"/>
    <d v="2013-02-23T00:00:00"/>
    <s v="Zone 5 - Mile 108"/>
    <x v="371"/>
    <x v="18"/>
    <x v="208"/>
    <x v="4"/>
    <x v="8"/>
    <m/>
    <m/>
    <m/>
    <m/>
    <s v=""/>
  </r>
  <r>
    <x v="8"/>
    <d v="2013-02-23T00:00:00"/>
    <s v="Zone 5 - Mile 108"/>
    <x v="88"/>
    <x v="74"/>
    <x v="59"/>
    <x v="9"/>
    <x v="8"/>
    <m/>
    <m/>
    <m/>
    <m/>
    <s v=""/>
  </r>
  <r>
    <x v="8"/>
    <d v="2013-02-23T00:00:00"/>
    <s v="Zone 5 - Mile 108"/>
    <x v="372"/>
    <x v="258"/>
    <x v="209"/>
    <x v="2"/>
    <x v="8"/>
    <m/>
    <s v="Shark Spotted Gully"/>
    <m/>
    <n v="20.8"/>
    <n v="20.8"/>
  </r>
  <r>
    <x v="8"/>
    <d v="2013-02-23T00:00:00"/>
    <s v="Zone 5 - Mile 108"/>
    <x v="373"/>
    <x v="95"/>
    <x v="210"/>
    <x v="2"/>
    <x v="8"/>
    <m/>
    <m/>
    <m/>
    <m/>
    <s v=""/>
  </r>
  <r>
    <x v="8"/>
    <d v="2013-02-23T00:00:00"/>
    <s v="Zone 5 - Mile 108"/>
    <x v="374"/>
    <x v="259"/>
    <x v="211"/>
    <x v="2"/>
    <x v="8"/>
    <m/>
    <m/>
    <m/>
    <m/>
    <s v=""/>
  </r>
  <r>
    <x v="8"/>
    <d v="2013-02-23T00:00:00"/>
    <s v="Zone 5 - Mile 108"/>
    <x v="98"/>
    <x v="12"/>
    <x v="70"/>
    <x v="4"/>
    <x v="10"/>
    <s v="Kob"/>
    <m/>
    <m/>
    <n v="1.6"/>
    <n v="3.2"/>
  </r>
  <r>
    <x v="8"/>
    <d v="2013-02-23T00:00:00"/>
    <s v="Zone 5 - Mile 108"/>
    <x v="97"/>
    <x v="80"/>
    <x v="69"/>
    <x v="0"/>
    <x v="10"/>
    <s v="Kob"/>
    <m/>
    <m/>
    <n v="3.5"/>
    <n v="7"/>
  </r>
  <r>
    <x v="8"/>
    <d v="2013-02-23T00:00:00"/>
    <s v="Zone 5 - Mile 108"/>
    <x v="294"/>
    <x v="157"/>
    <x v="55"/>
    <x v="2"/>
    <x v="10"/>
    <s v="Kob"/>
    <m/>
    <m/>
    <n v="1"/>
    <n v="2"/>
  </r>
  <r>
    <x v="8"/>
    <d v="2013-02-23T00:00:00"/>
    <s v="Zone 5 - Mile 108"/>
    <x v="294"/>
    <x v="157"/>
    <x v="55"/>
    <x v="2"/>
    <x v="10"/>
    <s v="Kob"/>
    <m/>
    <m/>
    <n v="1.2"/>
    <n v="2.4"/>
  </r>
  <r>
    <x v="8"/>
    <d v="2013-02-23T00:00:00"/>
    <s v="Zone 5 - Mile 108"/>
    <x v="294"/>
    <x v="157"/>
    <x v="55"/>
    <x v="2"/>
    <x v="10"/>
    <s v="Kob"/>
    <m/>
    <m/>
    <n v="0.8"/>
    <n v="1.6"/>
  </r>
  <r>
    <x v="8"/>
    <d v="2013-02-23T00:00:00"/>
    <s v="Zone 5 - Mile 108"/>
    <x v="108"/>
    <x v="86"/>
    <x v="77"/>
    <x v="7"/>
    <x v="10"/>
    <s v="Kob"/>
    <m/>
    <m/>
    <n v="1.9"/>
    <n v="3.8"/>
  </r>
  <r>
    <x v="8"/>
    <d v="2013-02-23T00:00:00"/>
    <s v="Zone 5 - Mile 108"/>
    <x v="99"/>
    <x v="73"/>
    <x v="71"/>
    <x v="2"/>
    <x v="10"/>
    <m/>
    <m/>
    <m/>
    <m/>
    <s v=""/>
  </r>
  <r>
    <x v="8"/>
    <d v="2013-02-23T00:00:00"/>
    <s v="Zone 5 - Mile 108"/>
    <x v="107"/>
    <x v="85"/>
    <x v="77"/>
    <x v="2"/>
    <x v="10"/>
    <m/>
    <m/>
    <m/>
    <m/>
    <s v=""/>
  </r>
  <r>
    <x v="8"/>
    <d v="2013-02-23T00:00:00"/>
    <s v="Zone 5 - Mile 108"/>
    <x v="102"/>
    <x v="81"/>
    <x v="74"/>
    <x v="2"/>
    <x v="10"/>
    <m/>
    <m/>
    <m/>
    <m/>
    <s v=""/>
  </r>
  <r>
    <x v="8"/>
    <d v="2013-02-23T00:00:00"/>
    <s v="Zone 5 - Mile 108"/>
    <x v="375"/>
    <x v="260"/>
    <x v="74"/>
    <x v="7"/>
    <x v="10"/>
    <m/>
    <m/>
    <m/>
    <m/>
    <s v=""/>
  </r>
  <r>
    <x v="8"/>
    <d v="2013-02-23T00:00:00"/>
    <s v="Zone 5 - Mile 108"/>
    <x v="103"/>
    <x v="73"/>
    <x v="74"/>
    <x v="2"/>
    <x v="10"/>
    <m/>
    <m/>
    <m/>
    <m/>
    <s v=""/>
  </r>
  <r>
    <x v="8"/>
    <d v="2013-02-23T00:00:00"/>
    <s v="Zone 5 - Mile 108"/>
    <x v="376"/>
    <x v="81"/>
    <x v="72"/>
    <x v="2"/>
    <x v="10"/>
    <m/>
    <m/>
    <m/>
    <m/>
    <s v=""/>
  </r>
  <r>
    <x v="8"/>
    <d v="2013-02-23T00:00:00"/>
    <s v="Zone 5 - Mile 108"/>
    <x v="212"/>
    <x v="81"/>
    <x v="130"/>
    <x v="0"/>
    <x v="2"/>
    <m/>
    <m/>
    <m/>
    <m/>
    <s v=""/>
  </r>
  <r>
    <x v="8"/>
    <d v="2013-02-23T00:00:00"/>
    <s v="Zone 5 - Mile 108"/>
    <x v="210"/>
    <x v="157"/>
    <x v="128"/>
    <x v="4"/>
    <x v="2"/>
    <m/>
    <m/>
    <m/>
    <m/>
    <s v=""/>
  </r>
  <r>
    <x v="8"/>
    <d v="2013-02-23T00:00:00"/>
    <s v="Zone 5 - Mile 108"/>
    <x v="211"/>
    <x v="158"/>
    <x v="129"/>
    <x v="4"/>
    <x v="2"/>
    <m/>
    <m/>
    <m/>
    <m/>
    <s v=""/>
  </r>
  <r>
    <x v="8"/>
    <d v="2013-02-23T00:00:00"/>
    <s v="Zone 5 - Mile 108"/>
    <x v="129"/>
    <x v="102"/>
    <x v="37"/>
    <x v="5"/>
    <x v="2"/>
    <s v="Kob"/>
    <m/>
    <m/>
    <n v="2.4"/>
    <n v="4.8"/>
  </r>
  <r>
    <x v="8"/>
    <d v="2013-02-23T00:00:00"/>
    <s v="Zone 5 - Mile 108"/>
    <x v="215"/>
    <x v="94"/>
    <x v="133"/>
    <x v="7"/>
    <x v="2"/>
    <m/>
    <m/>
    <m/>
    <m/>
    <s v=""/>
  </r>
  <r>
    <x v="8"/>
    <d v="2013-02-23T00:00:00"/>
    <s v="Zone 5 - Mile 108"/>
    <x v="8"/>
    <x v="8"/>
    <x v="4"/>
    <x v="2"/>
    <x v="2"/>
    <m/>
    <m/>
    <m/>
    <m/>
    <s v=""/>
  </r>
  <r>
    <x v="8"/>
    <d v="2013-02-23T00:00:00"/>
    <s v="Zone 5 - Mile 108"/>
    <x v="214"/>
    <x v="261"/>
    <x v="132"/>
    <x v="4"/>
    <x v="2"/>
    <s v="Kob"/>
    <m/>
    <m/>
    <n v="1.8"/>
    <n v="3.6"/>
  </r>
  <r>
    <x v="8"/>
    <d v="2013-02-23T00:00:00"/>
    <s v="Zone 5 - Mile 108"/>
    <x v="213"/>
    <x v="113"/>
    <x v="131"/>
    <x v="2"/>
    <x v="2"/>
    <s v="Kob"/>
    <m/>
    <m/>
    <n v="2.4"/>
    <n v="4.8"/>
  </r>
  <r>
    <x v="8"/>
    <d v="2013-02-23T00:00:00"/>
    <s v="Zone 5 - Mile 108"/>
    <x v="218"/>
    <x v="162"/>
    <x v="135"/>
    <x v="2"/>
    <x v="2"/>
    <m/>
    <m/>
    <m/>
    <m/>
    <s v=""/>
  </r>
  <r>
    <x v="8"/>
    <d v="2013-02-23T00:00:00"/>
    <s v="Zone 5 - Mile 108"/>
    <x v="306"/>
    <x v="216"/>
    <x v="129"/>
    <x v="9"/>
    <x v="2"/>
    <m/>
    <m/>
    <m/>
    <m/>
    <s v=""/>
  </r>
  <r>
    <x v="8"/>
    <d v="2013-02-23T00:00:00"/>
    <s v="Zone 5 - Mile 108"/>
    <x v="377"/>
    <x v="76"/>
    <x v="132"/>
    <x v="8"/>
    <x v="2"/>
    <s v="Galjoen"/>
    <m/>
    <m/>
    <n v="0.7"/>
    <n v="1.4"/>
  </r>
  <r>
    <x v="8"/>
    <d v="2013-02-23T00:00:00"/>
    <s v="Zone 5 - Mile 108"/>
    <x v="305"/>
    <x v="18"/>
    <x v="129"/>
    <x v="8"/>
    <x v="2"/>
    <m/>
    <m/>
    <m/>
    <m/>
    <s v=""/>
  </r>
  <r>
    <x v="8"/>
    <d v="2013-02-23T00:00:00"/>
    <s v="Zone 5 - Mile 108"/>
    <x v="378"/>
    <x v="262"/>
    <x v="37"/>
    <x v="4"/>
    <x v="2"/>
    <m/>
    <m/>
    <m/>
    <m/>
    <s v=""/>
  </r>
  <r>
    <x v="8"/>
    <d v="2013-02-23T00:00:00"/>
    <s v="Zone 5 - Mile 108"/>
    <x v="216"/>
    <x v="160"/>
    <x v="43"/>
    <x v="9"/>
    <x v="2"/>
    <m/>
    <m/>
    <m/>
    <m/>
    <s v=""/>
  </r>
  <r>
    <x v="8"/>
    <d v="2013-02-23T00:00:00"/>
    <s v="Zone 5 - Mile 108"/>
    <x v="379"/>
    <x v="263"/>
    <x v="135"/>
    <x v="7"/>
    <x v="2"/>
    <m/>
    <m/>
    <m/>
    <m/>
    <s v=""/>
  </r>
  <r>
    <x v="8"/>
    <d v="2013-02-23T00:00:00"/>
    <s v="Zone 5 - Mile 108"/>
    <x v="220"/>
    <x v="163"/>
    <x v="93"/>
    <x v="2"/>
    <x v="2"/>
    <m/>
    <s v="Guitarfish - Lesser"/>
    <m/>
    <n v="2.1"/>
    <n v="2.1"/>
  </r>
  <r>
    <x v="8"/>
    <d v="2013-02-23T00:00:00"/>
    <s v="Zone 5 - Mile 108"/>
    <x v="380"/>
    <x v="90"/>
    <x v="212"/>
    <x v="2"/>
    <x v="2"/>
    <m/>
    <m/>
    <m/>
    <m/>
    <s v=""/>
  </r>
  <r>
    <x v="8"/>
    <d v="2013-02-23T00:00:00"/>
    <s v="Zone 5 - Mile 108"/>
    <x v="381"/>
    <x v="264"/>
    <x v="213"/>
    <x v="2"/>
    <x v="2"/>
    <m/>
    <m/>
    <m/>
    <m/>
    <s v=""/>
  </r>
  <r>
    <x v="8"/>
    <d v="2013-02-23T00:00:00"/>
    <s v="Zone 5 - Mile 108"/>
    <x v="114"/>
    <x v="61"/>
    <x v="81"/>
    <x v="0"/>
    <x v="12"/>
    <m/>
    <m/>
    <m/>
    <m/>
    <s v=""/>
  </r>
  <r>
    <x v="8"/>
    <d v="2013-02-23T00:00:00"/>
    <s v="Zone 5 - Mile 108"/>
    <x v="116"/>
    <x v="92"/>
    <x v="83"/>
    <x v="4"/>
    <x v="12"/>
    <s v="Kob"/>
    <m/>
    <m/>
    <n v="0.7"/>
    <n v="1.4"/>
  </r>
  <r>
    <x v="8"/>
    <d v="2013-02-23T00:00:00"/>
    <s v="Zone 5 - Mile 108"/>
    <x v="116"/>
    <x v="92"/>
    <x v="83"/>
    <x v="4"/>
    <x v="12"/>
    <s v="Kob"/>
    <m/>
    <m/>
    <n v="0.7"/>
    <n v="1.4"/>
  </r>
  <r>
    <x v="8"/>
    <d v="2013-02-23T00:00:00"/>
    <s v="Zone 5 - Mile 108"/>
    <x v="121"/>
    <x v="95"/>
    <x v="86"/>
    <x v="2"/>
    <x v="12"/>
    <m/>
    <m/>
    <m/>
    <m/>
    <s v=""/>
  </r>
  <r>
    <x v="8"/>
    <d v="2013-02-23T00:00:00"/>
    <s v="Zone 5 - Mile 108"/>
    <x v="126"/>
    <x v="100"/>
    <x v="87"/>
    <x v="2"/>
    <x v="12"/>
    <m/>
    <m/>
    <m/>
    <m/>
    <s v=""/>
  </r>
  <r>
    <x v="8"/>
    <d v="2013-02-23T00:00:00"/>
    <s v="Zone 5 - Mile 108"/>
    <x v="120"/>
    <x v="31"/>
    <x v="85"/>
    <x v="0"/>
    <x v="12"/>
    <m/>
    <m/>
    <m/>
    <m/>
    <s v=""/>
  </r>
  <r>
    <x v="8"/>
    <d v="2013-02-23T00:00:00"/>
    <s v="Zone 5 - Mile 108"/>
    <x v="252"/>
    <x v="180"/>
    <x v="81"/>
    <x v="9"/>
    <x v="12"/>
    <m/>
    <m/>
    <m/>
    <m/>
    <s v=""/>
  </r>
  <r>
    <x v="8"/>
    <d v="2013-02-23T00:00:00"/>
    <s v="Zone 5 - Mile 108"/>
    <x v="332"/>
    <x v="157"/>
    <x v="81"/>
    <x v="0"/>
    <x v="12"/>
    <m/>
    <m/>
    <m/>
    <m/>
    <s v=""/>
  </r>
  <r>
    <x v="8"/>
    <d v="2013-02-23T00:00:00"/>
    <s v="Zone 5 - Mile 108"/>
    <x v="332"/>
    <x v="157"/>
    <x v="81"/>
    <x v="0"/>
    <x v="12"/>
    <m/>
    <m/>
    <m/>
    <m/>
    <s v=""/>
  </r>
  <r>
    <x v="8"/>
    <d v="2013-02-23T00:00:00"/>
    <s v="Zone 5 - Mile 108"/>
    <x v="112"/>
    <x v="90"/>
    <x v="80"/>
    <x v="2"/>
    <x v="12"/>
    <m/>
    <m/>
    <m/>
    <m/>
    <s v=""/>
  </r>
  <r>
    <x v="8"/>
    <d v="2013-02-23T00:00:00"/>
    <s v="Zone 5 - Mile 108"/>
    <x v="123"/>
    <x v="97"/>
    <x v="85"/>
    <x v="0"/>
    <x v="12"/>
    <m/>
    <m/>
    <m/>
    <m/>
    <s v=""/>
  </r>
  <r>
    <x v="8"/>
    <d v="2013-02-23T00:00:00"/>
    <s v="Zone 5 - Mile 108"/>
    <x v="117"/>
    <x v="16"/>
    <x v="57"/>
    <x v="6"/>
    <x v="12"/>
    <m/>
    <m/>
    <m/>
    <m/>
    <s v=""/>
  </r>
  <r>
    <x v="8"/>
    <d v="2013-02-23T00:00:00"/>
    <s v="Zone 5 - Mile 108"/>
    <x v="110"/>
    <x v="88"/>
    <x v="79"/>
    <x v="2"/>
    <x v="12"/>
    <m/>
    <m/>
    <m/>
    <m/>
    <s v=""/>
  </r>
  <r>
    <x v="8"/>
    <d v="2013-02-23T00:00:00"/>
    <s v="Zone 5 - Mile 108"/>
    <x v="124"/>
    <x v="98"/>
    <x v="83"/>
    <x v="8"/>
    <x v="12"/>
    <m/>
    <m/>
    <m/>
    <m/>
    <s v=""/>
  </r>
  <r>
    <x v="8"/>
    <d v="2013-02-23T00:00:00"/>
    <s v="Zone 5 - Mile 108"/>
    <x v="118"/>
    <x v="93"/>
    <x v="84"/>
    <x v="4"/>
    <x v="12"/>
    <m/>
    <m/>
    <m/>
    <m/>
    <s v=""/>
  </r>
  <r>
    <x v="8"/>
    <d v="2013-02-23T00:00:00"/>
    <s v="Zone 5 - Mile 108"/>
    <x v="382"/>
    <x v="23"/>
    <x v="214"/>
    <x v="2"/>
    <x v="12"/>
    <m/>
    <m/>
    <m/>
    <m/>
    <s v=""/>
  </r>
  <r>
    <x v="8"/>
    <d v="2013-02-23T00:00:00"/>
    <s v="Zone 5 - Mile 108"/>
    <x v="242"/>
    <x v="173"/>
    <x v="48"/>
    <x v="0"/>
    <x v="12"/>
    <m/>
    <m/>
    <m/>
    <m/>
    <s v=""/>
  </r>
  <r>
    <x v="8"/>
    <d v="2013-02-23T00:00:00"/>
    <s v="Zone 5 - Mile 108"/>
    <x v="125"/>
    <x v="99"/>
    <x v="57"/>
    <x v="2"/>
    <x v="12"/>
    <m/>
    <m/>
    <m/>
    <m/>
    <s v=""/>
  </r>
  <r>
    <x v="8"/>
    <d v="2013-02-23T00:00:00"/>
    <s v="Zone 5 - Mile 108"/>
    <x v="383"/>
    <x v="265"/>
    <x v="157"/>
    <x v="4"/>
    <x v="12"/>
    <m/>
    <m/>
    <m/>
    <m/>
    <s v=""/>
  </r>
  <r>
    <x v="8"/>
    <d v="2013-02-23T00:00:00"/>
    <s v="Zone 5 - Mile 108"/>
    <x v="119"/>
    <x v="94"/>
    <x v="84"/>
    <x v="9"/>
    <x v="12"/>
    <m/>
    <m/>
    <m/>
    <m/>
    <s v=""/>
  </r>
  <r>
    <x v="8"/>
    <d v="2013-02-23T00:00:00"/>
    <s v="Zone 5 - Mile 108"/>
    <x v="384"/>
    <x v="226"/>
    <x v="215"/>
    <x v="2"/>
    <x v="12"/>
    <m/>
    <m/>
    <m/>
    <m/>
    <s v=""/>
  </r>
  <r>
    <x v="8"/>
    <d v="2013-02-23T00:00:00"/>
    <s v="Zone 5 - Mile 108"/>
    <x v="111"/>
    <x v="89"/>
    <x v="79"/>
    <x v="2"/>
    <x v="12"/>
    <m/>
    <m/>
    <m/>
    <m/>
    <s v=""/>
  </r>
  <r>
    <x v="8"/>
    <d v="2013-02-23T00:00:00"/>
    <s v="Zone 5 - Mile 108"/>
    <x v="385"/>
    <x v="266"/>
    <x v="82"/>
    <x v="2"/>
    <x v="12"/>
    <m/>
    <m/>
    <m/>
    <m/>
    <s v=""/>
  </r>
  <r>
    <x v="8"/>
    <d v="2013-02-23T00:00:00"/>
    <s v="Zone 5 - Mile 108"/>
    <x v="386"/>
    <x v="267"/>
    <x v="216"/>
    <x v="2"/>
    <x v="12"/>
    <m/>
    <m/>
    <m/>
    <m/>
    <s v=""/>
  </r>
  <r>
    <x v="8"/>
    <d v="2013-02-23T00:00:00"/>
    <s v="Zone 5 - Mile 108"/>
    <x v="387"/>
    <x v="268"/>
    <x v="84"/>
    <x v="8"/>
    <x v="12"/>
    <m/>
    <m/>
    <m/>
    <m/>
    <s v=""/>
  </r>
  <r>
    <x v="8"/>
    <d v="2013-02-23T00:00:00"/>
    <s v="Zone 5 - Mile 108"/>
    <x v="246"/>
    <x v="5"/>
    <x v="152"/>
    <x v="2"/>
    <x v="22"/>
    <m/>
    <m/>
    <m/>
    <m/>
    <s v=""/>
  </r>
  <r>
    <x v="8"/>
    <d v="2013-02-23T00:00:00"/>
    <s v="Zone 5 - Mile 108"/>
    <x v="249"/>
    <x v="178"/>
    <x v="114"/>
    <x v="2"/>
    <x v="22"/>
    <m/>
    <m/>
    <m/>
    <m/>
    <s v=""/>
  </r>
  <r>
    <x v="8"/>
    <d v="2013-02-23T00:00:00"/>
    <s v="Zone 5 - Mile 108"/>
    <x v="245"/>
    <x v="176"/>
    <x v="151"/>
    <x v="0"/>
    <x v="22"/>
    <m/>
    <m/>
    <m/>
    <m/>
    <s v=""/>
  </r>
  <r>
    <x v="8"/>
    <d v="2013-02-23T00:00:00"/>
    <s v="Zone 5 - Mile 108"/>
    <x v="298"/>
    <x v="132"/>
    <x v="170"/>
    <x v="2"/>
    <x v="22"/>
    <m/>
    <m/>
    <m/>
    <m/>
    <s v=""/>
  </r>
  <r>
    <x v="8"/>
    <d v="2013-02-23T00:00:00"/>
    <s v="Zone 5 - Mile 108"/>
    <x v="248"/>
    <x v="177"/>
    <x v="154"/>
    <x v="2"/>
    <x v="22"/>
    <m/>
    <m/>
    <m/>
    <m/>
    <s v=""/>
  </r>
  <r>
    <x v="8"/>
    <d v="2013-02-23T00:00:00"/>
    <s v="Zone 5 - Mile 108"/>
    <x v="296"/>
    <x v="210"/>
    <x v="154"/>
    <x v="2"/>
    <x v="22"/>
    <m/>
    <m/>
    <m/>
    <m/>
    <s v=""/>
  </r>
  <r>
    <x v="8"/>
    <d v="2013-02-23T00:00:00"/>
    <s v="Zone 5 - Mile 108"/>
    <x v="244"/>
    <x v="175"/>
    <x v="94"/>
    <x v="2"/>
    <x v="22"/>
    <m/>
    <m/>
    <m/>
    <m/>
    <s v=""/>
  </r>
  <r>
    <x v="8"/>
    <d v="2013-02-23T00:00:00"/>
    <s v="Zone 5 - Mile 108"/>
    <x v="247"/>
    <x v="81"/>
    <x v="153"/>
    <x v="2"/>
    <x v="22"/>
    <m/>
    <m/>
    <m/>
    <m/>
    <s v=""/>
  </r>
  <r>
    <x v="8"/>
    <d v="2013-02-23T00:00:00"/>
    <s v="Zone 5 - Mile 108"/>
    <x v="250"/>
    <x v="21"/>
    <x v="3"/>
    <x v="9"/>
    <x v="22"/>
    <m/>
    <m/>
    <m/>
    <m/>
    <s v=""/>
  </r>
  <r>
    <x v="8"/>
    <d v="2013-02-23T00:00:00"/>
    <s v="Zone 5 - Mile 108"/>
    <x v="297"/>
    <x v="211"/>
    <x v="84"/>
    <x v="9"/>
    <x v="22"/>
    <m/>
    <m/>
    <m/>
    <m/>
    <s v=""/>
  </r>
  <r>
    <x v="8"/>
    <d v="2013-02-23T00:00:00"/>
    <s v="Zone 5 - Mile 108"/>
    <x v="190"/>
    <x v="143"/>
    <x v="118"/>
    <x v="2"/>
    <x v="22"/>
    <m/>
    <m/>
    <m/>
    <m/>
    <s v=""/>
  </r>
  <r>
    <x v="8"/>
    <d v="2013-02-23T00:00:00"/>
    <s v="Zone 5 - Mile 108"/>
    <x v="62"/>
    <x v="51"/>
    <x v="46"/>
    <x v="0"/>
    <x v="7"/>
    <m/>
    <m/>
    <m/>
    <m/>
    <s v=""/>
  </r>
  <r>
    <x v="8"/>
    <d v="2013-02-23T00:00:00"/>
    <s v="Zone 5 - Mile 108"/>
    <x v="64"/>
    <x v="53"/>
    <x v="23"/>
    <x v="2"/>
    <x v="7"/>
    <s v="Kob"/>
    <m/>
    <m/>
    <n v="5.2"/>
    <n v="10.4"/>
  </r>
  <r>
    <x v="8"/>
    <d v="2013-02-23T00:00:00"/>
    <s v="Zone 5 - Mile 108"/>
    <x v="134"/>
    <x v="5"/>
    <x v="74"/>
    <x v="2"/>
    <x v="7"/>
    <m/>
    <m/>
    <m/>
    <m/>
    <s v=""/>
  </r>
  <r>
    <x v="8"/>
    <d v="2013-02-23T00:00:00"/>
    <s v="Zone 5 - Mile 108"/>
    <x v="136"/>
    <x v="45"/>
    <x v="91"/>
    <x v="2"/>
    <x v="7"/>
    <s v="Kob"/>
    <m/>
    <m/>
    <n v="1.9"/>
    <n v="3.8"/>
  </r>
  <r>
    <x v="8"/>
    <d v="2013-02-23T00:00:00"/>
    <s v="Zone 5 - Mile 108"/>
    <x v="63"/>
    <x v="52"/>
    <x v="29"/>
    <x v="0"/>
    <x v="7"/>
    <s v="Kob"/>
    <m/>
    <m/>
    <n v="3.3"/>
    <n v="6.6"/>
  </r>
  <r>
    <x v="8"/>
    <d v="2013-02-23T00:00:00"/>
    <s v="Zone 5 - Mile 108"/>
    <x v="127"/>
    <x v="61"/>
    <x v="55"/>
    <x v="4"/>
    <x v="7"/>
    <m/>
    <s v="Shark Spotted Gully"/>
    <m/>
    <n v="17.100000000000001"/>
    <n v="17.100000000000001"/>
  </r>
  <r>
    <x v="8"/>
    <d v="2013-02-23T00:00:00"/>
    <s v="Zone 5 - Mile 108"/>
    <x v="135"/>
    <x v="107"/>
    <x v="90"/>
    <x v="2"/>
    <x v="7"/>
    <m/>
    <s v="Shark Spotted Gully"/>
    <m/>
    <n v="19"/>
    <n v="19"/>
  </r>
  <r>
    <x v="8"/>
    <d v="2013-02-23T00:00:00"/>
    <s v="Zone 5 - Mile 108"/>
    <x v="68"/>
    <x v="57"/>
    <x v="49"/>
    <x v="2"/>
    <x v="7"/>
    <m/>
    <m/>
    <m/>
    <m/>
    <s v=""/>
  </r>
  <r>
    <x v="8"/>
    <d v="2013-02-23T00:00:00"/>
    <s v="Zone 5 - Mile 108"/>
    <x v="133"/>
    <x v="106"/>
    <x v="74"/>
    <x v="6"/>
    <x v="7"/>
    <m/>
    <s v="Shark Spotted Gully"/>
    <m/>
    <n v="14.4"/>
    <n v="14.4"/>
  </r>
  <r>
    <x v="8"/>
    <d v="2013-02-23T00:00:00"/>
    <s v="Zone 5 - Mile 108"/>
    <x v="131"/>
    <x v="104"/>
    <x v="70"/>
    <x v="2"/>
    <x v="7"/>
    <m/>
    <s v="Shark Spotted Gully"/>
    <m/>
    <n v="15.7"/>
    <n v="15.7"/>
  </r>
  <r>
    <x v="8"/>
    <d v="2013-02-23T00:00:00"/>
    <s v="Zone 5 - Mile 108"/>
    <x v="131"/>
    <x v="104"/>
    <x v="70"/>
    <x v="2"/>
    <x v="7"/>
    <m/>
    <s v="Shark Spotted Gully"/>
    <m/>
    <n v="14.9"/>
    <n v="14.9"/>
  </r>
  <r>
    <x v="8"/>
    <d v="2013-02-23T00:00:00"/>
    <s v="Zone 5 - Mile 108"/>
    <x v="346"/>
    <x v="242"/>
    <x v="10"/>
    <x v="4"/>
    <x v="7"/>
    <m/>
    <m/>
    <m/>
    <m/>
    <s v=""/>
  </r>
  <r>
    <x v="8"/>
    <d v="2013-02-23T00:00:00"/>
    <s v="Zone 5 - Mile 108"/>
    <x v="58"/>
    <x v="5"/>
    <x v="42"/>
    <x v="0"/>
    <x v="7"/>
    <m/>
    <s v="Shark Spotted Gully"/>
    <m/>
    <n v="18.3"/>
    <n v="18.3"/>
  </r>
  <r>
    <x v="8"/>
    <d v="2013-02-23T00:00:00"/>
    <s v="Zone 5 - Mile 108"/>
    <x v="137"/>
    <x v="13"/>
    <x v="92"/>
    <x v="9"/>
    <x v="7"/>
    <m/>
    <m/>
    <m/>
    <m/>
    <s v=""/>
  </r>
  <r>
    <x v="8"/>
    <d v="2013-02-23T00:00:00"/>
    <s v="Zone 5 - Mile 108"/>
    <x v="388"/>
    <x v="269"/>
    <x v="217"/>
    <x v="7"/>
    <x v="7"/>
    <m/>
    <m/>
    <m/>
    <m/>
    <s v=""/>
  </r>
  <r>
    <x v="9"/>
    <d v="2013-03-21T00:00:00"/>
    <s v="Mile 30"/>
    <x v="319"/>
    <x v="158"/>
    <x v="183"/>
    <x v="2"/>
    <x v="4"/>
    <m/>
    <s v="Shark Copper (Female)"/>
    <m/>
    <n v="6"/>
    <n v="6"/>
  </r>
  <r>
    <x v="9"/>
    <d v="2013-03-21T00:00:00"/>
    <s v="Mile 30"/>
    <x v="172"/>
    <x v="134"/>
    <x v="111"/>
    <x v="2"/>
    <x v="4"/>
    <m/>
    <s v="Shark Spotted Gully"/>
    <m/>
    <n v="8.9"/>
    <n v="8.9"/>
  </r>
  <r>
    <x v="9"/>
    <d v="2013-03-21T00:00:00"/>
    <s v="Mile 30"/>
    <x v="172"/>
    <x v="134"/>
    <x v="111"/>
    <x v="2"/>
    <x v="4"/>
    <m/>
    <s v="Shark Spotted Gully"/>
    <m/>
    <n v="12.9"/>
    <n v="12.9"/>
  </r>
  <r>
    <x v="9"/>
    <d v="2013-03-21T00:00:00"/>
    <s v="Mile 30"/>
    <x v="317"/>
    <x v="225"/>
    <x v="181"/>
    <x v="2"/>
    <x v="4"/>
    <m/>
    <m/>
    <m/>
    <m/>
    <s v=""/>
  </r>
  <r>
    <x v="9"/>
    <d v="2013-03-21T00:00:00"/>
    <s v="Mile 30"/>
    <x v="42"/>
    <x v="37"/>
    <x v="30"/>
    <x v="4"/>
    <x v="4"/>
    <m/>
    <s v="Shark Spotted Gully"/>
    <m/>
    <n v="3.9"/>
    <n v="3.9"/>
  </r>
  <r>
    <x v="9"/>
    <d v="2013-03-21T00:00:00"/>
    <s v="Mile 30"/>
    <x v="42"/>
    <x v="37"/>
    <x v="30"/>
    <x v="4"/>
    <x v="4"/>
    <m/>
    <s v="Shark Copper (Female)"/>
    <m/>
    <n v="81.8"/>
    <n v="81.8"/>
  </r>
  <r>
    <x v="9"/>
    <d v="2013-03-21T00:00:00"/>
    <s v="Mile 30"/>
    <x v="163"/>
    <x v="84"/>
    <x v="104"/>
    <x v="2"/>
    <x v="4"/>
    <m/>
    <s v="Shark Copper (Female)"/>
    <m/>
    <n v="62.4"/>
    <n v="62.4"/>
  </r>
  <r>
    <x v="9"/>
    <d v="2013-03-21T00:00:00"/>
    <s v="Mile 30"/>
    <x v="165"/>
    <x v="127"/>
    <x v="106"/>
    <x v="2"/>
    <x v="4"/>
    <m/>
    <s v="Shark Copper (Female)"/>
    <m/>
    <n v="54.2"/>
    <n v="54.2"/>
  </r>
  <r>
    <x v="9"/>
    <d v="2013-03-21T00:00:00"/>
    <s v="Mile 30"/>
    <x v="136"/>
    <x v="45"/>
    <x v="91"/>
    <x v="2"/>
    <x v="7"/>
    <m/>
    <s v="Shark Spotted Gully"/>
    <m/>
    <n v="7.1"/>
    <n v="7.1"/>
  </r>
  <r>
    <x v="9"/>
    <d v="2013-03-21T00:00:00"/>
    <s v="Mile 30"/>
    <x v="128"/>
    <x v="101"/>
    <x v="88"/>
    <x v="2"/>
    <x v="7"/>
    <m/>
    <s v="Shark Spotted Gully"/>
    <m/>
    <n v="16.600000000000001"/>
    <n v="16.600000000000001"/>
  </r>
  <r>
    <x v="9"/>
    <d v="2013-03-21T00:00:00"/>
    <s v="Mile 30"/>
    <x v="134"/>
    <x v="5"/>
    <x v="74"/>
    <x v="2"/>
    <x v="7"/>
    <m/>
    <s v="Shark Copper (Female)"/>
    <m/>
    <n v="79.5"/>
    <n v="79.5"/>
  </r>
  <r>
    <x v="9"/>
    <d v="2013-03-21T00:00:00"/>
    <s v="Mile 30"/>
    <x v="131"/>
    <x v="104"/>
    <x v="70"/>
    <x v="2"/>
    <x v="7"/>
    <m/>
    <m/>
    <m/>
    <m/>
    <s v=""/>
  </r>
  <r>
    <x v="9"/>
    <d v="2013-03-21T00:00:00"/>
    <s v="Mile 30"/>
    <x v="127"/>
    <x v="61"/>
    <x v="55"/>
    <x v="4"/>
    <x v="7"/>
    <m/>
    <s v="Shark Spotted Gully"/>
    <m/>
    <n v="8.1"/>
    <n v="8.1"/>
  </r>
  <r>
    <x v="9"/>
    <d v="2013-03-21T00:00:00"/>
    <s v="Mile 30"/>
    <x v="135"/>
    <x v="107"/>
    <x v="90"/>
    <x v="2"/>
    <x v="7"/>
    <m/>
    <s v="Shark Copper (Female)"/>
    <m/>
    <n v="55.7"/>
    <n v="55.7"/>
  </r>
  <r>
    <x v="9"/>
    <d v="2013-03-21T00:00:00"/>
    <s v="Mile 30"/>
    <x v="94"/>
    <x v="78"/>
    <x v="66"/>
    <x v="2"/>
    <x v="10"/>
    <m/>
    <s v="Shark Spotted Gully"/>
    <m/>
    <n v="2.7"/>
    <n v="2.7"/>
  </r>
  <r>
    <x v="9"/>
    <d v="2013-03-21T00:00:00"/>
    <s v="Mile 30"/>
    <x v="94"/>
    <x v="78"/>
    <x v="66"/>
    <x v="2"/>
    <x v="10"/>
    <m/>
    <s v="Ray Bull / Eagle"/>
    <m/>
    <n v="2.5"/>
    <n v="2.5"/>
  </r>
  <r>
    <x v="9"/>
    <d v="2013-03-21T00:00:00"/>
    <s v="Mile 30"/>
    <x v="94"/>
    <x v="78"/>
    <x v="66"/>
    <x v="2"/>
    <x v="10"/>
    <s v="Kob"/>
    <m/>
    <m/>
    <n v="2.8"/>
    <n v="5.6"/>
  </r>
  <r>
    <x v="9"/>
    <d v="2013-03-21T00:00:00"/>
    <s v="Mile 30"/>
    <x v="94"/>
    <x v="78"/>
    <x v="66"/>
    <x v="2"/>
    <x v="10"/>
    <s v="Kob"/>
    <m/>
    <m/>
    <n v="2.6"/>
    <n v="5.2"/>
  </r>
  <r>
    <x v="9"/>
    <d v="2013-03-21T00:00:00"/>
    <s v="Mile 30"/>
    <x v="294"/>
    <x v="157"/>
    <x v="55"/>
    <x v="2"/>
    <x v="10"/>
    <m/>
    <m/>
    <m/>
    <m/>
    <s v=""/>
  </r>
  <r>
    <x v="9"/>
    <d v="2013-03-21T00:00:00"/>
    <s v="Mile 30"/>
    <x v="101"/>
    <x v="18"/>
    <x v="73"/>
    <x v="2"/>
    <x v="10"/>
    <m/>
    <m/>
    <m/>
    <m/>
    <s v=""/>
  </r>
  <r>
    <x v="9"/>
    <d v="2013-03-21T00:00:00"/>
    <s v="Mile 30"/>
    <x v="97"/>
    <x v="80"/>
    <x v="69"/>
    <x v="0"/>
    <x v="10"/>
    <m/>
    <m/>
    <m/>
    <m/>
    <s v=""/>
  </r>
  <r>
    <x v="9"/>
    <d v="2013-03-21T00:00:00"/>
    <s v="Mile 30"/>
    <x v="98"/>
    <x v="12"/>
    <x v="70"/>
    <x v="4"/>
    <x v="10"/>
    <m/>
    <m/>
    <m/>
    <m/>
    <s v=""/>
  </r>
  <r>
    <x v="9"/>
    <d v="2013-03-21T00:00:00"/>
    <s v="Mile 30"/>
    <x v="376"/>
    <x v="81"/>
    <x v="72"/>
    <x v="2"/>
    <x v="10"/>
    <m/>
    <m/>
    <m/>
    <m/>
    <s v=""/>
  </r>
  <r>
    <x v="9"/>
    <d v="2013-03-21T00:00:00"/>
    <s v="Mile 30"/>
    <x v="257"/>
    <x v="185"/>
    <x v="48"/>
    <x v="2"/>
    <x v="3"/>
    <m/>
    <m/>
    <m/>
    <m/>
    <s v=""/>
  </r>
  <r>
    <x v="9"/>
    <d v="2013-03-21T00:00:00"/>
    <s v="Mile 30"/>
    <x v="27"/>
    <x v="26"/>
    <x v="21"/>
    <x v="2"/>
    <x v="3"/>
    <m/>
    <m/>
    <m/>
    <m/>
    <s v=""/>
  </r>
  <r>
    <x v="9"/>
    <d v="2013-03-21T00:00:00"/>
    <s v="Mile 30"/>
    <x v="35"/>
    <x v="30"/>
    <x v="26"/>
    <x v="2"/>
    <x v="3"/>
    <m/>
    <m/>
    <m/>
    <m/>
    <s v=""/>
  </r>
  <r>
    <x v="9"/>
    <d v="2013-03-21T00:00:00"/>
    <s v="Mile 30"/>
    <x v="25"/>
    <x v="24"/>
    <x v="19"/>
    <x v="0"/>
    <x v="3"/>
    <m/>
    <m/>
    <m/>
    <m/>
    <s v=""/>
  </r>
  <r>
    <x v="9"/>
    <d v="2013-03-21T00:00:00"/>
    <s v="Mile 30"/>
    <x v="24"/>
    <x v="23"/>
    <x v="18"/>
    <x v="4"/>
    <x v="3"/>
    <m/>
    <m/>
    <m/>
    <m/>
    <s v=""/>
  </r>
  <r>
    <x v="9"/>
    <d v="2013-03-21T00:00:00"/>
    <s v="Mile 30"/>
    <x v="22"/>
    <x v="21"/>
    <x v="17"/>
    <x v="6"/>
    <x v="3"/>
    <m/>
    <m/>
    <m/>
    <m/>
    <s v=""/>
  </r>
  <r>
    <x v="9"/>
    <d v="2013-03-21T00:00:00"/>
    <s v="Mile 30"/>
    <x v="237"/>
    <x v="170"/>
    <x v="146"/>
    <x v="2"/>
    <x v="17"/>
    <m/>
    <s v="Shark Copper (Female)"/>
    <m/>
    <n v="55"/>
    <n v="55"/>
  </r>
  <r>
    <x v="9"/>
    <d v="2013-03-21T00:00:00"/>
    <s v="Mile 30"/>
    <x v="237"/>
    <x v="170"/>
    <x v="146"/>
    <x v="2"/>
    <x v="17"/>
    <s v="Kob"/>
    <m/>
    <m/>
    <n v="1.4"/>
    <n v="2.8"/>
  </r>
  <r>
    <x v="9"/>
    <d v="2013-03-21T00:00:00"/>
    <s v="Mile 30"/>
    <x v="311"/>
    <x v="245"/>
    <x v="196"/>
    <x v="0"/>
    <x v="17"/>
    <m/>
    <m/>
    <m/>
    <m/>
    <s v=""/>
  </r>
  <r>
    <x v="9"/>
    <d v="2013-03-21T00:00:00"/>
    <s v="Mile 30"/>
    <x v="236"/>
    <x v="169"/>
    <x v="145"/>
    <x v="4"/>
    <x v="17"/>
    <m/>
    <s v="Shark Spotted Gully"/>
    <m/>
    <n v="4.8"/>
    <n v="4.8"/>
  </r>
  <r>
    <x v="9"/>
    <d v="2013-03-21T00:00:00"/>
    <s v="Mile 30"/>
    <x v="236"/>
    <x v="169"/>
    <x v="145"/>
    <x v="4"/>
    <x v="17"/>
    <m/>
    <s v="Shark Copper (Female)"/>
    <m/>
    <n v="74"/>
    <n v="74"/>
  </r>
  <r>
    <x v="9"/>
    <d v="2013-03-21T00:00:00"/>
    <s v="Mile 30"/>
    <x v="310"/>
    <x v="61"/>
    <x v="10"/>
    <x v="2"/>
    <x v="17"/>
    <m/>
    <s v="Shark Copper (Female)"/>
    <m/>
    <n v="43.4"/>
    <n v="43.4"/>
  </r>
  <r>
    <x v="9"/>
    <d v="2013-03-21T00:00:00"/>
    <s v="Mile 30"/>
    <x v="235"/>
    <x v="168"/>
    <x v="94"/>
    <x v="0"/>
    <x v="17"/>
    <m/>
    <s v="Shark Spotted Gully"/>
    <m/>
    <n v="8.4"/>
    <n v="8.4"/>
  </r>
  <r>
    <x v="9"/>
    <d v="2013-03-21T00:00:00"/>
    <s v="Mile 30"/>
    <x v="350"/>
    <x v="32"/>
    <x v="197"/>
    <x v="2"/>
    <x v="17"/>
    <m/>
    <m/>
    <m/>
    <m/>
    <s v=""/>
  </r>
  <r>
    <x v="9"/>
    <d v="2013-03-21T00:00:00"/>
    <s v="Mile 30"/>
    <x v="9"/>
    <x v="9"/>
    <x v="5"/>
    <x v="2"/>
    <x v="0"/>
    <m/>
    <m/>
    <m/>
    <m/>
    <s v=""/>
  </r>
  <r>
    <x v="9"/>
    <d v="2013-03-21T00:00:00"/>
    <s v="Mile 30"/>
    <x v="5"/>
    <x v="5"/>
    <x v="2"/>
    <x v="2"/>
    <x v="0"/>
    <m/>
    <s v="Shark Copper (Female)"/>
    <m/>
    <n v="84"/>
    <n v="84"/>
  </r>
  <r>
    <x v="9"/>
    <d v="2013-03-21T00:00:00"/>
    <s v="Mile 30"/>
    <x v="10"/>
    <x v="10"/>
    <x v="6"/>
    <x v="4"/>
    <x v="0"/>
    <m/>
    <m/>
    <m/>
    <m/>
    <s v=""/>
  </r>
  <r>
    <x v="9"/>
    <d v="2013-03-21T00:00:00"/>
    <s v="Mile 30"/>
    <x v="266"/>
    <x v="5"/>
    <x v="159"/>
    <x v="4"/>
    <x v="0"/>
    <m/>
    <m/>
    <m/>
    <m/>
    <s v=""/>
  </r>
  <r>
    <x v="9"/>
    <d v="2013-03-21T00:00:00"/>
    <s v="Mile 30"/>
    <x v="0"/>
    <x v="0"/>
    <x v="0"/>
    <x v="0"/>
    <x v="0"/>
    <m/>
    <m/>
    <m/>
    <m/>
    <s v=""/>
  </r>
  <r>
    <x v="9"/>
    <d v="2013-03-21T00:00:00"/>
    <s v="Mile 30"/>
    <x v="3"/>
    <x v="3"/>
    <x v="2"/>
    <x v="0"/>
    <x v="0"/>
    <m/>
    <s v="Shark Spotted Gully"/>
    <m/>
    <n v="4.5999999999999996"/>
    <n v="4.5999999999999996"/>
  </r>
  <r>
    <x v="9"/>
    <d v="2013-03-21T00:00:00"/>
    <s v="Mile 30"/>
    <x v="210"/>
    <x v="157"/>
    <x v="128"/>
    <x v="4"/>
    <x v="2"/>
    <s v="Kob"/>
    <m/>
    <m/>
    <n v="1.4"/>
    <n v="2.8"/>
  </r>
  <r>
    <x v="9"/>
    <d v="2013-03-21T00:00:00"/>
    <s v="Mile 30"/>
    <x v="210"/>
    <x v="157"/>
    <x v="128"/>
    <x v="4"/>
    <x v="2"/>
    <m/>
    <s v="Shark Spotted Gully"/>
    <m/>
    <n v="7.9"/>
    <n v="7.9"/>
  </r>
  <r>
    <x v="9"/>
    <d v="2013-03-21T00:00:00"/>
    <s v="Mile 30"/>
    <x v="304"/>
    <x v="215"/>
    <x v="134"/>
    <x v="2"/>
    <x v="2"/>
    <m/>
    <s v="Shark Copper (Female)"/>
    <m/>
    <n v="80.5"/>
    <n v="80.5"/>
  </r>
  <r>
    <x v="9"/>
    <d v="2013-03-21T00:00:00"/>
    <s v="Mile 30"/>
    <x v="304"/>
    <x v="215"/>
    <x v="134"/>
    <x v="2"/>
    <x v="2"/>
    <m/>
    <s v="Shark Copper (Female)"/>
    <m/>
    <n v="76"/>
    <n v="76"/>
  </r>
  <r>
    <x v="9"/>
    <d v="2013-03-21T00:00:00"/>
    <s v="Mile 30"/>
    <x v="377"/>
    <x v="76"/>
    <x v="132"/>
    <x v="8"/>
    <x v="2"/>
    <m/>
    <m/>
    <m/>
    <m/>
    <s v=""/>
  </r>
  <r>
    <x v="9"/>
    <d v="2013-03-21T00:00:00"/>
    <s v="Mile 30"/>
    <x v="219"/>
    <x v="13"/>
    <x v="57"/>
    <x v="2"/>
    <x v="2"/>
    <m/>
    <s v="Guitarfish - Lesser"/>
    <m/>
    <n v="3.6"/>
    <n v="3.6"/>
  </r>
  <r>
    <x v="9"/>
    <d v="2013-03-21T00:00:00"/>
    <s v="Mile 30"/>
    <x v="219"/>
    <x v="13"/>
    <x v="57"/>
    <x v="2"/>
    <x v="2"/>
    <m/>
    <s v="Shark Copper (Female)"/>
    <m/>
    <n v="54.9"/>
    <n v="54.9"/>
  </r>
  <r>
    <x v="9"/>
    <d v="2013-03-21T00:00:00"/>
    <s v="Mile 30"/>
    <x v="8"/>
    <x v="8"/>
    <x v="4"/>
    <x v="2"/>
    <x v="2"/>
    <m/>
    <m/>
    <m/>
    <m/>
    <s v=""/>
  </r>
  <r>
    <x v="9"/>
    <d v="2013-03-21T00:00:00"/>
    <s v="Mile 30"/>
    <x v="238"/>
    <x v="90"/>
    <x v="147"/>
    <x v="4"/>
    <x v="2"/>
    <s v="Kob"/>
    <m/>
    <m/>
    <n v="1.4"/>
    <n v="2.8"/>
  </r>
  <r>
    <x v="9"/>
    <d v="2013-03-21T00:00:00"/>
    <s v="Mile 30"/>
    <x v="49"/>
    <x v="44"/>
    <x v="35"/>
    <x v="4"/>
    <x v="5"/>
    <m/>
    <m/>
    <m/>
    <m/>
    <s v=""/>
  </r>
  <r>
    <x v="9"/>
    <d v="2013-03-21T00:00:00"/>
    <s v="Mile 30"/>
    <x v="46"/>
    <x v="41"/>
    <x v="33"/>
    <x v="2"/>
    <x v="5"/>
    <m/>
    <s v="Shark Spotted Gully"/>
    <m/>
    <n v="5.8"/>
    <n v="5.8"/>
  </r>
  <r>
    <x v="9"/>
    <d v="2013-03-21T00:00:00"/>
    <s v="Mile 30"/>
    <x v="46"/>
    <x v="41"/>
    <x v="33"/>
    <x v="2"/>
    <x v="5"/>
    <m/>
    <s v="Shark Spotted Gully"/>
    <m/>
    <n v="2.2999999999999998"/>
    <n v="2.2999999999999998"/>
  </r>
  <r>
    <x v="9"/>
    <d v="2013-03-21T00:00:00"/>
    <s v="Mile 30"/>
    <x v="46"/>
    <x v="41"/>
    <x v="33"/>
    <x v="2"/>
    <x v="5"/>
    <m/>
    <s v="Shark Spotted Gully"/>
    <m/>
    <n v="13.2"/>
    <n v="13.2"/>
  </r>
  <r>
    <x v="9"/>
    <d v="2013-03-21T00:00:00"/>
    <s v="Mile 30"/>
    <x v="46"/>
    <x v="41"/>
    <x v="33"/>
    <x v="2"/>
    <x v="5"/>
    <m/>
    <s v="Shark Spotted Gully"/>
    <m/>
    <n v="3.2"/>
    <n v="3.2"/>
  </r>
  <r>
    <x v="9"/>
    <d v="2013-03-21T00:00:00"/>
    <s v="Mile 30"/>
    <x v="56"/>
    <x v="39"/>
    <x v="41"/>
    <x v="2"/>
    <x v="5"/>
    <m/>
    <m/>
    <m/>
    <m/>
    <s v=""/>
  </r>
  <r>
    <x v="9"/>
    <d v="2013-03-21T00:00:00"/>
    <s v="Mile 30"/>
    <x v="55"/>
    <x v="47"/>
    <x v="40"/>
    <x v="2"/>
    <x v="5"/>
    <m/>
    <s v="Shark Spotted Gully"/>
    <m/>
    <n v="14.5"/>
    <n v="14.5"/>
  </r>
  <r>
    <x v="9"/>
    <d v="2013-03-21T00:00:00"/>
    <s v="Mile 30"/>
    <x v="272"/>
    <x v="39"/>
    <x v="160"/>
    <x v="2"/>
    <x v="5"/>
    <m/>
    <m/>
    <m/>
    <m/>
    <s v=""/>
  </r>
  <r>
    <x v="9"/>
    <d v="2013-03-21T00:00:00"/>
    <s v="Mile 30"/>
    <x v="57"/>
    <x v="5"/>
    <x v="21"/>
    <x v="2"/>
    <x v="5"/>
    <m/>
    <s v="Shark Copper (Female)"/>
    <m/>
    <n v="56.9"/>
    <n v="56.9"/>
  </r>
  <r>
    <x v="9"/>
    <d v="2013-03-21T00:00:00"/>
    <s v="Mile 30"/>
    <x v="166"/>
    <x v="128"/>
    <x v="69"/>
    <x v="4"/>
    <x v="18"/>
    <m/>
    <m/>
    <m/>
    <m/>
    <s v=""/>
  </r>
  <r>
    <x v="9"/>
    <d v="2013-03-21T00:00:00"/>
    <s v="Mile 30"/>
    <x v="162"/>
    <x v="71"/>
    <x v="94"/>
    <x v="2"/>
    <x v="18"/>
    <m/>
    <s v="Shark Copper (Female)"/>
    <m/>
    <n v="7.8"/>
    <n v="7.8"/>
  </r>
  <r>
    <x v="9"/>
    <d v="2013-03-21T00:00:00"/>
    <s v="Mile 30"/>
    <x v="159"/>
    <x v="126"/>
    <x v="103"/>
    <x v="4"/>
    <x v="18"/>
    <m/>
    <s v="Shark Spotted Gully"/>
    <m/>
    <n v="5.4"/>
    <n v="5.4"/>
  </r>
  <r>
    <x v="9"/>
    <d v="2013-03-21T00:00:00"/>
    <s v="Mile 30"/>
    <x v="159"/>
    <x v="126"/>
    <x v="103"/>
    <x v="4"/>
    <x v="18"/>
    <m/>
    <s v="Shark Copper (Female)"/>
    <m/>
    <n v="52.6"/>
    <n v="52.6"/>
  </r>
  <r>
    <x v="9"/>
    <d v="2013-03-21T00:00:00"/>
    <s v="Mile 30"/>
    <x v="240"/>
    <x v="172"/>
    <x v="148"/>
    <x v="2"/>
    <x v="18"/>
    <m/>
    <s v="Shark Spotted Gully"/>
    <m/>
    <n v="3.9"/>
    <n v="3.9"/>
  </r>
  <r>
    <x v="9"/>
    <d v="2013-03-21T00:00:00"/>
    <s v="Mile 30"/>
    <x v="240"/>
    <x v="172"/>
    <x v="148"/>
    <x v="2"/>
    <x v="18"/>
    <m/>
    <s v="Shark Spotted Gully"/>
    <m/>
    <n v="6.4"/>
    <n v="6.4"/>
  </r>
  <r>
    <x v="9"/>
    <d v="2013-03-21T00:00:00"/>
    <s v="Mile 30"/>
    <x v="240"/>
    <x v="172"/>
    <x v="148"/>
    <x v="2"/>
    <x v="18"/>
    <m/>
    <s v="Shark Spotted Gully"/>
    <m/>
    <n v="6.4"/>
    <n v="6.4"/>
  </r>
  <r>
    <x v="9"/>
    <d v="2013-03-21T00:00:00"/>
    <s v="Mile 30"/>
    <x v="240"/>
    <x v="172"/>
    <x v="148"/>
    <x v="2"/>
    <x v="18"/>
    <m/>
    <s v="Shark Copper (Female)"/>
    <m/>
    <n v="60.7"/>
    <n v="60.7"/>
  </r>
  <r>
    <x v="9"/>
    <d v="2013-03-21T00:00:00"/>
    <s v="Mile 30"/>
    <x v="161"/>
    <x v="81"/>
    <x v="94"/>
    <x v="0"/>
    <x v="18"/>
    <m/>
    <s v="Shark Spotted Gully"/>
    <m/>
    <n v="12.5"/>
    <n v="12.5"/>
  </r>
  <r>
    <x v="9"/>
    <d v="2013-03-21T00:00:00"/>
    <s v="Mile 30"/>
    <x v="169"/>
    <x v="131"/>
    <x v="109"/>
    <x v="2"/>
    <x v="18"/>
    <m/>
    <s v="Shark Spotted Gully"/>
    <m/>
    <n v="13.6"/>
    <n v="13.6"/>
  </r>
  <r>
    <x v="9"/>
    <d v="2013-03-21T00:00:00"/>
    <s v="Mile 30"/>
    <x v="143"/>
    <x v="113"/>
    <x v="97"/>
    <x v="0"/>
    <x v="15"/>
    <m/>
    <m/>
    <m/>
    <m/>
    <s v=""/>
  </r>
  <r>
    <x v="9"/>
    <d v="2013-03-21T00:00:00"/>
    <s v="Mile 30"/>
    <x v="144"/>
    <x v="114"/>
    <x v="98"/>
    <x v="2"/>
    <x v="15"/>
    <m/>
    <s v="Shark Spotted Gully"/>
    <m/>
    <n v="3"/>
    <n v="3"/>
  </r>
  <r>
    <x v="9"/>
    <d v="2013-03-21T00:00:00"/>
    <s v="Mile 30"/>
    <x v="144"/>
    <x v="114"/>
    <x v="98"/>
    <x v="2"/>
    <x v="15"/>
    <m/>
    <s v="Shark Copper (Female)"/>
    <m/>
    <n v="63.9"/>
    <n v="63.9"/>
  </r>
  <r>
    <x v="9"/>
    <d v="2013-03-21T00:00:00"/>
    <s v="Mile 30"/>
    <x v="146"/>
    <x v="31"/>
    <x v="93"/>
    <x v="2"/>
    <x v="15"/>
    <s v="Kob"/>
    <m/>
    <m/>
    <n v="1.9"/>
    <n v="3.8"/>
  </r>
  <r>
    <x v="9"/>
    <d v="2013-03-21T00:00:00"/>
    <s v="Mile 30"/>
    <x v="140"/>
    <x v="110"/>
    <x v="95"/>
    <x v="2"/>
    <x v="15"/>
    <m/>
    <m/>
    <m/>
    <m/>
    <s v=""/>
  </r>
  <r>
    <x v="9"/>
    <d v="2013-03-21T00:00:00"/>
    <s v="Mile 30"/>
    <x v="147"/>
    <x v="116"/>
    <x v="29"/>
    <x v="6"/>
    <x v="15"/>
    <m/>
    <s v="Guitarfish - Lesser"/>
    <m/>
    <n v="3.5"/>
    <n v="3.5"/>
  </r>
  <r>
    <x v="9"/>
    <d v="2013-03-21T00:00:00"/>
    <s v="Mile 30"/>
    <x v="139"/>
    <x v="109"/>
    <x v="94"/>
    <x v="4"/>
    <x v="15"/>
    <m/>
    <s v="Shark Spotted Gully"/>
    <m/>
    <n v="8.6"/>
    <n v="8.6"/>
  </r>
  <r>
    <x v="9"/>
    <d v="2013-03-21T00:00:00"/>
    <s v="Mile 30"/>
    <x v="227"/>
    <x v="55"/>
    <x v="140"/>
    <x v="4"/>
    <x v="21"/>
    <m/>
    <s v="Guitarfish - Lesser"/>
    <m/>
    <n v="2.6"/>
    <n v="2.6"/>
  </r>
  <r>
    <x v="9"/>
    <d v="2013-03-21T00:00:00"/>
    <s v="Mile 30"/>
    <x v="228"/>
    <x v="104"/>
    <x v="141"/>
    <x v="2"/>
    <x v="21"/>
    <m/>
    <m/>
    <m/>
    <m/>
    <s v=""/>
  </r>
  <r>
    <x v="9"/>
    <d v="2013-03-21T00:00:00"/>
    <s v="Mile 30"/>
    <x v="348"/>
    <x v="23"/>
    <x v="94"/>
    <x v="4"/>
    <x v="21"/>
    <m/>
    <m/>
    <m/>
    <m/>
    <s v=""/>
  </r>
  <r>
    <x v="9"/>
    <d v="2013-03-21T00:00:00"/>
    <s v="Mile 30"/>
    <x v="232"/>
    <x v="47"/>
    <x v="143"/>
    <x v="4"/>
    <x v="21"/>
    <m/>
    <m/>
    <m/>
    <m/>
    <s v=""/>
  </r>
  <r>
    <x v="9"/>
    <d v="2013-03-21T00:00:00"/>
    <s v="Mile 30"/>
    <x v="224"/>
    <x v="45"/>
    <x v="138"/>
    <x v="2"/>
    <x v="21"/>
    <m/>
    <m/>
    <m/>
    <m/>
    <s v=""/>
  </r>
  <r>
    <x v="9"/>
    <d v="2013-03-21T00:00:00"/>
    <s v="Mile 30"/>
    <x v="230"/>
    <x v="254"/>
    <x v="21"/>
    <x v="2"/>
    <x v="21"/>
    <m/>
    <m/>
    <m/>
    <m/>
    <s v=""/>
  </r>
  <r>
    <x v="9"/>
    <d v="2013-03-21T00:00:00"/>
    <s v="Mile 30"/>
    <x v="195"/>
    <x v="146"/>
    <x v="122"/>
    <x v="4"/>
    <x v="20"/>
    <m/>
    <s v="Shark Spotted Gully"/>
    <m/>
    <n v="7"/>
    <n v="7"/>
  </r>
  <r>
    <x v="9"/>
    <d v="2013-03-21T00:00:00"/>
    <s v="Mile 30"/>
    <x v="289"/>
    <x v="206"/>
    <x v="164"/>
    <x v="2"/>
    <x v="20"/>
    <m/>
    <s v="Shark Spotted Gully"/>
    <m/>
    <n v="12.4"/>
    <n v="12.4"/>
  </r>
  <r>
    <x v="9"/>
    <d v="2013-03-21T00:00:00"/>
    <s v="Mile 30"/>
    <x v="289"/>
    <x v="206"/>
    <x v="164"/>
    <x v="2"/>
    <x v="20"/>
    <m/>
    <s v="Shark Spotted Gully"/>
    <m/>
    <n v="6"/>
    <n v="6"/>
  </r>
  <r>
    <x v="9"/>
    <d v="2013-03-21T00:00:00"/>
    <s v="Mile 30"/>
    <x v="289"/>
    <x v="206"/>
    <x v="164"/>
    <x v="2"/>
    <x v="20"/>
    <m/>
    <s v="Shark Copper (Female)"/>
    <m/>
    <n v="33.9"/>
    <n v="33.9"/>
  </r>
  <r>
    <x v="9"/>
    <d v="2013-03-21T00:00:00"/>
    <s v="Mile 30"/>
    <x v="185"/>
    <x v="140"/>
    <x v="114"/>
    <x v="2"/>
    <x v="20"/>
    <m/>
    <s v="Shark Spotted Gully"/>
    <m/>
    <n v="2.1"/>
    <n v="2.1"/>
  </r>
  <r>
    <x v="9"/>
    <d v="2013-03-21T00:00:00"/>
    <s v="Mile 30"/>
    <x v="185"/>
    <x v="140"/>
    <x v="114"/>
    <x v="2"/>
    <x v="20"/>
    <m/>
    <s v="Shark Copper (Female)"/>
    <m/>
    <n v="86.2"/>
    <n v="86.2"/>
  </r>
  <r>
    <x v="9"/>
    <d v="2013-03-21T00:00:00"/>
    <s v="Mile 30"/>
    <x v="189"/>
    <x v="45"/>
    <x v="16"/>
    <x v="4"/>
    <x v="20"/>
    <m/>
    <m/>
    <m/>
    <m/>
    <s v=""/>
  </r>
  <r>
    <x v="9"/>
    <d v="2013-03-21T00:00:00"/>
    <s v="Mile 30"/>
    <x v="194"/>
    <x v="124"/>
    <x v="121"/>
    <x v="0"/>
    <x v="20"/>
    <m/>
    <s v="Shark Copper (Female)"/>
    <m/>
    <n v="54.9"/>
    <n v="54.9"/>
  </r>
  <r>
    <x v="9"/>
    <d v="2013-03-21T00:00:00"/>
    <s v="Mile 30"/>
    <x v="181"/>
    <x v="45"/>
    <x v="43"/>
    <x v="4"/>
    <x v="20"/>
    <m/>
    <m/>
    <m/>
    <m/>
    <s v=""/>
  </r>
  <r>
    <x v="9"/>
    <d v="2013-03-21T00:00:00"/>
    <s v="Mile 30"/>
    <x v="80"/>
    <x v="67"/>
    <x v="56"/>
    <x v="4"/>
    <x v="8"/>
    <m/>
    <s v="Shark Spotted Gully"/>
    <m/>
    <n v="7.1"/>
    <n v="7.1"/>
  </r>
  <r>
    <x v="9"/>
    <d v="2013-03-21T00:00:00"/>
    <s v="Mile 30"/>
    <x v="92"/>
    <x v="76"/>
    <x v="207"/>
    <x v="2"/>
    <x v="8"/>
    <s v="Kob"/>
    <m/>
    <m/>
    <n v="4"/>
    <n v="8"/>
  </r>
  <r>
    <x v="9"/>
    <d v="2013-03-21T00:00:00"/>
    <s v="Mile 30"/>
    <x v="92"/>
    <x v="76"/>
    <x v="207"/>
    <x v="2"/>
    <x v="8"/>
    <s v="Galjoen"/>
    <m/>
    <m/>
    <n v="0.7"/>
    <n v="1.4"/>
  </r>
  <r>
    <x v="9"/>
    <d v="2013-03-21T00:00:00"/>
    <s v="Mile 30"/>
    <x v="78"/>
    <x v="65"/>
    <x v="55"/>
    <x v="2"/>
    <x v="8"/>
    <m/>
    <m/>
    <m/>
    <m/>
    <s v=""/>
  </r>
  <r>
    <x v="9"/>
    <d v="2013-03-21T00:00:00"/>
    <s v="Mile 30"/>
    <x v="74"/>
    <x v="13"/>
    <x v="54"/>
    <x v="2"/>
    <x v="8"/>
    <m/>
    <m/>
    <m/>
    <m/>
    <s v=""/>
  </r>
  <r>
    <x v="9"/>
    <d v="2013-03-21T00:00:00"/>
    <s v="Mile 30"/>
    <x v="73"/>
    <x v="10"/>
    <x v="53"/>
    <x v="4"/>
    <x v="8"/>
    <m/>
    <m/>
    <m/>
    <m/>
    <s v=""/>
  </r>
  <r>
    <x v="9"/>
    <d v="2013-03-21T00:00:00"/>
    <s v="Mile 30"/>
    <x v="70"/>
    <x v="59"/>
    <x v="51"/>
    <x v="0"/>
    <x v="8"/>
    <m/>
    <m/>
    <m/>
    <m/>
    <s v=""/>
  </r>
  <r>
    <x v="9"/>
    <d v="2013-03-21T00:00:00"/>
    <s v="Mile 30"/>
    <x v="123"/>
    <x v="97"/>
    <x v="85"/>
    <x v="0"/>
    <x v="12"/>
    <s v="Galjoen"/>
    <m/>
    <m/>
    <n v="0.7"/>
    <n v="1.4"/>
  </r>
  <r>
    <x v="9"/>
    <d v="2013-03-21T00:00:00"/>
    <s v="Mile 30"/>
    <x v="120"/>
    <x v="31"/>
    <x v="85"/>
    <x v="0"/>
    <x v="12"/>
    <s v="Galjoen"/>
    <m/>
    <m/>
    <n v="1"/>
    <n v="2"/>
  </r>
  <r>
    <x v="9"/>
    <d v="2013-03-21T00:00:00"/>
    <s v="Mile 30"/>
    <x v="112"/>
    <x v="90"/>
    <x v="80"/>
    <x v="2"/>
    <x v="12"/>
    <m/>
    <m/>
    <m/>
    <m/>
    <s v=""/>
  </r>
  <r>
    <x v="9"/>
    <d v="2013-03-21T00:00:00"/>
    <s v="Mile 30"/>
    <x v="121"/>
    <x v="95"/>
    <x v="86"/>
    <x v="2"/>
    <x v="12"/>
    <m/>
    <m/>
    <m/>
    <m/>
    <s v=""/>
  </r>
  <r>
    <x v="9"/>
    <d v="2013-03-21T00:00:00"/>
    <s v="Mile 30"/>
    <x v="114"/>
    <x v="61"/>
    <x v="81"/>
    <x v="0"/>
    <x v="12"/>
    <m/>
    <m/>
    <m/>
    <m/>
    <s v=""/>
  </r>
  <r>
    <x v="9"/>
    <d v="2013-03-21T00:00:00"/>
    <s v="Mile 30"/>
    <x v="244"/>
    <x v="175"/>
    <x v="94"/>
    <x v="2"/>
    <x v="22"/>
    <m/>
    <m/>
    <m/>
    <m/>
    <s v=""/>
  </r>
  <r>
    <x v="9"/>
    <d v="2013-03-21T00:00:00"/>
    <s v="Mile 30"/>
    <x v="249"/>
    <x v="178"/>
    <x v="114"/>
    <x v="2"/>
    <x v="22"/>
    <m/>
    <m/>
    <m/>
    <m/>
    <s v=""/>
  </r>
  <r>
    <x v="9"/>
    <d v="2013-03-21T00:00:00"/>
    <s v="Mile 30"/>
    <x v="247"/>
    <x v="81"/>
    <x v="153"/>
    <x v="2"/>
    <x v="22"/>
    <m/>
    <m/>
    <m/>
    <m/>
    <s v=""/>
  </r>
  <r>
    <x v="9"/>
    <d v="2013-03-21T00:00:00"/>
    <s v="Mile 30"/>
    <x v="245"/>
    <x v="176"/>
    <x v="151"/>
    <x v="0"/>
    <x v="22"/>
    <m/>
    <s v="Shark Spotted Gully"/>
    <m/>
    <n v="5.0999999999999996"/>
    <n v="5.0999999999999996"/>
  </r>
  <r>
    <x v="9"/>
    <d v="2013-03-21T00:00:00"/>
    <s v="Mile 30"/>
    <x v="298"/>
    <x v="132"/>
    <x v="170"/>
    <x v="2"/>
    <x v="22"/>
    <m/>
    <m/>
    <m/>
    <m/>
    <s v=""/>
  </r>
  <r>
    <x v="9"/>
    <d v="2013-03-21T00:00:00"/>
    <s v="Mile 30"/>
    <x v="246"/>
    <x v="5"/>
    <x v="152"/>
    <x v="2"/>
    <x v="22"/>
    <s v="Kob"/>
    <m/>
    <m/>
    <n v="0.9"/>
    <n v="1.8"/>
  </r>
  <r>
    <x v="9"/>
    <d v="2013-03-21T00:00:00"/>
    <s v="Mile 30"/>
    <x v="82"/>
    <x v="69"/>
    <x v="58"/>
    <x v="7"/>
    <x v="8"/>
    <m/>
    <m/>
    <m/>
    <m/>
    <s v=""/>
  </r>
  <r>
    <x v="9"/>
    <d v="2013-03-21T00:00:00"/>
    <s v="Mile 30"/>
    <x v="108"/>
    <x v="86"/>
    <x v="77"/>
    <x v="7"/>
    <x v="10"/>
    <m/>
    <m/>
    <m/>
    <m/>
    <s v=""/>
  </r>
  <r>
    <x v="9"/>
    <d v="2013-03-21T00:00:00"/>
    <s v="Mile 30"/>
    <x v="129"/>
    <x v="102"/>
    <x v="37"/>
    <x v="5"/>
    <x v="2"/>
    <m/>
    <m/>
    <m/>
    <m/>
    <s v=""/>
  </r>
  <r>
    <x v="9"/>
    <d v="2013-03-21T00:00:00"/>
    <s v="Mile 30"/>
    <x v="145"/>
    <x v="115"/>
    <x v="98"/>
    <x v="10"/>
    <x v="15"/>
    <m/>
    <m/>
    <m/>
    <m/>
    <s v=""/>
  </r>
  <r>
    <x v="9"/>
    <d v="2013-03-21T00:00:00"/>
    <s v="Mile 30"/>
    <x v="262"/>
    <x v="189"/>
    <x v="6"/>
    <x v="5"/>
    <x v="0"/>
    <m/>
    <m/>
    <m/>
    <m/>
    <s v=""/>
  </r>
  <r>
    <x v="9"/>
    <d v="2013-03-21T00:00:00"/>
    <s v="Mile 30"/>
    <x v="6"/>
    <x v="6"/>
    <x v="2"/>
    <x v="3"/>
    <x v="0"/>
    <s v="Kob"/>
    <m/>
    <m/>
    <n v="2.1"/>
    <n v="4.2"/>
  </r>
  <r>
    <x v="9"/>
    <d v="2013-03-21T00:00:00"/>
    <s v="Mile 30"/>
    <x v="1"/>
    <x v="1"/>
    <x v="0"/>
    <x v="1"/>
    <x v="0"/>
    <m/>
    <m/>
    <m/>
    <m/>
    <s v=""/>
  </r>
  <r>
    <x v="9"/>
    <d v="2013-03-21T00:00:00"/>
    <s v="Mile 30"/>
    <x v="71"/>
    <x v="60"/>
    <x v="51"/>
    <x v="3"/>
    <x v="8"/>
    <m/>
    <m/>
    <m/>
    <m/>
    <s v=""/>
  </r>
  <r>
    <x v="9"/>
    <d v="2013-03-21T00:00:00"/>
    <s v="Mile 30"/>
    <x v="132"/>
    <x v="105"/>
    <x v="23"/>
    <x v="7"/>
    <x v="7"/>
    <m/>
    <s v="Shark Copper (Female)"/>
    <m/>
    <n v="51.2"/>
    <n v="51.2"/>
  </r>
  <r>
    <x v="9"/>
    <d v="2013-03-21T00:00:00"/>
    <s v="Mile 30"/>
    <x v="43"/>
    <x v="38"/>
    <x v="30"/>
    <x v="5"/>
    <x v="4"/>
    <m/>
    <s v="Shark Spotted Gully"/>
    <m/>
    <n v="18.2"/>
    <n v="18.2"/>
  </r>
  <r>
    <x v="9"/>
    <d v="2013-03-21T00:00:00"/>
    <s v="Mile 30"/>
    <x v="154"/>
    <x v="122"/>
    <x v="6"/>
    <x v="5"/>
    <x v="17"/>
    <m/>
    <s v="Guitarfish - Lesser"/>
    <m/>
    <n v="2.9"/>
    <n v="2.9"/>
  </r>
  <r>
    <x v="9"/>
    <d v="2013-03-21T00:00:00"/>
    <s v="Mile 30"/>
    <x v="154"/>
    <x v="122"/>
    <x v="6"/>
    <x v="5"/>
    <x v="17"/>
    <s v="Kob"/>
    <m/>
    <m/>
    <n v="1.2"/>
    <n v="2.4"/>
  </r>
  <r>
    <x v="9"/>
    <d v="2013-03-21T00:00:00"/>
    <s v="Mile 30"/>
    <x v="47"/>
    <x v="42"/>
    <x v="34"/>
    <x v="1"/>
    <x v="5"/>
    <s v="Kob"/>
    <m/>
    <m/>
    <n v="2.4"/>
    <n v="4.8"/>
  </r>
  <r>
    <x v="9"/>
    <d v="2013-03-21T00:00:00"/>
    <s v="Mile 30"/>
    <x v="11"/>
    <x v="11"/>
    <x v="7"/>
    <x v="5"/>
    <x v="0"/>
    <m/>
    <s v="Guitarfish - Lesser"/>
    <m/>
    <n v="3.7"/>
    <n v="3.7"/>
  </r>
  <r>
    <x v="9"/>
    <d v="2013-03-21T00:00:00"/>
    <s v="Mile 30"/>
    <x v="389"/>
    <x v="270"/>
    <x v="30"/>
    <x v="11"/>
    <x v="4"/>
    <m/>
    <m/>
    <m/>
    <m/>
    <s v=""/>
  </r>
  <r>
    <x v="9"/>
    <d v="2013-03-21T00:00:00"/>
    <s v="Mile 30"/>
    <x v="53"/>
    <x v="5"/>
    <x v="38"/>
    <x v="2"/>
    <x v="5"/>
    <m/>
    <m/>
    <m/>
    <m/>
    <s v=""/>
  </r>
  <r>
    <x v="9"/>
    <d v="2013-03-21T00:00:00"/>
    <s v="Mile 30"/>
    <x v="178"/>
    <x v="13"/>
    <x v="102"/>
    <x v="9"/>
    <x v="18"/>
    <m/>
    <m/>
    <m/>
    <m/>
    <s v=""/>
  </r>
  <r>
    <x v="9"/>
    <d v="2013-03-21T00:00:00"/>
    <s v="Mile 30"/>
    <x v="252"/>
    <x v="180"/>
    <x v="81"/>
    <x v="9"/>
    <x v="12"/>
    <m/>
    <m/>
    <m/>
    <m/>
    <s v=""/>
  </r>
  <r>
    <x v="9"/>
    <d v="2013-03-21T00:00:00"/>
    <s v="Mile 30"/>
    <x v="124"/>
    <x v="98"/>
    <x v="83"/>
    <x v="8"/>
    <x v="12"/>
    <m/>
    <m/>
    <m/>
    <m/>
    <s v=""/>
  </r>
  <r>
    <x v="9"/>
    <d v="2013-03-21T00:00:00"/>
    <s v="Mile 30"/>
    <x v="87"/>
    <x v="73"/>
    <x v="62"/>
    <x v="9"/>
    <x v="8"/>
    <m/>
    <m/>
    <m/>
    <m/>
    <s v=""/>
  </r>
  <r>
    <x v="9"/>
    <d v="2013-03-21T00:00:00"/>
    <s v="Mile 30"/>
    <x v="174"/>
    <x v="45"/>
    <x v="112"/>
    <x v="9"/>
    <x v="17"/>
    <m/>
    <m/>
    <m/>
    <m/>
    <s v=""/>
  </r>
  <r>
    <x v="9"/>
    <d v="2013-03-21T00:00:00"/>
    <s v="Mile 30"/>
    <x v="102"/>
    <x v="81"/>
    <x v="74"/>
    <x v="2"/>
    <x v="10"/>
    <m/>
    <m/>
    <m/>
    <m/>
    <s v=""/>
  </r>
  <r>
    <x v="9"/>
    <d v="2013-03-21T00:00:00"/>
    <s v="Mile 30"/>
    <x v="221"/>
    <x v="164"/>
    <x v="136"/>
    <x v="2"/>
    <x v="2"/>
    <m/>
    <m/>
    <m/>
    <m/>
    <s v=""/>
  </r>
  <r>
    <x v="9"/>
    <d v="2013-03-21T00:00:00"/>
    <s v="Mile 30"/>
    <x v="251"/>
    <x v="179"/>
    <x v="139"/>
    <x v="9"/>
    <x v="15"/>
    <m/>
    <m/>
    <m/>
    <m/>
    <s v=""/>
  </r>
  <r>
    <x v="9"/>
    <d v="2013-03-21T00:00:00"/>
    <s v="Mile 30"/>
    <x v="179"/>
    <x v="271"/>
    <x v="107"/>
    <x v="9"/>
    <x v="18"/>
    <m/>
    <m/>
    <m/>
    <m/>
    <s v=""/>
  </r>
  <r>
    <x v="9"/>
    <d v="2013-03-21T00:00:00"/>
    <s v="Mile 30"/>
    <x v="168"/>
    <x v="130"/>
    <x v="108"/>
    <x v="9"/>
    <x v="4"/>
    <m/>
    <s v="Shark Spotted Gully"/>
    <m/>
    <n v="13"/>
    <n v="13"/>
  </r>
  <r>
    <x v="9"/>
    <d v="2013-03-21T00:00:00"/>
    <s v="Mile 30"/>
    <x v="168"/>
    <x v="130"/>
    <x v="108"/>
    <x v="9"/>
    <x v="4"/>
    <m/>
    <s v="Shark Spotted Gully"/>
    <m/>
    <n v="17.2"/>
    <n v="17.2"/>
  </r>
  <r>
    <x v="9"/>
    <d v="2013-03-21T00:00:00"/>
    <s v="Mile 30"/>
    <x v="208"/>
    <x v="155"/>
    <x v="29"/>
    <x v="2"/>
    <x v="20"/>
    <m/>
    <m/>
    <m/>
    <m/>
    <s v=""/>
  </r>
  <r>
    <x v="9"/>
    <d v="2013-03-21T00:00:00"/>
    <s v="Mile 30"/>
    <x v="268"/>
    <x v="138"/>
    <x v="159"/>
    <x v="9"/>
    <x v="0"/>
    <m/>
    <m/>
    <m/>
    <m/>
    <s v=""/>
  </r>
  <r>
    <x v="9"/>
    <d v="2013-03-21T00:00:00"/>
    <s v="Mile 30"/>
    <x v="250"/>
    <x v="21"/>
    <x v="3"/>
    <x v="9"/>
    <x v="22"/>
    <m/>
    <m/>
    <m/>
    <m/>
    <s v=""/>
  </r>
  <r>
    <x v="9"/>
    <d v="2013-03-21T00:00:00"/>
    <s v="Mile 30"/>
    <x v="4"/>
    <x v="4"/>
    <x v="2"/>
    <x v="2"/>
    <x v="0"/>
    <m/>
    <s v="Shark Hound Smooth"/>
    <m/>
    <n v="14.9"/>
    <n v="14.9"/>
  </r>
  <r>
    <x v="9"/>
    <d v="2013-03-21T00:00:00"/>
    <s v="Mile 30"/>
    <x v="4"/>
    <x v="4"/>
    <x v="2"/>
    <x v="2"/>
    <x v="0"/>
    <m/>
    <s v="Shark Copper (Female)"/>
    <m/>
    <n v="49.7"/>
    <n v="49.7"/>
  </r>
  <r>
    <x v="9"/>
    <d v="2013-03-21T00:00:00"/>
    <s v="Mile 30"/>
    <x v="116"/>
    <x v="92"/>
    <x v="83"/>
    <x v="4"/>
    <x v="12"/>
    <s v="Kob"/>
    <m/>
    <m/>
    <n v="1"/>
    <n v="2"/>
  </r>
  <r>
    <x v="9"/>
    <d v="2013-03-21T00:00:00"/>
    <s v="Mile 30"/>
    <x v="116"/>
    <x v="92"/>
    <x v="83"/>
    <x v="4"/>
    <x v="12"/>
    <s v="Garrick"/>
    <m/>
    <m/>
    <n v="5.5"/>
    <n v="11"/>
  </r>
  <r>
    <x v="9"/>
    <d v="2013-03-21T00:00:00"/>
    <s v="Mile 30"/>
    <x v="116"/>
    <x v="92"/>
    <x v="83"/>
    <x v="4"/>
    <x v="12"/>
    <s v="Galjoen"/>
    <m/>
    <m/>
    <n v="1.1000000000000001"/>
    <n v="2.2000000000000002"/>
  </r>
  <r>
    <x v="10"/>
    <d v="2013-03-22T00:00:00"/>
    <s v="Winston"/>
    <x v="116"/>
    <x v="92"/>
    <x v="83"/>
    <x v="4"/>
    <x v="12"/>
    <m/>
    <m/>
    <m/>
    <m/>
    <s v=""/>
  </r>
  <r>
    <x v="10"/>
    <d v="2013-03-22T00:00:00"/>
    <s v="Winston"/>
    <x v="114"/>
    <x v="61"/>
    <x v="81"/>
    <x v="0"/>
    <x v="12"/>
    <m/>
    <m/>
    <m/>
    <m/>
    <s v=""/>
  </r>
  <r>
    <x v="10"/>
    <d v="2013-03-22T00:00:00"/>
    <s v="Winston"/>
    <x v="121"/>
    <x v="95"/>
    <x v="86"/>
    <x v="2"/>
    <x v="12"/>
    <s v="Kob"/>
    <m/>
    <m/>
    <n v="0.9"/>
    <n v="1.8"/>
  </r>
  <r>
    <x v="10"/>
    <d v="2013-03-22T00:00:00"/>
    <s v="Winston"/>
    <x v="121"/>
    <x v="95"/>
    <x v="86"/>
    <x v="2"/>
    <x v="12"/>
    <m/>
    <s v="Shark Spotted Gully"/>
    <m/>
    <n v="5.0999999999999996"/>
    <n v="5.0999999999999996"/>
  </r>
  <r>
    <x v="10"/>
    <d v="2013-03-22T00:00:00"/>
    <s v="Winston"/>
    <x v="121"/>
    <x v="95"/>
    <x v="86"/>
    <x v="2"/>
    <x v="12"/>
    <m/>
    <s v="Shark Spotted Gully"/>
    <m/>
    <n v="10.3"/>
    <n v="10.3"/>
  </r>
  <r>
    <x v="10"/>
    <d v="2013-03-22T00:00:00"/>
    <s v="Winston"/>
    <x v="121"/>
    <x v="95"/>
    <x v="86"/>
    <x v="2"/>
    <x v="12"/>
    <m/>
    <s v="Shark Copper (Female)"/>
    <m/>
    <n v="74"/>
    <n v="74"/>
  </r>
  <r>
    <x v="10"/>
    <d v="2013-03-22T00:00:00"/>
    <s v="Winston"/>
    <x v="112"/>
    <x v="90"/>
    <x v="80"/>
    <x v="2"/>
    <x v="12"/>
    <m/>
    <m/>
    <m/>
    <m/>
    <s v=""/>
  </r>
  <r>
    <x v="10"/>
    <d v="2013-03-22T00:00:00"/>
    <s v="Winston"/>
    <x v="120"/>
    <x v="31"/>
    <x v="85"/>
    <x v="0"/>
    <x v="12"/>
    <m/>
    <s v="Shark Spotted Gully"/>
    <m/>
    <n v="12.4"/>
    <n v="12.4"/>
  </r>
  <r>
    <x v="10"/>
    <d v="2013-03-22T00:00:00"/>
    <s v="Winston"/>
    <x v="123"/>
    <x v="97"/>
    <x v="85"/>
    <x v="0"/>
    <x v="12"/>
    <m/>
    <m/>
    <m/>
    <m/>
    <s v=""/>
  </r>
  <r>
    <x v="10"/>
    <d v="2013-03-22T00:00:00"/>
    <s v="Winston"/>
    <x v="70"/>
    <x v="59"/>
    <x v="51"/>
    <x v="0"/>
    <x v="8"/>
    <m/>
    <m/>
    <m/>
    <m/>
    <s v=""/>
  </r>
  <r>
    <x v="10"/>
    <d v="2013-03-22T00:00:00"/>
    <s v="Winston"/>
    <x v="73"/>
    <x v="10"/>
    <x v="53"/>
    <x v="4"/>
    <x v="8"/>
    <m/>
    <s v="Shark Spotted Gully"/>
    <m/>
    <n v="6.1"/>
    <n v="6.1"/>
  </r>
  <r>
    <x v="10"/>
    <d v="2013-03-22T00:00:00"/>
    <s v="Winston"/>
    <x v="74"/>
    <x v="13"/>
    <x v="54"/>
    <x v="2"/>
    <x v="8"/>
    <m/>
    <s v="Shark Spotted Gully"/>
    <m/>
    <n v="8"/>
    <n v="8"/>
  </r>
  <r>
    <x v="10"/>
    <d v="2013-03-22T00:00:00"/>
    <s v="Winston"/>
    <x v="74"/>
    <x v="13"/>
    <x v="54"/>
    <x v="2"/>
    <x v="8"/>
    <m/>
    <s v="Guitarfish - Lesser"/>
    <m/>
    <n v="3.6"/>
    <n v="3.6"/>
  </r>
  <r>
    <x v="10"/>
    <d v="2013-03-22T00:00:00"/>
    <s v="Winston"/>
    <x v="74"/>
    <x v="13"/>
    <x v="54"/>
    <x v="2"/>
    <x v="8"/>
    <s v="Kob"/>
    <m/>
    <m/>
    <n v="0.7"/>
    <n v="1.4"/>
  </r>
  <r>
    <x v="10"/>
    <d v="2013-03-22T00:00:00"/>
    <s v="Winston"/>
    <x v="74"/>
    <x v="13"/>
    <x v="54"/>
    <x v="2"/>
    <x v="8"/>
    <m/>
    <s v="Shark Spotted Gully"/>
    <m/>
    <n v="6.5"/>
    <n v="6.5"/>
  </r>
  <r>
    <x v="10"/>
    <d v="2013-03-22T00:00:00"/>
    <s v="Winston"/>
    <x v="74"/>
    <x v="13"/>
    <x v="54"/>
    <x v="2"/>
    <x v="8"/>
    <m/>
    <s v="Shark Spotted Gully"/>
    <m/>
    <n v="6.1"/>
    <n v="6.1"/>
  </r>
  <r>
    <x v="10"/>
    <d v="2013-03-22T00:00:00"/>
    <s v="Winston"/>
    <x v="74"/>
    <x v="13"/>
    <x v="54"/>
    <x v="2"/>
    <x v="8"/>
    <m/>
    <s v="Shark Spotted Gully"/>
    <m/>
    <n v="5.0999999999999996"/>
    <n v="5.0999999999999996"/>
  </r>
  <r>
    <x v="10"/>
    <d v="2013-03-22T00:00:00"/>
    <s v="Winston"/>
    <x v="78"/>
    <x v="65"/>
    <x v="55"/>
    <x v="2"/>
    <x v="8"/>
    <m/>
    <m/>
    <m/>
    <m/>
    <s v=""/>
  </r>
  <r>
    <x v="10"/>
    <d v="2013-03-22T00:00:00"/>
    <s v="Winston"/>
    <x v="92"/>
    <x v="76"/>
    <x v="207"/>
    <x v="2"/>
    <x v="8"/>
    <m/>
    <m/>
    <m/>
    <m/>
    <s v=""/>
  </r>
  <r>
    <x v="10"/>
    <d v="2013-03-22T00:00:00"/>
    <s v="Winston"/>
    <x v="80"/>
    <x v="67"/>
    <x v="56"/>
    <x v="4"/>
    <x v="8"/>
    <m/>
    <s v="Shark Spotted Gully"/>
    <m/>
    <n v="3.4"/>
    <m/>
  </r>
  <r>
    <x v="10"/>
    <d v="2013-03-22T00:00:00"/>
    <s v="Winston"/>
    <x v="80"/>
    <x v="67"/>
    <x v="56"/>
    <x v="4"/>
    <x v="8"/>
    <m/>
    <s v="Shark Spotted Gully"/>
    <m/>
    <n v="3"/>
    <n v="3"/>
  </r>
  <r>
    <x v="10"/>
    <d v="2013-03-22T00:00:00"/>
    <s v="Winston"/>
    <x v="80"/>
    <x v="67"/>
    <x v="56"/>
    <x v="4"/>
    <x v="8"/>
    <m/>
    <s v="Guitarfish - Lesser"/>
    <m/>
    <n v="3.4"/>
    <n v="3.4"/>
  </r>
  <r>
    <x v="10"/>
    <d v="2013-03-22T00:00:00"/>
    <s v="Winston"/>
    <x v="169"/>
    <x v="131"/>
    <x v="109"/>
    <x v="2"/>
    <x v="18"/>
    <m/>
    <m/>
    <m/>
    <m/>
    <s v=""/>
  </r>
  <r>
    <x v="10"/>
    <d v="2013-03-22T00:00:00"/>
    <s v="Winston"/>
    <x v="161"/>
    <x v="81"/>
    <x v="94"/>
    <x v="0"/>
    <x v="18"/>
    <m/>
    <s v="Shark Spotted Gully"/>
    <m/>
    <n v="27.4"/>
    <n v="27.4"/>
  </r>
  <r>
    <x v="10"/>
    <d v="2013-03-22T00:00:00"/>
    <s v="Winston"/>
    <x v="161"/>
    <x v="81"/>
    <x v="94"/>
    <x v="0"/>
    <x v="18"/>
    <m/>
    <s v="Guitarfish - Lesser"/>
    <m/>
    <n v="2.5"/>
    <n v="2.5"/>
  </r>
  <r>
    <x v="10"/>
    <d v="2013-03-22T00:00:00"/>
    <s v="Winston"/>
    <x v="240"/>
    <x v="172"/>
    <x v="148"/>
    <x v="2"/>
    <x v="18"/>
    <m/>
    <m/>
    <m/>
    <m/>
    <s v=""/>
  </r>
  <r>
    <x v="10"/>
    <d v="2013-03-22T00:00:00"/>
    <s v="Winston"/>
    <x v="159"/>
    <x v="126"/>
    <x v="103"/>
    <x v="4"/>
    <x v="18"/>
    <m/>
    <s v="Shark Spotted Gully"/>
    <m/>
    <n v="6.3"/>
    <n v="6.3"/>
  </r>
  <r>
    <x v="10"/>
    <d v="2013-03-22T00:00:00"/>
    <s v="Winston"/>
    <x v="162"/>
    <x v="71"/>
    <x v="94"/>
    <x v="2"/>
    <x v="18"/>
    <m/>
    <m/>
    <m/>
    <m/>
    <s v=""/>
  </r>
  <r>
    <x v="10"/>
    <d v="2013-03-22T00:00:00"/>
    <s v="Winston"/>
    <x v="166"/>
    <x v="128"/>
    <x v="69"/>
    <x v="4"/>
    <x v="18"/>
    <m/>
    <s v="Shark Spotted Gully"/>
    <m/>
    <n v="8.8000000000000007"/>
    <n v="8.8000000000000007"/>
  </r>
  <r>
    <x v="10"/>
    <d v="2013-03-22T00:00:00"/>
    <s v="Winston"/>
    <x v="376"/>
    <x v="81"/>
    <x v="72"/>
    <x v="2"/>
    <x v="10"/>
    <m/>
    <m/>
    <m/>
    <m/>
    <s v=""/>
  </r>
  <r>
    <x v="10"/>
    <d v="2013-03-22T00:00:00"/>
    <s v="Winston"/>
    <x v="98"/>
    <x v="12"/>
    <x v="70"/>
    <x v="4"/>
    <x v="10"/>
    <m/>
    <s v="Shark Spotted Gully"/>
    <m/>
    <n v="12.7"/>
    <n v="12.7"/>
  </r>
  <r>
    <x v="10"/>
    <d v="2013-03-22T00:00:00"/>
    <s v="Winston"/>
    <x v="97"/>
    <x v="80"/>
    <x v="69"/>
    <x v="0"/>
    <x v="10"/>
    <m/>
    <s v="Shark Spotted Gully"/>
    <m/>
    <n v="13.8"/>
    <n v="13.8"/>
  </r>
  <r>
    <x v="10"/>
    <d v="2013-03-22T00:00:00"/>
    <s v="Winston"/>
    <x v="101"/>
    <x v="18"/>
    <x v="73"/>
    <x v="2"/>
    <x v="10"/>
    <m/>
    <s v="Shark Copper (Female)"/>
    <m/>
    <n v="64.3"/>
    <n v="64.3"/>
  </r>
  <r>
    <x v="10"/>
    <d v="2013-03-22T00:00:00"/>
    <s v="Winston"/>
    <x v="294"/>
    <x v="157"/>
    <x v="55"/>
    <x v="2"/>
    <x v="10"/>
    <m/>
    <m/>
    <m/>
    <m/>
    <s v=""/>
  </r>
  <r>
    <x v="10"/>
    <d v="2013-03-22T00:00:00"/>
    <s v="Winston"/>
    <x v="94"/>
    <x v="78"/>
    <x v="66"/>
    <x v="2"/>
    <x v="10"/>
    <m/>
    <s v="Shark Spotted Gully"/>
    <m/>
    <n v="15.7"/>
    <n v="15.7"/>
  </r>
  <r>
    <x v="10"/>
    <d v="2013-03-22T00:00:00"/>
    <s v="Winston"/>
    <x v="57"/>
    <x v="5"/>
    <x v="21"/>
    <x v="2"/>
    <x v="5"/>
    <m/>
    <s v="Shark Copper (Female)"/>
    <m/>
    <n v="63.7"/>
    <n v="63.7"/>
  </r>
  <r>
    <x v="10"/>
    <d v="2013-03-22T00:00:00"/>
    <s v="Winston"/>
    <x v="57"/>
    <x v="5"/>
    <x v="21"/>
    <x v="2"/>
    <x v="5"/>
    <m/>
    <s v="Shark Copper (Female)"/>
    <m/>
    <n v="93.4"/>
    <n v="93.4"/>
  </r>
  <r>
    <x v="10"/>
    <d v="2013-03-22T00:00:00"/>
    <s v="Winston"/>
    <x v="272"/>
    <x v="39"/>
    <x v="160"/>
    <x v="2"/>
    <x v="5"/>
    <m/>
    <s v="Shark Copper (Female)"/>
    <m/>
    <n v="51.4"/>
    <n v="51.4"/>
  </r>
  <r>
    <x v="10"/>
    <d v="2013-03-22T00:00:00"/>
    <s v="Winston"/>
    <x v="55"/>
    <x v="47"/>
    <x v="40"/>
    <x v="2"/>
    <x v="5"/>
    <m/>
    <s v="Shark Cow / Sevengill"/>
    <m/>
    <n v="54.6"/>
    <n v="54.6"/>
  </r>
  <r>
    <x v="10"/>
    <d v="2013-03-22T00:00:00"/>
    <s v="Winston"/>
    <x v="55"/>
    <x v="47"/>
    <x v="40"/>
    <x v="2"/>
    <x v="5"/>
    <m/>
    <s v="Shark Copper (Female)"/>
    <m/>
    <n v="63"/>
    <n v="63"/>
  </r>
  <r>
    <x v="10"/>
    <d v="2013-03-22T00:00:00"/>
    <s v="Winston"/>
    <x v="55"/>
    <x v="47"/>
    <x v="40"/>
    <x v="2"/>
    <x v="5"/>
    <m/>
    <s v="Shark Spotted Gully"/>
    <m/>
    <n v="19.899999999999999"/>
    <n v="19.899999999999999"/>
  </r>
  <r>
    <x v="10"/>
    <d v="2013-03-22T00:00:00"/>
    <s v="Winston"/>
    <x v="56"/>
    <x v="39"/>
    <x v="41"/>
    <x v="2"/>
    <x v="5"/>
    <m/>
    <s v="Shark Copper (Female)"/>
    <m/>
    <n v="45.5"/>
    <n v="45.5"/>
  </r>
  <r>
    <x v="10"/>
    <d v="2013-03-22T00:00:00"/>
    <s v="Winston"/>
    <x v="56"/>
    <x v="39"/>
    <x v="41"/>
    <x v="2"/>
    <x v="5"/>
    <m/>
    <s v="Shark Copper (Female)"/>
    <m/>
    <n v="66"/>
    <n v="66"/>
  </r>
  <r>
    <x v="10"/>
    <d v="2013-03-22T00:00:00"/>
    <s v="Winston"/>
    <x v="46"/>
    <x v="41"/>
    <x v="33"/>
    <x v="2"/>
    <x v="5"/>
    <m/>
    <s v="Shark Spotted Gully"/>
    <m/>
    <n v="26.9"/>
    <n v="26.9"/>
  </r>
  <r>
    <x v="10"/>
    <d v="2013-03-22T00:00:00"/>
    <s v="Winston"/>
    <x v="46"/>
    <x v="41"/>
    <x v="33"/>
    <x v="2"/>
    <x v="5"/>
    <m/>
    <s v="Shark Copper (Female)"/>
    <m/>
    <n v="118.1"/>
    <n v="118.1"/>
  </r>
  <r>
    <x v="10"/>
    <d v="2013-03-22T00:00:00"/>
    <s v="Winston"/>
    <x v="49"/>
    <x v="44"/>
    <x v="35"/>
    <x v="4"/>
    <x v="5"/>
    <m/>
    <s v="Shark Spotted Gully"/>
    <m/>
    <n v="15.8"/>
    <n v="15.8"/>
  </r>
  <r>
    <x v="10"/>
    <d v="2013-03-22T00:00:00"/>
    <s v="Winston"/>
    <x v="49"/>
    <x v="44"/>
    <x v="35"/>
    <x v="4"/>
    <x v="5"/>
    <m/>
    <s v="Shark Copper (Female)"/>
    <m/>
    <n v="63.1"/>
    <n v="63.1"/>
  </r>
  <r>
    <x v="10"/>
    <d v="2013-03-22T00:00:00"/>
    <s v="Winston"/>
    <x v="49"/>
    <x v="44"/>
    <x v="35"/>
    <x v="4"/>
    <x v="5"/>
    <m/>
    <s v="Guitarfish - Lesser"/>
    <m/>
    <n v="4.4000000000000004"/>
    <n v="4.4000000000000004"/>
  </r>
  <r>
    <x v="10"/>
    <d v="2013-03-22T00:00:00"/>
    <s v="Winston"/>
    <x v="181"/>
    <x v="45"/>
    <x v="43"/>
    <x v="4"/>
    <x v="20"/>
    <m/>
    <s v="Shark Copper (Female)"/>
    <m/>
    <n v="56.3"/>
    <n v="56.3"/>
  </r>
  <r>
    <x v="10"/>
    <d v="2013-03-22T00:00:00"/>
    <s v="Winston"/>
    <x v="181"/>
    <x v="45"/>
    <x v="43"/>
    <x v="4"/>
    <x v="20"/>
    <m/>
    <s v="Shark Copper (Female)"/>
    <m/>
    <n v="48.4"/>
    <n v="48.4"/>
  </r>
  <r>
    <x v="10"/>
    <d v="2013-03-22T00:00:00"/>
    <s v="Winston"/>
    <x v="181"/>
    <x v="45"/>
    <x v="43"/>
    <x v="4"/>
    <x v="20"/>
    <m/>
    <s v="Shark Copper (Female)"/>
    <m/>
    <n v="57.2"/>
    <n v="57.2"/>
  </r>
  <r>
    <x v="10"/>
    <d v="2013-03-22T00:00:00"/>
    <s v="Winston"/>
    <x v="194"/>
    <x v="124"/>
    <x v="121"/>
    <x v="0"/>
    <x v="20"/>
    <m/>
    <s v="Shark Copper (Female)"/>
    <m/>
    <n v="65.5"/>
    <n v="65.5"/>
  </r>
  <r>
    <x v="10"/>
    <d v="2013-03-22T00:00:00"/>
    <s v="Winston"/>
    <x v="189"/>
    <x v="45"/>
    <x v="16"/>
    <x v="4"/>
    <x v="20"/>
    <m/>
    <s v="Shark Spotted Gully"/>
    <m/>
    <n v="13.6"/>
    <n v="13.6"/>
  </r>
  <r>
    <x v="10"/>
    <d v="2013-03-22T00:00:00"/>
    <s v="Winston"/>
    <x v="189"/>
    <x v="45"/>
    <x v="16"/>
    <x v="4"/>
    <x v="20"/>
    <m/>
    <s v="Shark Copper (Female)"/>
    <m/>
    <n v="43.1"/>
    <n v="43.1"/>
  </r>
  <r>
    <x v="10"/>
    <d v="2013-03-22T00:00:00"/>
    <s v="Winston"/>
    <x v="185"/>
    <x v="140"/>
    <x v="114"/>
    <x v="2"/>
    <x v="20"/>
    <m/>
    <s v="Shark Copper (Female)"/>
    <m/>
    <n v="103.7"/>
    <n v="103.7"/>
  </r>
  <r>
    <x v="10"/>
    <d v="2013-03-22T00:00:00"/>
    <s v="Winston"/>
    <x v="289"/>
    <x v="206"/>
    <x v="164"/>
    <x v="2"/>
    <x v="20"/>
    <m/>
    <s v="Shark Cow / Sevengill"/>
    <m/>
    <n v="25.4"/>
    <n v="25.4"/>
  </r>
  <r>
    <x v="10"/>
    <d v="2013-03-22T00:00:00"/>
    <s v="Winston"/>
    <x v="195"/>
    <x v="146"/>
    <x v="122"/>
    <x v="4"/>
    <x v="20"/>
    <m/>
    <s v="Shark Spotted Gully"/>
    <m/>
    <n v="6.7"/>
    <n v="6.7"/>
  </r>
  <r>
    <x v="10"/>
    <d v="2013-03-22T00:00:00"/>
    <s v="Winston"/>
    <x v="238"/>
    <x v="90"/>
    <x v="147"/>
    <x v="4"/>
    <x v="2"/>
    <m/>
    <s v="Guitarfish - Lesser"/>
    <m/>
    <n v="4.2"/>
    <n v="4.2"/>
  </r>
  <r>
    <x v="10"/>
    <d v="2013-03-22T00:00:00"/>
    <s v="Winston"/>
    <x v="8"/>
    <x v="8"/>
    <x v="4"/>
    <x v="2"/>
    <x v="2"/>
    <m/>
    <s v="Shark Spotted Gully"/>
    <m/>
    <n v="2.2999999999999998"/>
    <n v="2.2999999999999998"/>
  </r>
  <r>
    <x v="10"/>
    <d v="2013-03-22T00:00:00"/>
    <s v="Winston"/>
    <x v="219"/>
    <x v="13"/>
    <x v="57"/>
    <x v="2"/>
    <x v="2"/>
    <m/>
    <m/>
    <m/>
    <m/>
    <s v=""/>
  </r>
  <r>
    <x v="10"/>
    <d v="2013-03-22T00:00:00"/>
    <s v="Winston"/>
    <x v="377"/>
    <x v="76"/>
    <x v="132"/>
    <x v="8"/>
    <x v="2"/>
    <m/>
    <m/>
    <m/>
    <m/>
    <s v=""/>
  </r>
  <r>
    <x v="10"/>
    <d v="2013-03-22T00:00:00"/>
    <s v="Winston"/>
    <x v="304"/>
    <x v="215"/>
    <x v="134"/>
    <x v="2"/>
    <x v="2"/>
    <m/>
    <s v="Shark Copper (Female)"/>
    <m/>
    <n v="101.3"/>
    <n v="101.3"/>
  </r>
  <r>
    <x v="10"/>
    <d v="2013-03-22T00:00:00"/>
    <s v="Winston"/>
    <x v="210"/>
    <x v="157"/>
    <x v="128"/>
    <x v="4"/>
    <x v="2"/>
    <m/>
    <s v="Shark Spotted Gully"/>
    <m/>
    <n v="13.3"/>
    <n v="13.3"/>
  </r>
  <r>
    <x v="10"/>
    <d v="2013-03-22T00:00:00"/>
    <s v="Winston"/>
    <x v="3"/>
    <x v="3"/>
    <x v="2"/>
    <x v="0"/>
    <x v="0"/>
    <m/>
    <s v="Shark Copper (Female)"/>
    <m/>
    <n v="36.6"/>
    <n v="36.6"/>
  </r>
  <r>
    <x v="10"/>
    <d v="2013-03-22T00:00:00"/>
    <s v="Winston"/>
    <x v="3"/>
    <x v="3"/>
    <x v="2"/>
    <x v="0"/>
    <x v="0"/>
    <m/>
    <s v="Shark Spotted Gully"/>
    <m/>
    <n v="12"/>
    <n v="12"/>
  </r>
  <r>
    <x v="10"/>
    <d v="2013-03-22T00:00:00"/>
    <s v="Winston"/>
    <x v="3"/>
    <x v="3"/>
    <x v="2"/>
    <x v="0"/>
    <x v="0"/>
    <m/>
    <s v="Shark Spotted Gully"/>
    <m/>
    <n v="2.5"/>
    <n v="2.5"/>
  </r>
  <r>
    <x v="10"/>
    <d v="2013-03-22T00:00:00"/>
    <s v="Winston"/>
    <x v="3"/>
    <x v="3"/>
    <x v="2"/>
    <x v="0"/>
    <x v="0"/>
    <m/>
    <s v="Shark Copper (Female)"/>
    <m/>
    <n v="55"/>
    <n v="55"/>
  </r>
  <r>
    <x v="10"/>
    <d v="2013-03-22T00:00:00"/>
    <s v="Winston"/>
    <x v="3"/>
    <x v="3"/>
    <x v="2"/>
    <x v="0"/>
    <x v="0"/>
    <m/>
    <s v="Shark Copper (Female)"/>
    <m/>
    <n v="83.9"/>
    <n v="83.9"/>
  </r>
  <r>
    <x v="10"/>
    <d v="2013-03-22T00:00:00"/>
    <s v="Winston"/>
    <x v="9"/>
    <x v="9"/>
    <x v="5"/>
    <x v="2"/>
    <x v="0"/>
    <m/>
    <s v="Shark Spotted Gully"/>
    <m/>
    <n v="8.3000000000000007"/>
    <n v="8.3000000000000007"/>
  </r>
  <r>
    <x v="10"/>
    <d v="2013-03-22T00:00:00"/>
    <s v="Winston"/>
    <x v="9"/>
    <x v="9"/>
    <x v="5"/>
    <x v="2"/>
    <x v="0"/>
    <m/>
    <s v="Shark Spotted Gully"/>
    <m/>
    <n v="4.4000000000000004"/>
    <n v="4.4000000000000004"/>
  </r>
  <r>
    <x v="10"/>
    <d v="2013-03-22T00:00:00"/>
    <s v="Winston"/>
    <x v="9"/>
    <x v="9"/>
    <x v="5"/>
    <x v="2"/>
    <x v="0"/>
    <m/>
    <s v="Shark Copper (Female)"/>
    <m/>
    <n v="56.1"/>
    <n v="56.1"/>
  </r>
  <r>
    <x v="10"/>
    <d v="2013-03-22T00:00:00"/>
    <s v="Winston"/>
    <x v="9"/>
    <x v="9"/>
    <x v="5"/>
    <x v="2"/>
    <x v="0"/>
    <m/>
    <s v="Shark Copper (Female)"/>
    <m/>
    <n v="75"/>
    <n v="75"/>
  </r>
  <r>
    <x v="10"/>
    <d v="2013-03-22T00:00:00"/>
    <s v="Winston"/>
    <x v="5"/>
    <x v="5"/>
    <x v="2"/>
    <x v="2"/>
    <x v="0"/>
    <m/>
    <s v="Shark Cow / Sevengill"/>
    <m/>
    <n v="26"/>
    <n v="26"/>
  </r>
  <r>
    <x v="10"/>
    <d v="2013-03-22T00:00:00"/>
    <s v="Winston"/>
    <x v="10"/>
    <x v="10"/>
    <x v="6"/>
    <x v="4"/>
    <x v="0"/>
    <m/>
    <s v="Shark Spotted Gully"/>
    <m/>
    <n v="8"/>
    <n v="8"/>
  </r>
  <r>
    <x v="10"/>
    <d v="2013-03-22T00:00:00"/>
    <s v="Winston"/>
    <x v="0"/>
    <x v="0"/>
    <x v="0"/>
    <x v="0"/>
    <x v="0"/>
    <m/>
    <m/>
    <m/>
    <m/>
    <s v=""/>
  </r>
  <r>
    <x v="10"/>
    <d v="2013-03-22T00:00:00"/>
    <s v="Winston"/>
    <x v="230"/>
    <x v="254"/>
    <x v="21"/>
    <x v="2"/>
    <x v="21"/>
    <m/>
    <s v="Shark Copper (Female)"/>
    <m/>
    <n v="96.7"/>
    <n v="96.7"/>
  </r>
  <r>
    <x v="10"/>
    <d v="2013-03-22T00:00:00"/>
    <s v="Winston"/>
    <x v="224"/>
    <x v="45"/>
    <x v="138"/>
    <x v="2"/>
    <x v="21"/>
    <m/>
    <s v="Guitarfish - Lesser"/>
    <m/>
    <n v="3.1"/>
    <n v="3.1"/>
  </r>
  <r>
    <x v="10"/>
    <d v="2013-03-22T00:00:00"/>
    <s v="Winston"/>
    <x v="232"/>
    <x v="47"/>
    <x v="143"/>
    <x v="4"/>
    <x v="21"/>
    <m/>
    <m/>
    <m/>
    <m/>
    <s v=""/>
  </r>
  <r>
    <x v="10"/>
    <d v="2013-03-22T00:00:00"/>
    <s v="Winston"/>
    <x v="348"/>
    <x v="23"/>
    <x v="94"/>
    <x v="4"/>
    <x v="21"/>
    <m/>
    <m/>
    <m/>
    <m/>
    <s v=""/>
  </r>
  <r>
    <x v="10"/>
    <d v="2013-03-22T00:00:00"/>
    <s v="Winston"/>
    <x v="228"/>
    <x v="104"/>
    <x v="141"/>
    <x v="2"/>
    <x v="21"/>
    <m/>
    <m/>
    <m/>
    <m/>
    <s v=""/>
  </r>
  <r>
    <x v="10"/>
    <d v="2013-03-22T00:00:00"/>
    <s v="Winston"/>
    <x v="227"/>
    <x v="55"/>
    <x v="140"/>
    <x v="4"/>
    <x v="21"/>
    <m/>
    <m/>
    <m/>
    <m/>
    <s v=""/>
  </r>
  <r>
    <x v="10"/>
    <d v="2013-03-22T00:00:00"/>
    <s v="Winston"/>
    <x v="135"/>
    <x v="107"/>
    <x v="90"/>
    <x v="2"/>
    <x v="7"/>
    <m/>
    <s v="Shark Cow / Sevengill"/>
    <m/>
    <n v="39.700000000000003"/>
    <n v="39.700000000000003"/>
  </r>
  <r>
    <x v="10"/>
    <d v="2013-03-22T00:00:00"/>
    <s v="Winston"/>
    <x v="135"/>
    <x v="107"/>
    <x v="90"/>
    <x v="2"/>
    <x v="7"/>
    <m/>
    <s v="Shark Cow / Sevengill"/>
    <m/>
    <n v="23.6"/>
    <n v="23.6"/>
  </r>
  <r>
    <x v="10"/>
    <d v="2013-03-22T00:00:00"/>
    <s v="Winston"/>
    <x v="135"/>
    <x v="107"/>
    <x v="90"/>
    <x v="2"/>
    <x v="7"/>
    <m/>
    <s v="Shark Copper (Female)"/>
    <m/>
    <n v="57.7"/>
    <n v="57.7"/>
  </r>
  <r>
    <x v="10"/>
    <d v="2013-03-22T00:00:00"/>
    <s v="Winston"/>
    <x v="127"/>
    <x v="61"/>
    <x v="55"/>
    <x v="4"/>
    <x v="7"/>
    <m/>
    <s v="Shark Spotted Gully"/>
    <m/>
    <n v="19.7"/>
    <n v="19.7"/>
  </r>
  <r>
    <x v="10"/>
    <d v="2013-03-22T00:00:00"/>
    <s v="Winston"/>
    <x v="127"/>
    <x v="61"/>
    <x v="55"/>
    <x v="4"/>
    <x v="7"/>
    <m/>
    <s v="Shark Spotted Gully"/>
    <m/>
    <n v="19.399999999999999"/>
    <n v="19.399999999999999"/>
  </r>
  <r>
    <x v="10"/>
    <d v="2013-03-22T00:00:00"/>
    <s v="Winston"/>
    <x v="131"/>
    <x v="104"/>
    <x v="70"/>
    <x v="2"/>
    <x v="7"/>
    <m/>
    <s v="Ray Bull / Eagle"/>
    <m/>
    <n v="2.2000000000000002"/>
    <n v="2.2000000000000002"/>
  </r>
  <r>
    <x v="10"/>
    <d v="2013-03-22T00:00:00"/>
    <s v="Winston"/>
    <x v="131"/>
    <x v="104"/>
    <x v="70"/>
    <x v="2"/>
    <x v="7"/>
    <s v="Kob"/>
    <m/>
    <m/>
    <n v="1.1000000000000001"/>
    <n v="2.2000000000000002"/>
  </r>
  <r>
    <x v="10"/>
    <d v="2013-03-22T00:00:00"/>
    <s v="Winston"/>
    <x v="131"/>
    <x v="104"/>
    <x v="70"/>
    <x v="2"/>
    <x v="7"/>
    <m/>
    <s v="Shark Copper (Female)"/>
    <m/>
    <n v="72.7"/>
    <n v="72.7"/>
  </r>
  <r>
    <x v="10"/>
    <d v="2013-03-22T00:00:00"/>
    <s v="Winston"/>
    <x v="134"/>
    <x v="5"/>
    <x v="74"/>
    <x v="2"/>
    <x v="7"/>
    <m/>
    <s v="Shark Cow / Sevengill"/>
    <m/>
    <n v="12.3"/>
    <n v="12.3"/>
  </r>
  <r>
    <x v="10"/>
    <d v="2013-03-22T00:00:00"/>
    <s v="Winston"/>
    <x v="134"/>
    <x v="5"/>
    <x v="74"/>
    <x v="2"/>
    <x v="7"/>
    <m/>
    <s v="Shark Copper (Female)"/>
    <m/>
    <n v="44"/>
    <n v="44"/>
  </r>
  <r>
    <x v="10"/>
    <d v="2013-03-22T00:00:00"/>
    <s v="Winston"/>
    <x v="128"/>
    <x v="101"/>
    <x v="88"/>
    <x v="2"/>
    <x v="7"/>
    <m/>
    <s v="Shark Copper (Female)"/>
    <m/>
    <n v="59"/>
    <n v="59"/>
  </r>
  <r>
    <x v="10"/>
    <d v="2013-03-22T00:00:00"/>
    <s v="Winston"/>
    <x v="128"/>
    <x v="101"/>
    <x v="88"/>
    <x v="2"/>
    <x v="7"/>
    <m/>
    <s v="Shark Copper (Female)"/>
    <m/>
    <n v="69.099999999999994"/>
    <n v="69.099999999999994"/>
  </r>
  <r>
    <x v="10"/>
    <d v="2013-03-22T00:00:00"/>
    <s v="Winston"/>
    <x v="136"/>
    <x v="45"/>
    <x v="91"/>
    <x v="2"/>
    <x v="7"/>
    <m/>
    <s v="Shark Spotted Gully"/>
    <m/>
    <n v="18.3"/>
    <n v="18.3"/>
  </r>
  <r>
    <x v="10"/>
    <d v="2013-03-22T00:00:00"/>
    <s v="Winston"/>
    <x v="22"/>
    <x v="21"/>
    <x v="17"/>
    <x v="6"/>
    <x v="3"/>
    <m/>
    <s v="Shark Copper (Female)"/>
    <m/>
    <n v="83"/>
    <n v="83"/>
  </r>
  <r>
    <x v="10"/>
    <d v="2013-03-22T00:00:00"/>
    <s v="Winston"/>
    <x v="22"/>
    <x v="21"/>
    <x v="17"/>
    <x v="6"/>
    <x v="3"/>
    <m/>
    <s v="Shark Copper (Female)"/>
    <m/>
    <n v="63.2"/>
    <n v="63.2"/>
  </r>
  <r>
    <x v="10"/>
    <d v="2013-03-22T00:00:00"/>
    <s v="Winston"/>
    <x v="24"/>
    <x v="23"/>
    <x v="18"/>
    <x v="4"/>
    <x v="3"/>
    <m/>
    <s v="Shark Copper (Female)"/>
    <m/>
    <n v="57.3"/>
    <n v="57.3"/>
  </r>
  <r>
    <x v="10"/>
    <d v="2013-03-22T00:00:00"/>
    <s v="Winston"/>
    <x v="24"/>
    <x v="23"/>
    <x v="18"/>
    <x v="4"/>
    <x v="3"/>
    <m/>
    <s v="Shark Spotted Gully"/>
    <m/>
    <n v="12.2"/>
    <n v="12.2"/>
  </r>
  <r>
    <x v="10"/>
    <d v="2013-03-22T00:00:00"/>
    <s v="Winston"/>
    <x v="24"/>
    <x v="23"/>
    <x v="18"/>
    <x v="4"/>
    <x v="3"/>
    <m/>
    <s v="Shark Spotted Gully"/>
    <m/>
    <n v="15.3"/>
    <n v="15.3"/>
  </r>
  <r>
    <x v="10"/>
    <d v="2013-03-22T00:00:00"/>
    <s v="Winston"/>
    <x v="24"/>
    <x v="23"/>
    <x v="18"/>
    <x v="4"/>
    <x v="3"/>
    <m/>
    <s v="Shark Spotted Gully"/>
    <m/>
    <n v="18.600000000000001"/>
    <n v="18.600000000000001"/>
  </r>
  <r>
    <x v="10"/>
    <d v="2013-03-22T00:00:00"/>
    <s v="Winston"/>
    <x v="25"/>
    <x v="24"/>
    <x v="19"/>
    <x v="0"/>
    <x v="3"/>
    <m/>
    <m/>
    <m/>
    <m/>
    <s v=""/>
  </r>
  <r>
    <x v="10"/>
    <d v="2013-03-22T00:00:00"/>
    <s v="Winston"/>
    <x v="35"/>
    <x v="30"/>
    <x v="26"/>
    <x v="2"/>
    <x v="3"/>
    <m/>
    <s v="Shark Spotted Gully"/>
    <m/>
    <n v="5.4"/>
    <n v="5.4"/>
  </r>
  <r>
    <x v="10"/>
    <d v="2013-03-22T00:00:00"/>
    <s v="Winston"/>
    <x v="27"/>
    <x v="26"/>
    <x v="21"/>
    <x v="2"/>
    <x v="3"/>
    <s v="Kob"/>
    <m/>
    <m/>
    <n v="0.7"/>
    <n v="1.4"/>
  </r>
  <r>
    <x v="10"/>
    <d v="2013-03-22T00:00:00"/>
    <s v="Winston"/>
    <x v="257"/>
    <x v="185"/>
    <x v="48"/>
    <x v="2"/>
    <x v="3"/>
    <m/>
    <m/>
    <m/>
    <m/>
    <s v=""/>
  </r>
  <r>
    <x v="10"/>
    <d v="2013-03-22T00:00:00"/>
    <s v="Winston"/>
    <x v="390"/>
    <x v="272"/>
    <x v="152"/>
    <x v="2"/>
    <x v="22"/>
    <m/>
    <s v="Shark Spotted Gully"/>
    <m/>
    <n v="10.5"/>
    <n v="10.5"/>
  </r>
  <r>
    <x v="10"/>
    <d v="2013-03-22T00:00:00"/>
    <s v="Winston"/>
    <x v="298"/>
    <x v="132"/>
    <x v="170"/>
    <x v="2"/>
    <x v="22"/>
    <m/>
    <s v="Shark Spotted Gully"/>
    <m/>
    <n v="8.1"/>
    <n v="8.1"/>
  </r>
  <r>
    <x v="10"/>
    <d v="2013-03-22T00:00:00"/>
    <s v="Winston"/>
    <x v="298"/>
    <x v="132"/>
    <x v="170"/>
    <x v="2"/>
    <x v="22"/>
    <m/>
    <s v="Ray Bull / Eagle"/>
    <m/>
    <n v="5.0999999999999996"/>
    <n v="5.0999999999999996"/>
  </r>
  <r>
    <x v="10"/>
    <d v="2013-03-22T00:00:00"/>
    <s v="Winston"/>
    <x v="298"/>
    <x v="132"/>
    <x v="170"/>
    <x v="2"/>
    <x v="22"/>
    <m/>
    <s v="Shark Spotted Gully"/>
    <m/>
    <n v="6.9"/>
    <n v="6.9"/>
  </r>
  <r>
    <x v="10"/>
    <d v="2013-03-22T00:00:00"/>
    <s v="Winston"/>
    <x v="245"/>
    <x v="176"/>
    <x v="151"/>
    <x v="0"/>
    <x v="22"/>
    <m/>
    <s v="Shark Spotted Gully"/>
    <m/>
    <n v="10.3"/>
    <n v="10.3"/>
  </r>
  <r>
    <x v="10"/>
    <d v="2013-03-22T00:00:00"/>
    <s v="Winston"/>
    <x v="247"/>
    <x v="81"/>
    <x v="153"/>
    <x v="2"/>
    <x v="22"/>
    <m/>
    <m/>
    <m/>
    <m/>
    <s v=""/>
  </r>
  <r>
    <x v="10"/>
    <d v="2013-03-22T00:00:00"/>
    <s v="Winston"/>
    <x v="249"/>
    <x v="178"/>
    <x v="114"/>
    <x v="2"/>
    <x v="22"/>
    <m/>
    <s v="Shark Copper (Female)"/>
    <m/>
    <n v="52.6"/>
    <n v="52.6"/>
  </r>
  <r>
    <x v="10"/>
    <d v="2013-03-22T00:00:00"/>
    <s v="Winston"/>
    <x v="244"/>
    <x v="175"/>
    <x v="94"/>
    <x v="2"/>
    <x v="22"/>
    <m/>
    <s v="Shark Spotted Gully"/>
    <m/>
    <n v="16.2"/>
    <n v="16.2"/>
  </r>
  <r>
    <x v="10"/>
    <d v="2013-03-22T00:00:00"/>
    <s v="Winston"/>
    <x v="244"/>
    <x v="175"/>
    <x v="94"/>
    <x v="2"/>
    <x v="22"/>
    <m/>
    <s v="Shark Copper (Female)"/>
    <m/>
    <n v="63"/>
    <n v="63"/>
  </r>
  <r>
    <x v="10"/>
    <d v="2013-03-22T00:00:00"/>
    <s v="Winston"/>
    <x v="155"/>
    <x v="113"/>
    <x v="6"/>
    <x v="4"/>
    <x v="17"/>
    <m/>
    <s v="Guitarfish - Lesser"/>
    <m/>
    <n v="3.3"/>
    <n v="3.3"/>
  </r>
  <r>
    <x v="10"/>
    <d v="2013-03-22T00:00:00"/>
    <s v="Winston"/>
    <x v="155"/>
    <x v="113"/>
    <x v="6"/>
    <x v="4"/>
    <x v="17"/>
    <m/>
    <s v="Shark Copper (Female)"/>
    <m/>
    <n v="80.2"/>
    <n v="80.2"/>
  </r>
  <r>
    <x v="10"/>
    <d v="2013-03-22T00:00:00"/>
    <s v="Winston"/>
    <x v="350"/>
    <x v="32"/>
    <x v="197"/>
    <x v="2"/>
    <x v="17"/>
    <m/>
    <m/>
    <m/>
    <m/>
    <s v=""/>
  </r>
  <r>
    <x v="10"/>
    <d v="2013-03-22T00:00:00"/>
    <s v="Winston"/>
    <x v="235"/>
    <x v="168"/>
    <x v="94"/>
    <x v="0"/>
    <x v="17"/>
    <m/>
    <s v="Guitarfish - Lesser"/>
    <m/>
    <n v="3.6"/>
    <n v="3.6"/>
  </r>
  <r>
    <x v="10"/>
    <d v="2013-03-22T00:00:00"/>
    <s v="Winston"/>
    <x v="310"/>
    <x v="61"/>
    <x v="10"/>
    <x v="2"/>
    <x v="17"/>
    <m/>
    <m/>
    <m/>
    <m/>
    <s v=""/>
  </r>
  <r>
    <x v="10"/>
    <d v="2013-03-22T00:00:00"/>
    <s v="Winston"/>
    <x v="236"/>
    <x v="169"/>
    <x v="145"/>
    <x v="4"/>
    <x v="17"/>
    <m/>
    <s v="Shark Spotted Gully"/>
    <m/>
    <n v="7.7"/>
    <n v="7.7"/>
  </r>
  <r>
    <x v="10"/>
    <d v="2013-03-22T00:00:00"/>
    <s v="Winston"/>
    <x v="311"/>
    <x v="245"/>
    <x v="196"/>
    <x v="0"/>
    <x v="17"/>
    <m/>
    <s v="Shark Copper (Female)"/>
    <m/>
    <n v="63.9"/>
    <n v="63.9"/>
  </r>
  <r>
    <x v="10"/>
    <d v="2013-03-22T00:00:00"/>
    <s v="Winston"/>
    <x v="311"/>
    <x v="245"/>
    <x v="196"/>
    <x v="0"/>
    <x v="17"/>
    <m/>
    <s v="Shark Copper (Female)"/>
    <m/>
    <n v="56.8"/>
    <n v="56.8"/>
  </r>
  <r>
    <x v="10"/>
    <d v="2013-03-22T00:00:00"/>
    <s v="Winston"/>
    <x v="42"/>
    <x v="37"/>
    <x v="30"/>
    <x v="4"/>
    <x v="4"/>
    <m/>
    <s v="Shark Copper (Female)"/>
    <m/>
    <n v="54.9"/>
    <n v="54.9"/>
  </r>
  <r>
    <x v="10"/>
    <d v="2013-03-22T00:00:00"/>
    <s v="Winston"/>
    <x v="42"/>
    <x v="37"/>
    <x v="30"/>
    <x v="4"/>
    <x v="4"/>
    <m/>
    <s v="Shark Copper (Female)"/>
    <m/>
    <n v="82.1"/>
    <n v="82.1"/>
  </r>
  <r>
    <x v="10"/>
    <d v="2013-03-22T00:00:00"/>
    <s v="Winston"/>
    <x v="317"/>
    <x v="225"/>
    <x v="181"/>
    <x v="2"/>
    <x v="4"/>
    <m/>
    <s v="Shark Spotted Gully"/>
    <m/>
    <n v="7.2"/>
    <n v="7.2"/>
  </r>
  <r>
    <x v="10"/>
    <d v="2013-03-22T00:00:00"/>
    <s v="Winston"/>
    <x v="317"/>
    <x v="225"/>
    <x v="181"/>
    <x v="2"/>
    <x v="4"/>
    <m/>
    <s v="Shark Spotted Gully"/>
    <m/>
    <n v="14.5"/>
    <n v="14.5"/>
  </r>
  <r>
    <x v="10"/>
    <d v="2013-03-22T00:00:00"/>
    <s v="Winston"/>
    <x v="317"/>
    <x v="225"/>
    <x v="181"/>
    <x v="2"/>
    <x v="4"/>
    <m/>
    <s v="Shark Spotted Gully"/>
    <m/>
    <n v="24.7"/>
    <n v="24.7"/>
  </r>
  <r>
    <x v="10"/>
    <d v="2013-03-22T00:00:00"/>
    <s v="Winston"/>
    <x v="317"/>
    <x v="225"/>
    <x v="181"/>
    <x v="2"/>
    <x v="4"/>
    <m/>
    <s v="Shark Copper (Female)"/>
    <m/>
    <n v="74.5"/>
    <n v="74.5"/>
  </r>
  <r>
    <x v="10"/>
    <d v="2013-03-22T00:00:00"/>
    <s v="Winston"/>
    <x v="172"/>
    <x v="134"/>
    <x v="111"/>
    <x v="2"/>
    <x v="4"/>
    <m/>
    <s v="Shark Copper (Female)"/>
    <m/>
    <n v="74.099999999999994"/>
    <n v="74.099999999999994"/>
  </r>
  <r>
    <x v="10"/>
    <d v="2013-03-22T00:00:00"/>
    <s v="Winston"/>
    <x v="172"/>
    <x v="134"/>
    <x v="111"/>
    <x v="2"/>
    <x v="4"/>
    <m/>
    <s v="Shark Copper (Female)"/>
    <m/>
    <n v="51.8"/>
    <n v="51.8"/>
  </r>
  <r>
    <x v="10"/>
    <d v="2013-03-22T00:00:00"/>
    <s v="Winston"/>
    <x v="172"/>
    <x v="134"/>
    <x v="111"/>
    <x v="2"/>
    <x v="4"/>
    <m/>
    <s v="Shark Copper (Female)"/>
    <m/>
    <n v="74.900000000000006"/>
    <n v="74.900000000000006"/>
  </r>
  <r>
    <x v="10"/>
    <d v="2013-03-22T00:00:00"/>
    <s v="Winston"/>
    <x v="319"/>
    <x v="158"/>
    <x v="183"/>
    <x v="2"/>
    <x v="4"/>
    <m/>
    <s v="Shark Spotted Gully"/>
    <m/>
    <n v="21.1"/>
    <n v="21.1"/>
  </r>
  <r>
    <x v="10"/>
    <d v="2013-03-22T00:00:00"/>
    <s v="Winston"/>
    <x v="319"/>
    <x v="158"/>
    <x v="183"/>
    <x v="2"/>
    <x v="4"/>
    <m/>
    <s v="Shark Copper (Female)"/>
    <m/>
    <n v="63.5"/>
    <n v="63.5"/>
  </r>
  <r>
    <x v="10"/>
    <d v="2013-03-22T00:00:00"/>
    <s v="Winston"/>
    <x v="163"/>
    <x v="84"/>
    <x v="104"/>
    <x v="2"/>
    <x v="4"/>
    <m/>
    <s v="Shark Spotted Gully"/>
    <m/>
    <n v="77.400000000000006"/>
    <n v="77.400000000000006"/>
  </r>
  <r>
    <x v="10"/>
    <d v="2013-03-22T00:00:00"/>
    <s v="Winston"/>
    <x v="163"/>
    <x v="84"/>
    <x v="104"/>
    <x v="2"/>
    <x v="4"/>
    <m/>
    <s v="Shark Copper (Female)"/>
    <m/>
    <n v="71.3"/>
    <n v="71.3"/>
  </r>
  <r>
    <x v="10"/>
    <d v="2013-03-22T00:00:00"/>
    <s v="Winston"/>
    <x v="163"/>
    <x v="84"/>
    <x v="104"/>
    <x v="2"/>
    <x v="4"/>
    <m/>
    <s v="Shark Copper (Female)"/>
    <m/>
    <n v="63"/>
    <n v="63"/>
  </r>
  <r>
    <x v="10"/>
    <d v="2013-03-22T00:00:00"/>
    <s v="Winston"/>
    <x v="165"/>
    <x v="127"/>
    <x v="106"/>
    <x v="2"/>
    <x v="4"/>
    <m/>
    <s v="Shark Copper (Female)"/>
    <m/>
    <n v="49.8"/>
    <n v="49.8"/>
  </r>
  <r>
    <x v="10"/>
    <d v="2013-03-22T00:00:00"/>
    <s v="Winston"/>
    <x v="165"/>
    <x v="127"/>
    <x v="106"/>
    <x v="2"/>
    <x v="4"/>
    <m/>
    <s v="Shark Spotted Gully"/>
    <m/>
    <n v="8.4"/>
    <n v="8.4"/>
  </r>
  <r>
    <x v="10"/>
    <d v="2013-03-22T00:00:00"/>
    <s v="Winston"/>
    <x v="139"/>
    <x v="109"/>
    <x v="94"/>
    <x v="4"/>
    <x v="15"/>
    <m/>
    <s v="Shark Spotted Gully"/>
    <m/>
    <n v="5.2"/>
    <n v="5.2"/>
  </r>
  <r>
    <x v="10"/>
    <d v="2013-03-22T00:00:00"/>
    <s v="Winston"/>
    <x v="147"/>
    <x v="116"/>
    <x v="29"/>
    <x v="6"/>
    <x v="15"/>
    <m/>
    <s v="Ray Bull / Eagle"/>
    <m/>
    <n v="2.1"/>
    <n v="2.1"/>
  </r>
  <r>
    <x v="10"/>
    <d v="2013-03-22T00:00:00"/>
    <s v="Winston"/>
    <x v="147"/>
    <x v="116"/>
    <x v="29"/>
    <x v="6"/>
    <x v="15"/>
    <m/>
    <s v="Guitarfish - Lesser"/>
    <m/>
    <n v="5.0999999999999996"/>
    <n v="5.0999999999999996"/>
  </r>
  <r>
    <x v="10"/>
    <d v="2013-03-22T00:00:00"/>
    <s v="Winston"/>
    <x v="140"/>
    <x v="110"/>
    <x v="95"/>
    <x v="2"/>
    <x v="15"/>
    <m/>
    <m/>
    <m/>
    <m/>
    <s v=""/>
  </r>
  <r>
    <x v="10"/>
    <d v="2013-03-22T00:00:00"/>
    <s v="Winston"/>
    <x v="146"/>
    <x v="31"/>
    <x v="93"/>
    <x v="2"/>
    <x v="15"/>
    <m/>
    <m/>
    <m/>
    <m/>
    <s v=""/>
  </r>
  <r>
    <x v="10"/>
    <d v="2013-03-22T00:00:00"/>
    <s v="Winston"/>
    <x v="144"/>
    <x v="114"/>
    <x v="98"/>
    <x v="2"/>
    <x v="15"/>
    <m/>
    <m/>
    <m/>
    <m/>
    <s v=""/>
  </r>
  <r>
    <x v="10"/>
    <d v="2013-03-22T00:00:00"/>
    <s v="Winston"/>
    <x v="143"/>
    <x v="113"/>
    <x v="97"/>
    <x v="0"/>
    <x v="15"/>
    <m/>
    <s v="Shark Spotted Gully"/>
    <m/>
    <n v="16.8"/>
    <n v="16.8"/>
  </r>
  <r>
    <x v="10"/>
    <d v="2013-03-22T00:00:00"/>
    <s v="Winston"/>
    <x v="143"/>
    <x v="113"/>
    <x v="97"/>
    <x v="0"/>
    <x v="15"/>
    <m/>
    <s v="Shark Spotted Gully"/>
    <m/>
    <n v="6.2"/>
    <n v="6.2"/>
  </r>
  <r>
    <x v="10"/>
    <d v="2013-03-22T00:00:00"/>
    <s v="Winston"/>
    <x v="143"/>
    <x v="113"/>
    <x v="97"/>
    <x v="0"/>
    <x v="15"/>
    <m/>
    <s v="Shark Spotted Gully"/>
    <m/>
    <n v="16"/>
    <n v="16"/>
  </r>
  <r>
    <x v="10"/>
    <d v="2013-03-22T00:00:00"/>
    <s v="Winston"/>
    <x v="132"/>
    <x v="105"/>
    <x v="23"/>
    <x v="7"/>
    <x v="7"/>
    <m/>
    <s v="Shark Spotted Gully"/>
    <m/>
    <n v="21.6"/>
    <n v="21.6"/>
  </r>
  <r>
    <x v="10"/>
    <d v="2013-03-22T00:00:00"/>
    <s v="Winston"/>
    <x v="129"/>
    <x v="102"/>
    <x v="37"/>
    <x v="5"/>
    <x v="2"/>
    <m/>
    <s v="Guitarfish - Lesser"/>
    <m/>
    <n v="3.1"/>
    <n v="3.1"/>
  </r>
  <r>
    <x v="10"/>
    <d v="2013-03-22T00:00:00"/>
    <s v="Winston"/>
    <x v="129"/>
    <x v="102"/>
    <x v="37"/>
    <x v="5"/>
    <x v="2"/>
    <m/>
    <s v="Ray Diamond / ButterFly"/>
    <m/>
    <n v="4.0999999999999996"/>
    <n v="4.0999999999999996"/>
  </r>
  <r>
    <x v="10"/>
    <d v="2013-03-22T00:00:00"/>
    <s v="Winston"/>
    <x v="129"/>
    <x v="102"/>
    <x v="37"/>
    <x v="5"/>
    <x v="2"/>
    <m/>
    <s v="Ray Bull / Eagle"/>
    <m/>
    <n v="12.7"/>
    <n v="12.7"/>
  </r>
  <r>
    <x v="10"/>
    <d v="2013-03-22T00:00:00"/>
    <s v="Winston"/>
    <x v="129"/>
    <x v="102"/>
    <x v="37"/>
    <x v="5"/>
    <x v="2"/>
    <m/>
    <s v="Shark Spotted Gully"/>
    <m/>
    <n v="16"/>
    <n v="16"/>
  </r>
  <r>
    <x v="10"/>
    <d v="2013-03-22T00:00:00"/>
    <s v="Winston"/>
    <x v="108"/>
    <x v="86"/>
    <x v="77"/>
    <x v="7"/>
    <x v="10"/>
    <s v="Kob"/>
    <m/>
    <m/>
    <n v="1.6"/>
    <n v="3.2"/>
  </r>
  <r>
    <x v="10"/>
    <d v="2013-03-22T00:00:00"/>
    <s v="Winston"/>
    <x v="47"/>
    <x v="42"/>
    <x v="34"/>
    <x v="1"/>
    <x v="5"/>
    <m/>
    <s v="Guitarfish - Lesser"/>
    <m/>
    <n v="2.6"/>
    <n v="2.6"/>
  </r>
  <r>
    <x v="10"/>
    <d v="2013-03-22T00:00:00"/>
    <s v="Winston"/>
    <x v="145"/>
    <x v="115"/>
    <x v="98"/>
    <x v="10"/>
    <x v="15"/>
    <s v="Kob"/>
    <m/>
    <m/>
    <n v="2.5"/>
    <n v="5"/>
  </r>
  <r>
    <x v="10"/>
    <d v="2013-03-22T00:00:00"/>
    <s v="Winston"/>
    <x v="154"/>
    <x v="122"/>
    <x v="6"/>
    <x v="5"/>
    <x v="17"/>
    <s v="Kob"/>
    <m/>
    <m/>
    <n v="0.8"/>
    <n v="1.6"/>
  </r>
  <r>
    <x v="10"/>
    <d v="2013-03-22T00:00:00"/>
    <s v="Winston"/>
    <x v="154"/>
    <x v="122"/>
    <x v="6"/>
    <x v="5"/>
    <x v="17"/>
    <m/>
    <s v="Guitarfish - Lesser"/>
    <m/>
    <n v="3.9"/>
    <n v="3.9"/>
  </r>
  <r>
    <x v="10"/>
    <d v="2013-03-22T00:00:00"/>
    <s v="Winston"/>
    <x v="262"/>
    <x v="189"/>
    <x v="6"/>
    <x v="5"/>
    <x v="0"/>
    <s v="Kob"/>
    <m/>
    <m/>
    <n v="2.2999999999999998"/>
    <n v="4.5999999999999996"/>
  </r>
  <r>
    <x v="10"/>
    <d v="2013-03-22T00:00:00"/>
    <s v="Winston"/>
    <x v="11"/>
    <x v="11"/>
    <x v="7"/>
    <x v="5"/>
    <x v="0"/>
    <s v="Kob"/>
    <m/>
    <m/>
    <n v="2.7"/>
    <n v="5.4"/>
  </r>
  <r>
    <x v="10"/>
    <d v="2013-03-22T00:00:00"/>
    <s v="Winston"/>
    <x v="1"/>
    <x v="1"/>
    <x v="0"/>
    <x v="1"/>
    <x v="0"/>
    <m/>
    <s v="Shark Spotted Gully"/>
    <m/>
    <n v="5.5"/>
    <n v="5.5"/>
  </r>
  <r>
    <x v="10"/>
    <d v="2013-03-22T00:00:00"/>
    <s v="Winston"/>
    <x v="389"/>
    <x v="270"/>
    <x v="30"/>
    <x v="11"/>
    <x v="4"/>
    <s v="Blacktail"/>
    <m/>
    <m/>
    <n v="1.1000000000000001"/>
    <n v="2.2000000000000002"/>
  </r>
  <r>
    <x v="10"/>
    <d v="2013-03-22T00:00:00"/>
    <s v="Winston"/>
    <x v="6"/>
    <x v="6"/>
    <x v="2"/>
    <x v="3"/>
    <x v="0"/>
    <m/>
    <m/>
    <m/>
    <m/>
    <s v=""/>
  </r>
  <r>
    <x v="10"/>
    <d v="2013-03-22T00:00:00"/>
    <s v="Winston"/>
    <x v="34"/>
    <x v="29"/>
    <x v="25"/>
    <x v="1"/>
    <x v="3"/>
    <m/>
    <m/>
    <m/>
    <m/>
    <s v=""/>
  </r>
  <r>
    <x v="10"/>
    <d v="2013-03-22T00:00:00"/>
    <s v="Winston"/>
    <x v="71"/>
    <x v="60"/>
    <x v="51"/>
    <x v="3"/>
    <x v="8"/>
    <m/>
    <m/>
    <m/>
    <m/>
    <s v=""/>
  </r>
  <r>
    <x v="10"/>
    <d v="2013-03-22T00:00:00"/>
    <s v="Winston"/>
    <x v="82"/>
    <x v="69"/>
    <x v="58"/>
    <x v="7"/>
    <x v="8"/>
    <m/>
    <m/>
    <m/>
    <m/>
    <s v=""/>
  </r>
  <r>
    <x v="10"/>
    <d v="2013-03-22T00:00:00"/>
    <s v="Winston"/>
    <x v="43"/>
    <x v="38"/>
    <x v="30"/>
    <x v="5"/>
    <x v="4"/>
    <m/>
    <m/>
    <m/>
    <m/>
    <s v=""/>
  </r>
  <r>
    <x v="10"/>
    <d v="2013-03-22T00:00:00"/>
    <s v="Winston"/>
    <x v="221"/>
    <x v="164"/>
    <x v="136"/>
    <x v="2"/>
    <x v="2"/>
    <m/>
    <s v="Shark Spotted Gully"/>
    <m/>
    <n v="4.3"/>
    <n v="4.3"/>
  </r>
  <r>
    <x v="10"/>
    <d v="2013-03-22T00:00:00"/>
    <s v="Winston"/>
    <x v="221"/>
    <x v="164"/>
    <x v="136"/>
    <x v="2"/>
    <x v="2"/>
    <m/>
    <s v="Shark Spotted Gully"/>
    <m/>
    <n v="6.1"/>
    <n v="6.1"/>
  </r>
  <r>
    <x v="10"/>
    <d v="2013-03-22T00:00:00"/>
    <s v="Winston"/>
    <x v="221"/>
    <x v="164"/>
    <x v="136"/>
    <x v="2"/>
    <x v="2"/>
    <m/>
    <s v="Shark Spotted Gully"/>
    <m/>
    <n v="2.2999999999999998"/>
    <n v="2.2999999999999998"/>
  </r>
  <r>
    <x v="10"/>
    <d v="2013-03-22T00:00:00"/>
    <s v="Winston"/>
    <x v="221"/>
    <x v="164"/>
    <x v="136"/>
    <x v="2"/>
    <x v="2"/>
    <m/>
    <s v="Shark Copper (Female)"/>
    <m/>
    <n v="64.5"/>
    <n v="64.5"/>
  </r>
  <r>
    <x v="10"/>
    <d v="2013-03-22T00:00:00"/>
    <s v="Winston"/>
    <x v="221"/>
    <x v="164"/>
    <x v="136"/>
    <x v="2"/>
    <x v="2"/>
    <m/>
    <s v="Shark Copper (Female)"/>
    <m/>
    <n v="52"/>
    <n v="52"/>
  </r>
  <r>
    <x v="10"/>
    <d v="2013-03-22T00:00:00"/>
    <s v="Winston"/>
    <x v="179"/>
    <x v="271"/>
    <x v="107"/>
    <x v="9"/>
    <x v="18"/>
    <m/>
    <m/>
    <m/>
    <m/>
    <s v=""/>
  </r>
  <r>
    <x v="10"/>
    <d v="2013-03-22T00:00:00"/>
    <s v="Winston"/>
    <x v="168"/>
    <x v="130"/>
    <x v="108"/>
    <x v="9"/>
    <x v="4"/>
    <m/>
    <s v="Shark Spotted Gully"/>
    <m/>
    <n v="19.8"/>
    <n v="19.8"/>
  </r>
  <r>
    <x v="10"/>
    <d v="2013-03-22T00:00:00"/>
    <s v="Winston"/>
    <x v="102"/>
    <x v="81"/>
    <x v="74"/>
    <x v="2"/>
    <x v="10"/>
    <m/>
    <m/>
    <m/>
    <m/>
    <s v=""/>
  </r>
  <r>
    <x v="10"/>
    <d v="2013-03-22T00:00:00"/>
    <s v="Winston"/>
    <x v="87"/>
    <x v="73"/>
    <x v="62"/>
    <x v="9"/>
    <x v="8"/>
    <m/>
    <m/>
    <m/>
    <m/>
    <s v=""/>
  </r>
  <r>
    <x v="10"/>
    <d v="2013-03-22T00:00:00"/>
    <s v="Winston"/>
    <x v="252"/>
    <x v="180"/>
    <x v="81"/>
    <x v="9"/>
    <x v="12"/>
    <m/>
    <m/>
    <m/>
    <m/>
    <s v=""/>
  </r>
  <r>
    <x v="10"/>
    <d v="2013-03-22T00:00:00"/>
    <s v="Winston"/>
    <x v="119"/>
    <x v="94"/>
    <x v="84"/>
    <x v="9"/>
    <x v="12"/>
    <m/>
    <m/>
    <m/>
    <m/>
    <s v=""/>
  </r>
  <r>
    <x v="10"/>
    <d v="2013-03-22T00:00:00"/>
    <s v="Winston"/>
    <x v="124"/>
    <x v="98"/>
    <x v="83"/>
    <x v="8"/>
    <x v="12"/>
    <m/>
    <m/>
    <m/>
    <m/>
    <s v=""/>
  </r>
  <r>
    <x v="10"/>
    <d v="2013-03-22T00:00:00"/>
    <s v="Winston"/>
    <x v="250"/>
    <x v="21"/>
    <x v="3"/>
    <x v="9"/>
    <x v="22"/>
    <m/>
    <m/>
    <m/>
    <m/>
    <s v=""/>
  </r>
  <r>
    <x v="10"/>
    <d v="2013-03-22T00:00:00"/>
    <s v="Winston"/>
    <x v="297"/>
    <x v="211"/>
    <x v="84"/>
    <x v="9"/>
    <x v="22"/>
    <m/>
    <m/>
    <m/>
    <m/>
    <s v=""/>
  </r>
  <r>
    <x v="10"/>
    <d v="2013-03-22T00:00:00"/>
    <s v="Winston"/>
    <x v="296"/>
    <x v="210"/>
    <x v="154"/>
    <x v="2"/>
    <x v="22"/>
    <m/>
    <m/>
    <m/>
    <m/>
    <s v=""/>
  </r>
  <r>
    <x v="10"/>
    <d v="2013-03-22T00:00:00"/>
    <s v="Winston"/>
    <x v="53"/>
    <x v="5"/>
    <x v="38"/>
    <x v="2"/>
    <x v="5"/>
    <m/>
    <s v="Shark Spotted Gully"/>
    <m/>
    <n v="15.2"/>
    <n v="15.2"/>
  </r>
  <r>
    <x v="10"/>
    <d v="2013-03-22T00:00:00"/>
    <s v="Winston"/>
    <x v="208"/>
    <x v="155"/>
    <x v="29"/>
    <x v="2"/>
    <x v="20"/>
    <m/>
    <s v="Shark Copper (Female)"/>
    <m/>
    <n v="82.3"/>
    <n v="82.3"/>
  </r>
  <r>
    <x v="10"/>
    <d v="2013-03-22T00:00:00"/>
    <s v="Winston"/>
    <x v="178"/>
    <x v="13"/>
    <x v="102"/>
    <x v="9"/>
    <x v="18"/>
    <m/>
    <s v="Shark Copper (Female)"/>
    <m/>
    <n v="67.400000000000006"/>
    <n v="67.400000000000006"/>
  </r>
  <r>
    <x v="10"/>
    <d v="2013-03-22T00:00:00"/>
    <s v="Winston"/>
    <x v="251"/>
    <x v="179"/>
    <x v="139"/>
    <x v="9"/>
    <x v="15"/>
    <m/>
    <m/>
    <m/>
    <m/>
    <s v=""/>
  </r>
  <r>
    <x v="10"/>
    <d v="2013-03-22T00:00:00"/>
    <s v="Winston"/>
    <x v="174"/>
    <x v="45"/>
    <x v="112"/>
    <x v="9"/>
    <x v="17"/>
    <m/>
    <m/>
    <m/>
    <m/>
    <s v=""/>
  </r>
  <r>
    <x v="10"/>
    <d v="2013-03-22T00:00:00"/>
    <s v="Winston"/>
    <x v="268"/>
    <x v="138"/>
    <x v="159"/>
    <x v="9"/>
    <x v="0"/>
    <m/>
    <s v="Shark Spotted Gully"/>
    <m/>
    <n v="18.2"/>
    <n v="18.2"/>
  </r>
  <r>
    <x v="10"/>
    <d v="2013-03-22T00:00:00"/>
    <s v="Winston"/>
    <x v="268"/>
    <x v="138"/>
    <x v="159"/>
    <x v="9"/>
    <x v="0"/>
    <m/>
    <s v="Shark Spotted Gully"/>
    <m/>
    <n v="17.399999999999999"/>
    <n v="17.399999999999999"/>
  </r>
  <r>
    <x v="10"/>
    <d v="2013-03-22T00:00:00"/>
    <s v="Winston"/>
    <x v="4"/>
    <x v="4"/>
    <x v="2"/>
    <x v="2"/>
    <x v="0"/>
    <m/>
    <s v="Shark Spotted Gully"/>
    <m/>
    <n v="2.6"/>
    <n v="2.6"/>
  </r>
  <r>
    <x v="10"/>
    <d v="2013-03-22T00:00:00"/>
    <s v="Winston"/>
    <x v="4"/>
    <x v="4"/>
    <x v="2"/>
    <x v="2"/>
    <x v="0"/>
    <m/>
    <s v="Shark Spotted Gully"/>
    <m/>
    <n v="19.399999999999999"/>
    <n v="19.399999999999999"/>
  </r>
  <r>
    <x v="10"/>
    <d v="2013-03-22T00:00:00"/>
    <s v="Winston"/>
    <x v="4"/>
    <x v="4"/>
    <x v="2"/>
    <x v="2"/>
    <x v="0"/>
    <m/>
    <s v="Guitarfish - Lesser"/>
    <m/>
    <n v="3"/>
    <n v="3"/>
  </r>
  <r>
    <x v="11"/>
    <d v="2013-03-23T00:00:00"/>
    <s v="Popeye"/>
    <x v="140"/>
    <x v="110"/>
    <x v="95"/>
    <x v="2"/>
    <x v="15"/>
    <m/>
    <s v="Shark Spotted Gully"/>
    <m/>
    <n v="15.1"/>
    <n v="15.1"/>
  </r>
  <r>
    <x v="11"/>
    <d v="2013-03-23T00:00:00"/>
    <s v="Popeye"/>
    <x v="146"/>
    <x v="31"/>
    <x v="93"/>
    <x v="2"/>
    <x v="15"/>
    <m/>
    <m/>
    <m/>
    <m/>
    <s v=""/>
  </r>
  <r>
    <x v="11"/>
    <d v="2013-03-23T00:00:00"/>
    <s v="Popeye"/>
    <x v="143"/>
    <x v="113"/>
    <x v="97"/>
    <x v="0"/>
    <x v="15"/>
    <m/>
    <m/>
    <m/>
    <m/>
    <s v=""/>
  </r>
  <r>
    <x v="11"/>
    <d v="2013-03-23T00:00:00"/>
    <s v="Popeye"/>
    <x v="144"/>
    <x v="114"/>
    <x v="98"/>
    <x v="2"/>
    <x v="15"/>
    <m/>
    <s v="Shark Spotted Gully"/>
    <m/>
    <n v="12.9"/>
    <n v="12.9"/>
  </r>
  <r>
    <x v="11"/>
    <d v="2013-03-23T00:00:00"/>
    <s v="Popeye"/>
    <x v="144"/>
    <x v="114"/>
    <x v="98"/>
    <x v="2"/>
    <x v="15"/>
    <m/>
    <s v="Shark Copper (Female)"/>
    <m/>
    <n v="100"/>
    <n v="100"/>
  </r>
  <r>
    <x v="11"/>
    <d v="2013-03-23T00:00:00"/>
    <s v="Popeye"/>
    <x v="147"/>
    <x v="116"/>
    <x v="29"/>
    <x v="6"/>
    <x v="15"/>
    <m/>
    <m/>
    <m/>
    <m/>
    <s v=""/>
  </r>
  <r>
    <x v="11"/>
    <d v="2013-03-23T00:00:00"/>
    <s v="Popeye"/>
    <x v="139"/>
    <x v="109"/>
    <x v="94"/>
    <x v="4"/>
    <x v="15"/>
    <m/>
    <s v="Shark Spotted Gully"/>
    <m/>
    <n v="3.8"/>
    <n v="3.8"/>
  </r>
  <r>
    <x v="11"/>
    <d v="2013-03-23T00:00:00"/>
    <s v="Popeye"/>
    <x v="22"/>
    <x v="21"/>
    <x v="17"/>
    <x v="6"/>
    <x v="3"/>
    <m/>
    <m/>
    <m/>
    <m/>
    <s v=""/>
  </r>
  <r>
    <x v="11"/>
    <d v="2013-03-23T00:00:00"/>
    <s v="Popeye"/>
    <x v="24"/>
    <x v="23"/>
    <x v="18"/>
    <x v="4"/>
    <x v="3"/>
    <m/>
    <s v="Shark Hound Smooth"/>
    <m/>
    <n v="5.3"/>
    <n v="5.3"/>
  </r>
  <r>
    <x v="11"/>
    <d v="2013-03-23T00:00:00"/>
    <s v="Popeye"/>
    <x v="24"/>
    <x v="23"/>
    <x v="18"/>
    <x v="4"/>
    <x v="3"/>
    <m/>
    <s v="Shark Cow / Sevengill"/>
    <m/>
    <n v="29"/>
    <n v="29"/>
  </r>
  <r>
    <x v="11"/>
    <d v="2013-03-23T00:00:00"/>
    <s v="Popeye"/>
    <x v="25"/>
    <x v="24"/>
    <x v="19"/>
    <x v="0"/>
    <x v="3"/>
    <m/>
    <s v="Ray Bull / Eagle"/>
    <m/>
    <n v="11.8"/>
    <n v="11.8"/>
  </r>
  <r>
    <x v="11"/>
    <d v="2013-03-23T00:00:00"/>
    <s v="Popeye"/>
    <x v="35"/>
    <x v="30"/>
    <x v="26"/>
    <x v="2"/>
    <x v="3"/>
    <m/>
    <s v="Shark Spotted Gully"/>
    <m/>
    <n v="14.2"/>
    <n v="14.2"/>
  </r>
  <r>
    <x v="11"/>
    <d v="2013-03-23T00:00:00"/>
    <s v="Popeye"/>
    <x v="35"/>
    <x v="30"/>
    <x v="26"/>
    <x v="2"/>
    <x v="3"/>
    <m/>
    <s v="Shark Spotted Gully"/>
    <m/>
    <n v="6"/>
    <n v="6"/>
  </r>
  <r>
    <x v="11"/>
    <d v="2013-03-23T00:00:00"/>
    <s v="Popeye"/>
    <x v="35"/>
    <x v="30"/>
    <x v="26"/>
    <x v="2"/>
    <x v="3"/>
    <m/>
    <s v="Shark Spotted Gully"/>
    <m/>
    <n v="14.3"/>
    <n v="14.3"/>
  </r>
  <r>
    <x v="11"/>
    <d v="2013-03-23T00:00:00"/>
    <s v="Popeye"/>
    <x v="27"/>
    <x v="26"/>
    <x v="21"/>
    <x v="2"/>
    <x v="3"/>
    <m/>
    <m/>
    <m/>
    <m/>
    <s v=""/>
  </r>
  <r>
    <x v="11"/>
    <d v="2013-03-23T00:00:00"/>
    <s v="Popeye"/>
    <x v="257"/>
    <x v="185"/>
    <x v="48"/>
    <x v="2"/>
    <x v="3"/>
    <m/>
    <m/>
    <m/>
    <m/>
    <s v=""/>
  </r>
  <r>
    <x v="11"/>
    <d v="2013-03-23T00:00:00"/>
    <s v="Popeye"/>
    <x v="350"/>
    <x v="32"/>
    <x v="197"/>
    <x v="2"/>
    <x v="17"/>
    <m/>
    <m/>
    <m/>
    <m/>
    <s v=""/>
  </r>
  <r>
    <x v="11"/>
    <d v="2013-03-23T00:00:00"/>
    <s v="Popeye"/>
    <x v="235"/>
    <x v="168"/>
    <x v="94"/>
    <x v="0"/>
    <x v="17"/>
    <m/>
    <s v="Shark Spotted Gully"/>
    <m/>
    <n v="19"/>
    <n v="19"/>
  </r>
  <r>
    <x v="11"/>
    <d v="2013-03-23T00:00:00"/>
    <s v="Popeye"/>
    <x v="310"/>
    <x v="61"/>
    <x v="10"/>
    <x v="2"/>
    <x v="17"/>
    <m/>
    <m/>
    <m/>
    <m/>
    <s v=""/>
  </r>
  <r>
    <x v="11"/>
    <d v="2013-03-23T00:00:00"/>
    <s v="Popeye"/>
    <x v="236"/>
    <x v="169"/>
    <x v="145"/>
    <x v="4"/>
    <x v="17"/>
    <m/>
    <m/>
    <m/>
    <m/>
    <s v=""/>
  </r>
  <r>
    <x v="11"/>
    <d v="2013-03-23T00:00:00"/>
    <s v="Popeye"/>
    <x v="311"/>
    <x v="245"/>
    <x v="196"/>
    <x v="0"/>
    <x v="17"/>
    <m/>
    <s v="Shark Spotted Gully"/>
    <m/>
    <n v="14.7"/>
    <n v="14.7"/>
  </r>
  <r>
    <x v="11"/>
    <d v="2013-03-23T00:00:00"/>
    <s v="Popeye"/>
    <x v="311"/>
    <x v="245"/>
    <x v="196"/>
    <x v="0"/>
    <x v="17"/>
    <m/>
    <s v="Shark Spotted Gully"/>
    <m/>
    <n v="5.7"/>
    <n v="5.7"/>
  </r>
  <r>
    <x v="11"/>
    <d v="2013-03-23T00:00:00"/>
    <s v="Popeye"/>
    <x v="237"/>
    <x v="170"/>
    <x v="146"/>
    <x v="2"/>
    <x v="17"/>
    <m/>
    <m/>
    <m/>
    <m/>
    <s v=""/>
  </r>
  <r>
    <x v="11"/>
    <d v="2013-03-23T00:00:00"/>
    <s v="Popeye"/>
    <x v="3"/>
    <x v="3"/>
    <x v="2"/>
    <x v="0"/>
    <x v="0"/>
    <m/>
    <s v="Shark Spotted Gully"/>
    <m/>
    <n v="11.5"/>
    <n v="11.5"/>
  </r>
  <r>
    <x v="11"/>
    <d v="2013-03-23T00:00:00"/>
    <s v="Popeye"/>
    <x v="3"/>
    <x v="3"/>
    <x v="2"/>
    <x v="0"/>
    <x v="0"/>
    <m/>
    <s v="Shark Spotted Gully"/>
    <m/>
    <n v="6.6"/>
    <n v="6.6"/>
  </r>
  <r>
    <x v="11"/>
    <d v="2013-03-23T00:00:00"/>
    <s v="Popeye"/>
    <x v="3"/>
    <x v="3"/>
    <x v="2"/>
    <x v="0"/>
    <x v="0"/>
    <m/>
    <s v="Shark Spotted Gully"/>
    <m/>
    <n v="5"/>
    <n v="5"/>
  </r>
  <r>
    <x v="11"/>
    <d v="2013-03-23T00:00:00"/>
    <s v="Popeye"/>
    <x v="3"/>
    <x v="3"/>
    <x v="2"/>
    <x v="0"/>
    <x v="0"/>
    <m/>
    <s v="Shark Spotted Gully"/>
    <m/>
    <n v="18.399999999999999"/>
    <n v="18.399999999999999"/>
  </r>
  <r>
    <x v="11"/>
    <d v="2013-03-23T00:00:00"/>
    <s v="Popeye"/>
    <x v="3"/>
    <x v="3"/>
    <x v="2"/>
    <x v="0"/>
    <x v="0"/>
    <m/>
    <s v="Shark Spotted Gully"/>
    <m/>
    <n v="14.2"/>
    <n v="14.2"/>
  </r>
  <r>
    <x v="11"/>
    <d v="2013-03-23T00:00:00"/>
    <s v="Popeye"/>
    <x v="3"/>
    <x v="3"/>
    <x v="2"/>
    <x v="0"/>
    <x v="0"/>
    <m/>
    <s v="Shark Copper (Female)"/>
    <m/>
    <n v="100.2"/>
    <n v="100.2"/>
  </r>
  <r>
    <x v="11"/>
    <d v="2013-03-23T00:00:00"/>
    <s v="Popeye"/>
    <x v="3"/>
    <x v="3"/>
    <x v="2"/>
    <x v="0"/>
    <x v="0"/>
    <m/>
    <s v="Shark Copper (Female)"/>
    <m/>
    <n v="45.7"/>
    <n v="45.7"/>
  </r>
  <r>
    <x v="11"/>
    <d v="2013-03-23T00:00:00"/>
    <s v="Popeye"/>
    <x v="0"/>
    <x v="0"/>
    <x v="0"/>
    <x v="0"/>
    <x v="0"/>
    <m/>
    <m/>
    <m/>
    <m/>
    <s v=""/>
  </r>
  <r>
    <x v="11"/>
    <d v="2013-03-23T00:00:00"/>
    <s v="Popeye"/>
    <x v="266"/>
    <x v="5"/>
    <x v="159"/>
    <x v="4"/>
    <x v="0"/>
    <m/>
    <m/>
    <m/>
    <m/>
    <s v=""/>
  </r>
  <r>
    <x v="11"/>
    <d v="2013-03-23T00:00:00"/>
    <s v="Popeye"/>
    <x v="10"/>
    <x v="10"/>
    <x v="6"/>
    <x v="4"/>
    <x v="0"/>
    <m/>
    <s v="Shark Copper (Female)"/>
    <m/>
    <n v="50.8"/>
    <n v="50.8"/>
  </r>
  <r>
    <x v="11"/>
    <d v="2013-03-23T00:00:00"/>
    <s v="Popeye"/>
    <x v="10"/>
    <x v="10"/>
    <x v="6"/>
    <x v="4"/>
    <x v="0"/>
    <m/>
    <s v="Shark Copper (Female)"/>
    <m/>
    <n v="61.5"/>
    <n v="61.5"/>
  </r>
  <r>
    <x v="11"/>
    <d v="2013-03-23T00:00:00"/>
    <s v="Popeye"/>
    <x v="5"/>
    <x v="5"/>
    <x v="2"/>
    <x v="2"/>
    <x v="0"/>
    <m/>
    <s v="Shark Copper (Female)"/>
    <m/>
    <n v="49.7"/>
    <n v="49.7"/>
  </r>
  <r>
    <x v="11"/>
    <d v="2013-03-23T00:00:00"/>
    <s v="Popeye"/>
    <x v="5"/>
    <x v="5"/>
    <x v="2"/>
    <x v="2"/>
    <x v="0"/>
    <m/>
    <s v="Shark Copper (Female)"/>
    <m/>
    <n v="53.2"/>
    <n v="53.2"/>
  </r>
  <r>
    <x v="11"/>
    <d v="2013-03-23T00:00:00"/>
    <s v="Popeye"/>
    <x v="5"/>
    <x v="5"/>
    <x v="2"/>
    <x v="2"/>
    <x v="0"/>
    <m/>
    <s v="Shark Copper (Female)"/>
    <m/>
    <n v="77.8"/>
    <n v="77.8"/>
  </r>
  <r>
    <x v="11"/>
    <d v="2013-03-23T00:00:00"/>
    <s v="Popeye"/>
    <x v="9"/>
    <x v="9"/>
    <x v="5"/>
    <x v="2"/>
    <x v="0"/>
    <m/>
    <s v="Shark Spotted Gully"/>
    <m/>
    <n v="18.2"/>
    <n v="18.2"/>
  </r>
  <r>
    <x v="11"/>
    <d v="2013-03-23T00:00:00"/>
    <s v="Popeye"/>
    <x v="238"/>
    <x v="90"/>
    <x v="147"/>
    <x v="4"/>
    <x v="2"/>
    <m/>
    <s v="Guitarfish - Lesser"/>
    <m/>
    <n v="2.4"/>
    <n v="2.4"/>
  </r>
  <r>
    <x v="11"/>
    <d v="2013-03-23T00:00:00"/>
    <s v="Popeye"/>
    <x v="8"/>
    <x v="8"/>
    <x v="4"/>
    <x v="2"/>
    <x v="2"/>
    <m/>
    <s v="Shark Spotted Gully"/>
    <m/>
    <n v="12"/>
    <n v="12"/>
  </r>
  <r>
    <x v="11"/>
    <d v="2013-03-23T00:00:00"/>
    <s v="Popeye"/>
    <x v="219"/>
    <x v="13"/>
    <x v="57"/>
    <x v="2"/>
    <x v="2"/>
    <m/>
    <s v="Guitarfish - Lesser"/>
    <m/>
    <n v="3.7"/>
    <n v="3.7"/>
  </r>
  <r>
    <x v="11"/>
    <d v="2013-03-23T00:00:00"/>
    <s v="Popeye"/>
    <x v="219"/>
    <x v="13"/>
    <x v="57"/>
    <x v="2"/>
    <x v="2"/>
    <m/>
    <s v="Shark Spotted Gully"/>
    <m/>
    <n v="4.5"/>
    <n v="4.5"/>
  </r>
  <r>
    <x v="11"/>
    <d v="2013-03-23T00:00:00"/>
    <s v="Popeye"/>
    <x v="219"/>
    <x v="13"/>
    <x v="57"/>
    <x v="2"/>
    <x v="2"/>
    <m/>
    <s v="Guitarfish - Lesser"/>
    <m/>
    <n v="3.3"/>
    <n v="3.3"/>
  </r>
  <r>
    <x v="11"/>
    <d v="2013-03-23T00:00:00"/>
    <s v="Popeye"/>
    <x v="219"/>
    <x v="13"/>
    <x v="57"/>
    <x v="2"/>
    <x v="2"/>
    <m/>
    <s v="Shark Spotted Gully"/>
    <m/>
    <n v="2.2000000000000002"/>
    <n v="2.2000000000000002"/>
  </r>
  <r>
    <x v="11"/>
    <d v="2013-03-23T00:00:00"/>
    <s v="Popeye"/>
    <x v="219"/>
    <x v="13"/>
    <x v="57"/>
    <x v="2"/>
    <x v="2"/>
    <m/>
    <s v="Shark Spotted Gully"/>
    <m/>
    <n v="5.9"/>
    <n v="5.9"/>
  </r>
  <r>
    <x v="11"/>
    <d v="2013-03-23T00:00:00"/>
    <s v="Popeye"/>
    <x v="377"/>
    <x v="76"/>
    <x v="132"/>
    <x v="8"/>
    <x v="2"/>
    <m/>
    <s v="Shark Spotted Gully"/>
    <m/>
    <n v="5.2"/>
    <n v="5.2"/>
  </r>
  <r>
    <x v="11"/>
    <d v="2013-03-23T00:00:00"/>
    <s v="Popeye"/>
    <x v="304"/>
    <x v="215"/>
    <x v="134"/>
    <x v="2"/>
    <x v="2"/>
    <m/>
    <s v="Shark Copper (Female)"/>
    <m/>
    <n v="67.2"/>
    <n v="67.2"/>
  </r>
  <r>
    <x v="11"/>
    <d v="2013-03-23T00:00:00"/>
    <s v="Popeye"/>
    <x v="210"/>
    <x v="157"/>
    <x v="128"/>
    <x v="4"/>
    <x v="2"/>
    <m/>
    <m/>
    <m/>
    <m/>
    <s v=""/>
  </r>
  <r>
    <x v="11"/>
    <d v="2013-03-23T00:00:00"/>
    <s v="Popeye"/>
    <x v="57"/>
    <x v="5"/>
    <x v="21"/>
    <x v="2"/>
    <x v="5"/>
    <m/>
    <s v="Shark Hound Smooth"/>
    <m/>
    <n v="7"/>
    <n v="7"/>
  </r>
  <r>
    <x v="11"/>
    <d v="2013-03-23T00:00:00"/>
    <s v="Popeye"/>
    <x v="272"/>
    <x v="39"/>
    <x v="160"/>
    <x v="2"/>
    <x v="5"/>
    <m/>
    <s v="Shark Spotted Gully"/>
    <m/>
    <n v="6.7"/>
    <n v="6.7"/>
  </r>
  <r>
    <x v="11"/>
    <d v="2013-03-23T00:00:00"/>
    <s v="Popeye"/>
    <x v="272"/>
    <x v="39"/>
    <x v="160"/>
    <x v="2"/>
    <x v="5"/>
    <m/>
    <s v="Shark Spotted Gully"/>
    <m/>
    <n v="7"/>
    <n v="7"/>
  </r>
  <r>
    <x v="11"/>
    <d v="2013-03-23T00:00:00"/>
    <s v="Popeye"/>
    <x v="55"/>
    <x v="47"/>
    <x v="40"/>
    <x v="2"/>
    <x v="5"/>
    <m/>
    <m/>
    <m/>
    <m/>
    <s v=""/>
  </r>
  <r>
    <x v="11"/>
    <d v="2013-03-23T00:00:00"/>
    <s v="Popeye"/>
    <x v="56"/>
    <x v="39"/>
    <x v="41"/>
    <x v="2"/>
    <x v="5"/>
    <m/>
    <s v="Shark Spotted Gully"/>
    <m/>
    <n v="13.9"/>
    <n v="13.9"/>
  </r>
  <r>
    <x v="11"/>
    <d v="2013-03-23T00:00:00"/>
    <s v="Popeye"/>
    <x v="56"/>
    <x v="39"/>
    <x v="41"/>
    <x v="2"/>
    <x v="5"/>
    <m/>
    <s v="Shark Spotted Gully"/>
    <m/>
    <n v="19.3"/>
    <n v="19.3"/>
  </r>
  <r>
    <x v="11"/>
    <d v="2013-03-23T00:00:00"/>
    <s v="Popeye"/>
    <x v="56"/>
    <x v="39"/>
    <x v="41"/>
    <x v="2"/>
    <x v="5"/>
    <s v="Kob"/>
    <m/>
    <m/>
    <n v="2"/>
    <n v="4"/>
  </r>
  <r>
    <x v="11"/>
    <d v="2013-03-23T00:00:00"/>
    <s v="Popeye"/>
    <x v="56"/>
    <x v="39"/>
    <x v="41"/>
    <x v="2"/>
    <x v="5"/>
    <m/>
    <s v="Shark Spotted Gully"/>
    <m/>
    <n v="5.3"/>
    <n v="5.3"/>
  </r>
  <r>
    <x v="11"/>
    <d v="2013-03-23T00:00:00"/>
    <s v="Popeye"/>
    <x v="56"/>
    <x v="39"/>
    <x v="41"/>
    <x v="2"/>
    <x v="5"/>
    <m/>
    <s v="Shark Copper (Female)"/>
    <m/>
    <n v="39.299999999999997"/>
    <n v="39.299999999999997"/>
  </r>
  <r>
    <x v="11"/>
    <d v="2013-03-23T00:00:00"/>
    <s v="Popeye"/>
    <x v="46"/>
    <x v="41"/>
    <x v="33"/>
    <x v="2"/>
    <x v="5"/>
    <m/>
    <s v="Shark Spotted Gully"/>
    <m/>
    <n v="5.3"/>
    <n v="5.3"/>
  </r>
  <r>
    <x v="11"/>
    <d v="2013-03-23T00:00:00"/>
    <s v="Popeye"/>
    <x v="46"/>
    <x v="41"/>
    <x v="33"/>
    <x v="2"/>
    <x v="5"/>
    <m/>
    <s v="Shark Spotted Gully"/>
    <m/>
    <n v="3.2"/>
    <n v="3.2"/>
  </r>
  <r>
    <x v="11"/>
    <d v="2013-03-23T00:00:00"/>
    <s v="Popeye"/>
    <x v="46"/>
    <x v="41"/>
    <x v="33"/>
    <x v="2"/>
    <x v="5"/>
    <m/>
    <s v="Shark Spotted Gully"/>
    <m/>
    <n v="5.8"/>
    <n v="5.8"/>
  </r>
  <r>
    <x v="11"/>
    <d v="2013-03-23T00:00:00"/>
    <s v="Popeye"/>
    <x v="46"/>
    <x v="41"/>
    <x v="33"/>
    <x v="2"/>
    <x v="5"/>
    <m/>
    <s v="Shark Spotted Gully"/>
    <m/>
    <n v="12.5"/>
    <n v="12.5"/>
  </r>
  <r>
    <x v="11"/>
    <d v="2013-03-23T00:00:00"/>
    <s v="Popeye"/>
    <x v="46"/>
    <x v="41"/>
    <x v="33"/>
    <x v="2"/>
    <x v="5"/>
    <m/>
    <s v="Shark Spotted Gully"/>
    <m/>
    <n v="7.5"/>
    <n v="7.5"/>
  </r>
  <r>
    <x v="11"/>
    <d v="2013-03-23T00:00:00"/>
    <s v="Popeye"/>
    <x v="49"/>
    <x v="44"/>
    <x v="35"/>
    <x v="4"/>
    <x v="5"/>
    <m/>
    <s v="Guitarfish - Lesser"/>
    <m/>
    <n v="3.7"/>
    <n v="3.7"/>
  </r>
  <r>
    <x v="11"/>
    <d v="2013-03-23T00:00:00"/>
    <s v="Popeye"/>
    <x v="49"/>
    <x v="44"/>
    <x v="35"/>
    <x v="4"/>
    <x v="5"/>
    <m/>
    <s v="Guitarfish - Lesser"/>
    <m/>
    <n v="2.7"/>
    <n v="2.7"/>
  </r>
  <r>
    <x v="11"/>
    <d v="2013-03-23T00:00:00"/>
    <s v="Popeye"/>
    <x v="166"/>
    <x v="128"/>
    <x v="69"/>
    <x v="4"/>
    <x v="18"/>
    <m/>
    <m/>
    <m/>
    <m/>
    <s v=""/>
  </r>
  <r>
    <x v="11"/>
    <d v="2013-03-23T00:00:00"/>
    <s v="Popeye"/>
    <x v="162"/>
    <x v="71"/>
    <x v="94"/>
    <x v="2"/>
    <x v="18"/>
    <m/>
    <s v="Shark Spotted Gully"/>
    <m/>
    <n v="12.5"/>
    <n v="12.5"/>
  </r>
  <r>
    <x v="11"/>
    <d v="2013-03-23T00:00:00"/>
    <s v="Popeye"/>
    <x v="159"/>
    <x v="126"/>
    <x v="103"/>
    <x v="4"/>
    <x v="18"/>
    <m/>
    <s v="Shark Spotted Gully"/>
    <m/>
    <n v="14.8"/>
    <n v="14.8"/>
  </r>
  <r>
    <x v="11"/>
    <d v="2013-03-23T00:00:00"/>
    <s v="Popeye"/>
    <x v="159"/>
    <x v="126"/>
    <x v="103"/>
    <x v="4"/>
    <x v="18"/>
    <m/>
    <s v="Guitarfish - Lesser"/>
    <m/>
    <n v="3.6"/>
    <n v="3.6"/>
  </r>
  <r>
    <x v="11"/>
    <d v="2013-03-23T00:00:00"/>
    <s v="Popeye"/>
    <x v="240"/>
    <x v="172"/>
    <x v="148"/>
    <x v="2"/>
    <x v="18"/>
    <m/>
    <s v="Shark Hound Smooth"/>
    <m/>
    <n v="3.2"/>
    <n v="3.2"/>
  </r>
  <r>
    <x v="11"/>
    <d v="2013-03-23T00:00:00"/>
    <s v="Popeye"/>
    <x v="240"/>
    <x v="172"/>
    <x v="148"/>
    <x v="2"/>
    <x v="18"/>
    <m/>
    <s v="Shark Spotted Gully"/>
    <m/>
    <n v="11.8"/>
    <n v="11.8"/>
  </r>
  <r>
    <x v="11"/>
    <d v="2013-03-23T00:00:00"/>
    <s v="Popeye"/>
    <x v="240"/>
    <x v="172"/>
    <x v="148"/>
    <x v="2"/>
    <x v="18"/>
    <m/>
    <s v="Shark Spotted Gully"/>
    <m/>
    <n v="11.7"/>
    <n v="11.7"/>
  </r>
  <r>
    <x v="11"/>
    <d v="2013-03-23T00:00:00"/>
    <s v="Popeye"/>
    <x v="161"/>
    <x v="81"/>
    <x v="94"/>
    <x v="0"/>
    <x v="18"/>
    <m/>
    <s v="Guitarfish - Lesser"/>
    <m/>
    <n v="3"/>
    <n v="3"/>
  </r>
  <r>
    <x v="11"/>
    <d v="2013-03-23T00:00:00"/>
    <s v="Popeye"/>
    <x v="169"/>
    <x v="131"/>
    <x v="109"/>
    <x v="2"/>
    <x v="18"/>
    <m/>
    <s v="Shark Spotted Gully"/>
    <m/>
    <n v="4.2"/>
    <n v="4.2"/>
  </r>
  <r>
    <x v="11"/>
    <d v="2013-03-23T00:00:00"/>
    <s v="Popeye"/>
    <x v="80"/>
    <x v="67"/>
    <x v="56"/>
    <x v="4"/>
    <x v="8"/>
    <m/>
    <s v="Shark Spotted Gully"/>
    <m/>
    <n v="4.8"/>
    <n v="4.8"/>
  </r>
  <r>
    <x v="11"/>
    <d v="2013-03-23T00:00:00"/>
    <s v="Popeye"/>
    <x v="92"/>
    <x v="76"/>
    <x v="207"/>
    <x v="2"/>
    <x v="8"/>
    <m/>
    <s v="Shark Hound Smooth"/>
    <m/>
    <n v="2.2999999999999998"/>
    <n v="2.2999999999999998"/>
  </r>
  <r>
    <x v="11"/>
    <d v="2013-03-23T00:00:00"/>
    <s v="Popeye"/>
    <x v="92"/>
    <x v="76"/>
    <x v="207"/>
    <x v="2"/>
    <x v="8"/>
    <m/>
    <s v="Shark Spotted Gully"/>
    <m/>
    <n v="3.4"/>
    <n v="3.4"/>
  </r>
  <r>
    <x v="11"/>
    <d v="2013-03-23T00:00:00"/>
    <s v="Popeye"/>
    <x v="78"/>
    <x v="65"/>
    <x v="55"/>
    <x v="2"/>
    <x v="8"/>
    <m/>
    <s v="Shark Spotted Gully"/>
    <m/>
    <n v="21.7"/>
    <n v="21.7"/>
  </r>
  <r>
    <x v="11"/>
    <d v="2013-03-23T00:00:00"/>
    <s v="Popeye"/>
    <x v="74"/>
    <x v="13"/>
    <x v="54"/>
    <x v="2"/>
    <x v="8"/>
    <m/>
    <s v="Shark Spotted Gully"/>
    <m/>
    <n v="4.8"/>
    <n v="4.8"/>
  </r>
  <r>
    <x v="11"/>
    <d v="2013-03-23T00:00:00"/>
    <s v="Popeye"/>
    <x v="73"/>
    <x v="10"/>
    <x v="53"/>
    <x v="4"/>
    <x v="8"/>
    <m/>
    <m/>
    <m/>
    <m/>
    <s v=""/>
  </r>
  <r>
    <x v="11"/>
    <d v="2013-03-23T00:00:00"/>
    <s v="Popeye"/>
    <x v="70"/>
    <x v="59"/>
    <x v="51"/>
    <x v="0"/>
    <x v="8"/>
    <m/>
    <s v="Shark Spotted Gully"/>
    <m/>
    <n v="5.0999999999999996"/>
    <n v="5.0999999999999996"/>
  </r>
  <r>
    <x v="11"/>
    <d v="2013-03-23T00:00:00"/>
    <s v="Popeye"/>
    <x v="244"/>
    <x v="175"/>
    <x v="94"/>
    <x v="2"/>
    <x v="22"/>
    <m/>
    <m/>
    <m/>
    <m/>
    <s v=""/>
  </r>
  <r>
    <x v="11"/>
    <d v="2013-03-23T00:00:00"/>
    <s v="Popeye"/>
    <x v="249"/>
    <x v="178"/>
    <x v="114"/>
    <x v="2"/>
    <x v="22"/>
    <m/>
    <s v="Shark Spotted Gully"/>
    <m/>
    <n v="18.7"/>
    <n v="18.7"/>
  </r>
  <r>
    <x v="11"/>
    <d v="2013-03-23T00:00:00"/>
    <s v="Popeye"/>
    <x v="247"/>
    <x v="81"/>
    <x v="153"/>
    <x v="2"/>
    <x v="22"/>
    <m/>
    <m/>
    <m/>
    <m/>
    <s v=""/>
  </r>
  <r>
    <x v="11"/>
    <d v="2013-03-23T00:00:00"/>
    <s v="Popeye"/>
    <x v="245"/>
    <x v="176"/>
    <x v="151"/>
    <x v="0"/>
    <x v="22"/>
    <m/>
    <s v="Shark Spotted Gully"/>
    <m/>
    <n v="5"/>
    <n v="5"/>
  </r>
  <r>
    <x v="11"/>
    <d v="2013-03-23T00:00:00"/>
    <s v="Popeye"/>
    <x v="298"/>
    <x v="132"/>
    <x v="170"/>
    <x v="2"/>
    <x v="22"/>
    <m/>
    <m/>
    <m/>
    <m/>
    <s v=""/>
  </r>
  <r>
    <x v="11"/>
    <d v="2013-03-23T00:00:00"/>
    <s v="Popeye"/>
    <x v="390"/>
    <x v="272"/>
    <x v="152"/>
    <x v="2"/>
    <x v="22"/>
    <m/>
    <m/>
    <m/>
    <m/>
    <s v=""/>
  </r>
  <r>
    <x v="11"/>
    <d v="2013-03-23T00:00:00"/>
    <s v="Popeye"/>
    <x v="123"/>
    <x v="97"/>
    <x v="85"/>
    <x v="0"/>
    <x v="12"/>
    <m/>
    <m/>
    <m/>
    <m/>
    <s v=""/>
  </r>
  <r>
    <x v="11"/>
    <d v="2013-03-23T00:00:00"/>
    <s v="Popeye"/>
    <x v="120"/>
    <x v="31"/>
    <x v="85"/>
    <x v="0"/>
    <x v="12"/>
    <m/>
    <m/>
    <m/>
    <m/>
    <s v=""/>
  </r>
  <r>
    <x v="11"/>
    <d v="2013-03-23T00:00:00"/>
    <s v="Popeye"/>
    <x v="112"/>
    <x v="90"/>
    <x v="80"/>
    <x v="2"/>
    <x v="12"/>
    <m/>
    <m/>
    <m/>
    <m/>
    <s v=""/>
  </r>
  <r>
    <x v="11"/>
    <d v="2013-03-23T00:00:00"/>
    <s v="Popeye"/>
    <x v="121"/>
    <x v="95"/>
    <x v="86"/>
    <x v="2"/>
    <x v="12"/>
    <m/>
    <m/>
    <m/>
    <m/>
    <s v=""/>
  </r>
  <r>
    <x v="11"/>
    <d v="2013-03-23T00:00:00"/>
    <s v="Popeye"/>
    <x v="114"/>
    <x v="61"/>
    <x v="81"/>
    <x v="0"/>
    <x v="12"/>
    <s v="Galjoen"/>
    <m/>
    <m/>
    <n v="0.7"/>
    <n v="1.4"/>
  </r>
  <r>
    <x v="11"/>
    <d v="2013-03-23T00:00:00"/>
    <s v="Popeye"/>
    <x v="116"/>
    <x v="92"/>
    <x v="83"/>
    <x v="4"/>
    <x v="12"/>
    <s v="Galjoen"/>
    <m/>
    <m/>
    <n v="0.7"/>
    <n v="1.4"/>
  </r>
  <r>
    <x v="11"/>
    <d v="2013-03-23T00:00:00"/>
    <s v="Popeye"/>
    <x v="116"/>
    <x v="92"/>
    <x v="83"/>
    <x v="4"/>
    <x v="12"/>
    <s v="Galjoen"/>
    <m/>
    <m/>
    <n v="0.7"/>
    <n v="1.4"/>
  </r>
  <r>
    <x v="11"/>
    <d v="2013-03-23T00:00:00"/>
    <s v="Popeye"/>
    <x v="116"/>
    <x v="92"/>
    <x v="83"/>
    <x v="4"/>
    <x v="12"/>
    <s v="Galjoen"/>
    <m/>
    <m/>
    <n v="0.7"/>
    <n v="1.4"/>
  </r>
  <r>
    <x v="11"/>
    <d v="2013-03-23T00:00:00"/>
    <s v="Popeye"/>
    <x v="71"/>
    <x v="60"/>
    <x v="51"/>
    <x v="3"/>
    <x v="8"/>
    <m/>
    <s v="Shark Spotted Gully"/>
    <m/>
    <n v="8.9"/>
    <n v="8.9"/>
  </r>
  <r>
    <x v="11"/>
    <d v="2013-03-23T00:00:00"/>
    <s v="Popeye"/>
    <x v="145"/>
    <x v="115"/>
    <x v="98"/>
    <x v="10"/>
    <x v="15"/>
    <m/>
    <s v="Shark Spotted Gully"/>
    <m/>
    <n v="5.3"/>
    <n v="5.3"/>
  </r>
  <r>
    <x v="11"/>
    <d v="2013-03-23T00:00:00"/>
    <s v="Popeye"/>
    <x v="1"/>
    <x v="1"/>
    <x v="0"/>
    <x v="1"/>
    <x v="0"/>
    <m/>
    <s v="Shark Spotted Gully"/>
    <m/>
    <n v="3.1"/>
    <n v="3.1"/>
  </r>
  <r>
    <x v="11"/>
    <d v="2013-03-23T00:00:00"/>
    <s v="Popeye"/>
    <x v="15"/>
    <x v="15"/>
    <x v="10"/>
    <x v="3"/>
    <x v="0"/>
    <m/>
    <s v="Shark Spotted Gully"/>
    <m/>
    <n v="2.4"/>
    <n v="2.4"/>
  </r>
  <r>
    <x v="11"/>
    <d v="2013-03-23T00:00:00"/>
    <s v="Popeye"/>
    <x v="34"/>
    <x v="29"/>
    <x v="25"/>
    <x v="1"/>
    <x v="3"/>
    <s v="Kob"/>
    <m/>
    <m/>
    <n v="0.8"/>
    <n v="1.6"/>
  </r>
  <r>
    <x v="11"/>
    <d v="2013-03-23T00:00:00"/>
    <s v="Popeye"/>
    <x v="34"/>
    <x v="29"/>
    <x v="25"/>
    <x v="1"/>
    <x v="3"/>
    <m/>
    <s v="Guitarfish - Lesser"/>
    <m/>
    <n v="2.9"/>
    <n v="2.9"/>
  </r>
  <r>
    <x v="11"/>
    <d v="2013-03-23T00:00:00"/>
    <s v="Popeye"/>
    <x v="34"/>
    <x v="29"/>
    <x v="25"/>
    <x v="1"/>
    <x v="3"/>
    <m/>
    <s v="Ray Bull / Eagle"/>
    <m/>
    <n v="2.5"/>
    <n v="2.5"/>
  </r>
  <r>
    <x v="11"/>
    <d v="2013-03-23T00:00:00"/>
    <s v="Popeye"/>
    <x v="154"/>
    <x v="122"/>
    <x v="6"/>
    <x v="5"/>
    <x v="17"/>
    <m/>
    <m/>
    <m/>
    <m/>
    <s v=""/>
  </r>
  <r>
    <x v="11"/>
    <d v="2013-03-23T00:00:00"/>
    <s v="Popeye"/>
    <x v="6"/>
    <x v="6"/>
    <x v="2"/>
    <x v="3"/>
    <x v="0"/>
    <m/>
    <m/>
    <m/>
    <m/>
    <s v=""/>
  </r>
  <r>
    <x v="11"/>
    <d v="2013-03-23T00:00:00"/>
    <s v="Popeye"/>
    <x v="262"/>
    <x v="189"/>
    <x v="6"/>
    <x v="5"/>
    <x v="0"/>
    <m/>
    <m/>
    <m/>
    <m/>
    <s v=""/>
  </r>
  <r>
    <x v="11"/>
    <d v="2013-03-23T00:00:00"/>
    <s v="Popeye"/>
    <x v="129"/>
    <x v="102"/>
    <x v="37"/>
    <x v="5"/>
    <x v="2"/>
    <m/>
    <m/>
    <m/>
    <m/>
    <s v=""/>
  </r>
  <r>
    <x v="11"/>
    <d v="2013-03-23T00:00:00"/>
    <s v="Popeye"/>
    <x v="47"/>
    <x v="42"/>
    <x v="34"/>
    <x v="1"/>
    <x v="5"/>
    <m/>
    <m/>
    <m/>
    <m/>
    <s v=""/>
  </r>
  <r>
    <x v="11"/>
    <d v="2013-03-23T00:00:00"/>
    <s v="Popeye"/>
    <x v="108"/>
    <x v="86"/>
    <x v="77"/>
    <x v="7"/>
    <x v="10"/>
    <m/>
    <m/>
    <m/>
    <m/>
    <s v=""/>
  </r>
  <r>
    <x v="11"/>
    <d v="2013-03-23T00:00:00"/>
    <s v="Popeye"/>
    <x v="132"/>
    <x v="105"/>
    <x v="23"/>
    <x v="7"/>
    <x v="7"/>
    <m/>
    <m/>
    <m/>
    <m/>
    <s v=""/>
  </r>
  <r>
    <x v="11"/>
    <d v="2013-03-23T00:00:00"/>
    <s v="Popeye"/>
    <x v="43"/>
    <x v="38"/>
    <x v="30"/>
    <x v="5"/>
    <x v="4"/>
    <m/>
    <m/>
    <m/>
    <m/>
    <s v=""/>
  </r>
  <r>
    <x v="11"/>
    <d v="2013-03-23T00:00:00"/>
    <s v="Popeye"/>
    <x v="228"/>
    <x v="104"/>
    <x v="141"/>
    <x v="2"/>
    <x v="21"/>
    <m/>
    <m/>
    <m/>
    <m/>
    <s v=""/>
  </r>
  <r>
    <x v="11"/>
    <d v="2013-03-23T00:00:00"/>
    <s v="Popeye"/>
    <x v="348"/>
    <x v="23"/>
    <x v="94"/>
    <x v="4"/>
    <x v="21"/>
    <m/>
    <m/>
    <m/>
    <m/>
    <s v=""/>
  </r>
  <r>
    <x v="11"/>
    <d v="2013-03-23T00:00:00"/>
    <s v="Popeye"/>
    <x v="232"/>
    <x v="47"/>
    <x v="143"/>
    <x v="4"/>
    <x v="21"/>
    <m/>
    <m/>
    <m/>
    <m/>
    <s v=""/>
  </r>
  <r>
    <x v="11"/>
    <d v="2013-03-23T00:00:00"/>
    <s v="Popeye"/>
    <x v="224"/>
    <x v="45"/>
    <x v="138"/>
    <x v="2"/>
    <x v="21"/>
    <m/>
    <s v="Shark Spotted Gully"/>
    <m/>
    <n v="14"/>
    <n v="14"/>
  </r>
  <r>
    <x v="11"/>
    <d v="2013-03-23T00:00:00"/>
    <s v="Popeye"/>
    <x v="230"/>
    <x v="254"/>
    <x v="21"/>
    <x v="2"/>
    <x v="21"/>
    <m/>
    <s v="Shark Spotted Gully"/>
    <m/>
    <n v="5.8"/>
    <n v="5.8"/>
  </r>
  <r>
    <x v="11"/>
    <d v="2013-03-23T00:00:00"/>
    <s v="Popeye"/>
    <x v="230"/>
    <x v="254"/>
    <x v="21"/>
    <x v="2"/>
    <x v="21"/>
    <m/>
    <s v="Shark Spotted Gully"/>
    <m/>
    <n v="11.2"/>
    <n v="11.2"/>
  </r>
  <r>
    <x v="11"/>
    <d v="2013-03-23T00:00:00"/>
    <s v="Popeye"/>
    <x v="93"/>
    <x v="77"/>
    <x v="65"/>
    <x v="6"/>
    <x v="21"/>
    <m/>
    <s v="Shark Spotted Gully"/>
    <m/>
    <n v="3.4"/>
    <n v="3.4"/>
  </r>
  <r>
    <x v="11"/>
    <d v="2013-03-23T00:00:00"/>
    <s v="Popeye"/>
    <x v="163"/>
    <x v="84"/>
    <x v="104"/>
    <x v="2"/>
    <x v="4"/>
    <m/>
    <s v="Shark Spotted Gully"/>
    <m/>
    <n v="16.2"/>
    <n v="16.2"/>
  </r>
  <r>
    <x v="11"/>
    <d v="2013-03-23T00:00:00"/>
    <s v="Popeye"/>
    <x v="163"/>
    <x v="84"/>
    <x v="104"/>
    <x v="2"/>
    <x v="4"/>
    <m/>
    <s v="Shark Spotted Gully"/>
    <m/>
    <n v="12.2"/>
    <n v="12.2"/>
  </r>
  <r>
    <x v="11"/>
    <d v="2013-03-23T00:00:00"/>
    <s v="Popeye"/>
    <x v="163"/>
    <x v="84"/>
    <x v="104"/>
    <x v="2"/>
    <x v="4"/>
    <s v="Kob"/>
    <m/>
    <m/>
    <n v="2.4"/>
    <n v="4.8"/>
  </r>
  <r>
    <x v="11"/>
    <d v="2013-03-23T00:00:00"/>
    <s v="Popeye"/>
    <x v="163"/>
    <x v="84"/>
    <x v="104"/>
    <x v="2"/>
    <x v="4"/>
    <m/>
    <s v="Shark Spotted Gully"/>
    <m/>
    <n v="8.6"/>
    <n v="8.6"/>
  </r>
  <r>
    <x v="11"/>
    <d v="2013-03-23T00:00:00"/>
    <s v="Popeye"/>
    <x v="319"/>
    <x v="158"/>
    <x v="183"/>
    <x v="2"/>
    <x v="4"/>
    <m/>
    <m/>
    <m/>
    <m/>
    <s v=""/>
  </r>
  <r>
    <x v="11"/>
    <d v="2013-03-23T00:00:00"/>
    <s v="Popeye"/>
    <x v="172"/>
    <x v="134"/>
    <x v="111"/>
    <x v="2"/>
    <x v="4"/>
    <m/>
    <s v="Shark Spotted Gully"/>
    <m/>
    <n v="7"/>
    <n v="7"/>
  </r>
  <r>
    <x v="11"/>
    <d v="2013-03-23T00:00:00"/>
    <s v="Popeye"/>
    <x v="172"/>
    <x v="134"/>
    <x v="111"/>
    <x v="2"/>
    <x v="4"/>
    <m/>
    <s v="Shark Spotted Gully"/>
    <m/>
    <n v="18.100000000000001"/>
    <n v="18.100000000000001"/>
  </r>
  <r>
    <x v="11"/>
    <d v="2013-03-23T00:00:00"/>
    <s v="Popeye"/>
    <x v="317"/>
    <x v="225"/>
    <x v="181"/>
    <x v="2"/>
    <x v="4"/>
    <m/>
    <s v="Shark Spotted Gully"/>
    <m/>
    <n v="7.7"/>
    <n v="7.7"/>
  </r>
  <r>
    <x v="11"/>
    <d v="2013-03-23T00:00:00"/>
    <s v="Popeye"/>
    <x v="42"/>
    <x v="37"/>
    <x v="30"/>
    <x v="4"/>
    <x v="4"/>
    <m/>
    <s v="Shark Copper (Female)"/>
    <m/>
    <n v="77"/>
    <n v="77"/>
  </r>
  <r>
    <x v="11"/>
    <d v="2013-03-23T00:00:00"/>
    <s v="Popeye"/>
    <x v="42"/>
    <x v="37"/>
    <x v="30"/>
    <x v="4"/>
    <x v="4"/>
    <m/>
    <s v="Shark Spotted Gully"/>
    <m/>
    <n v="22.6"/>
    <n v="22.6"/>
  </r>
  <r>
    <x v="11"/>
    <d v="2013-03-23T00:00:00"/>
    <s v="Popeye"/>
    <x v="165"/>
    <x v="127"/>
    <x v="106"/>
    <x v="2"/>
    <x v="4"/>
    <m/>
    <s v="Shark Spotted Gully"/>
    <m/>
    <n v="8.1999999999999993"/>
    <n v="8.1999999999999993"/>
  </r>
  <r>
    <x v="11"/>
    <d v="2013-03-23T00:00:00"/>
    <s v="Popeye"/>
    <x v="165"/>
    <x v="127"/>
    <x v="106"/>
    <x v="2"/>
    <x v="4"/>
    <m/>
    <s v="Shark Spotted Gully"/>
    <m/>
    <n v="3.3"/>
    <n v="3.3"/>
  </r>
  <r>
    <x v="11"/>
    <d v="2013-03-23T00:00:00"/>
    <s v="Popeye"/>
    <x v="165"/>
    <x v="127"/>
    <x v="106"/>
    <x v="2"/>
    <x v="4"/>
    <m/>
    <s v="Shark Spotted Gully"/>
    <m/>
    <n v="11.1"/>
    <n v="11.1"/>
  </r>
  <r>
    <x v="11"/>
    <d v="2013-03-23T00:00:00"/>
    <s v="Popeye"/>
    <x v="165"/>
    <x v="127"/>
    <x v="106"/>
    <x v="2"/>
    <x v="4"/>
    <m/>
    <s v="Shark Spotted Gully"/>
    <m/>
    <n v="5"/>
    <n v="5"/>
  </r>
  <r>
    <x v="11"/>
    <d v="2013-03-23T00:00:00"/>
    <s v="Popeye"/>
    <x v="165"/>
    <x v="127"/>
    <x v="106"/>
    <x v="2"/>
    <x v="4"/>
    <m/>
    <s v="Shark Spotted Gully"/>
    <m/>
    <n v="15.5"/>
    <n v="15.5"/>
  </r>
  <r>
    <x v="11"/>
    <d v="2013-03-23T00:00:00"/>
    <s v="Popeye"/>
    <x v="165"/>
    <x v="127"/>
    <x v="106"/>
    <x v="2"/>
    <x v="4"/>
    <m/>
    <s v="Shark Spotted Gully"/>
    <m/>
    <n v="2.5"/>
    <n v="2.5"/>
  </r>
  <r>
    <x v="11"/>
    <d v="2013-03-23T00:00:00"/>
    <s v="Popeye"/>
    <x v="136"/>
    <x v="45"/>
    <x v="91"/>
    <x v="2"/>
    <x v="7"/>
    <m/>
    <m/>
    <m/>
    <m/>
    <s v=""/>
  </r>
  <r>
    <x v="11"/>
    <d v="2013-03-23T00:00:00"/>
    <s v="Popeye"/>
    <x v="128"/>
    <x v="101"/>
    <x v="88"/>
    <x v="2"/>
    <x v="7"/>
    <m/>
    <m/>
    <m/>
    <m/>
    <s v=""/>
  </r>
  <r>
    <x v="11"/>
    <d v="2013-03-23T00:00:00"/>
    <s v="Popeye"/>
    <x v="134"/>
    <x v="5"/>
    <x v="74"/>
    <x v="2"/>
    <x v="7"/>
    <m/>
    <s v="Shark Spotted Gully"/>
    <m/>
    <n v="6.2"/>
    <n v="6.2"/>
  </r>
  <r>
    <x v="11"/>
    <d v="2013-03-23T00:00:00"/>
    <s v="Popeye"/>
    <x v="134"/>
    <x v="5"/>
    <x v="74"/>
    <x v="2"/>
    <x v="7"/>
    <m/>
    <s v="Shark Spotted Gully"/>
    <m/>
    <n v="7"/>
    <n v="7"/>
  </r>
  <r>
    <x v="11"/>
    <d v="2013-03-23T00:00:00"/>
    <s v="Popeye"/>
    <x v="134"/>
    <x v="5"/>
    <x v="74"/>
    <x v="2"/>
    <x v="7"/>
    <m/>
    <s v="Shark Spotted Gully"/>
    <m/>
    <n v="7.4"/>
    <n v="7.4"/>
  </r>
  <r>
    <x v="11"/>
    <d v="2013-03-23T00:00:00"/>
    <s v="Popeye"/>
    <x v="134"/>
    <x v="5"/>
    <x v="74"/>
    <x v="2"/>
    <x v="7"/>
    <m/>
    <s v="Shark Spotted Gully"/>
    <m/>
    <n v="8.3000000000000007"/>
    <n v="8.3000000000000007"/>
  </r>
  <r>
    <x v="11"/>
    <d v="2013-03-23T00:00:00"/>
    <s v="Popeye"/>
    <x v="131"/>
    <x v="104"/>
    <x v="70"/>
    <x v="2"/>
    <x v="7"/>
    <m/>
    <s v="Shark Spotted Gully"/>
    <m/>
    <n v="14.9"/>
    <n v="14.9"/>
  </r>
  <r>
    <x v="11"/>
    <d v="2013-03-23T00:00:00"/>
    <s v="Popeye"/>
    <x v="127"/>
    <x v="61"/>
    <x v="55"/>
    <x v="4"/>
    <x v="7"/>
    <m/>
    <s v="Shark Spotted Gully"/>
    <m/>
    <n v="13.1"/>
    <n v="13.1"/>
  </r>
  <r>
    <x v="11"/>
    <d v="2013-03-23T00:00:00"/>
    <s v="Popeye"/>
    <x v="127"/>
    <x v="61"/>
    <x v="55"/>
    <x v="4"/>
    <x v="7"/>
    <m/>
    <s v="Shark Spotted Gully"/>
    <m/>
    <n v="3.4"/>
    <n v="3.4"/>
  </r>
  <r>
    <x v="11"/>
    <d v="2013-03-23T00:00:00"/>
    <s v="Popeye"/>
    <x v="135"/>
    <x v="107"/>
    <x v="90"/>
    <x v="2"/>
    <x v="7"/>
    <m/>
    <s v="Guitarfish - Lesser"/>
    <m/>
    <n v="3.7"/>
    <n v="3.7"/>
  </r>
  <r>
    <x v="11"/>
    <d v="2013-03-23T00:00:00"/>
    <s v="Popeye"/>
    <x v="135"/>
    <x v="107"/>
    <x v="90"/>
    <x v="2"/>
    <x v="7"/>
    <m/>
    <s v="Shark Spotted Gully"/>
    <m/>
    <n v="5.2"/>
    <n v="5.2"/>
  </r>
  <r>
    <x v="11"/>
    <d v="2013-03-23T00:00:00"/>
    <s v="Popeye"/>
    <x v="94"/>
    <x v="78"/>
    <x v="66"/>
    <x v="2"/>
    <x v="10"/>
    <m/>
    <m/>
    <m/>
    <m/>
    <s v=""/>
  </r>
  <r>
    <x v="11"/>
    <d v="2013-03-23T00:00:00"/>
    <s v="Popeye"/>
    <x v="294"/>
    <x v="157"/>
    <x v="55"/>
    <x v="2"/>
    <x v="10"/>
    <m/>
    <m/>
    <m/>
    <m/>
    <s v=""/>
  </r>
  <r>
    <x v="11"/>
    <d v="2013-03-23T00:00:00"/>
    <s v="Popeye"/>
    <x v="101"/>
    <x v="18"/>
    <x v="73"/>
    <x v="2"/>
    <x v="10"/>
    <m/>
    <m/>
    <m/>
    <m/>
    <s v=""/>
  </r>
  <r>
    <x v="11"/>
    <d v="2013-03-23T00:00:00"/>
    <s v="Popeye"/>
    <x v="97"/>
    <x v="80"/>
    <x v="69"/>
    <x v="0"/>
    <x v="10"/>
    <m/>
    <m/>
    <m/>
    <m/>
    <s v=""/>
  </r>
  <r>
    <x v="11"/>
    <d v="2013-03-23T00:00:00"/>
    <s v="Popeye"/>
    <x v="98"/>
    <x v="12"/>
    <x v="70"/>
    <x v="4"/>
    <x v="10"/>
    <m/>
    <m/>
    <m/>
    <m/>
    <s v=""/>
  </r>
  <r>
    <x v="11"/>
    <d v="2013-03-23T00:00:00"/>
    <s v="Popeye"/>
    <x v="376"/>
    <x v="81"/>
    <x v="72"/>
    <x v="2"/>
    <x v="10"/>
    <m/>
    <s v="Shark Spotted Gully"/>
    <m/>
    <n v="15"/>
    <n v="15"/>
  </r>
  <r>
    <x v="11"/>
    <d v="2013-03-23T00:00:00"/>
    <s v="Popeye"/>
    <x v="289"/>
    <x v="206"/>
    <x v="164"/>
    <x v="2"/>
    <x v="20"/>
    <m/>
    <s v="Shark Spotted Gully"/>
    <m/>
    <n v="12.1"/>
    <n v="12.1"/>
  </r>
  <r>
    <x v="11"/>
    <d v="2013-03-23T00:00:00"/>
    <s v="Popeye"/>
    <x v="289"/>
    <x v="206"/>
    <x v="164"/>
    <x v="2"/>
    <x v="20"/>
    <m/>
    <s v="Shark Hound Smooth"/>
    <m/>
    <n v="2.2000000000000002"/>
    <n v="2.2000000000000002"/>
  </r>
  <r>
    <x v="11"/>
    <d v="2013-03-23T00:00:00"/>
    <s v="Popeye"/>
    <x v="289"/>
    <x v="206"/>
    <x v="164"/>
    <x v="2"/>
    <x v="20"/>
    <m/>
    <s v="Shark Spotted Gully"/>
    <m/>
    <n v="7.6"/>
    <n v="7.6"/>
  </r>
  <r>
    <x v="11"/>
    <d v="2013-03-23T00:00:00"/>
    <s v="Popeye"/>
    <x v="195"/>
    <x v="146"/>
    <x v="122"/>
    <x v="4"/>
    <x v="20"/>
    <s v="Kob"/>
    <m/>
    <m/>
    <n v="1.7"/>
    <n v="3.4"/>
  </r>
  <r>
    <x v="11"/>
    <d v="2013-03-23T00:00:00"/>
    <s v="Popeye"/>
    <x v="185"/>
    <x v="140"/>
    <x v="114"/>
    <x v="2"/>
    <x v="20"/>
    <m/>
    <s v="Shark Spotted Gully"/>
    <m/>
    <n v="6.8"/>
    <n v="6.8"/>
  </r>
  <r>
    <x v="11"/>
    <d v="2013-03-23T00:00:00"/>
    <s v="Popeye"/>
    <x v="189"/>
    <x v="45"/>
    <x v="16"/>
    <x v="4"/>
    <x v="20"/>
    <m/>
    <s v="Shark Copper (Female)"/>
    <m/>
    <n v="60"/>
    <n v="60"/>
  </r>
  <r>
    <x v="11"/>
    <d v="2013-03-23T00:00:00"/>
    <s v="Popeye"/>
    <x v="189"/>
    <x v="45"/>
    <x v="16"/>
    <x v="4"/>
    <x v="20"/>
    <m/>
    <s v="Shark Copper (Female)"/>
    <m/>
    <n v="41.8"/>
    <n v="41.8"/>
  </r>
  <r>
    <x v="11"/>
    <d v="2013-03-23T00:00:00"/>
    <s v="Popeye"/>
    <x v="189"/>
    <x v="45"/>
    <x v="16"/>
    <x v="4"/>
    <x v="20"/>
    <m/>
    <s v="Shark Copper (Female)"/>
    <m/>
    <n v="89.8"/>
    <n v="89.8"/>
  </r>
  <r>
    <x v="11"/>
    <d v="2013-03-23T00:00:00"/>
    <s v="Popeye"/>
    <x v="194"/>
    <x v="124"/>
    <x v="121"/>
    <x v="0"/>
    <x v="20"/>
    <m/>
    <m/>
    <m/>
    <m/>
    <s v=""/>
  </r>
  <r>
    <x v="11"/>
    <d v="2013-03-23T00:00:00"/>
    <s v="Popeye"/>
    <x v="181"/>
    <x v="45"/>
    <x v="43"/>
    <x v="4"/>
    <x v="20"/>
    <m/>
    <m/>
    <m/>
    <m/>
    <s v=""/>
  </r>
  <r>
    <x v="11"/>
    <d v="2013-03-23T00:00:00"/>
    <s v="Popeye"/>
    <x v="268"/>
    <x v="138"/>
    <x v="159"/>
    <x v="9"/>
    <x v="0"/>
    <m/>
    <s v="Shark Spotted Gully"/>
    <m/>
    <n v="6.8"/>
    <n v="6.8"/>
  </r>
  <r>
    <x v="11"/>
    <d v="2013-03-23T00:00:00"/>
    <s v="Popeye"/>
    <x v="268"/>
    <x v="138"/>
    <x v="159"/>
    <x v="9"/>
    <x v="0"/>
    <m/>
    <s v="Shark Spotted Gully"/>
    <m/>
    <n v="17.5"/>
    <n v="17.5"/>
  </r>
  <r>
    <x v="11"/>
    <d v="2013-03-23T00:00:00"/>
    <s v="Popeye"/>
    <x v="221"/>
    <x v="164"/>
    <x v="136"/>
    <x v="2"/>
    <x v="2"/>
    <m/>
    <s v="Shark Spotted Gully"/>
    <m/>
    <n v="3.9"/>
    <n v="3.9"/>
  </r>
  <r>
    <x v="11"/>
    <d v="2013-03-23T00:00:00"/>
    <s v="Popeye"/>
    <x v="221"/>
    <x v="164"/>
    <x v="136"/>
    <x v="2"/>
    <x v="2"/>
    <m/>
    <s v="Shark Spotted Gully"/>
    <m/>
    <n v="3.2"/>
    <n v="3.2"/>
  </r>
  <r>
    <x v="11"/>
    <d v="2013-03-23T00:00:00"/>
    <s v="Popeye"/>
    <x v="221"/>
    <x v="164"/>
    <x v="136"/>
    <x v="2"/>
    <x v="2"/>
    <m/>
    <s v="Shark Copper (Female)"/>
    <m/>
    <n v="58.8"/>
    <n v="58.8"/>
  </r>
  <r>
    <x v="11"/>
    <d v="2013-03-23T00:00:00"/>
    <s v="Popeye"/>
    <x v="221"/>
    <x v="164"/>
    <x v="136"/>
    <x v="2"/>
    <x v="2"/>
    <m/>
    <s v="Shark Copper (Female)"/>
    <m/>
    <n v="9"/>
    <n v="9"/>
  </r>
  <r>
    <x v="11"/>
    <d v="2013-03-23T00:00:00"/>
    <s v="Popeye"/>
    <x v="4"/>
    <x v="4"/>
    <x v="2"/>
    <x v="2"/>
    <x v="0"/>
    <m/>
    <s v="Shark Spotted Gully"/>
    <m/>
    <n v="17.600000000000001"/>
    <n v="17.600000000000001"/>
  </r>
  <r>
    <x v="11"/>
    <d v="2013-03-23T00:00:00"/>
    <s v="Popeye"/>
    <x v="53"/>
    <x v="5"/>
    <x v="38"/>
    <x v="2"/>
    <x v="5"/>
    <m/>
    <s v="Shark Spotted Gully"/>
    <m/>
    <n v="13.8"/>
    <n v="13.8"/>
  </r>
  <r>
    <x v="11"/>
    <d v="2013-03-23T00:00:00"/>
    <s v="Popeye"/>
    <x v="53"/>
    <x v="5"/>
    <x v="38"/>
    <x v="2"/>
    <x v="5"/>
    <m/>
    <s v="Shark Spotted Gully"/>
    <m/>
    <n v="3.4"/>
    <n v="3.4"/>
  </r>
  <r>
    <x v="11"/>
    <d v="2013-03-23T00:00:00"/>
    <s v="Popeye"/>
    <x v="178"/>
    <x v="13"/>
    <x v="102"/>
    <x v="9"/>
    <x v="18"/>
    <m/>
    <s v="Shark Spotted Gully"/>
    <m/>
    <n v="10.6"/>
    <n v="10.6"/>
  </r>
  <r>
    <x v="11"/>
    <d v="2013-03-23T00:00:00"/>
    <s v="Popeye"/>
    <x v="208"/>
    <x v="155"/>
    <x v="29"/>
    <x v="2"/>
    <x v="20"/>
    <m/>
    <s v="Shark Hound Smooth"/>
    <m/>
    <n v="3.8"/>
    <n v="3.8"/>
  </r>
  <r>
    <x v="11"/>
    <d v="2013-03-23T00:00:00"/>
    <s v="Popeye"/>
    <x v="208"/>
    <x v="155"/>
    <x v="29"/>
    <x v="2"/>
    <x v="20"/>
    <m/>
    <s v="Shark Spotted Gully"/>
    <m/>
    <n v="6.4"/>
    <n v="6.4"/>
  </r>
  <r>
    <x v="11"/>
    <d v="2013-03-23T00:00:00"/>
    <s v="Popeye"/>
    <x v="102"/>
    <x v="81"/>
    <x v="74"/>
    <x v="2"/>
    <x v="10"/>
    <m/>
    <s v="Shark Spotted Gully"/>
    <m/>
    <n v="4.8"/>
    <n v="4.8"/>
  </r>
  <r>
    <x v="11"/>
    <d v="2013-03-23T00:00:00"/>
    <s v="Popeye"/>
    <x v="119"/>
    <x v="94"/>
    <x v="84"/>
    <x v="9"/>
    <x v="12"/>
    <s v="Galjoen"/>
    <m/>
    <m/>
    <n v="0.8"/>
    <n v="1.6"/>
  </r>
  <r>
    <x v="11"/>
    <d v="2013-03-23T00:00:00"/>
    <s v="Popeye"/>
    <x v="124"/>
    <x v="98"/>
    <x v="83"/>
    <x v="8"/>
    <x v="12"/>
    <s v="Galjoen"/>
    <m/>
    <m/>
    <n v="0.7"/>
    <n v="1.4"/>
  </r>
  <r>
    <x v="11"/>
    <d v="2013-03-23T00:00:00"/>
    <s v="Popeye"/>
    <x v="124"/>
    <x v="98"/>
    <x v="83"/>
    <x v="8"/>
    <x v="12"/>
    <s v="Kob"/>
    <m/>
    <m/>
    <n v="0.7"/>
    <n v="1.4"/>
  </r>
  <r>
    <x v="11"/>
    <d v="2013-03-23T00:00:00"/>
    <s v="Popeye"/>
    <x v="124"/>
    <x v="98"/>
    <x v="83"/>
    <x v="8"/>
    <x v="12"/>
    <s v="Kob"/>
    <m/>
    <m/>
    <n v="1"/>
    <n v="2"/>
  </r>
  <r>
    <x v="11"/>
    <d v="2013-03-23T00:00:00"/>
    <s v="Popeye"/>
    <x v="296"/>
    <x v="210"/>
    <x v="154"/>
    <x v="2"/>
    <x v="22"/>
    <m/>
    <s v="Shark Spotted Gully"/>
    <m/>
    <n v="5.3"/>
    <n v="5.3"/>
  </r>
  <r>
    <x v="11"/>
    <d v="2013-03-23T00:00:00"/>
    <s v="Popeye"/>
    <x v="179"/>
    <x v="271"/>
    <x v="107"/>
    <x v="9"/>
    <x v="18"/>
    <m/>
    <s v="Shark Spotted Gully"/>
    <m/>
    <n v="6.6"/>
    <n v="6.6"/>
  </r>
  <r>
    <x v="11"/>
    <d v="2013-03-23T00:00:00"/>
    <s v="Popeye"/>
    <x v="389"/>
    <x v="270"/>
    <x v="30"/>
    <x v="11"/>
    <x v="4"/>
    <m/>
    <m/>
    <m/>
    <m/>
    <s v=""/>
  </r>
  <r>
    <x v="11"/>
    <d v="2013-03-23T00:00:00"/>
    <s v="Popeye"/>
    <x v="168"/>
    <x v="130"/>
    <x v="108"/>
    <x v="9"/>
    <x v="4"/>
    <m/>
    <m/>
    <m/>
    <m/>
    <s v=""/>
  </r>
  <r>
    <x v="11"/>
    <d v="2013-03-23T00:00:00"/>
    <s v="Popeye"/>
    <x v="297"/>
    <x v="211"/>
    <x v="84"/>
    <x v="9"/>
    <x v="22"/>
    <m/>
    <m/>
    <m/>
    <m/>
    <s v=""/>
  </r>
  <r>
    <x v="11"/>
    <d v="2013-03-23T00:00:00"/>
    <s v="Popeye"/>
    <x v="250"/>
    <x v="21"/>
    <x v="3"/>
    <x v="9"/>
    <x v="22"/>
    <m/>
    <m/>
    <m/>
    <m/>
    <s v=""/>
  </r>
  <r>
    <x v="11"/>
    <d v="2013-03-23T00:00:00"/>
    <s v="Popeye"/>
    <x v="252"/>
    <x v="180"/>
    <x v="81"/>
    <x v="9"/>
    <x v="12"/>
    <m/>
    <m/>
    <m/>
    <m/>
    <s v=""/>
  </r>
  <r>
    <x v="11"/>
    <d v="2013-03-23T00:00:00"/>
    <s v="Popeye"/>
    <x v="87"/>
    <x v="73"/>
    <x v="62"/>
    <x v="9"/>
    <x v="8"/>
    <m/>
    <m/>
    <m/>
    <m/>
    <s v=""/>
  </r>
  <r>
    <x v="11"/>
    <d v="2013-03-23T00:00:00"/>
    <s v="Popeye"/>
    <x v="251"/>
    <x v="179"/>
    <x v="139"/>
    <x v="9"/>
    <x v="15"/>
    <m/>
    <m/>
    <m/>
    <m/>
    <s v=""/>
  </r>
  <r>
    <x v="11"/>
    <d v="2013-03-23T00:00:00"/>
    <s v="Popeye"/>
    <x v="174"/>
    <x v="45"/>
    <x v="112"/>
    <x v="9"/>
    <x v="17"/>
    <m/>
    <m/>
    <m/>
    <m/>
    <s v=""/>
  </r>
  <r>
    <x v="12"/>
    <d v="2013-04-13T00:00:00"/>
    <s v="Zone 2 - Mile 30"/>
    <x v="140"/>
    <x v="110"/>
    <x v="95"/>
    <x v="2"/>
    <x v="15"/>
    <m/>
    <s v="Shark Copper (Female)"/>
    <m/>
    <n v="68.7"/>
    <n v="68.7"/>
  </r>
  <r>
    <x v="12"/>
    <d v="2013-04-13T00:00:00"/>
    <s v="Zone 2 - Mile 30"/>
    <x v="145"/>
    <x v="115"/>
    <x v="98"/>
    <x v="10"/>
    <x v="15"/>
    <m/>
    <m/>
    <m/>
    <m/>
    <s v=""/>
  </r>
  <r>
    <x v="12"/>
    <d v="2013-04-13T00:00:00"/>
    <s v="Zone 2 - Mile 30"/>
    <x v="143"/>
    <x v="113"/>
    <x v="97"/>
    <x v="0"/>
    <x v="15"/>
    <m/>
    <s v="Shark Copper (Female)"/>
    <m/>
    <n v="46.2"/>
    <n v="46.2"/>
  </r>
  <r>
    <x v="12"/>
    <d v="2013-04-13T00:00:00"/>
    <s v="Zone 2 - Mile 30"/>
    <x v="143"/>
    <x v="113"/>
    <x v="97"/>
    <x v="0"/>
    <x v="15"/>
    <m/>
    <s v="Shark Copper (Female)"/>
    <m/>
    <n v="59.1"/>
    <n v="59.1"/>
  </r>
  <r>
    <x v="12"/>
    <d v="2013-04-13T00:00:00"/>
    <s v="Zone 2 - Mile 30"/>
    <x v="143"/>
    <x v="113"/>
    <x v="97"/>
    <x v="0"/>
    <x v="15"/>
    <m/>
    <s v="Shark Copper (Female)"/>
    <m/>
    <n v="52.2"/>
    <n v="52.2"/>
  </r>
  <r>
    <x v="12"/>
    <d v="2013-04-13T00:00:00"/>
    <s v="Zone 2 - Mile 30"/>
    <x v="143"/>
    <x v="113"/>
    <x v="97"/>
    <x v="0"/>
    <x v="15"/>
    <s v="Kob"/>
    <m/>
    <m/>
    <n v="0.8"/>
    <n v="1.6"/>
  </r>
  <r>
    <x v="12"/>
    <d v="2013-04-13T00:00:00"/>
    <s v="Zone 2 - Mile 30"/>
    <x v="359"/>
    <x v="251"/>
    <x v="97"/>
    <x v="2"/>
    <x v="15"/>
    <m/>
    <m/>
    <m/>
    <m/>
    <s v=""/>
  </r>
  <r>
    <x v="12"/>
    <d v="2013-04-13T00:00:00"/>
    <s v="Zone 2 - Mile 30"/>
    <x v="152"/>
    <x v="120"/>
    <x v="97"/>
    <x v="9"/>
    <x v="15"/>
    <m/>
    <m/>
    <m/>
    <m/>
    <s v=""/>
  </r>
  <r>
    <x v="12"/>
    <d v="2013-04-13T00:00:00"/>
    <s v="Zone 2 - Mile 30"/>
    <x v="141"/>
    <x v="111"/>
    <x v="95"/>
    <x v="6"/>
    <x v="15"/>
    <m/>
    <m/>
    <m/>
    <m/>
    <s v=""/>
  </r>
  <r>
    <x v="12"/>
    <d v="2013-04-13T00:00:00"/>
    <s v="Zone 2 - Mile 30"/>
    <x v="146"/>
    <x v="31"/>
    <x v="93"/>
    <x v="2"/>
    <x v="15"/>
    <m/>
    <m/>
    <m/>
    <m/>
    <s v=""/>
  </r>
  <r>
    <x v="12"/>
    <d v="2013-04-13T00:00:00"/>
    <s v="Zone 2 - Mile 30"/>
    <x v="280"/>
    <x v="198"/>
    <x v="95"/>
    <x v="2"/>
    <x v="15"/>
    <m/>
    <m/>
    <m/>
    <m/>
    <s v=""/>
  </r>
  <r>
    <x v="12"/>
    <d v="2013-04-13T00:00:00"/>
    <s v="Zone 2 - Mile 30"/>
    <x v="277"/>
    <x v="24"/>
    <x v="139"/>
    <x v="4"/>
    <x v="15"/>
    <m/>
    <m/>
    <m/>
    <m/>
    <s v=""/>
  </r>
  <r>
    <x v="12"/>
    <d v="2013-04-13T00:00:00"/>
    <s v="Zone 2 - Mile 30"/>
    <x v="251"/>
    <x v="179"/>
    <x v="139"/>
    <x v="9"/>
    <x v="15"/>
    <m/>
    <m/>
    <m/>
    <m/>
    <s v=""/>
  </r>
  <r>
    <x v="12"/>
    <d v="2013-04-13T00:00:00"/>
    <s v="Zone 2 - Mile 30"/>
    <x v="147"/>
    <x v="116"/>
    <x v="29"/>
    <x v="6"/>
    <x v="15"/>
    <m/>
    <m/>
    <m/>
    <m/>
    <s v=""/>
  </r>
  <r>
    <x v="12"/>
    <d v="2013-04-13T00:00:00"/>
    <s v="Zone 2 - Mile 30"/>
    <x v="278"/>
    <x v="196"/>
    <x v="10"/>
    <x v="2"/>
    <x v="15"/>
    <s v="Kob"/>
    <m/>
    <m/>
    <n v="0.8"/>
    <n v="1.6"/>
  </r>
  <r>
    <x v="12"/>
    <d v="2013-04-13T00:00:00"/>
    <s v="Zone 2 - Mile 30"/>
    <x v="139"/>
    <x v="24"/>
    <x v="94"/>
    <x v="4"/>
    <x v="15"/>
    <m/>
    <m/>
    <m/>
    <m/>
    <s v=""/>
  </r>
  <r>
    <x v="12"/>
    <d v="2013-04-13T00:00:00"/>
    <s v="Zone 2 - Mile 30"/>
    <x v="144"/>
    <x v="114"/>
    <x v="98"/>
    <x v="2"/>
    <x v="15"/>
    <m/>
    <m/>
    <m/>
    <m/>
    <s v=""/>
  </r>
  <r>
    <x v="12"/>
    <d v="2013-04-13T00:00:00"/>
    <s v="Zone 2 - Mile 30"/>
    <x v="159"/>
    <x v="126"/>
    <x v="103"/>
    <x v="4"/>
    <x v="18"/>
    <m/>
    <s v="Shark Copper (Female)"/>
    <m/>
    <n v="88.8"/>
    <n v="88.8"/>
  </r>
  <r>
    <x v="12"/>
    <d v="2013-04-13T00:00:00"/>
    <s v="Zone 2 - Mile 30"/>
    <x v="160"/>
    <x v="121"/>
    <x v="48"/>
    <x v="0"/>
    <x v="18"/>
    <m/>
    <s v="Shark Copper (Female)"/>
    <m/>
    <n v="49.4"/>
    <n v="49.4"/>
  </r>
  <r>
    <x v="12"/>
    <d v="2013-04-13T00:00:00"/>
    <s v="Zone 2 - Mile 30"/>
    <x v="160"/>
    <x v="121"/>
    <x v="48"/>
    <x v="0"/>
    <x v="18"/>
    <m/>
    <s v="Shark Copper (Female)"/>
    <m/>
    <n v="36.200000000000003"/>
    <n v="36.200000000000003"/>
  </r>
  <r>
    <x v="12"/>
    <d v="2013-04-13T00:00:00"/>
    <s v="Zone 2 - Mile 30"/>
    <x v="161"/>
    <x v="81"/>
    <x v="94"/>
    <x v="0"/>
    <x v="18"/>
    <m/>
    <s v="Shark Spotted Gully"/>
    <m/>
    <n v="18"/>
    <n v="18"/>
  </r>
  <r>
    <x v="12"/>
    <d v="2013-04-13T00:00:00"/>
    <s v="Zone 2 - Mile 30"/>
    <x v="161"/>
    <x v="81"/>
    <x v="94"/>
    <x v="0"/>
    <x v="18"/>
    <s v="Kob"/>
    <m/>
    <m/>
    <n v="0.7"/>
    <n v="1.4"/>
  </r>
  <r>
    <x v="12"/>
    <d v="2013-04-13T00:00:00"/>
    <s v="Zone 2 - Mile 30"/>
    <x v="161"/>
    <x v="81"/>
    <x v="94"/>
    <x v="0"/>
    <x v="18"/>
    <s v="Kob"/>
    <m/>
    <m/>
    <n v="0.9"/>
    <n v="1.8"/>
  </r>
  <r>
    <x v="12"/>
    <d v="2013-04-13T00:00:00"/>
    <s v="Zone 2 - Mile 30"/>
    <x v="161"/>
    <x v="81"/>
    <x v="94"/>
    <x v="0"/>
    <x v="18"/>
    <s v="Steenbras West Coast"/>
    <m/>
    <m/>
    <n v="1.4"/>
    <n v="2.8"/>
  </r>
  <r>
    <x v="12"/>
    <d v="2013-04-13T00:00:00"/>
    <s v="Zone 2 - Mile 30"/>
    <x v="164"/>
    <x v="31"/>
    <x v="105"/>
    <x v="6"/>
    <x v="18"/>
    <m/>
    <s v="Shark Copper (Female)"/>
    <m/>
    <n v="46.1"/>
    <n v="46.1"/>
  </r>
  <r>
    <x v="12"/>
    <d v="2013-04-13T00:00:00"/>
    <s v="Zone 2 - Mile 30"/>
    <x v="240"/>
    <x v="172"/>
    <x v="148"/>
    <x v="2"/>
    <x v="18"/>
    <m/>
    <m/>
    <m/>
    <m/>
    <s v=""/>
  </r>
  <r>
    <x v="12"/>
    <d v="2013-04-13T00:00:00"/>
    <s v="Zone 2 - Mile 30"/>
    <x v="166"/>
    <x v="128"/>
    <x v="69"/>
    <x v="4"/>
    <x v="18"/>
    <m/>
    <m/>
    <m/>
    <m/>
    <s v=""/>
  </r>
  <r>
    <x v="12"/>
    <d v="2013-04-13T00:00:00"/>
    <s v="Zone 2 - Mile 30"/>
    <x v="167"/>
    <x v="129"/>
    <x v="107"/>
    <x v="0"/>
    <x v="18"/>
    <m/>
    <m/>
    <m/>
    <m/>
    <s v=""/>
  </r>
  <r>
    <x v="12"/>
    <d v="2013-04-13T00:00:00"/>
    <s v="Zone 2 - Mile 30"/>
    <x v="169"/>
    <x v="131"/>
    <x v="109"/>
    <x v="2"/>
    <x v="18"/>
    <m/>
    <s v="Shark Copper (Female)"/>
    <m/>
    <n v="85"/>
    <n v="85"/>
  </r>
  <r>
    <x v="12"/>
    <d v="2013-04-13T00:00:00"/>
    <s v="Zone 2 - Mile 30"/>
    <x v="169"/>
    <x v="131"/>
    <x v="109"/>
    <x v="2"/>
    <x v="18"/>
    <s v="Kob"/>
    <m/>
    <m/>
    <n v="1.1000000000000001"/>
    <n v="2.2000000000000002"/>
  </r>
  <r>
    <x v="12"/>
    <d v="2013-04-13T00:00:00"/>
    <s v="Zone 2 - Mile 30"/>
    <x v="169"/>
    <x v="131"/>
    <x v="109"/>
    <x v="2"/>
    <x v="18"/>
    <s v="Kob"/>
    <m/>
    <m/>
    <n v="1"/>
    <n v="2"/>
  </r>
  <r>
    <x v="12"/>
    <d v="2013-04-13T00:00:00"/>
    <s v="Zone 2 - Mile 30"/>
    <x v="178"/>
    <x v="13"/>
    <x v="102"/>
    <x v="9"/>
    <x v="18"/>
    <m/>
    <s v="Shark Copper (Female)"/>
    <m/>
    <n v="53.9"/>
    <n v="53.9"/>
  </r>
  <r>
    <x v="12"/>
    <d v="2013-04-13T00:00:00"/>
    <s v="Zone 2 - Mile 30"/>
    <x v="127"/>
    <x v="61"/>
    <x v="55"/>
    <x v="4"/>
    <x v="7"/>
    <m/>
    <s v="Shark Copper (Female)"/>
    <m/>
    <n v="45.8"/>
    <n v="45.8"/>
  </r>
  <r>
    <x v="12"/>
    <d v="2013-04-13T00:00:00"/>
    <s v="Zone 2 - Mile 30"/>
    <x v="128"/>
    <x v="101"/>
    <x v="88"/>
    <x v="2"/>
    <x v="7"/>
    <m/>
    <m/>
    <m/>
    <m/>
    <s v=""/>
  </r>
  <r>
    <x v="12"/>
    <d v="2013-04-13T00:00:00"/>
    <s v="Zone 2 - Mile 30"/>
    <x v="128"/>
    <x v="101"/>
    <x v="88"/>
    <x v="2"/>
    <x v="7"/>
    <m/>
    <s v="Shark Spotted Gully"/>
    <m/>
    <n v="6.5"/>
    <n v="6.5"/>
  </r>
  <r>
    <x v="12"/>
    <d v="2013-04-13T00:00:00"/>
    <s v="Zone 2 - Mile 30"/>
    <x v="132"/>
    <x v="105"/>
    <x v="23"/>
    <x v="7"/>
    <x v="7"/>
    <m/>
    <m/>
    <m/>
    <m/>
    <s v=""/>
  </r>
  <r>
    <x v="12"/>
    <d v="2013-04-13T00:00:00"/>
    <s v="Zone 2 - Mile 30"/>
    <x v="133"/>
    <x v="106"/>
    <x v="74"/>
    <x v="6"/>
    <x v="7"/>
    <m/>
    <m/>
    <m/>
    <m/>
    <s v=""/>
  </r>
  <r>
    <x v="12"/>
    <d v="2013-04-13T00:00:00"/>
    <s v="Zone 2 - Mile 30"/>
    <x v="134"/>
    <x v="5"/>
    <x v="74"/>
    <x v="2"/>
    <x v="7"/>
    <m/>
    <s v="Shark Copper (Female)"/>
    <m/>
    <n v="59"/>
    <n v="59"/>
  </r>
  <r>
    <x v="12"/>
    <d v="2013-04-13T00:00:00"/>
    <s v="Zone 2 - Mile 30"/>
    <x v="134"/>
    <x v="5"/>
    <x v="74"/>
    <x v="2"/>
    <x v="7"/>
    <m/>
    <s v="Shark Copper (Female)"/>
    <m/>
    <n v="48.9"/>
    <n v="48.9"/>
  </r>
  <r>
    <x v="12"/>
    <d v="2013-04-13T00:00:00"/>
    <s v="Zone 2 - Mile 30"/>
    <x v="134"/>
    <x v="5"/>
    <x v="74"/>
    <x v="2"/>
    <x v="7"/>
    <m/>
    <s v="Shark Copper (Female)"/>
    <m/>
    <n v="36.5"/>
    <n v="36.5"/>
  </r>
  <r>
    <x v="12"/>
    <d v="2013-04-13T00:00:00"/>
    <s v="Zone 2 - Mile 30"/>
    <x v="134"/>
    <x v="5"/>
    <x v="74"/>
    <x v="2"/>
    <x v="7"/>
    <s v="Kob"/>
    <m/>
    <m/>
    <n v="0.8"/>
    <n v="1.6"/>
  </r>
  <r>
    <x v="12"/>
    <d v="2013-04-13T00:00:00"/>
    <s v="Zone 2 - Mile 30"/>
    <x v="134"/>
    <x v="5"/>
    <x v="74"/>
    <x v="2"/>
    <x v="7"/>
    <m/>
    <s v="Shark Copper (Female)"/>
    <m/>
    <n v="72.599999999999994"/>
    <n v="72.599999999999994"/>
  </r>
  <r>
    <x v="12"/>
    <d v="2013-04-13T00:00:00"/>
    <s v="Zone 2 - Mile 30"/>
    <x v="388"/>
    <x v="269"/>
    <x v="217"/>
    <x v="7"/>
    <x v="7"/>
    <m/>
    <m/>
    <m/>
    <m/>
    <s v=""/>
  </r>
  <r>
    <x v="12"/>
    <d v="2013-04-13T00:00:00"/>
    <s v="Zone 2 - Mile 30"/>
    <x v="136"/>
    <x v="45"/>
    <x v="91"/>
    <x v="2"/>
    <x v="7"/>
    <m/>
    <m/>
    <m/>
    <m/>
    <s v=""/>
  </r>
  <r>
    <x v="12"/>
    <d v="2013-04-13T00:00:00"/>
    <s v="Zone 2 - Mile 30"/>
    <x v="137"/>
    <x v="13"/>
    <x v="92"/>
    <x v="9"/>
    <x v="7"/>
    <m/>
    <m/>
    <m/>
    <m/>
    <s v=""/>
  </r>
  <r>
    <x v="12"/>
    <d v="2013-04-13T00:00:00"/>
    <s v="Zone 2 - Mile 30"/>
    <x v="302"/>
    <x v="32"/>
    <x v="172"/>
    <x v="2"/>
    <x v="7"/>
    <m/>
    <m/>
    <m/>
    <m/>
    <s v=""/>
  </r>
  <r>
    <x v="12"/>
    <d v="2013-04-13T00:00:00"/>
    <s v="Zone 2 - Mile 30"/>
    <x v="58"/>
    <x v="5"/>
    <x v="42"/>
    <x v="0"/>
    <x v="7"/>
    <m/>
    <m/>
    <m/>
    <m/>
    <s v=""/>
  </r>
  <r>
    <x v="12"/>
    <d v="2013-04-13T00:00:00"/>
    <s v="Zone 2 - Mile 30"/>
    <x v="346"/>
    <x v="242"/>
    <x v="10"/>
    <x v="4"/>
    <x v="7"/>
    <m/>
    <m/>
    <m/>
    <m/>
    <s v=""/>
  </r>
  <r>
    <x v="12"/>
    <d v="2013-04-13T00:00:00"/>
    <s v="Zone 2 - Mile 30"/>
    <x v="64"/>
    <x v="53"/>
    <x v="23"/>
    <x v="2"/>
    <x v="7"/>
    <m/>
    <m/>
    <m/>
    <m/>
    <s v=""/>
  </r>
  <r>
    <x v="12"/>
    <d v="2013-04-13T00:00:00"/>
    <s v="Zone 2 - Mile 30"/>
    <x v="63"/>
    <x v="52"/>
    <x v="29"/>
    <x v="0"/>
    <x v="7"/>
    <m/>
    <m/>
    <m/>
    <m/>
    <s v=""/>
  </r>
  <r>
    <x v="12"/>
    <d v="2013-04-13T00:00:00"/>
    <s v="Zone 2 - Mile 30"/>
    <x v="68"/>
    <x v="57"/>
    <x v="49"/>
    <x v="2"/>
    <x v="7"/>
    <m/>
    <m/>
    <m/>
    <m/>
    <s v=""/>
  </r>
  <r>
    <x v="12"/>
    <d v="2013-04-13T00:00:00"/>
    <s v="Zone 2 - Mile 30"/>
    <x v="66"/>
    <x v="55"/>
    <x v="48"/>
    <x v="6"/>
    <x v="7"/>
    <s v="Kob"/>
    <m/>
    <m/>
    <n v="0.9"/>
    <n v="1.8"/>
  </r>
  <r>
    <x v="12"/>
    <d v="2013-04-13T00:00:00"/>
    <s v="Zone 2 - Mile 30"/>
    <x v="62"/>
    <x v="51"/>
    <x v="46"/>
    <x v="0"/>
    <x v="7"/>
    <m/>
    <s v="Shark Copper (Female)"/>
    <m/>
    <n v="52.6"/>
    <n v="52.6"/>
  </r>
  <r>
    <x v="12"/>
    <d v="2013-04-13T00:00:00"/>
    <s v="Zone 2 - Mile 30"/>
    <x v="67"/>
    <x v="56"/>
    <x v="48"/>
    <x v="1"/>
    <x v="7"/>
    <s v="Kob"/>
    <m/>
    <m/>
    <n v="1"/>
    <n v="2"/>
  </r>
  <r>
    <x v="12"/>
    <d v="2013-04-13T00:00:00"/>
    <s v="Zone 2 - Mile 30"/>
    <x v="302"/>
    <x v="32"/>
    <x v="172"/>
    <x v="2"/>
    <x v="7"/>
    <m/>
    <s v="Shark Copper (Female)"/>
    <m/>
    <n v="44.3"/>
    <n v="44.3"/>
  </r>
  <r>
    <x v="12"/>
    <d v="2013-04-13T00:00:00"/>
    <s v="Zone 2 - Mile 30"/>
    <x v="0"/>
    <x v="0"/>
    <x v="0"/>
    <x v="0"/>
    <x v="0"/>
    <m/>
    <m/>
    <m/>
    <m/>
    <s v=""/>
  </r>
  <r>
    <x v="12"/>
    <d v="2013-04-13T00:00:00"/>
    <s v="Zone 2 - Mile 30"/>
    <x v="1"/>
    <x v="1"/>
    <x v="0"/>
    <x v="1"/>
    <x v="0"/>
    <m/>
    <m/>
    <m/>
    <m/>
    <s v=""/>
  </r>
  <r>
    <x v="12"/>
    <d v="2013-04-13T00:00:00"/>
    <s v="Zone 2 - Mile 30"/>
    <x v="3"/>
    <x v="3"/>
    <x v="2"/>
    <x v="0"/>
    <x v="0"/>
    <m/>
    <s v="Shark Copper (Female)"/>
    <m/>
    <n v="66.3"/>
    <n v="66.3"/>
  </r>
  <r>
    <x v="12"/>
    <d v="2013-04-13T00:00:00"/>
    <s v="Zone 2 - Mile 30"/>
    <x v="3"/>
    <x v="3"/>
    <x v="2"/>
    <x v="0"/>
    <x v="0"/>
    <m/>
    <s v="Shark Copper (Female)"/>
    <m/>
    <n v="84.9"/>
    <n v="84.9"/>
  </r>
  <r>
    <x v="12"/>
    <d v="2013-04-13T00:00:00"/>
    <s v="Zone 2 - Mile 30"/>
    <x v="3"/>
    <x v="3"/>
    <x v="2"/>
    <x v="0"/>
    <x v="0"/>
    <m/>
    <s v="Shark Copper (Female)"/>
    <m/>
    <n v="59.4"/>
    <n v="59.4"/>
  </r>
  <r>
    <x v="12"/>
    <d v="2013-04-13T00:00:00"/>
    <s v="Zone 2 - Mile 30"/>
    <x v="4"/>
    <x v="4"/>
    <x v="2"/>
    <x v="2"/>
    <x v="0"/>
    <m/>
    <m/>
    <m/>
    <m/>
    <s v=""/>
  </r>
  <r>
    <x v="12"/>
    <d v="2013-04-13T00:00:00"/>
    <s v="Zone 2 - Mile 30"/>
    <x v="5"/>
    <x v="5"/>
    <x v="2"/>
    <x v="2"/>
    <x v="0"/>
    <m/>
    <s v="Shark Copper (Female)"/>
    <m/>
    <n v="55.7"/>
    <n v="55.7"/>
  </r>
  <r>
    <x v="12"/>
    <d v="2013-04-13T00:00:00"/>
    <s v="Zone 2 - Mile 30"/>
    <x v="6"/>
    <x v="6"/>
    <x v="2"/>
    <x v="3"/>
    <x v="0"/>
    <m/>
    <m/>
    <m/>
    <m/>
    <s v=""/>
  </r>
  <r>
    <x v="12"/>
    <d v="2013-04-13T00:00:00"/>
    <s v="Zone 2 - Mile 30"/>
    <x v="7"/>
    <x v="7"/>
    <x v="3"/>
    <x v="2"/>
    <x v="0"/>
    <s v="Kob"/>
    <m/>
    <m/>
    <n v="2.1"/>
    <n v="4.2"/>
  </r>
  <r>
    <x v="12"/>
    <d v="2013-04-13T00:00:00"/>
    <s v="Zone 2 - Mile 30"/>
    <x v="7"/>
    <x v="7"/>
    <x v="3"/>
    <x v="2"/>
    <x v="0"/>
    <m/>
    <s v="Shark Copper (Female)"/>
    <m/>
    <n v="35.5"/>
    <n v="35.5"/>
  </r>
  <r>
    <x v="12"/>
    <d v="2013-04-13T00:00:00"/>
    <s v="Zone 2 - Mile 30"/>
    <x v="260"/>
    <x v="273"/>
    <x v="85"/>
    <x v="6"/>
    <x v="0"/>
    <m/>
    <m/>
    <m/>
    <m/>
    <s v=""/>
  </r>
  <r>
    <x v="12"/>
    <d v="2013-04-13T00:00:00"/>
    <s v="Zone 2 - Mile 30"/>
    <x v="261"/>
    <x v="188"/>
    <x v="158"/>
    <x v="7"/>
    <x v="0"/>
    <m/>
    <m/>
    <m/>
    <m/>
    <s v=""/>
  </r>
  <r>
    <x v="12"/>
    <d v="2013-04-13T00:00:00"/>
    <s v="Zone 2 - Mile 30"/>
    <x v="9"/>
    <x v="9"/>
    <x v="5"/>
    <x v="2"/>
    <x v="0"/>
    <m/>
    <s v="Shark Copper (Female)"/>
    <m/>
    <n v="54.5"/>
    <n v="54.5"/>
  </r>
  <r>
    <x v="12"/>
    <d v="2013-04-13T00:00:00"/>
    <s v="Zone 2 - Mile 30"/>
    <x v="10"/>
    <x v="10"/>
    <x v="6"/>
    <x v="4"/>
    <x v="0"/>
    <s v="Kob"/>
    <m/>
    <m/>
    <n v="3.1"/>
    <n v="6.2"/>
  </r>
  <r>
    <x v="12"/>
    <d v="2013-04-13T00:00:00"/>
    <s v="Zone 2 - Mile 30"/>
    <x v="10"/>
    <x v="10"/>
    <x v="6"/>
    <x v="4"/>
    <x v="0"/>
    <m/>
    <s v="Shark Copper (Female)"/>
    <m/>
    <n v="56.7"/>
    <n v="56.7"/>
  </r>
  <r>
    <x v="12"/>
    <d v="2013-04-13T00:00:00"/>
    <s v="Zone 2 - Mile 30"/>
    <x v="10"/>
    <x v="10"/>
    <x v="6"/>
    <x v="4"/>
    <x v="0"/>
    <m/>
    <s v="Shark Copper (Female)"/>
    <m/>
    <n v="60.9"/>
    <n v="60.9"/>
  </r>
  <r>
    <x v="12"/>
    <d v="2013-04-13T00:00:00"/>
    <s v="Zone 2 - Mile 30"/>
    <x v="10"/>
    <x v="10"/>
    <x v="6"/>
    <x v="4"/>
    <x v="0"/>
    <m/>
    <s v="Shark Copper (Female)"/>
    <m/>
    <n v="40.200000000000003"/>
    <n v="40.200000000000003"/>
  </r>
  <r>
    <x v="12"/>
    <d v="2013-04-13T00:00:00"/>
    <s v="Zone 2 - Mile 30"/>
    <x v="262"/>
    <x v="189"/>
    <x v="6"/>
    <x v="5"/>
    <x v="0"/>
    <s v="Kob"/>
    <m/>
    <m/>
    <n v="1.1000000000000001"/>
    <n v="2.2000000000000002"/>
  </r>
  <r>
    <x v="12"/>
    <d v="2013-04-13T00:00:00"/>
    <s v="Zone 2 - Mile 30"/>
    <x v="262"/>
    <x v="189"/>
    <x v="6"/>
    <x v="5"/>
    <x v="0"/>
    <s v="Kob"/>
    <m/>
    <m/>
    <n v="1"/>
    <n v="2"/>
  </r>
  <r>
    <x v="12"/>
    <d v="2013-04-13T00:00:00"/>
    <s v="Zone 2 - Mile 30"/>
    <x v="12"/>
    <x v="12"/>
    <x v="8"/>
    <x v="4"/>
    <x v="0"/>
    <m/>
    <m/>
    <m/>
    <m/>
    <s v=""/>
  </r>
  <r>
    <x v="12"/>
    <d v="2013-04-13T00:00:00"/>
    <s v="Zone 2 - Mile 30"/>
    <x v="11"/>
    <x v="11"/>
    <x v="7"/>
    <x v="5"/>
    <x v="0"/>
    <m/>
    <s v="Shark Copper (Female)"/>
    <m/>
    <n v="51.3"/>
    <n v="51.3"/>
  </r>
  <r>
    <x v="12"/>
    <d v="2013-04-13T00:00:00"/>
    <s v="Zone 2 - Mile 30"/>
    <x v="263"/>
    <x v="55"/>
    <x v="158"/>
    <x v="2"/>
    <x v="0"/>
    <m/>
    <m/>
    <m/>
    <m/>
    <s v=""/>
  </r>
  <r>
    <x v="12"/>
    <d v="2013-04-13T00:00:00"/>
    <s v="Zone 2 - Mile 30"/>
    <x v="14"/>
    <x v="14"/>
    <x v="10"/>
    <x v="4"/>
    <x v="0"/>
    <m/>
    <s v="Shark Hound Smooth"/>
    <m/>
    <n v="3.2"/>
    <n v="3.2"/>
  </r>
  <r>
    <x v="12"/>
    <d v="2013-04-13T00:00:00"/>
    <s v="Zone 2 - Mile 30"/>
    <x v="15"/>
    <x v="15"/>
    <x v="10"/>
    <x v="3"/>
    <x v="0"/>
    <m/>
    <m/>
    <m/>
    <m/>
    <s v=""/>
  </r>
  <r>
    <x v="12"/>
    <d v="2013-04-13T00:00:00"/>
    <s v="Zone 2 - Mile 30"/>
    <x v="264"/>
    <x v="113"/>
    <x v="6"/>
    <x v="8"/>
    <x v="0"/>
    <m/>
    <m/>
    <m/>
    <m/>
    <s v=""/>
  </r>
  <r>
    <x v="12"/>
    <d v="2013-04-13T00:00:00"/>
    <s v="Zone 2 - Mile 30"/>
    <x v="265"/>
    <x v="190"/>
    <x v="6"/>
    <x v="11"/>
    <x v="0"/>
    <m/>
    <m/>
    <m/>
    <m/>
    <s v=""/>
  </r>
  <r>
    <x v="12"/>
    <d v="2013-04-13T00:00:00"/>
    <s v="Zone 2 - Mile 30"/>
    <x v="266"/>
    <x v="5"/>
    <x v="159"/>
    <x v="4"/>
    <x v="0"/>
    <m/>
    <m/>
    <m/>
    <m/>
    <s v=""/>
  </r>
  <r>
    <x v="12"/>
    <d v="2013-04-13T00:00:00"/>
    <s v="Zone 2 - Mile 30"/>
    <x v="267"/>
    <x v="172"/>
    <x v="159"/>
    <x v="9"/>
    <x v="0"/>
    <m/>
    <m/>
    <m/>
    <m/>
    <s v=""/>
  </r>
  <r>
    <x v="12"/>
    <d v="2013-04-13T00:00:00"/>
    <s v="Zone 2 - Mile 30"/>
    <x v="270"/>
    <x v="191"/>
    <x v="9"/>
    <x v="3"/>
    <x v="0"/>
    <s v="Kob"/>
    <m/>
    <m/>
    <n v="2.6"/>
    <n v="5.2"/>
  </r>
  <r>
    <x v="12"/>
    <d v="2013-04-13T00:00:00"/>
    <s v="Zone 2 - Mile 30"/>
    <x v="354"/>
    <x v="248"/>
    <x v="200"/>
    <x v="11"/>
    <x v="0"/>
    <m/>
    <m/>
    <m/>
    <m/>
    <s v=""/>
  </r>
  <r>
    <x v="12"/>
    <d v="2013-04-13T00:00:00"/>
    <s v="Zone 2 - Mile 30"/>
    <x v="391"/>
    <x v="274"/>
    <x v="218"/>
    <x v="0"/>
    <x v="0"/>
    <m/>
    <m/>
    <m/>
    <m/>
    <s v=""/>
  </r>
  <r>
    <x v="12"/>
    <d v="2013-04-13T00:00:00"/>
    <s v="Zone 2 - Mile 30"/>
    <x v="245"/>
    <x v="176"/>
    <x v="151"/>
    <x v="0"/>
    <x v="22"/>
    <m/>
    <s v="Shark Copper (Female)"/>
    <m/>
    <n v="49.7"/>
    <n v="49.7"/>
  </r>
  <r>
    <x v="12"/>
    <d v="2013-04-13T00:00:00"/>
    <s v="Zone 2 - Mile 30"/>
    <x v="245"/>
    <x v="176"/>
    <x v="151"/>
    <x v="0"/>
    <x v="22"/>
    <s v="Kob"/>
    <m/>
    <m/>
    <n v="1.5"/>
    <n v="3"/>
  </r>
  <r>
    <x v="12"/>
    <d v="2013-04-13T00:00:00"/>
    <s v="Zone 2 - Mile 30"/>
    <x v="244"/>
    <x v="175"/>
    <x v="94"/>
    <x v="2"/>
    <x v="22"/>
    <s v="Kob"/>
    <m/>
    <m/>
    <n v="1.3"/>
    <n v="2.6"/>
  </r>
  <r>
    <x v="12"/>
    <d v="2013-04-13T00:00:00"/>
    <s v="Zone 2 - Mile 30"/>
    <x v="334"/>
    <x v="235"/>
    <x v="114"/>
    <x v="2"/>
    <x v="22"/>
    <m/>
    <m/>
    <m/>
    <m/>
    <s v=""/>
  </r>
  <r>
    <x v="12"/>
    <d v="2013-04-13T00:00:00"/>
    <s v="Zone 2 - Mile 30"/>
    <x v="247"/>
    <x v="81"/>
    <x v="153"/>
    <x v="2"/>
    <x v="22"/>
    <m/>
    <m/>
    <m/>
    <m/>
    <s v=""/>
  </r>
  <r>
    <x v="12"/>
    <d v="2013-04-13T00:00:00"/>
    <s v="Zone 2 - Mile 30"/>
    <x v="249"/>
    <x v="178"/>
    <x v="114"/>
    <x v="2"/>
    <x v="22"/>
    <m/>
    <s v="Shark Spotted Gully"/>
    <m/>
    <n v="13"/>
    <n v="13"/>
  </r>
  <r>
    <x v="12"/>
    <d v="2013-04-13T00:00:00"/>
    <s v="Zone 2 - Mile 30"/>
    <x v="249"/>
    <x v="178"/>
    <x v="114"/>
    <x v="2"/>
    <x v="22"/>
    <m/>
    <s v="Shark Copper (Female)"/>
    <m/>
    <n v="59"/>
    <n v="59"/>
  </r>
  <r>
    <x v="12"/>
    <d v="2013-04-13T00:00:00"/>
    <s v="Zone 2 - Mile 30"/>
    <x v="250"/>
    <x v="21"/>
    <x v="3"/>
    <x v="9"/>
    <x v="22"/>
    <s v="Kob"/>
    <m/>
    <m/>
    <n v="1"/>
    <n v="2"/>
  </r>
  <r>
    <x v="12"/>
    <d v="2013-04-13T00:00:00"/>
    <s v="Zone 2 - Mile 30"/>
    <x v="246"/>
    <x v="5"/>
    <x v="152"/>
    <x v="2"/>
    <x v="22"/>
    <m/>
    <s v="Shark Copper (Female)"/>
    <m/>
    <n v="30.5"/>
    <n v="30.5"/>
  </r>
  <r>
    <x v="12"/>
    <d v="2013-04-13T00:00:00"/>
    <s v="Zone 2 - Mile 30"/>
    <x v="246"/>
    <x v="5"/>
    <x v="152"/>
    <x v="2"/>
    <x v="22"/>
    <m/>
    <s v="Shark Copper (Female)"/>
    <m/>
    <n v="42.2"/>
    <n v="42.2"/>
  </r>
  <r>
    <x v="12"/>
    <d v="2013-04-13T00:00:00"/>
    <s v="Zone 2 - Mile 30"/>
    <x v="390"/>
    <x v="272"/>
    <x v="152"/>
    <x v="2"/>
    <x v="22"/>
    <m/>
    <m/>
    <m/>
    <m/>
    <s v=""/>
  </r>
  <r>
    <x v="12"/>
    <d v="2013-04-13T00:00:00"/>
    <s v="Zone 2 - Mile 30"/>
    <x v="295"/>
    <x v="178"/>
    <x v="169"/>
    <x v="4"/>
    <x v="22"/>
    <m/>
    <s v="Shark Copper (Female)"/>
    <m/>
    <n v="43.7"/>
    <n v="43.7"/>
  </r>
  <r>
    <x v="12"/>
    <d v="2013-04-13T00:00:00"/>
    <s v="Zone 2 - Mile 30"/>
    <x v="392"/>
    <x v="275"/>
    <x v="74"/>
    <x v="2"/>
    <x v="22"/>
    <m/>
    <m/>
    <m/>
    <m/>
    <s v=""/>
  </r>
  <r>
    <x v="12"/>
    <d v="2013-04-13T00:00:00"/>
    <s v="Zone 2 - Mile 30"/>
    <x v="296"/>
    <x v="210"/>
    <x v="154"/>
    <x v="2"/>
    <x v="22"/>
    <m/>
    <m/>
    <m/>
    <m/>
    <s v=""/>
  </r>
  <r>
    <x v="12"/>
    <d v="2013-04-13T00:00:00"/>
    <s v="Zone 2 - Mile 30"/>
    <x v="248"/>
    <x v="177"/>
    <x v="154"/>
    <x v="2"/>
    <x v="22"/>
    <s v="Steenbras West Coast"/>
    <m/>
    <m/>
    <n v="1.6"/>
    <n v="3.2"/>
  </r>
  <r>
    <x v="12"/>
    <d v="2013-04-13T00:00:00"/>
    <s v="Zone 2 - Mile 30"/>
    <x v="297"/>
    <x v="211"/>
    <x v="84"/>
    <x v="9"/>
    <x v="22"/>
    <m/>
    <m/>
    <m/>
    <m/>
    <s v=""/>
  </r>
  <r>
    <x v="12"/>
    <d v="2013-04-13T00:00:00"/>
    <s v="Zone 2 - Mile 30"/>
    <x v="299"/>
    <x v="212"/>
    <x v="154"/>
    <x v="2"/>
    <x v="22"/>
    <m/>
    <m/>
    <m/>
    <m/>
    <s v=""/>
  </r>
  <r>
    <x v="12"/>
    <d v="2013-04-13T00:00:00"/>
    <s v="Zone 2 - Mile 30"/>
    <x v="393"/>
    <x v="276"/>
    <x v="152"/>
    <x v="7"/>
    <x v="22"/>
    <m/>
    <m/>
    <m/>
    <m/>
    <s v=""/>
  </r>
  <r>
    <x v="12"/>
    <d v="2013-04-13T00:00:00"/>
    <s v="Zone 2 - Mile 30"/>
    <x v="394"/>
    <x v="277"/>
    <x v="219"/>
    <x v="2"/>
    <x v="22"/>
    <m/>
    <m/>
    <m/>
    <m/>
    <s v=""/>
  </r>
  <r>
    <x v="12"/>
    <d v="2013-04-13T00:00:00"/>
    <s v="Zone 2 - Mile 30"/>
    <x v="114"/>
    <x v="61"/>
    <x v="81"/>
    <x v="0"/>
    <x v="12"/>
    <m/>
    <m/>
    <m/>
    <m/>
    <s v=""/>
  </r>
  <r>
    <x v="12"/>
    <d v="2013-04-13T00:00:00"/>
    <s v="Zone 2 - Mile 30"/>
    <x v="252"/>
    <x v="180"/>
    <x v="81"/>
    <x v="9"/>
    <x v="12"/>
    <m/>
    <m/>
    <m/>
    <m/>
    <s v=""/>
  </r>
  <r>
    <x v="12"/>
    <d v="2013-04-13T00:00:00"/>
    <s v="Zone 2 - Mile 30"/>
    <x v="332"/>
    <x v="157"/>
    <x v="81"/>
    <x v="0"/>
    <x v="12"/>
    <s v="Kob"/>
    <m/>
    <m/>
    <n v="0.8"/>
    <n v="1.6"/>
  </r>
  <r>
    <x v="12"/>
    <d v="2013-04-13T00:00:00"/>
    <s v="Zone 2 - Mile 30"/>
    <x v="332"/>
    <x v="157"/>
    <x v="81"/>
    <x v="0"/>
    <x v="12"/>
    <s v="Kob"/>
    <m/>
    <m/>
    <n v="0.7"/>
    <n v="1.4"/>
  </r>
  <r>
    <x v="12"/>
    <d v="2013-04-13T00:00:00"/>
    <s v="Zone 2 - Mile 30"/>
    <x v="332"/>
    <x v="157"/>
    <x v="81"/>
    <x v="0"/>
    <x v="12"/>
    <s v="Kob"/>
    <m/>
    <m/>
    <n v="0.7"/>
    <n v="1.4"/>
  </r>
  <r>
    <x v="12"/>
    <d v="2013-04-13T00:00:00"/>
    <s v="Zone 2 - Mile 30"/>
    <x v="116"/>
    <x v="92"/>
    <x v="83"/>
    <x v="4"/>
    <x v="12"/>
    <s v="Kob"/>
    <m/>
    <m/>
    <n v="1.8"/>
    <n v="3.6"/>
  </r>
  <r>
    <x v="12"/>
    <d v="2013-04-13T00:00:00"/>
    <s v="Zone 2 - Mile 30"/>
    <x v="126"/>
    <x v="100"/>
    <x v="87"/>
    <x v="2"/>
    <x v="12"/>
    <m/>
    <m/>
    <m/>
    <m/>
    <s v=""/>
  </r>
  <r>
    <x v="12"/>
    <d v="2013-04-13T00:00:00"/>
    <s v="Zone 2 - Mile 30"/>
    <x v="382"/>
    <x v="23"/>
    <x v="214"/>
    <x v="2"/>
    <x v="12"/>
    <s v="Kob"/>
    <m/>
    <m/>
    <n v="0.9"/>
    <n v="1.8"/>
  </r>
  <r>
    <x v="12"/>
    <d v="2013-04-13T00:00:00"/>
    <s v="Zone 2 - Mile 30"/>
    <x v="386"/>
    <x v="267"/>
    <x v="216"/>
    <x v="2"/>
    <x v="12"/>
    <m/>
    <m/>
    <m/>
    <m/>
    <s v=""/>
  </r>
  <r>
    <x v="12"/>
    <d v="2013-04-13T00:00:00"/>
    <s v="Zone 2 - Mile 30"/>
    <x v="384"/>
    <x v="226"/>
    <x v="215"/>
    <x v="2"/>
    <x v="12"/>
    <s v="Kob"/>
    <m/>
    <m/>
    <n v="0.9"/>
    <n v="1.8"/>
  </r>
  <r>
    <x v="12"/>
    <d v="2013-04-13T00:00:00"/>
    <s v="Zone 2 - Mile 30"/>
    <x v="384"/>
    <x v="226"/>
    <x v="215"/>
    <x v="2"/>
    <x v="12"/>
    <s v="Kob"/>
    <m/>
    <m/>
    <n v="1.3"/>
    <n v="2.6"/>
  </r>
  <r>
    <x v="12"/>
    <d v="2013-04-13T00:00:00"/>
    <s v="Zone 2 - Mile 30"/>
    <x v="384"/>
    <x v="226"/>
    <x v="215"/>
    <x v="2"/>
    <x v="12"/>
    <m/>
    <s v="Guitarfish - Lesser"/>
    <m/>
    <n v="2.5"/>
    <n v="2.5"/>
  </r>
  <r>
    <x v="12"/>
    <d v="2013-04-13T00:00:00"/>
    <s v="Zone 2 - Mile 30"/>
    <x v="210"/>
    <x v="157"/>
    <x v="128"/>
    <x v="4"/>
    <x v="2"/>
    <m/>
    <m/>
    <m/>
    <m/>
    <s v=""/>
  </r>
  <r>
    <x v="12"/>
    <d v="2013-04-13T00:00:00"/>
    <s v="Zone 2 - Mile 30"/>
    <x v="212"/>
    <x v="81"/>
    <x v="130"/>
    <x v="0"/>
    <x v="2"/>
    <m/>
    <m/>
    <m/>
    <m/>
    <s v=""/>
  </r>
  <r>
    <x v="12"/>
    <d v="2013-04-13T00:00:00"/>
    <s v="Zone 2 - Mile 30"/>
    <x v="215"/>
    <x v="94"/>
    <x v="133"/>
    <x v="7"/>
    <x v="2"/>
    <m/>
    <m/>
    <m/>
    <m/>
    <s v=""/>
  </r>
  <r>
    <x v="12"/>
    <d v="2013-04-13T00:00:00"/>
    <s v="Zone 2 - Mile 30"/>
    <x v="218"/>
    <x v="162"/>
    <x v="135"/>
    <x v="2"/>
    <x v="2"/>
    <m/>
    <m/>
    <m/>
    <m/>
    <s v=""/>
  </r>
  <r>
    <x v="12"/>
    <d v="2013-04-13T00:00:00"/>
    <s v="Zone 2 - Mile 30"/>
    <x v="219"/>
    <x v="13"/>
    <x v="57"/>
    <x v="2"/>
    <x v="2"/>
    <m/>
    <m/>
    <m/>
    <m/>
    <s v=""/>
  </r>
  <r>
    <x v="12"/>
    <d v="2013-04-13T00:00:00"/>
    <s v="Zone 2 - Mile 30"/>
    <x v="8"/>
    <x v="8"/>
    <x v="4"/>
    <x v="2"/>
    <x v="2"/>
    <m/>
    <m/>
    <m/>
    <m/>
    <s v=""/>
  </r>
  <r>
    <x v="12"/>
    <d v="2013-04-13T00:00:00"/>
    <s v="Zone 2 - Mile 30"/>
    <x v="129"/>
    <x v="102"/>
    <x v="37"/>
    <x v="5"/>
    <x v="2"/>
    <s v="Kob"/>
    <m/>
    <m/>
    <n v="2.7"/>
    <n v="5.4"/>
  </r>
  <r>
    <x v="12"/>
    <d v="2013-04-13T00:00:00"/>
    <s v="Zone 2 - Mile 30"/>
    <x v="378"/>
    <x v="262"/>
    <x v="37"/>
    <x v="4"/>
    <x v="2"/>
    <m/>
    <s v="Shark Copper (Female)"/>
    <m/>
    <n v="71.7"/>
    <n v="71.7"/>
  </r>
  <r>
    <x v="12"/>
    <d v="2013-04-13T00:00:00"/>
    <s v="Zone 2 - Mile 30"/>
    <x v="380"/>
    <x v="90"/>
    <x v="212"/>
    <x v="2"/>
    <x v="2"/>
    <m/>
    <m/>
    <m/>
    <m/>
    <s v=""/>
  </r>
  <r>
    <x v="12"/>
    <d v="2013-04-13T00:00:00"/>
    <s v="Zone 2 - Mile 30"/>
    <x v="379"/>
    <x v="263"/>
    <x v="135"/>
    <x v="7"/>
    <x v="2"/>
    <m/>
    <m/>
    <m/>
    <m/>
    <s v=""/>
  </r>
  <r>
    <x v="12"/>
    <d v="2013-04-13T00:00:00"/>
    <s v="Zone 2 - Mile 30"/>
    <x v="70"/>
    <x v="59"/>
    <x v="51"/>
    <x v="0"/>
    <x v="8"/>
    <m/>
    <s v="Shark Copper (Female)"/>
    <m/>
    <n v="44.1"/>
    <n v="44.1"/>
  </r>
  <r>
    <x v="12"/>
    <d v="2013-04-13T00:00:00"/>
    <s v="Zone 2 - Mile 30"/>
    <x v="71"/>
    <x v="60"/>
    <x v="51"/>
    <x v="3"/>
    <x v="8"/>
    <m/>
    <m/>
    <m/>
    <m/>
    <s v=""/>
  </r>
  <r>
    <x v="12"/>
    <d v="2013-04-13T00:00:00"/>
    <s v="Zone 2 - Mile 30"/>
    <x v="74"/>
    <x v="13"/>
    <x v="54"/>
    <x v="2"/>
    <x v="8"/>
    <m/>
    <s v="Shark Spotted Gully"/>
    <m/>
    <n v="19.3"/>
    <n v="19.3"/>
  </r>
  <r>
    <x v="12"/>
    <d v="2013-04-13T00:00:00"/>
    <s v="Zone 2 - Mile 30"/>
    <x v="74"/>
    <x v="13"/>
    <x v="54"/>
    <x v="2"/>
    <x v="8"/>
    <m/>
    <s v="Shark Copper (Female)"/>
    <m/>
    <n v="43.7"/>
    <n v="43.7"/>
  </r>
  <r>
    <x v="12"/>
    <d v="2013-04-13T00:00:00"/>
    <s v="Zone 2 - Mile 30"/>
    <x v="75"/>
    <x v="62"/>
    <x v="54"/>
    <x v="2"/>
    <x v="8"/>
    <m/>
    <m/>
    <m/>
    <m/>
    <s v=""/>
  </r>
  <r>
    <x v="12"/>
    <d v="2013-04-13T00:00:00"/>
    <s v="Zone 2 - Mile 30"/>
    <x v="373"/>
    <x v="95"/>
    <x v="210"/>
    <x v="2"/>
    <x v="8"/>
    <m/>
    <m/>
    <m/>
    <m/>
    <s v=""/>
  </r>
  <r>
    <x v="12"/>
    <d v="2013-04-13T00:00:00"/>
    <s v="Zone 2 - Mile 30"/>
    <x v="78"/>
    <x v="65"/>
    <x v="55"/>
    <x v="2"/>
    <x v="8"/>
    <m/>
    <s v="Shark Copper (Female)"/>
    <m/>
    <n v="49.6"/>
    <n v="49.6"/>
  </r>
  <r>
    <x v="12"/>
    <d v="2013-04-13T00:00:00"/>
    <s v="Zone 2 - Mile 30"/>
    <x v="79"/>
    <x v="66"/>
    <x v="55"/>
    <x v="2"/>
    <x v="8"/>
    <m/>
    <m/>
    <m/>
    <m/>
    <s v=""/>
  </r>
  <r>
    <x v="12"/>
    <d v="2013-04-13T00:00:00"/>
    <s v="Zone 2 - Mile 30"/>
    <x v="80"/>
    <x v="67"/>
    <x v="56"/>
    <x v="4"/>
    <x v="8"/>
    <m/>
    <s v="Shark Copper (Female)"/>
    <m/>
    <n v="54.8"/>
    <n v="54.8"/>
  </r>
  <r>
    <x v="12"/>
    <d v="2013-04-13T00:00:00"/>
    <s v="Zone 2 - Mile 30"/>
    <x v="82"/>
    <x v="69"/>
    <x v="58"/>
    <x v="7"/>
    <x v="8"/>
    <s v="Kob"/>
    <m/>
    <m/>
    <n v="1"/>
    <n v="2"/>
  </r>
  <r>
    <x v="12"/>
    <d v="2013-04-13T00:00:00"/>
    <s v="Zone 2 - Mile 30"/>
    <x v="82"/>
    <x v="69"/>
    <x v="58"/>
    <x v="7"/>
    <x v="8"/>
    <s v="Kob"/>
    <m/>
    <m/>
    <n v="1"/>
    <n v="2"/>
  </r>
  <r>
    <x v="12"/>
    <d v="2013-04-13T00:00:00"/>
    <s v="Zone 2 - Mile 30"/>
    <x v="83"/>
    <x v="27"/>
    <x v="59"/>
    <x v="4"/>
    <x v="8"/>
    <m/>
    <m/>
    <m/>
    <m/>
    <s v=""/>
  </r>
  <r>
    <x v="12"/>
    <d v="2013-04-13T00:00:00"/>
    <s v="Zone 2 - Mile 30"/>
    <x v="89"/>
    <x v="18"/>
    <x v="55"/>
    <x v="2"/>
    <x v="8"/>
    <m/>
    <m/>
    <m/>
    <m/>
    <s v=""/>
  </r>
  <r>
    <x v="12"/>
    <d v="2013-04-13T00:00:00"/>
    <s v="Zone 2 - Mile 30"/>
    <x v="91"/>
    <x v="75"/>
    <x v="63"/>
    <x v="4"/>
    <x v="8"/>
    <m/>
    <m/>
    <m/>
    <m/>
    <s v=""/>
  </r>
  <r>
    <x v="12"/>
    <d v="2013-04-13T00:00:00"/>
    <s v="Zone 2 - Mile 30"/>
    <x v="92"/>
    <x v="76"/>
    <x v="207"/>
    <x v="2"/>
    <x v="8"/>
    <s v="Shad"/>
    <m/>
    <m/>
    <n v="1.9"/>
    <n v="3.8"/>
  </r>
  <r>
    <x v="12"/>
    <d v="2013-04-13T00:00:00"/>
    <s v="Zone 2 - Mile 30"/>
    <x v="369"/>
    <x v="81"/>
    <x v="10"/>
    <x v="2"/>
    <x v="8"/>
    <m/>
    <m/>
    <m/>
    <m/>
    <s v=""/>
  </r>
  <r>
    <x v="12"/>
    <d v="2013-04-13T00:00:00"/>
    <s v="Zone 2 - Mile 30"/>
    <x v="368"/>
    <x v="199"/>
    <x v="54"/>
    <x v="2"/>
    <x v="8"/>
    <m/>
    <m/>
    <m/>
    <m/>
    <s v=""/>
  </r>
  <r>
    <x v="12"/>
    <d v="2013-04-13T00:00:00"/>
    <s v="Zone 2 - Mile 30"/>
    <x v="372"/>
    <x v="258"/>
    <x v="209"/>
    <x v="2"/>
    <x v="8"/>
    <s v="Shad"/>
    <m/>
    <m/>
    <n v="2.4"/>
    <n v="4.8"/>
  </r>
  <r>
    <x v="12"/>
    <d v="2013-04-13T00:00:00"/>
    <s v="Zone 2 - Mile 30"/>
    <x v="372"/>
    <x v="258"/>
    <x v="209"/>
    <x v="2"/>
    <x v="8"/>
    <m/>
    <s v="Shark Copper (Female)"/>
    <m/>
    <n v="60"/>
    <n v="60"/>
  </r>
  <r>
    <x v="12"/>
    <d v="2013-04-13T00:00:00"/>
    <s v="Zone 2 - Mile 30"/>
    <x v="370"/>
    <x v="90"/>
    <x v="93"/>
    <x v="2"/>
    <x v="8"/>
    <m/>
    <m/>
    <m/>
    <m/>
    <s v=""/>
  </r>
  <r>
    <x v="12"/>
    <d v="2013-04-13T00:00:00"/>
    <s v="Zone 2 - Mile 30"/>
    <x v="294"/>
    <x v="157"/>
    <x v="55"/>
    <x v="2"/>
    <x v="10"/>
    <m/>
    <m/>
    <m/>
    <m/>
    <s v=""/>
  </r>
  <r>
    <x v="12"/>
    <d v="2013-04-13T00:00:00"/>
    <s v="Zone 2 - Mile 30"/>
    <x v="97"/>
    <x v="80"/>
    <x v="69"/>
    <x v="0"/>
    <x v="10"/>
    <m/>
    <m/>
    <m/>
    <m/>
    <s v=""/>
  </r>
  <r>
    <x v="12"/>
    <d v="2013-04-13T00:00:00"/>
    <s v="Zone 2 - Mile 30"/>
    <x v="331"/>
    <x v="84"/>
    <x v="189"/>
    <x v="9"/>
    <x v="10"/>
    <s v="Kob"/>
    <m/>
    <m/>
    <n v="4.4000000000000004"/>
    <n v="8.8000000000000007"/>
  </r>
  <r>
    <x v="12"/>
    <d v="2013-04-13T00:00:00"/>
    <s v="Zone 2 - Mile 30"/>
    <x v="331"/>
    <x v="84"/>
    <x v="189"/>
    <x v="9"/>
    <x v="10"/>
    <m/>
    <s v="Shark Copper (Female)"/>
    <m/>
    <n v="57.4"/>
    <n v="57.4"/>
  </r>
  <r>
    <x v="12"/>
    <d v="2013-04-13T00:00:00"/>
    <s v="Zone 2 - Mile 30"/>
    <x v="98"/>
    <x v="12"/>
    <x v="70"/>
    <x v="4"/>
    <x v="10"/>
    <m/>
    <m/>
    <m/>
    <m/>
    <s v=""/>
  </r>
  <r>
    <x v="12"/>
    <d v="2013-04-13T00:00:00"/>
    <s v="Zone 2 - Mile 30"/>
    <x v="99"/>
    <x v="73"/>
    <x v="71"/>
    <x v="2"/>
    <x v="10"/>
    <s v="Kob"/>
    <m/>
    <m/>
    <n v="1.8"/>
    <n v="3.6"/>
  </r>
  <r>
    <x v="12"/>
    <d v="2013-04-13T00:00:00"/>
    <s v="Zone 2 - Mile 30"/>
    <x v="101"/>
    <x v="18"/>
    <x v="73"/>
    <x v="2"/>
    <x v="10"/>
    <s v="Kob"/>
    <m/>
    <m/>
    <n v="2.8"/>
    <n v="5.6"/>
  </r>
  <r>
    <x v="12"/>
    <d v="2013-04-13T00:00:00"/>
    <s v="Zone 2 - Mile 30"/>
    <x v="101"/>
    <x v="18"/>
    <x v="73"/>
    <x v="2"/>
    <x v="10"/>
    <m/>
    <s v="Shark Copper (Female)"/>
    <m/>
    <n v="43.3"/>
    <n v="43.3"/>
  </r>
  <r>
    <x v="12"/>
    <d v="2013-04-13T00:00:00"/>
    <s v="Zone 2 - Mile 30"/>
    <x v="102"/>
    <x v="81"/>
    <x v="74"/>
    <x v="2"/>
    <x v="10"/>
    <m/>
    <m/>
    <m/>
    <m/>
    <s v=""/>
  </r>
  <r>
    <x v="12"/>
    <d v="2013-04-13T00:00:00"/>
    <s v="Zone 2 - Mile 30"/>
    <x v="395"/>
    <x v="278"/>
    <x v="174"/>
    <x v="2"/>
    <x v="10"/>
    <m/>
    <s v="Shark Copper (Female)"/>
    <m/>
    <n v="39.9"/>
    <n v="39.9"/>
  </r>
  <r>
    <x v="12"/>
    <d v="2013-04-13T00:00:00"/>
    <s v="Zone 2 - Mile 30"/>
    <x v="107"/>
    <x v="85"/>
    <x v="77"/>
    <x v="2"/>
    <x v="10"/>
    <m/>
    <m/>
    <m/>
    <m/>
    <s v=""/>
  </r>
  <r>
    <x v="12"/>
    <d v="2013-04-13T00:00:00"/>
    <s v="Zone 2 - Mile 30"/>
    <x v="108"/>
    <x v="86"/>
    <x v="77"/>
    <x v="7"/>
    <x v="10"/>
    <m/>
    <m/>
    <m/>
    <m/>
    <s v=""/>
  </r>
  <r>
    <x v="12"/>
    <d v="2013-04-13T00:00:00"/>
    <s v="Zone 2 - Mile 30"/>
    <x v="375"/>
    <x v="260"/>
    <x v="74"/>
    <x v="7"/>
    <x v="10"/>
    <s v="Kob"/>
    <m/>
    <m/>
    <n v="0.9"/>
    <n v="1.8"/>
  </r>
  <r>
    <x v="12"/>
    <d v="2013-04-13T00:00:00"/>
    <s v="Zone 2 - Mile 30"/>
    <x v="330"/>
    <x v="233"/>
    <x v="188"/>
    <x v="2"/>
    <x v="10"/>
    <m/>
    <m/>
    <m/>
    <m/>
    <s v=""/>
  </r>
  <r>
    <x v="12"/>
    <d v="2013-04-13T00:00:00"/>
    <s v="Zone 2 - Mile 30"/>
    <x v="181"/>
    <x v="45"/>
    <x v="43"/>
    <x v="4"/>
    <x v="20"/>
    <m/>
    <s v="Shark Copper (Female)"/>
    <m/>
    <n v="90.6"/>
    <n v="90.6"/>
  </r>
  <r>
    <x v="12"/>
    <d v="2013-04-13T00:00:00"/>
    <s v="Zone 2 - Mile 30"/>
    <x v="181"/>
    <x v="45"/>
    <x v="43"/>
    <x v="4"/>
    <x v="20"/>
    <m/>
    <s v="Shark Copper (Female)"/>
    <m/>
    <n v="72.900000000000006"/>
    <n v="72.900000000000006"/>
  </r>
  <r>
    <x v="12"/>
    <d v="2013-04-13T00:00:00"/>
    <s v="Zone 2 - Mile 30"/>
    <x v="181"/>
    <x v="45"/>
    <x v="43"/>
    <x v="4"/>
    <x v="20"/>
    <m/>
    <s v="Shark Copper (Female)"/>
    <m/>
    <n v="48.7"/>
    <n v="48.7"/>
  </r>
  <r>
    <x v="12"/>
    <d v="2013-04-13T00:00:00"/>
    <s v="Zone 2 - Mile 30"/>
    <x v="182"/>
    <x v="138"/>
    <x v="43"/>
    <x v="8"/>
    <x v="20"/>
    <m/>
    <m/>
    <m/>
    <m/>
    <s v=""/>
  </r>
  <r>
    <x v="12"/>
    <d v="2013-04-13T00:00:00"/>
    <s v="Zone 2 - Mile 30"/>
    <x v="185"/>
    <x v="140"/>
    <x v="114"/>
    <x v="2"/>
    <x v="20"/>
    <m/>
    <s v="Shark Copper (Female)"/>
    <m/>
    <n v="35.299999999999997"/>
    <n v="35.299999999999997"/>
  </r>
  <r>
    <x v="12"/>
    <d v="2013-04-13T00:00:00"/>
    <s v="Zone 2 - Mile 30"/>
    <x v="186"/>
    <x v="16"/>
    <x v="115"/>
    <x v="2"/>
    <x v="20"/>
    <m/>
    <m/>
    <m/>
    <m/>
    <s v=""/>
  </r>
  <r>
    <x v="12"/>
    <d v="2013-04-13T00:00:00"/>
    <s v="Zone 2 - Mile 30"/>
    <x v="187"/>
    <x v="141"/>
    <x v="116"/>
    <x v="4"/>
    <x v="20"/>
    <m/>
    <s v="Shark Copper (Female)"/>
    <m/>
    <n v="54"/>
    <n v="54"/>
  </r>
  <r>
    <x v="12"/>
    <d v="2013-04-13T00:00:00"/>
    <s v="Zone 2 - Mile 30"/>
    <x v="189"/>
    <x v="45"/>
    <x v="16"/>
    <x v="4"/>
    <x v="20"/>
    <m/>
    <s v="Shark Copper (Female)"/>
    <m/>
    <n v="71.5"/>
    <n v="71.5"/>
  </r>
  <r>
    <x v="12"/>
    <d v="2013-04-13T00:00:00"/>
    <s v="Zone 2 - Mile 30"/>
    <x v="192"/>
    <x v="144"/>
    <x v="119"/>
    <x v="6"/>
    <x v="20"/>
    <m/>
    <m/>
    <m/>
    <m/>
    <s v=""/>
  </r>
  <r>
    <x v="12"/>
    <d v="2013-04-13T00:00:00"/>
    <s v="Zone 2 - Mile 30"/>
    <x v="193"/>
    <x v="145"/>
    <x v="120"/>
    <x v="2"/>
    <x v="20"/>
    <m/>
    <m/>
    <m/>
    <m/>
    <s v=""/>
  </r>
  <r>
    <x v="12"/>
    <d v="2013-04-13T00:00:00"/>
    <s v="Zone 2 - Mile 30"/>
    <x v="194"/>
    <x v="124"/>
    <x v="121"/>
    <x v="0"/>
    <x v="20"/>
    <m/>
    <s v="Shark Copper (Female)"/>
    <m/>
    <n v="56.4"/>
    <n v="56.4"/>
  </r>
  <r>
    <x v="12"/>
    <d v="2013-04-13T00:00:00"/>
    <s v="Zone 2 - Mile 30"/>
    <x v="194"/>
    <x v="124"/>
    <x v="121"/>
    <x v="0"/>
    <x v="20"/>
    <m/>
    <s v="Shark Copper (Female)"/>
    <m/>
    <n v="38.700000000000003"/>
    <n v="38.700000000000003"/>
  </r>
  <r>
    <x v="12"/>
    <d v="2013-04-13T00:00:00"/>
    <s v="Zone 2 - Mile 30"/>
    <x v="194"/>
    <x v="124"/>
    <x v="121"/>
    <x v="0"/>
    <x v="20"/>
    <m/>
    <s v="Shark Copper (Female)"/>
    <m/>
    <n v="102.1"/>
    <n v="102.1"/>
  </r>
  <r>
    <x v="12"/>
    <d v="2013-04-13T00:00:00"/>
    <s v="Zone 2 - Mile 30"/>
    <x v="329"/>
    <x v="232"/>
    <x v="31"/>
    <x v="4"/>
    <x v="20"/>
    <s v="Kob"/>
    <m/>
    <m/>
    <n v="0.9"/>
    <n v="1.8"/>
  </r>
  <r>
    <x v="12"/>
    <d v="2013-04-13T00:00:00"/>
    <s v="Zone 2 - Mile 30"/>
    <x v="329"/>
    <x v="232"/>
    <x v="31"/>
    <x v="4"/>
    <x v="20"/>
    <m/>
    <s v="Shark Copper (Female)"/>
    <m/>
    <n v="42"/>
    <n v="42"/>
  </r>
  <r>
    <x v="12"/>
    <d v="2013-04-13T00:00:00"/>
    <s v="Zone 2 - Mile 30"/>
    <x v="282"/>
    <x v="200"/>
    <x v="163"/>
    <x v="6"/>
    <x v="20"/>
    <m/>
    <m/>
    <m/>
    <m/>
    <s v=""/>
  </r>
  <r>
    <x v="12"/>
    <d v="2013-04-13T00:00:00"/>
    <s v="Zone 2 - Mile 30"/>
    <x v="283"/>
    <x v="55"/>
    <x v="164"/>
    <x v="6"/>
    <x v="20"/>
    <m/>
    <m/>
    <m/>
    <m/>
    <s v=""/>
  </r>
  <r>
    <x v="12"/>
    <d v="2013-04-13T00:00:00"/>
    <s v="Zone 2 - Mile 30"/>
    <x v="195"/>
    <x v="146"/>
    <x v="122"/>
    <x v="4"/>
    <x v="20"/>
    <m/>
    <s v="Shark Copper (Female)"/>
    <m/>
    <n v="45.5"/>
    <n v="45.5"/>
  </r>
  <r>
    <x v="12"/>
    <d v="2013-04-13T00:00:00"/>
    <s v="Zone 2 - Mile 30"/>
    <x v="195"/>
    <x v="146"/>
    <x v="122"/>
    <x v="4"/>
    <x v="20"/>
    <m/>
    <s v="Shark Copper (Female)"/>
    <m/>
    <n v="38.299999999999997"/>
    <n v="38.299999999999997"/>
  </r>
  <r>
    <x v="12"/>
    <d v="2013-04-13T00:00:00"/>
    <s v="Zone 2 - Mile 30"/>
    <x v="199"/>
    <x v="149"/>
    <x v="43"/>
    <x v="8"/>
    <x v="20"/>
    <m/>
    <m/>
    <m/>
    <m/>
    <s v=""/>
  </r>
  <r>
    <x v="12"/>
    <d v="2013-04-13T00:00:00"/>
    <s v="Zone 2 - Mile 30"/>
    <x v="286"/>
    <x v="203"/>
    <x v="158"/>
    <x v="4"/>
    <x v="20"/>
    <m/>
    <s v="Shark Copper (Female)"/>
    <m/>
    <n v="39.9"/>
    <n v="39.9"/>
  </r>
  <r>
    <x v="12"/>
    <d v="2013-04-13T00:00:00"/>
    <s v="Zone 2 - Mile 30"/>
    <x v="202"/>
    <x v="152"/>
    <x v="123"/>
    <x v="2"/>
    <x v="20"/>
    <m/>
    <s v="Shark Copper (Female)"/>
    <m/>
    <n v="54.6"/>
    <n v="54.6"/>
  </r>
  <r>
    <x v="12"/>
    <d v="2013-04-13T00:00:00"/>
    <s v="Zone 2 - Mile 30"/>
    <x v="202"/>
    <x v="152"/>
    <x v="123"/>
    <x v="2"/>
    <x v="20"/>
    <m/>
    <s v="Shark Copper (Female)"/>
    <m/>
    <n v="57.5"/>
    <n v="57.5"/>
  </r>
  <r>
    <x v="12"/>
    <d v="2013-04-13T00:00:00"/>
    <s v="Zone 2 - Mile 30"/>
    <x v="287"/>
    <x v="204"/>
    <x v="166"/>
    <x v="6"/>
    <x v="20"/>
    <m/>
    <m/>
    <m/>
    <m/>
    <s v=""/>
  </r>
  <r>
    <x v="12"/>
    <d v="2013-04-13T00:00:00"/>
    <s v="Zone 2 - Mile 30"/>
    <x v="204"/>
    <x v="118"/>
    <x v="126"/>
    <x v="4"/>
    <x v="20"/>
    <m/>
    <s v="Shark Copper (Female)"/>
    <m/>
    <n v="46"/>
    <n v="46"/>
  </r>
  <r>
    <x v="12"/>
    <d v="2013-04-13T00:00:00"/>
    <s v="Zone 2 - Mile 30"/>
    <x v="289"/>
    <x v="206"/>
    <x v="164"/>
    <x v="2"/>
    <x v="20"/>
    <m/>
    <s v="Shark Spotted Gully"/>
    <m/>
    <n v="13"/>
    <n v="13"/>
  </r>
  <r>
    <x v="12"/>
    <d v="2013-04-13T00:00:00"/>
    <s v="Zone 2 - Mile 30"/>
    <x v="289"/>
    <x v="206"/>
    <x v="164"/>
    <x v="2"/>
    <x v="20"/>
    <m/>
    <s v="Shark Spotted Gully"/>
    <m/>
    <n v="9.5"/>
    <n v="9.5"/>
  </r>
  <r>
    <x v="12"/>
    <d v="2013-04-13T00:00:00"/>
    <s v="Zone 2 - Mile 30"/>
    <x v="289"/>
    <x v="206"/>
    <x v="164"/>
    <x v="2"/>
    <x v="20"/>
    <m/>
    <s v="Shark Spotted Gully"/>
    <m/>
    <n v="12.2"/>
    <n v="12.2"/>
  </r>
  <r>
    <x v="12"/>
    <d v="2013-04-13T00:00:00"/>
    <s v="Zone 2 - Mile 30"/>
    <x v="289"/>
    <x v="206"/>
    <x v="164"/>
    <x v="2"/>
    <x v="20"/>
    <m/>
    <s v="Shark Copper (Female)"/>
    <m/>
    <n v="73.599999999999994"/>
    <n v="73.599999999999994"/>
  </r>
  <r>
    <x v="12"/>
    <d v="2013-04-13T00:00:00"/>
    <s v="Zone 2 - Mile 30"/>
    <x v="289"/>
    <x v="206"/>
    <x v="164"/>
    <x v="2"/>
    <x v="20"/>
    <m/>
    <s v="Shark Copper (Female)"/>
    <m/>
    <n v="44.6"/>
    <n v="44.6"/>
  </r>
  <r>
    <x v="12"/>
    <d v="2013-04-13T00:00:00"/>
    <s v="Zone 2 - Mile 30"/>
    <x v="208"/>
    <x v="155"/>
    <x v="29"/>
    <x v="2"/>
    <x v="20"/>
    <s v="Kob"/>
    <m/>
    <m/>
    <n v="2"/>
    <n v="4"/>
  </r>
  <r>
    <x v="12"/>
    <d v="2013-04-13T00:00:00"/>
    <s v="Zone 2 - Mile 30"/>
    <x v="208"/>
    <x v="155"/>
    <x v="29"/>
    <x v="2"/>
    <x v="20"/>
    <m/>
    <s v="Shark Copper (Female)"/>
    <m/>
    <n v="43.9"/>
    <n v="43.9"/>
  </r>
  <r>
    <x v="12"/>
    <d v="2013-04-13T00:00:00"/>
    <s v="Zone 2 - Mile 30"/>
    <x v="209"/>
    <x v="156"/>
    <x v="127"/>
    <x v="0"/>
    <x v="20"/>
    <m/>
    <m/>
    <m/>
    <m/>
    <s v=""/>
  </r>
  <r>
    <x v="12"/>
    <d v="2013-04-13T00:00:00"/>
    <s v="Zone 2 - Mile 30"/>
    <x v="343"/>
    <x v="39"/>
    <x v="193"/>
    <x v="2"/>
    <x v="20"/>
    <m/>
    <m/>
    <m/>
    <m/>
    <s v=""/>
  </r>
  <r>
    <x v="12"/>
    <d v="2013-04-13T00:00:00"/>
    <s v="Zone 2 - Mile 30"/>
    <x v="364"/>
    <x v="55"/>
    <x v="78"/>
    <x v="2"/>
    <x v="21"/>
    <m/>
    <m/>
    <m/>
    <m/>
    <s v=""/>
  </r>
  <r>
    <x v="12"/>
    <d v="2013-04-13T00:00:00"/>
    <s v="Zone 2 - Mile 30"/>
    <x v="224"/>
    <x v="45"/>
    <x v="138"/>
    <x v="2"/>
    <x v="21"/>
    <m/>
    <m/>
    <m/>
    <m/>
    <s v=""/>
  </r>
  <r>
    <x v="12"/>
    <d v="2013-04-13T00:00:00"/>
    <s v="Zone 2 - Mile 30"/>
    <x v="227"/>
    <x v="55"/>
    <x v="140"/>
    <x v="4"/>
    <x v="21"/>
    <s v="Kob"/>
    <m/>
    <m/>
    <n v="0.8"/>
    <n v="1.6"/>
  </r>
  <r>
    <x v="12"/>
    <d v="2013-04-13T00:00:00"/>
    <s v="Zone 2 - Mile 30"/>
    <x v="227"/>
    <x v="55"/>
    <x v="140"/>
    <x v="4"/>
    <x v="21"/>
    <s v="Kob"/>
    <m/>
    <m/>
    <n v="0.7"/>
    <n v="1.4"/>
  </r>
  <r>
    <x v="12"/>
    <d v="2013-04-13T00:00:00"/>
    <s v="Zone 2 - Mile 30"/>
    <x v="228"/>
    <x v="104"/>
    <x v="141"/>
    <x v="2"/>
    <x v="21"/>
    <m/>
    <s v="Shark Copper (Female)"/>
    <m/>
    <n v="53.1"/>
    <n v="53.1"/>
  </r>
  <r>
    <x v="12"/>
    <d v="2013-04-13T00:00:00"/>
    <s v="Zone 2 - Mile 30"/>
    <x v="229"/>
    <x v="5"/>
    <x v="41"/>
    <x v="0"/>
    <x v="21"/>
    <m/>
    <m/>
    <m/>
    <m/>
    <s v=""/>
  </r>
  <r>
    <x v="12"/>
    <d v="2013-04-13T00:00:00"/>
    <s v="Zone 2 - Mile 30"/>
    <x v="230"/>
    <x v="254"/>
    <x v="21"/>
    <x v="2"/>
    <x v="21"/>
    <m/>
    <m/>
    <m/>
    <m/>
    <s v=""/>
  </r>
  <r>
    <x v="12"/>
    <d v="2013-04-13T00:00:00"/>
    <s v="Zone 2 - Mile 30"/>
    <x v="232"/>
    <x v="47"/>
    <x v="143"/>
    <x v="4"/>
    <x v="21"/>
    <s v="Kob"/>
    <m/>
    <m/>
    <n v="1.4"/>
    <n v="2.8"/>
  </r>
  <r>
    <x v="12"/>
    <d v="2013-04-13T00:00:00"/>
    <s v="Zone 2 - Mile 30"/>
    <x v="233"/>
    <x v="75"/>
    <x v="144"/>
    <x v="4"/>
    <x v="21"/>
    <m/>
    <m/>
    <m/>
    <m/>
    <s v=""/>
  </r>
  <r>
    <x v="12"/>
    <d v="2013-04-13T00:00:00"/>
    <s v="Zone 2 - Mile 30"/>
    <x v="93"/>
    <x v="77"/>
    <x v="65"/>
    <x v="6"/>
    <x v="21"/>
    <s v="Kob"/>
    <m/>
    <m/>
    <n v="1.4"/>
    <n v="2.8"/>
  </r>
  <r>
    <x v="12"/>
    <d v="2013-04-13T00:00:00"/>
    <s v="Zone 2 - Mile 30"/>
    <x v="365"/>
    <x v="255"/>
    <x v="161"/>
    <x v="2"/>
    <x v="21"/>
    <m/>
    <m/>
    <m/>
    <m/>
    <s v=""/>
  </r>
  <r>
    <x v="12"/>
    <d v="2013-04-13T00:00:00"/>
    <s v="Zone 2 - Mile 30"/>
    <x v="275"/>
    <x v="194"/>
    <x v="162"/>
    <x v="2"/>
    <x v="21"/>
    <m/>
    <s v="Shark Spotted Gully"/>
    <m/>
    <n v="8.8000000000000007"/>
    <n v="8.8000000000000007"/>
  </r>
  <r>
    <x v="12"/>
    <d v="2013-04-13T00:00:00"/>
    <s v="Zone 2 - Mile 30"/>
    <x v="275"/>
    <x v="194"/>
    <x v="162"/>
    <x v="2"/>
    <x v="21"/>
    <m/>
    <s v="Shark Copper (Female)"/>
    <m/>
    <n v="46.1"/>
    <n v="46.1"/>
  </r>
  <r>
    <x v="12"/>
    <d v="2013-04-13T00:00:00"/>
    <s v="Zone 2 - Mile 30"/>
    <x v="396"/>
    <x v="279"/>
    <x v="123"/>
    <x v="2"/>
    <x v="21"/>
    <m/>
    <m/>
    <m/>
    <m/>
    <s v=""/>
  </r>
  <r>
    <x v="12"/>
    <d v="2013-04-13T00:00:00"/>
    <s v="Zone 2 - Mile 30"/>
    <x v="43"/>
    <x v="38"/>
    <x v="30"/>
    <x v="5"/>
    <x v="4"/>
    <m/>
    <m/>
    <m/>
    <m/>
    <s v=""/>
  </r>
  <r>
    <x v="12"/>
    <d v="2013-04-13T00:00:00"/>
    <s v="Zone 2 - Mile 30"/>
    <x v="44"/>
    <x v="39"/>
    <x v="31"/>
    <x v="0"/>
    <x v="4"/>
    <m/>
    <s v="Shark Copper (Female)"/>
    <m/>
    <n v="45.8"/>
    <n v="45.8"/>
  </r>
  <r>
    <x v="12"/>
    <d v="2013-04-13T00:00:00"/>
    <s v="Zone 2 - Mile 30"/>
    <x v="313"/>
    <x v="222"/>
    <x v="178"/>
    <x v="4"/>
    <x v="4"/>
    <m/>
    <s v="Shark Copper (Female)"/>
    <m/>
    <n v="47.5"/>
    <n v="47.5"/>
  </r>
  <r>
    <x v="12"/>
    <d v="2013-04-13T00:00:00"/>
    <s v="Zone 2 - Mile 30"/>
    <x v="314"/>
    <x v="223"/>
    <x v="178"/>
    <x v="7"/>
    <x v="4"/>
    <m/>
    <m/>
    <m/>
    <m/>
    <s v=""/>
  </r>
  <r>
    <x v="12"/>
    <d v="2013-04-13T00:00:00"/>
    <s v="Zone 2 - Mile 30"/>
    <x v="163"/>
    <x v="84"/>
    <x v="104"/>
    <x v="2"/>
    <x v="4"/>
    <m/>
    <s v="Shark Spotted Gully"/>
    <m/>
    <n v="14"/>
    <n v="14"/>
  </r>
  <r>
    <x v="12"/>
    <d v="2013-04-13T00:00:00"/>
    <s v="Zone 2 - Mile 30"/>
    <x v="163"/>
    <x v="84"/>
    <x v="104"/>
    <x v="2"/>
    <x v="4"/>
    <m/>
    <s v="Shark Copper (Female)"/>
    <m/>
    <n v="42"/>
    <n v="42"/>
  </r>
  <r>
    <x v="12"/>
    <d v="2013-04-13T00:00:00"/>
    <s v="Zone 2 - Mile 30"/>
    <x v="163"/>
    <x v="84"/>
    <x v="104"/>
    <x v="2"/>
    <x v="4"/>
    <m/>
    <s v="Shark Copper (Female)"/>
    <m/>
    <n v="48"/>
    <n v="48"/>
  </r>
  <r>
    <x v="12"/>
    <d v="2013-04-13T00:00:00"/>
    <s v="Zone 2 - Mile 30"/>
    <x v="163"/>
    <x v="84"/>
    <x v="104"/>
    <x v="2"/>
    <x v="4"/>
    <m/>
    <s v="Shark Copper (Female)"/>
    <m/>
    <n v="45"/>
    <n v="45"/>
  </r>
  <r>
    <x v="12"/>
    <d v="2013-04-13T00:00:00"/>
    <s v="Zone 2 - Mile 30"/>
    <x v="176"/>
    <x v="136"/>
    <x v="113"/>
    <x v="2"/>
    <x v="4"/>
    <m/>
    <m/>
    <m/>
    <m/>
    <s v=""/>
  </r>
  <r>
    <x v="12"/>
    <d v="2013-04-13T00:00:00"/>
    <s v="Zone 2 - Mile 30"/>
    <x v="316"/>
    <x v="224"/>
    <x v="180"/>
    <x v="2"/>
    <x v="4"/>
    <m/>
    <m/>
    <m/>
    <m/>
    <s v=""/>
  </r>
  <r>
    <x v="12"/>
    <d v="2013-04-13T00:00:00"/>
    <s v="Zone 2 - Mile 30"/>
    <x v="317"/>
    <x v="225"/>
    <x v="181"/>
    <x v="2"/>
    <x v="4"/>
    <m/>
    <s v="Shark Spotted Gully"/>
    <m/>
    <n v="17.3"/>
    <n v="17.3"/>
  </r>
  <r>
    <x v="12"/>
    <d v="2013-04-13T00:00:00"/>
    <s v="Zone 2 - Mile 30"/>
    <x v="319"/>
    <x v="158"/>
    <x v="183"/>
    <x v="2"/>
    <x v="4"/>
    <m/>
    <s v="Shark Copper (Female)"/>
    <m/>
    <n v="57.2"/>
    <n v="57.2"/>
  </r>
  <r>
    <x v="12"/>
    <d v="2013-04-13T00:00:00"/>
    <s v="Zone 2 - Mile 30"/>
    <x v="362"/>
    <x v="253"/>
    <x v="204"/>
    <x v="2"/>
    <x v="4"/>
    <m/>
    <m/>
    <m/>
    <m/>
    <s v=""/>
  </r>
  <r>
    <x v="12"/>
    <d v="2013-04-13T00:00:00"/>
    <s v="Zone 2 - Mile 30"/>
    <x v="361"/>
    <x v="138"/>
    <x v="37"/>
    <x v="2"/>
    <x v="4"/>
    <m/>
    <m/>
    <m/>
    <m/>
    <s v=""/>
  </r>
  <r>
    <x v="12"/>
    <d v="2013-04-13T00:00:00"/>
    <s v="Zone 2 - Mile 30"/>
    <x v="360"/>
    <x v="252"/>
    <x v="203"/>
    <x v="2"/>
    <x v="4"/>
    <m/>
    <m/>
    <m/>
    <m/>
    <s v=""/>
  </r>
  <r>
    <x v="12"/>
    <d v="2013-04-13T00:00:00"/>
    <s v="Zone 2 - Mile 30"/>
    <x v="389"/>
    <x v="270"/>
    <x v="30"/>
    <x v="11"/>
    <x v="4"/>
    <m/>
    <m/>
    <m/>
    <m/>
    <s v=""/>
  </r>
  <r>
    <x v="12"/>
    <d v="2013-04-13T00:00:00"/>
    <s v="Zone 2 - Mile 30"/>
    <x v="397"/>
    <x v="280"/>
    <x v="70"/>
    <x v="2"/>
    <x v="4"/>
    <m/>
    <s v="Shark Copper (Female)"/>
    <m/>
    <n v="54.8"/>
    <n v="54.8"/>
  </r>
  <r>
    <x v="12"/>
    <d v="2013-04-13T00:00:00"/>
    <s v="Zone 2 - Mile 30"/>
    <x v="397"/>
    <x v="280"/>
    <x v="70"/>
    <x v="2"/>
    <x v="4"/>
    <m/>
    <s v="Shark Copper (Female)"/>
    <m/>
    <n v="66.2"/>
    <n v="66.2"/>
  </r>
  <r>
    <x v="12"/>
    <d v="2013-04-13T00:00:00"/>
    <s v="Zone 2 - Mile 30"/>
    <x v="154"/>
    <x v="122"/>
    <x v="6"/>
    <x v="5"/>
    <x v="17"/>
    <m/>
    <m/>
    <m/>
    <m/>
    <s v=""/>
  </r>
  <r>
    <x v="12"/>
    <d v="2013-04-13T00:00:00"/>
    <s v="Zone 2 - Mile 30"/>
    <x v="155"/>
    <x v="113"/>
    <x v="6"/>
    <x v="4"/>
    <x v="17"/>
    <s v="Kob"/>
    <m/>
    <m/>
    <n v="0.8"/>
    <n v="1.6"/>
  </r>
  <r>
    <x v="12"/>
    <d v="2013-04-13T00:00:00"/>
    <s v="Zone 2 - Mile 30"/>
    <x v="155"/>
    <x v="113"/>
    <x v="6"/>
    <x v="4"/>
    <x v="17"/>
    <s v="Galjoen"/>
    <m/>
    <m/>
    <n v="0.8"/>
    <n v="1.6"/>
  </r>
  <r>
    <x v="12"/>
    <d v="2013-04-13T00:00:00"/>
    <s v="Zone 2 - Mile 30"/>
    <x v="155"/>
    <x v="113"/>
    <x v="6"/>
    <x v="4"/>
    <x v="17"/>
    <m/>
    <s v="Shark Copper (Female)"/>
    <m/>
    <n v="68.7"/>
    <n v="68.7"/>
  </r>
  <r>
    <x v="12"/>
    <d v="2013-04-13T00:00:00"/>
    <s v="Zone 2 - Mile 30"/>
    <x v="157"/>
    <x v="124"/>
    <x v="101"/>
    <x v="2"/>
    <x v="17"/>
    <m/>
    <m/>
    <m/>
    <m/>
    <s v=""/>
  </r>
  <r>
    <x v="12"/>
    <d v="2013-04-13T00:00:00"/>
    <s v="Zone 2 - Mile 30"/>
    <x v="309"/>
    <x v="219"/>
    <x v="175"/>
    <x v="0"/>
    <x v="17"/>
    <m/>
    <m/>
    <m/>
    <m/>
    <s v=""/>
  </r>
  <r>
    <x v="12"/>
    <d v="2013-04-13T00:00:00"/>
    <s v="Zone 2 - Mile 30"/>
    <x v="237"/>
    <x v="170"/>
    <x v="146"/>
    <x v="2"/>
    <x v="17"/>
    <m/>
    <s v="Shark Copper (Female)"/>
    <m/>
    <n v="59.3"/>
    <n v="59.3"/>
  </r>
  <r>
    <x v="12"/>
    <d v="2013-04-13T00:00:00"/>
    <s v="Zone 2 - Mile 30"/>
    <x v="311"/>
    <x v="245"/>
    <x v="196"/>
    <x v="0"/>
    <x v="17"/>
    <m/>
    <m/>
    <m/>
    <m/>
    <s v=""/>
  </r>
  <r>
    <x v="12"/>
    <d v="2013-04-13T00:00:00"/>
    <s v="Zone 2 - Mile 30"/>
    <x v="236"/>
    <x v="169"/>
    <x v="145"/>
    <x v="4"/>
    <x v="17"/>
    <m/>
    <s v="Shark Copper (Female)"/>
    <m/>
    <n v="53.5"/>
    <n v="53.5"/>
  </r>
  <r>
    <x v="12"/>
    <d v="2013-04-13T00:00:00"/>
    <s v="Zone 2 - Mile 30"/>
    <x v="255"/>
    <x v="183"/>
    <x v="94"/>
    <x v="3"/>
    <x v="17"/>
    <m/>
    <m/>
    <m/>
    <m/>
    <s v=""/>
  </r>
  <r>
    <x v="12"/>
    <d v="2013-04-13T00:00:00"/>
    <s v="Zone 2 - Mile 30"/>
    <x v="235"/>
    <x v="168"/>
    <x v="94"/>
    <x v="0"/>
    <x v="17"/>
    <s v="Kob"/>
    <m/>
    <m/>
    <n v="1.1000000000000001"/>
    <n v="2.2000000000000002"/>
  </r>
  <r>
    <x v="12"/>
    <d v="2013-04-13T00:00:00"/>
    <s v="Zone 2 - Mile 30"/>
    <x v="350"/>
    <x v="32"/>
    <x v="197"/>
    <x v="2"/>
    <x v="17"/>
    <m/>
    <s v="Shark Copper (Female)"/>
    <m/>
    <n v="64"/>
    <n v="64"/>
  </r>
  <r>
    <x v="12"/>
    <d v="2013-04-13T00:00:00"/>
    <s v="Zone 2 - Mile 30"/>
    <x v="351"/>
    <x v="110"/>
    <x v="197"/>
    <x v="4"/>
    <x v="17"/>
    <m/>
    <m/>
    <m/>
    <m/>
    <s v=""/>
  </r>
  <r>
    <x v="12"/>
    <d v="2013-04-13T00:00:00"/>
    <s v="Zone 2 - Mile 30"/>
    <x v="175"/>
    <x v="135"/>
    <x v="112"/>
    <x v="2"/>
    <x v="17"/>
    <m/>
    <s v="Shark Copper (Female)"/>
    <m/>
    <n v="43.3"/>
    <n v="43.3"/>
  </r>
  <r>
    <x v="12"/>
    <d v="2013-04-13T00:00:00"/>
    <s v="Zone 2 - Mile 30"/>
    <x v="174"/>
    <x v="45"/>
    <x v="112"/>
    <x v="9"/>
    <x v="17"/>
    <m/>
    <s v="Shark Copper (Female)"/>
    <m/>
    <n v="48.8"/>
    <n v="48.8"/>
  </r>
  <r>
    <x v="12"/>
    <d v="2013-04-13T00:00:00"/>
    <s v="Zone 2 - Mile 30"/>
    <x v="254"/>
    <x v="182"/>
    <x v="6"/>
    <x v="7"/>
    <x v="17"/>
    <m/>
    <m/>
    <m/>
    <m/>
    <s v=""/>
  </r>
  <r>
    <x v="12"/>
    <d v="2013-04-13T00:00:00"/>
    <s v="Zone 2 - Mile 30"/>
    <x v="398"/>
    <x v="172"/>
    <x v="101"/>
    <x v="2"/>
    <x v="17"/>
    <m/>
    <m/>
    <m/>
    <m/>
    <s v=""/>
  </r>
  <r>
    <x v="12"/>
    <d v="2013-04-13T00:00:00"/>
    <s v="Zone 2 - Mile 30"/>
    <x v="257"/>
    <x v="185"/>
    <x v="48"/>
    <x v="2"/>
    <x v="3"/>
    <m/>
    <m/>
    <m/>
    <m/>
    <s v=""/>
  </r>
  <r>
    <x v="12"/>
    <d v="2013-04-13T00:00:00"/>
    <s v="Zone 2 - Mile 30"/>
    <x v="17"/>
    <x v="17"/>
    <x v="12"/>
    <x v="0"/>
    <x v="3"/>
    <m/>
    <m/>
    <m/>
    <m/>
    <s v=""/>
  </r>
  <r>
    <x v="12"/>
    <d v="2013-04-13T00:00:00"/>
    <s v="Zone 2 - Mile 30"/>
    <x v="258"/>
    <x v="68"/>
    <x v="156"/>
    <x v="4"/>
    <x v="3"/>
    <m/>
    <m/>
    <m/>
    <m/>
    <s v=""/>
  </r>
  <r>
    <x v="12"/>
    <d v="2013-04-13T00:00:00"/>
    <s v="Zone 2 - Mile 30"/>
    <x v="19"/>
    <x v="19"/>
    <x v="14"/>
    <x v="2"/>
    <x v="3"/>
    <m/>
    <m/>
    <m/>
    <m/>
    <s v=""/>
  </r>
  <r>
    <x v="12"/>
    <d v="2013-04-13T00:00:00"/>
    <s v="Zone 2 - Mile 30"/>
    <x v="21"/>
    <x v="20"/>
    <x v="16"/>
    <x v="2"/>
    <x v="3"/>
    <m/>
    <m/>
    <m/>
    <m/>
    <s v=""/>
  </r>
  <r>
    <x v="12"/>
    <d v="2013-04-13T00:00:00"/>
    <s v="Zone 2 - Mile 30"/>
    <x v="22"/>
    <x v="21"/>
    <x v="17"/>
    <x v="6"/>
    <x v="3"/>
    <m/>
    <m/>
    <m/>
    <m/>
    <s v=""/>
  </r>
  <r>
    <x v="12"/>
    <d v="2013-04-13T00:00:00"/>
    <s v="Zone 2 - Mile 30"/>
    <x v="23"/>
    <x v="22"/>
    <x v="17"/>
    <x v="6"/>
    <x v="3"/>
    <m/>
    <m/>
    <m/>
    <m/>
    <s v=""/>
  </r>
  <r>
    <x v="12"/>
    <d v="2013-04-13T00:00:00"/>
    <s v="Zone 2 - Mile 30"/>
    <x v="24"/>
    <x v="23"/>
    <x v="18"/>
    <x v="4"/>
    <x v="3"/>
    <m/>
    <m/>
    <m/>
    <m/>
    <s v=""/>
  </r>
  <r>
    <x v="12"/>
    <d v="2013-04-13T00:00:00"/>
    <s v="Zone 2 - Mile 30"/>
    <x v="25"/>
    <x v="24"/>
    <x v="19"/>
    <x v="0"/>
    <x v="3"/>
    <s v="Kob"/>
    <m/>
    <m/>
    <n v="1.4"/>
    <n v="2.8"/>
  </r>
  <r>
    <x v="12"/>
    <d v="2013-04-13T00:00:00"/>
    <s v="Zone 2 - Mile 30"/>
    <x v="26"/>
    <x v="25"/>
    <x v="20"/>
    <x v="6"/>
    <x v="3"/>
    <m/>
    <m/>
    <m/>
    <m/>
    <s v=""/>
  </r>
  <r>
    <x v="12"/>
    <d v="2013-04-13T00:00:00"/>
    <s v="Zone 2 - Mile 30"/>
    <x v="27"/>
    <x v="26"/>
    <x v="21"/>
    <x v="2"/>
    <x v="3"/>
    <m/>
    <s v="Guitarfish - Lesser"/>
    <m/>
    <n v="2.9"/>
    <n v="2.9"/>
  </r>
  <r>
    <x v="12"/>
    <d v="2013-04-13T00:00:00"/>
    <s v="Zone 2 - Mile 30"/>
    <x v="28"/>
    <x v="18"/>
    <x v="21"/>
    <x v="4"/>
    <x v="3"/>
    <m/>
    <m/>
    <m/>
    <m/>
    <s v=""/>
  </r>
  <r>
    <x v="12"/>
    <d v="2013-04-13T00:00:00"/>
    <s v="Zone 2 - Mile 30"/>
    <x v="29"/>
    <x v="27"/>
    <x v="22"/>
    <x v="6"/>
    <x v="3"/>
    <m/>
    <m/>
    <m/>
    <m/>
    <s v=""/>
  </r>
  <r>
    <x v="12"/>
    <d v="2013-04-13T00:00:00"/>
    <s v="Zone 2 - Mile 30"/>
    <x v="33"/>
    <x v="5"/>
    <x v="25"/>
    <x v="6"/>
    <x v="3"/>
    <m/>
    <m/>
    <m/>
    <m/>
    <s v=""/>
  </r>
  <r>
    <x v="12"/>
    <d v="2013-04-13T00:00:00"/>
    <s v="Zone 2 - Mile 30"/>
    <x v="34"/>
    <x v="29"/>
    <x v="25"/>
    <x v="1"/>
    <x v="3"/>
    <s v="Kob"/>
    <m/>
    <m/>
    <n v="1.3"/>
    <n v="2.6"/>
  </r>
  <r>
    <x v="12"/>
    <d v="2013-04-13T00:00:00"/>
    <s v="Zone 2 - Mile 30"/>
    <x v="37"/>
    <x v="32"/>
    <x v="28"/>
    <x v="0"/>
    <x v="3"/>
    <s v="Kob"/>
    <m/>
    <m/>
    <n v="0.7"/>
    <n v="1.4"/>
  </r>
  <r>
    <x v="12"/>
    <d v="2013-04-13T00:00:00"/>
    <s v="Zone 2 - Mile 30"/>
    <x v="321"/>
    <x v="228"/>
    <x v="185"/>
    <x v="2"/>
    <x v="3"/>
    <m/>
    <m/>
    <m/>
    <m/>
    <s v=""/>
  </r>
  <r>
    <x v="12"/>
    <d v="2013-04-13T00:00:00"/>
    <s v="Zone 2 - Mile 30"/>
    <x v="35"/>
    <x v="30"/>
    <x v="26"/>
    <x v="2"/>
    <x v="3"/>
    <m/>
    <m/>
    <m/>
    <m/>
    <s v=""/>
  </r>
  <r>
    <x v="12"/>
    <d v="2013-04-13T00:00:00"/>
    <s v="Zone 2 - Mile 30"/>
    <x v="352"/>
    <x v="246"/>
    <x v="198"/>
    <x v="2"/>
    <x v="3"/>
    <m/>
    <m/>
    <m/>
    <m/>
    <s v=""/>
  </r>
  <r>
    <x v="12"/>
    <d v="2013-04-13T00:00:00"/>
    <s v="Zone 2 - Mile 30"/>
    <x v="399"/>
    <x v="240"/>
    <x v="220"/>
    <x v="2"/>
    <x v="3"/>
    <m/>
    <m/>
    <m/>
    <m/>
    <s v=""/>
  </r>
  <r>
    <x v="12"/>
    <d v="2013-04-13T00:00:00"/>
    <s v="Zone 2 - Mile 30"/>
    <x v="400"/>
    <x v="281"/>
    <x v="221"/>
    <x v="2"/>
    <x v="3"/>
    <m/>
    <m/>
    <m/>
    <m/>
    <s v=""/>
  </r>
  <r>
    <x v="12"/>
    <d v="2013-04-13T00:00:00"/>
    <s v="Zone 2 - Mile 30"/>
    <x v="46"/>
    <x v="41"/>
    <x v="33"/>
    <x v="2"/>
    <x v="5"/>
    <m/>
    <s v="Shark Copper (Female)"/>
    <m/>
    <n v="65.900000000000006"/>
    <n v="65.900000000000006"/>
  </r>
  <r>
    <x v="12"/>
    <d v="2013-04-13T00:00:00"/>
    <s v="Zone 2 - Mile 30"/>
    <x v="46"/>
    <x v="41"/>
    <x v="33"/>
    <x v="2"/>
    <x v="5"/>
    <m/>
    <s v="Shark Copper (Female)"/>
    <m/>
    <n v="44.9"/>
    <n v="44.9"/>
  </r>
  <r>
    <x v="12"/>
    <d v="2013-04-13T00:00:00"/>
    <s v="Zone 2 - Mile 30"/>
    <x v="46"/>
    <x v="41"/>
    <x v="33"/>
    <x v="2"/>
    <x v="5"/>
    <m/>
    <s v="Shark Copper (Female)"/>
    <m/>
    <n v="79.400000000000006"/>
    <n v="79.400000000000006"/>
  </r>
  <r>
    <x v="12"/>
    <d v="2013-04-13T00:00:00"/>
    <s v="Zone 2 - Mile 30"/>
    <x v="46"/>
    <x v="41"/>
    <x v="33"/>
    <x v="2"/>
    <x v="5"/>
    <m/>
    <s v="Shark Copper (Female)"/>
    <m/>
    <n v="88.2"/>
    <n v="88.2"/>
  </r>
  <r>
    <x v="12"/>
    <d v="2013-04-13T00:00:00"/>
    <s v="Zone 2 - Mile 30"/>
    <x v="47"/>
    <x v="42"/>
    <x v="34"/>
    <x v="1"/>
    <x v="5"/>
    <s v="Kob"/>
    <m/>
    <m/>
    <n v="0.8"/>
    <n v="1.6"/>
  </r>
  <r>
    <x v="12"/>
    <d v="2013-04-13T00:00:00"/>
    <s v="Zone 2 - Mile 30"/>
    <x v="48"/>
    <x v="43"/>
    <x v="34"/>
    <x v="6"/>
    <x v="5"/>
    <s v="Kob"/>
    <m/>
    <m/>
    <n v="1.1000000000000001"/>
    <n v="2.2000000000000002"/>
  </r>
  <r>
    <x v="12"/>
    <d v="2013-04-13T00:00:00"/>
    <s v="Zone 2 - Mile 30"/>
    <x v="48"/>
    <x v="43"/>
    <x v="34"/>
    <x v="6"/>
    <x v="5"/>
    <s v="Kob"/>
    <m/>
    <m/>
    <n v="1.2"/>
    <n v="2.4"/>
  </r>
  <r>
    <x v="12"/>
    <d v="2013-04-13T00:00:00"/>
    <s v="Zone 2 - Mile 30"/>
    <x v="48"/>
    <x v="43"/>
    <x v="34"/>
    <x v="6"/>
    <x v="5"/>
    <s v="Kob"/>
    <m/>
    <m/>
    <n v="1.9"/>
    <n v="3.8"/>
  </r>
  <r>
    <x v="12"/>
    <d v="2013-04-13T00:00:00"/>
    <s v="Zone 2 - Mile 30"/>
    <x v="48"/>
    <x v="43"/>
    <x v="34"/>
    <x v="6"/>
    <x v="5"/>
    <s v="Steenbras West Coast"/>
    <m/>
    <m/>
    <n v="3.7"/>
    <n v="7.4"/>
  </r>
  <r>
    <x v="12"/>
    <d v="2013-04-13T00:00:00"/>
    <s v="Zone 2 - Mile 30"/>
    <x v="48"/>
    <x v="43"/>
    <x v="34"/>
    <x v="6"/>
    <x v="5"/>
    <s v="Kob"/>
    <m/>
    <m/>
    <n v="1.6"/>
    <n v="3.2"/>
  </r>
  <r>
    <x v="12"/>
    <d v="2013-04-13T00:00:00"/>
    <s v="Zone 2 - Mile 30"/>
    <x v="48"/>
    <x v="43"/>
    <x v="34"/>
    <x v="6"/>
    <x v="5"/>
    <s v="Kob"/>
    <m/>
    <m/>
    <n v="1.7"/>
    <n v="3.4"/>
  </r>
  <r>
    <x v="12"/>
    <d v="2013-04-13T00:00:00"/>
    <s v="Zone 2 - Mile 30"/>
    <x v="48"/>
    <x v="43"/>
    <x v="34"/>
    <x v="6"/>
    <x v="5"/>
    <s v="Kob"/>
    <m/>
    <m/>
    <n v="1"/>
    <n v="2"/>
  </r>
  <r>
    <x v="12"/>
    <d v="2013-04-13T00:00:00"/>
    <s v="Zone 2 - Mile 30"/>
    <x v="48"/>
    <x v="43"/>
    <x v="34"/>
    <x v="6"/>
    <x v="5"/>
    <s v="Kob"/>
    <m/>
    <m/>
    <n v="0.9"/>
    <n v="1.8"/>
  </r>
  <r>
    <x v="12"/>
    <d v="2013-04-13T00:00:00"/>
    <s v="Zone 2 - Mile 30"/>
    <x v="53"/>
    <x v="5"/>
    <x v="38"/>
    <x v="2"/>
    <x v="5"/>
    <m/>
    <s v="Shark Copper (Female)"/>
    <m/>
    <n v="67.099999999999994"/>
    <n v="67.099999999999994"/>
  </r>
  <r>
    <x v="12"/>
    <d v="2013-04-13T00:00:00"/>
    <s v="Zone 2 - Mile 30"/>
    <x v="54"/>
    <x v="46"/>
    <x v="39"/>
    <x v="2"/>
    <x v="5"/>
    <m/>
    <m/>
    <m/>
    <m/>
    <s v=""/>
  </r>
  <r>
    <x v="12"/>
    <d v="2013-04-13T00:00:00"/>
    <s v="Zone 2 - Mile 30"/>
    <x v="55"/>
    <x v="47"/>
    <x v="40"/>
    <x v="2"/>
    <x v="5"/>
    <m/>
    <s v="Shark Copper (Female)"/>
    <m/>
    <n v="48.5"/>
    <n v="48.5"/>
  </r>
  <r>
    <x v="12"/>
    <d v="2013-04-13T00:00:00"/>
    <s v="Zone 2 - Mile 30"/>
    <x v="272"/>
    <x v="39"/>
    <x v="160"/>
    <x v="2"/>
    <x v="5"/>
    <s v="Kob"/>
    <m/>
    <m/>
    <n v="2"/>
    <n v="4"/>
  </r>
  <r>
    <x v="12"/>
    <d v="2013-04-13T00:00:00"/>
    <s v="Zone 2 - Mile 30"/>
    <x v="272"/>
    <x v="39"/>
    <x v="160"/>
    <x v="2"/>
    <x v="5"/>
    <s v="Kob"/>
    <m/>
    <m/>
    <n v="1.3"/>
    <n v="2.6"/>
  </r>
  <r>
    <x v="12"/>
    <d v="2013-04-13T00:00:00"/>
    <s v="Zone 2 - Mile 30"/>
    <x v="272"/>
    <x v="39"/>
    <x v="160"/>
    <x v="2"/>
    <x v="5"/>
    <s v="Kob"/>
    <m/>
    <m/>
    <n v="1"/>
    <n v="2"/>
  </r>
  <r>
    <x v="12"/>
    <d v="2013-04-13T00:00:00"/>
    <s v="Zone 2 - Mile 30"/>
    <x v="272"/>
    <x v="39"/>
    <x v="160"/>
    <x v="2"/>
    <x v="5"/>
    <s v="Kob"/>
    <m/>
    <m/>
    <n v="1.4"/>
    <n v="2.8"/>
  </r>
  <r>
    <x v="12"/>
    <d v="2013-04-13T00:00:00"/>
    <s v="Zone 2 - Mile 30"/>
    <x v="56"/>
    <x v="39"/>
    <x v="41"/>
    <x v="2"/>
    <x v="5"/>
    <m/>
    <s v="Shark Copper (Female)"/>
    <m/>
    <n v="56.3"/>
    <n v="56.3"/>
  </r>
  <r>
    <x v="12"/>
    <d v="2013-04-13T00:00:00"/>
    <s v="Zone 2 - Mile 30"/>
    <x v="56"/>
    <x v="39"/>
    <x v="41"/>
    <x v="2"/>
    <x v="5"/>
    <m/>
    <s v="Shark Copper (Female)"/>
    <m/>
    <n v="69.599999999999994"/>
    <n v="69.599999999999994"/>
  </r>
  <r>
    <x v="12"/>
    <d v="2013-04-13T00:00:00"/>
    <s v="Zone 2 - Mile 30"/>
    <x v="57"/>
    <x v="5"/>
    <x v="21"/>
    <x v="2"/>
    <x v="5"/>
    <m/>
    <s v="Shark Copper (Female)"/>
    <m/>
    <n v="71.5"/>
    <n v="71.5"/>
  </r>
  <r>
    <x v="12"/>
    <d v="2013-04-13T00:00:00"/>
    <s v="Zone 2 - Mile 30"/>
    <x v="60"/>
    <x v="49"/>
    <x v="44"/>
    <x v="2"/>
    <x v="5"/>
    <s v="Kob"/>
    <m/>
    <m/>
    <n v="1.4"/>
    <n v="2.8"/>
  </r>
  <r>
    <x v="13"/>
    <d v="2013-06-15T00:00:00"/>
    <s v="Zone 1 - Mile 8"/>
    <x v="42"/>
    <x v="37"/>
    <x v="30"/>
    <x v="4"/>
    <x v="4"/>
    <s v="Galjoen"/>
    <m/>
    <m/>
    <n v="0.8"/>
    <n v="1.6"/>
  </r>
  <r>
    <x v="13"/>
    <d v="2013-06-15T00:00:00"/>
    <s v="Zone 1 - Mile 8"/>
    <x v="42"/>
    <x v="37"/>
    <x v="30"/>
    <x v="4"/>
    <x v="4"/>
    <s v="Blacktail"/>
    <m/>
    <m/>
    <n v="1.3"/>
    <n v="2.6"/>
  </r>
  <r>
    <x v="13"/>
    <d v="2013-06-15T00:00:00"/>
    <s v="Zone 1 - Mile 8"/>
    <x v="42"/>
    <x v="37"/>
    <x v="30"/>
    <x v="4"/>
    <x v="4"/>
    <m/>
    <s v="Shark Spotted Gully"/>
    <m/>
    <n v="16.3"/>
    <n v="16.3"/>
  </r>
  <r>
    <x v="13"/>
    <d v="2013-06-15T00:00:00"/>
    <s v="Zone 1 - Mile 8"/>
    <x v="42"/>
    <x v="37"/>
    <x v="30"/>
    <x v="4"/>
    <x v="4"/>
    <s v="Galjoen"/>
    <m/>
    <m/>
    <n v="0.8"/>
    <n v="1.6"/>
  </r>
  <r>
    <x v="13"/>
    <d v="2013-06-15T00:00:00"/>
    <s v="Zone 1 - Mile 8"/>
    <x v="43"/>
    <x v="38"/>
    <x v="30"/>
    <x v="5"/>
    <x v="4"/>
    <s v="Blacktail"/>
    <m/>
    <m/>
    <n v="1"/>
    <n v="2"/>
  </r>
  <r>
    <x v="13"/>
    <d v="2013-06-15T00:00:00"/>
    <s v="Zone 1 - Mile 8"/>
    <x v="43"/>
    <x v="38"/>
    <x v="30"/>
    <x v="5"/>
    <x v="4"/>
    <s v="Blacktail"/>
    <m/>
    <m/>
    <n v="0.7"/>
    <n v="1.4"/>
  </r>
  <r>
    <x v="13"/>
    <d v="2013-06-15T00:00:00"/>
    <s v="Zone 1 - Mile 8"/>
    <x v="43"/>
    <x v="38"/>
    <x v="30"/>
    <x v="5"/>
    <x v="4"/>
    <s v="Blacktail"/>
    <m/>
    <m/>
    <n v="0.7"/>
    <n v="1.4"/>
  </r>
  <r>
    <x v="13"/>
    <d v="2013-06-15T00:00:00"/>
    <s v="Zone 1 - Mile 8"/>
    <x v="163"/>
    <x v="84"/>
    <x v="104"/>
    <x v="2"/>
    <x v="4"/>
    <m/>
    <s v="Shark Spotted Gully"/>
    <m/>
    <n v="19.2"/>
    <n v="19.2"/>
  </r>
  <r>
    <x v="13"/>
    <d v="2013-06-15T00:00:00"/>
    <s v="Zone 1 - Mile 8"/>
    <x v="163"/>
    <x v="84"/>
    <x v="104"/>
    <x v="2"/>
    <x v="4"/>
    <m/>
    <s v="Shark Spotted Gully"/>
    <m/>
    <n v="19.100000000000001"/>
    <n v="19.100000000000001"/>
  </r>
  <r>
    <x v="13"/>
    <d v="2013-06-15T00:00:00"/>
    <s v="Zone 1 - Mile 8"/>
    <x v="163"/>
    <x v="84"/>
    <x v="104"/>
    <x v="2"/>
    <x v="4"/>
    <m/>
    <s v="Shark Spotted Gully"/>
    <m/>
    <n v="22.9"/>
    <n v="22.9"/>
  </r>
  <r>
    <x v="13"/>
    <d v="2013-06-15T00:00:00"/>
    <s v="Zone 1 - Mile 8"/>
    <x v="165"/>
    <x v="127"/>
    <x v="106"/>
    <x v="2"/>
    <x v="4"/>
    <m/>
    <m/>
    <m/>
    <m/>
    <s v=""/>
  </r>
  <r>
    <x v="13"/>
    <d v="2013-06-15T00:00:00"/>
    <s v="Zone 1 - Mile 8"/>
    <x v="176"/>
    <x v="136"/>
    <x v="113"/>
    <x v="2"/>
    <x v="4"/>
    <m/>
    <m/>
    <m/>
    <m/>
    <s v=""/>
  </r>
  <r>
    <x v="13"/>
    <d v="2013-06-15T00:00:00"/>
    <s v="Zone 1 - Mile 8"/>
    <x v="317"/>
    <x v="225"/>
    <x v="181"/>
    <x v="2"/>
    <x v="4"/>
    <m/>
    <m/>
    <m/>
    <m/>
    <s v=""/>
  </r>
  <r>
    <x v="13"/>
    <d v="2013-06-15T00:00:00"/>
    <s v="Zone 1 - Mile 8"/>
    <x v="319"/>
    <x v="158"/>
    <x v="183"/>
    <x v="2"/>
    <x v="4"/>
    <m/>
    <m/>
    <m/>
    <m/>
    <s v=""/>
  </r>
  <r>
    <x v="13"/>
    <d v="2013-06-15T00:00:00"/>
    <s v="Zone 1 - Mile 8"/>
    <x v="340"/>
    <x v="73"/>
    <x v="108"/>
    <x v="2"/>
    <x v="4"/>
    <m/>
    <m/>
    <m/>
    <m/>
    <s v=""/>
  </r>
  <r>
    <x v="13"/>
    <d v="2013-06-15T00:00:00"/>
    <s v="Zone 1 - Mile 8"/>
    <x v="362"/>
    <x v="253"/>
    <x v="204"/>
    <x v="2"/>
    <x v="4"/>
    <m/>
    <m/>
    <m/>
    <m/>
    <s v=""/>
  </r>
  <r>
    <x v="13"/>
    <d v="2013-06-15T00:00:00"/>
    <s v="Zone 1 - Mile 8"/>
    <x v="361"/>
    <x v="138"/>
    <x v="37"/>
    <x v="2"/>
    <x v="4"/>
    <m/>
    <m/>
    <m/>
    <m/>
    <s v=""/>
  </r>
  <r>
    <x v="13"/>
    <d v="2013-06-15T00:00:00"/>
    <s v="Zone 1 - Mile 8"/>
    <x v="168"/>
    <x v="130"/>
    <x v="108"/>
    <x v="9"/>
    <x v="4"/>
    <m/>
    <m/>
    <m/>
    <m/>
    <s v=""/>
  </r>
  <r>
    <x v="13"/>
    <d v="2013-06-15T00:00:00"/>
    <s v="Zone 1 - Mile 8"/>
    <x v="360"/>
    <x v="252"/>
    <x v="203"/>
    <x v="2"/>
    <x v="4"/>
    <m/>
    <m/>
    <m/>
    <m/>
    <s v=""/>
  </r>
  <r>
    <x v="13"/>
    <d v="2013-06-15T00:00:00"/>
    <s v="Zone 1 - Mile 8"/>
    <x v="401"/>
    <x v="282"/>
    <x v="178"/>
    <x v="2"/>
    <x v="4"/>
    <m/>
    <m/>
    <m/>
    <m/>
    <s v=""/>
  </r>
  <r>
    <x v="13"/>
    <d v="2013-06-15T00:00:00"/>
    <s v="Zone 1 - Mile 8"/>
    <x v="154"/>
    <x v="122"/>
    <x v="6"/>
    <x v="5"/>
    <x v="17"/>
    <m/>
    <m/>
    <m/>
    <m/>
    <s v=""/>
  </r>
  <r>
    <x v="13"/>
    <d v="2013-06-15T00:00:00"/>
    <s v="Zone 1 - Mile 8"/>
    <x v="155"/>
    <x v="113"/>
    <x v="6"/>
    <x v="4"/>
    <x v="17"/>
    <s v="Blacktail"/>
    <m/>
    <m/>
    <n v="1.1000000000000001"/>
    <n v="2.2000000000000002"/>
  </r>
  <r>
    <x v="13"/>
    <d v="2013-06-15T00:00:00"/>
    <s v="Zone 1 - Mile 8"/>
    <x v="155"/>
    <x v="113"/>
    <x v="6"/>
    <x v="4"/>
    <x v="17"/>
    <s v="Steenbras West Coast"/>
    <m/>
    <m/>
    <n v="2.2999999999999998"/>
    <n v="4.5999999999999996"/>
  </r>
  <r>
    <x v="13"/>
    <d v="2013-06-15T00:00:00"/>
    <s v="Zone 1 - Mile 8"/>
    <x v="155"/>
    <x v="113"/>
    <x v="6"/>
    <x v="4"/>
    <x v="17"/>
    <s v="Galjoen"/>
    <m/>
    <m/>
    <n v="0.7"/>
    <n v="1.4"/>
  </r>
  <r>
    <x v="13"/>
    <d v="2013-06-15T00:00:00"/>
    <s v="Zone 1 - Mile 8"/>
    <x v="155"/>
    <x v="113"/>
    <x v="6"/>
    <x v="4"/>
    <x v="17"/>
    <s v="Galjoen"/>
    <m/>
    <m/>
    <n v="0.8"/>
    <n v="1.6"/>
  </r>
  <r>
    <x v="13"/>
    <d v="2013-06-15T00:00:00"/>
    <s v="Zone 1 - Mile 8"/>
    <x v="155"/>
    <x v="113"/>
    <x v="6"/>
    <x v="4"/>
    <x v="17"/>
    <s v="Galjoen"/>
    <m/>
    <m/>
    <n v="0.7"/>
    <n v="1.4"/>
  </r>
  <r>
    <x v="13"/>
    <d v="2013-06-15T00:00:00"/>
    <s v="Zone 1 - Mile 8"/>
    <x v="155"/>
    <x v="113"/>
    <x v="6"/>
    <x v="4"/>
    <x v="17"/>
    <s v="Galjoen"/>
    <m/>
    <m/>
    <n v="0.8"/>
    <n v="1.6"/>
  </r>
  <r>
    <x v="13"/>
    <d v="2013-06-15T00:00:00"/>
    <s v="Zone 1 - Mile 8"/>
    <x v="155"/>
    <x v="113"/>
    <x v="6"/>
    <x v="4"/>
    <x v="17"/>
    <s v="Galjoen"/>
    <m/>
    <m/>
    <n v="0.8"/>
    <n v="1.6"/>
  </r>
  <r>
    <x v="13"/>
    <d v="2013-06-15T00:00:00"/>
    <s v="Zone 1 - Mile 8"/>
    <x v="155"/>
    <x v="113"/>
    <x v="6"/>
    <x v="4"/>
    <x v="17"/>
    <s v="Galjoen"/>
    <m/>
    <m/>
    <n v="1.3"/>
    <n v="2.6"/>
  </r>
  <r>
    <x v="13"/>
    <d v="2013-06-15T00:00:00"/>
    <s v="Zone 1 - Mile 8"/>
    <x v="155"/>
    <x v="113"/>
    <x v="6"/>
    <x v="4"/>
    <x v="17"/>
    <m/>
    <s v="Shark Cow / Sevengill"/>
    <m/>
    <n v="36.1"/>
    <n v="36.1"/>
  </r>
  <r>
    <x v="13"/>
    <d v="2013-06-15T00:00:00"/>
    <s v="Zone 1 - Mile 8"/>
    <x v="155"/>
    <x v="113"/>
    <x v="6"/>
    <x v="4"/>
    <x v="17"/>
    <s v="Galjoen"/>
    <m/>
    <m/>
    <n v="1.1000000000000001"/>
    <n v="2.2000000000000002"/>
  </r>
  <r>
    <x v="13"/>
    <d v="2013-06-15T00:00:00"/>
    <s v="Zone 1 - Mile 8"/>
    <x v="157"/>
    <x v="124"/>
    <x v="101"/>
    <x v="2"/>
    <x v="17"/>
    <s v="Galjoen"/>
    <m/>
    <m/>
    <n v="0.7"/>
    <n v="1.4"/>
  </r>
  <r>
    <x v="13"/>
    <d v="2013-06-15T00:00:00"/>
    <s v="Zone 1 - Mile 8"/>
    <x v="309"/>
    <x v="219"/>
    <x v="175"/>
    <x v="0"/>
    <x v="17"/>
    <s v="Galjoen"/>
    <m/>
    <m/>
    <n v="0.8"/>
    <n v="1.6"/>
  </r>
  <r>
    <x v="13"/>
    <d v="2013-06-15T00:00:00"/>
    <s v="Zone 1 - Mile 8"/>
    <x v="309"/>
    <x v="219"/>
    <x v="175"/>
    <x v="0"/>
    <x v="17"/>
    <s v="Galjoen"/>
    <m/>
    <m/>
    <n v="0.7"/>
    <n v="1.4"/>
  </r>
  <r>
    <x v="13"/>
    <d v="2013-06-15T00:00:00"/>
    <s v="Zone 1 - Mile 8"/>
    <x v="237"/>
    <x v="170"/>
    <x v="146"/>
    <x v="2"/>
    <x v="17"/>
    <s v="Galjoen"/>
    <m/>
    <m/>
    <n v="0.7"/>
    <n v="1.4"/>
  </r>
  <r>
    <x v="13"/>
    <d v="2013-06-15T00:00:00"/>
    <s v="Zone 1 - Mile 8"/>
    <x v="237"/>
    <x v="170"/>
    <x v="146"/>
    <x v="2"/>
    <x v="17"/>
    <s v="Galjoen"/>
    <m/>
    <m/>
    <n v="0.7"/>
    <n v="1.4"/>
  </r>
  <r>
    <x v="13"/>
    <d v="2013-06-15T00:00:00"/>
    <s v="Zone 1 - Mile 8"/>
    <x v="237"/>
    <x v="170"/>
    <x v="146"/>
    <x v="2"/>
    <x v="17"/>
    <s v="Galjoen"/>
    <m/>
    <m/>
    <n v="0.7"/>
    <n v="1.4"/>
  </r>
  <r>
    <x v="13"/>
    <d v="2013-06-15T00:00:00"/>
    <s v="Zone 1 - Mile 8"/>
    <x v="311"/>
    <x v="245"/>
    <x v="196"/>
    <x v="0"/>
    <x v="17"/>
    <s v="Galjoen"/>
    <m/>
    <m/>
    <n v="0.9"/>
    <n v="1.8"/>
  </r>
  <r>
    <x v="13"/>
    <d v="2013-06-15T00:00:00"/>
    <s v="Zone 1 - Mile 8"/>
    <x v="311"/>
    <x v="245"/>
    <x v="196"/>
    <x v="0"/>
    <x v="17"/>
    <s v="Galjoen"/>
    <m/>
    <m/>
    <n v="0.8"/>
    <n v="1.6"/>
  </r>
  <r>
    <x v="13"/>
    <d v="2013-06-15T00:00:00"/>
    <s v="Zone 1 - Mile 8"/>
    <x v="236"/>
    <x v="169"/>
    <x v="145"/>
    <x v="4"/>
    <x v="17"/>
    <s v="Galjoen"/>
    <m/>
    <m/>
    <n v="0.8"/>
    <n v="1.6"/>
  </r>
  <r>
    <x v="13"/>
    <d v="2013-06-15T00:00:00"/>
    <s v="Zone 1 - Mile 8"/>
    <x v="236"/>
    <x v="169"/>
    <x v="145"/>
    <x v="4"/>
    <x v="17"/>
    <s v="Galjoen"/>
    <m/>
    <m/>
    <n v="0.8"/>
    <n v="1.6"/>
  </r>
  <r>
    <x v="13"/>
    <d v="2013-06-15T00:00:00"/>
    <s v="Zone 1 - Mile 8"/>
    <x v="350"/>
    <x v="32"/>
    <x v="197"/>
    <x v="2"/>
    <x v="17"/>
    <m/>
    <m/>
    <m/>
    <m/>
    <s v=""/>
  </r>
  <r>
    <x v="13"/>
    <d v="2013-06-15T00:00:00"/>
    <s v="Zone 1 - Mile 8"/>
    <x v="351"/>
    <x v="110"/>
    <x v="197"/>
    <x v="4"/>
    <x v="17"/>
    <s v="Galjoen"/>
    <m/>
    <m/>
    <n v="0.8"/>
    <n v="1.6"/>
  </r>
  <r>
    <x v="13"/>
    <d v="2013-06-15T00:00:00"/>
    <s v="Zone 1 - Mile 8"/>
    <x v="351"/>
    <x v="110"/>
    <x v="197"/>
    <x v="4"/>
    <x v="17"/>
    <s v="Galjoen"/>
    <m/>
    <m/>
    <n v="0.8"/>
    <n v="1.6"/>
  </r>
  <r>
    <x v="13"/>
    <d v="2013-06-15T00:00:00"/>
    <s v="Zone 1 - Mile 8"/>
    <x v="175"/>
    <x v="135"/>
    <x v="112"/>
    <x v="2"/>
    <x v="17"/>
    <m/>
    <s v="Shark Spotted Gully"/>
    <m/>
    <n v="6.6"/>
    <n v="6.6"/>
  </r>
  <r>
    <x v="13"/>
    <d v="2013-06-15T00:00:00"/>
    <s v="Zone 1 - Mile 8"/>
    <x v="174"/>
    <x v="45"/>
    <x v="112"/>
    <x v="9"/>
    <x v="17"/>
    <s v="Steenbras West Coast"/>
    <m/>
    <m/>
    <n v="1.3"/>
    <n v="2.6"/>
  </r>
  <r>
    <x v="13"/>
    <d v="2013-06-15T00:00:00"/>
    <s v="Zone 1 - Mile 8"/>
    <x v="257"/>
    <x v="185"/>
    <x v="48"/>
    <x v="2"/>
    <x v="3"/>
    <s v="Kob"/>
    <m/>
    <m/>
    <n v="2.9"/>
    <n v="5.8"/>
  </r>
  <r>
    <x v="13"/>
    <d v="2013-06-15T00:00:00"/>
    <s v="Zone 1 - Mile 8"/>
    <x v="20"/>
    <x v="13"/>
    <x v="15"/>
    <x v="4"/>
    <x v="3"/>
    <m/>
    <m/>
    <m/>
    <m/>
    <s v=""/>
  </r>
  <r>
    <x v="13"/>
    <d v="2013-06-15T00:00:00"/>
    <s v="Zone 1 - Mile 8"/>
    <x v="22"/>
    <x v="21"/>
    <x v="17"/>
    <x v="6"/>
    <x v="3"/>
    <m/>
    <m/>
    <m/>
    <m/>
    <s v=""/>
  </r>
  <r>
    <x v="13"/>
    <d v="2013-06-15T00:00:00"/>
    <s v="Zone 1 - Mile 8"/>
    <x v="25"/>
    <x v="24"/>
    <x v="19"/>
    <x v="0"/>
    <x v="3"/>
    <m/>
    <m/>
    <m/>
    <m/>
    <s v=""/>
  </r>
  <r>
    <x v="13"/>
    <d v="2013-06-15T00:00:00"/>
    <s v="Zone 1 - Mile 8"/>
    <x v="29"/>
    <x v="27"/>
    <x v="22"/>
    <x v="6"/>
    <x v="3"/>
    <m/>
    <m/>
    <m/>
    <m/>
    <s v=""/>
  </r>
  <r>
    <x v="13"/>
    <d v="2013-06-15T00:00:00"/>
    <s v="Zone 1 - Mile 8"/>
    <x v="31"/>
    <x v="5"/>
    <x v="23"/>
    <x v="2"/>
    <x v="3"/>
    <m/>
    <m/>
    <m/>
    <m/>
    <s v=""/>
  </r>
  <r>
    <x v="13"/>
    <d v="2013-06-15T00:00:00"/>
    <s v="Zone 1 - Mile 8"/>
    <x v="33"/>
    <x v="5"/>
    <x v="25"/>
    <x v="6"/>
    <x v="3"/>
    <m/>
    <m/>
    <m/>
    <m/>
    <s v=""/>
  </r>
  <r>
    <x v="13"/>
    <d v="2013-06-15T00:00:00"/>
    <s v="Zone 1 - Mile 8"/>
    <x v="35"/>
    <x v="30"/>
    <x v="26"/>
    <x v="2"/>
    <x v="3"/>
    <m/>
    <m/>
    <m/>
    <m/>
    <s v=""/>
  </r>
  <r>
    <x v="13"/>
    <d v="2013-06-15T00:00:00"/>
    <s v="Zone 1 - Mile 8"/>
    <x v="34"/>
    <x v="29"/>
    <x v="25"/>
    <x v="1"/>
    <x v="3"/>
    <m/>
    <m/>
    <m/>
    <m/>
    <s v=""/>
  </r>
  <r>
    <x v="13"/>
    <d v="2013-06-15T00:00:00"/>
    <s v="Zone 1 - Mile 8"/>
    <x v="37"/>
    <x v="32"/>
    <x v="28"/>
    <x v="0"/>
    <x v="3"/>
    <m/>
    <m/>
    <m/>
    <m/>
    <s v=""/>
  </r>
  <r>
    <x v="13"/>
    <d v="2013-06-15T00:00:00"/>
    <s v="Zone 1 - Mile 8"/>
    <x v="38"/>
    <x v="33"/>
    <x v="15"/>
    <x v="7"/>
    <x v="3"/>
    <m/>
    <m/>
    <m/>
    <m/>
    <s v=""/>
  </r>
  <r>
    <x v="13"/>
    <d v="2013-06-15T00:00:00"/>
    <s v="Zone 1 - Mile 8"/>
    <x v="321"/>
    <x v="228"/>
    <x v="185"/>
    <x v="2"/>
    <x v="3"/>
    <m/>
    <m/>
    <m/>
    <m/>
    <s v=""/>
  </r>
  <r>
    <x v="13"/>
    <d v="2013-06-15T00:00:00"/>
    <s v="Zone 1 - Mile 8"/>
    <x v="322"/>
    <x v="118"/>
    <x v="171"/>
    <x v="2"/>
    <x v="3"/>
    <m/>
    <m/>
    <m/>
    <m/>
    <s v=""/>
  </r>
  <r>
    <x v="13"/>
    <d v="2013-06-15T00:00:00"/>
    <s v="Zone 1 - Mile 8"/>
    <x v="402"/>
    <x v="210"/>
    <x v="222"/>
    <x v="2"/>
    <x v="3"/>
    <s v="Galjoen"/>
    <m/>
    <m/>
    <n v="1.4"/>
    <n v="2.8"/>
  </r>
  <r>
    <x v="13"/>
    <d v="2013-06-15T00:00:00"/>
    <s v="Zone 1 - Mile 8"/>
    <x v="403"/>
    <x v="55"/>
    <x v="94"/>
    <x v="6"/>
    <x v="3"/>
    <m/>
    <m/>
    <m/>
    <m/>
    <s v=""/>
  </r>
  <r>
    <x v="13"/>
    <d v="2013-06-15T00:00:00"/>
    <s v="Zone 1 - Mile 8"/>
    <x v="404"/>
    <x v="283"/>
    <x v="69"/>
    <x v="6"/>
    <x v="3"/>
    <m/>
    <m/>
    <m/>
    <m/>
    <s v=""/>
  </r>
  <r>
    <x v="13"/>
    <d v="2013-06-15T00:00:00"/>
    <s v="Zone 1 - Mile 8"/>
    <x v="0"/>
    <x v="0"/>
    <x v="0"/>
    <x v="0"/>
    <x v="0"/>
    <m/>
    <m/>
    <m/>
    <m/>
    <s v=""/>
  </r>
  <r>
    <x v="13"/>
    <d v="2013-06-15T00:00:00"/>
    <s v="Zone 1 - Mile 8"/>
    <x v="1"/>
    <x v="1"/>
    <x v="0"/>
    <x v="1"/>
    <x v="0"/>
    <m/>
    <m/>
    <m/>
    <m/>
    <s v=""/>
  </r>
  <r>
    <x v="13"/>
    <d v="2013-06-15T00:00:00"/>
    <s v="Zone 1 - Mile 8"/>
    <x v="3"/>
    <x v="3"/>
    <x v="2"/>
    <x v="0"/>
    <x v="0"/>
    <s v="Blacktail"/>
    <m/>
    <m/>
    <n v="1"/>
    <n v="2"/>
  </r>
  <r>
    <x v="13"/>
    <d v="2013-06-15T00:00:00"/>
    <s v="Zone 1 - Mile 8"/>
    <x v="3"/>
    <x v="3"/>
    <x v="2"/>
    <x v="0"/>
    <x v="0"/>
    <s v="Blacktail"/>
    <m/>
    <m/>
    <n v="0.7"/>
    <n v="1.4"/>
  </r>
  <r>
    <x v="13"/>
    <d v="2013-06-15T00:00:00"/>
    <s v="Zone 1 - Mile 8"/>
    <x v="3"/>
    <x v="3"/>
    <x v="2"/>
    <x v="0"/>
    <x v="0"/>
    <s v="Blacktail"/>
    <m/>
    <m/>
    <n v="1.3"/>
    <n v="2.6"/>
  </r>
  <r>
    <x v="13"/>
    <d v="2013-06-15T00:00:00"/>
    <s v="Zone 1 - Mile 8"/>
    <x v="3"/>
    <x v="3"/>
    <x v="2"/>
    <x v="0"/>
    <x v="0"/>
    <s v="Blacktail"/>
    <m/>
    <m/>
    <n v="0.9"/>
    <n v="1.8"/>
  </r>
  <r>
    <x v="13"/>
    <d v="2013-06-15T00:00:00"/>
    <s v="Zone 1 - Mile 8"/>
    <x v="4"/>
    <x v="4"/>
    <x v="2"/>
    <x v="2"/>
    <x v="0"/>
    <s v="Blacktail"/>
    <m/>
    <m/>
    <n v="0.9"/>
    <n v="1.8"/>
  </r>
  <r>
    <x v="13"/>
    <d v="2013-06-15T00:00:00"/>
    <s v="Zone 1 - Mile 8"/>
    <x v="5"/>
    <x v="5"/>
    <x v="2"/>
    <x v="2"/>
    <x v="0"/>
    <m/>
    <s v="Shark Spotted Gully"/>
    <m/>
    <n v="17.399999999999999"/>
    <n v="17.399999999999999"/>
  </r>
  <r>
    <x v="13"/>
    <d v="2013-06-15T00:00:00"/>
    <s v="Zone 1 - Mile 8"/>
    <x v="5"/>
    <x v="5"/>
    <x v="2"/>
    <x v="2"/>
    <x v="0"/>
    <m/>
    <s v="Shark Spotted Gully"/>
    <m/>
    <n v="22"/>
    <n v="22"/>
  </r>
  <r>
    <x v="13"/>
    <d v="2013-06-15T00:00:00"/>
    <s v="Zone 1 - Mile 8"/>
    <x v="5"/>
    <x v="5"/>
    <x v="2"/>
    <x v="2"/>
    <x v="0"/>
    <m/>
    <s v="Shark Spotted Gully"/>
    <m/>
    <n v="19.2"/>
    <n v="19.2"/>
  </r>
  <r>
    <x v="13"/>
    <d v="2013-06-15T00:00:00"/>
    <s v="Zone 1 - Mile 8"/>
    <x v="6"/>
    <x v="6"/>
    <x v="2"/>
    <x v="3"/>
    <x v="0"/>
    <m/>
    <m/>
    <m/>
    <m/>
    <s v=""/>
  </r>
  <r>
    <x v="13"/>
    <d v="2013-06-15T00:00:00"/>
    <s v="Zone 1 - Mile 8"/>
    <x v="261"/>
    <x v="188"/>
    <x v="158"/>
    <x v="7"/>
    <x v="0"/>
    <m/>
    <m/>
    <m/>
    <m/>
    <s v=""/>
  </r>
  <r>
    <x v="13"/>
    <d v="2013-06-15T00:00:00"/>
    <s v="Zone 1 - Mile 8"/>
    <x v="9"/>
    <x v="9"/>
    <x v="5"/>
    <x v="2"/>
    <x v="0"/>
    <m/>
    <m/>
    <m/>
    <m/>
    <s v=""/>
  </r>
  <r>
    <x v="13"/>
    <d v="2013-06-15T00:00:00"/>
    <s v="Zone 1 - Mile 8"/>
    <x v="10"/>
    <x v="10"/>
    <x v="6"/>
    <x v="4"/>
    <x v="0"/>
    <m/>
    <m/>
    <m/>
    <m/>
    <s v=""/>
  </r>
  <r>
    <x v="13"/>
    <d v="2013-06-15T00:00:00"/>
    <s v="Zone 1 - Mile 8"/>
    <x v="262"/>
    <x v="189"/>
    <x v="6"/>
    <x v="5"/>
    <x v="0"/>
    <m/>
    <m/>
    <m/>
    <m/>
    <s v=""/>
  </r>
  <r>
    <x v="13"/>
    <d v="2013-06-15T00:00:00"/>
    <s v="Zone 1 - Mile 8"/>
    <x v="11"/>
    <x v="11"/>
    <x v="7"/>
    <x v="5"/>
    <x v="0"/>
    <m/>
    <m/>
    <m/>
    <m/>
    <s v=""/>
  </r>
  <r>
    <x v="13"/>
    <d v="2013-06-15T00:00:00"/>
    <s v="Zone 1 - Mile 8"/>
    <x v="12"/>
    <x v="12"/>
    <x v="8"/>
    <x v="4"/>
    <x v="0"/>
    <m/>
    <m/>
    <m/>
    <m/>
    <s v=""/>
  </r>
  <r>
    <x v="13"/>
    <d v="2013-06-15T00:00:00"/>
    <s v="Zone 1 - Mile 8"/>
    <x v="263"/>
    <x v="55"/>
    <x v="158"/>
    <x v="2"/>
    <x v="0"/>
    <m/>
    <m/>
    <m/>
    <m/>
    <s v=""/>
  </r>
  <r>
    <x v="13"/>
    <d v="2013-06-15T00:00:00"/>
    <s v="Zone 1 - Mile 8"/>
    <x v="14"/>
    <x v="14"/>
    <x v="10"/>
    <x v="4"/>
    <x v="0"/>
    <s v="Kob"/>
    <m/>
    <m/>
    <n v="1.7"/>
    <n v="3.4"/>
  </r>
  <r>
    <x v="13"/>
    <d v="2013-06-15T00:00:00"/>
    <s v="Zone 1 - Mile 8"/>
    <x v="15"/>
    <x v="15"/>
    <x v="10"/>
    <x v="3"/>
    <x v="0"/>
    <m/>
    <m/>
    <m/>
    <m/>
    <s v=""/>
  </r>
  <r>
    <x v="13"/>
    <d v="2013-06-15T00:00:00"/>
    <s v="Zone 1 - Mile 8"/>
    <x v="266"/>
    <x v="5"/>
    <x v="159"/>
    <x v="4"/>
    <x v="0"/>
    <m/>
    <m/>
    <m/>
    <m/>
    <s v=""/>
  </r>
  <r>
    <x v="13"/>
    <d v="2013-06-15T00:00:00"/>
    <s v="Zone 1 - Mile 8"/>
    <x v="267"/>
    <x v="172"/>
    <x v="159"/>
    <x v="9"/>
    <x v="0"/>
    <m/>
    <m/>
    <m/>
    <m/>
    <s v=""/>
  </r>
  <r>
    <x v="13"/>
    <d v="2013-06-15T00:00:00"/>
    <s v="Zone 1 - Mile 8"/>
    <x v="268"/>
    <x v="138"/>
    <x v="159"/>
    <x v="9"/>
    <x v="0"/>
    <m/>
    <m/>
    <m/>
    <m/>
    <s v=""/>
  </r>
  <r>
    <x v="13"/>
    <d v="2013-06-15T00:00:00"/>
    <s v="Zone 1 - Mile 8"/>
    <x v="354"/>
    <x v="248"/>
    <x v="200"/>
    <x v="11"/>
    <x v="0"/>
    <m/>
    <m/>
    <m/>
    <m/>
    <s v=""/>
  </r>
  <r>
    <x v="13"/>
    <d v="2013-06-15T00:00:00"/>
    <s v="Zone 1 - Mile 8"/>
    <x v="356"/>
    <x v="94"/>
    <x v="202"/>
    <x v="2"/>
    <x v="0"/>
    <m/>
    <m/>
    <m/>
    <m/>
    <s v=""/>
  </r>
  <r>
    <x v="13"/>
    <d v="2013-06-15T00:00:00"/>
    <s v="Zone 1 - Mile 8"/>
    <x v="405"/>
    <x v="284"/>
    <x v="223"/>
    <x v="2"/>
    <x v="0"/>
    <m/>
    <m/>
    <m/>
    <m/>
    <s v=""/>
  </r>
  <r>
    <x v="13"/>
    <d v="2013-06-15T00:00:00"/>
    <s v="Zone 1 - Mile 8"/>
    <x v="46"/>
    <x v="41"/>
    <x v="33"/>
    <x v="2"/>
    <x v="5"/>
    <m/>
    <s v="Shark Spotted Gully"/>
    <m/>
    <n v="21.9"/>
    <n v="21.9"/>
  </r>
  <r>
    <x v="13"/>
    <d v="2013-06-15T00:00:00"/>
    <s v="Zone 1 - Mile 8"/>
    <x v="47"/>
    <x v="42"/>
    <x v="34"/>
    <x v="1"/>
    <x v="5"/>
    <m/>
    <m/>
    <m/>
    <m/>
    <s v=""/>
  </r>
  <r>
    <x v="13"/>
    <d v="2013-06-15T00:00:00"/>
    <s v="Zone 1 - Mile 8"/>
    <x v="48"/>
    <x v="43"/>
    <x v="34"/>
    <x v="6"/>
    <x v="5"/>
    <m/>
    <m/>
    <m/>
    <m/>
    <s v=""/>
  </r>
  <r>
    <x v="13"/>
    <d v="2013-06-15T00:00:00"/>
    <s v="Zone 1 - Mile 8"/>
    <x v="49"/>
    <x v="44"/>
    <x v="35"/>
    <x v="4"/>
    <x v="5"/>
    <m/>
    <m/>
    <m/>
    <m/>
    <s v=""/>
  </r>
  <r>
    <x v="13"/>
    <d v="2013-06-15T00:00:00"/>
    <s v="Zone 1 - Mile 8"/>
    <x v="54"/>
    <x v="46"/>
    <x v="39"/>
    <x v="2"/>
    <x v="5"/>
    <m/>
    <m/>
    <m/>
    <m/>
    <s v=""/>
  </r>
  <r>
    <x v="13"/>
    <d v="2013-06-15T00:00:00"/>
    <s v="Zone 1 - Mile 8"/>
    <x v="56"/>
    <x v="39"/>
    <x v="41"/>
    <x v="2"/>
    <x v="5"/>
    <m/>
    <m/>
    <m/>
    <m/>
    <s v=""/>
  </r>
  <r>
    <x v="13"/>
    <d v="2013-06-15T00:00:00"/>
    <s v="Zone 1 - Mile 8"/>
    <x v="57"/>
    <x v="5"/>
    <x v="21"/>
    <x v="2"/>
    <x v="5"/>
    <m/>
    <m/>
    <m/>
    <m/>
    <s v=""/>
  </r>
  <r>
    <x v="13"/>
    <d v="2013-06-15T00:00:00"/>
    <s v="Zone 1 - Mile 8"/>
    <x v="59"/>
    <x v="48"/>
    <x v="43"/>
    <x v="2"/>
    <x v="5"/>
    <m/>
    <m/>
    <m/>
    <m/>
    <s v=""/>
  </r>
  <r>
    <x v="13"/>
    <d v="2013-06-15T00:00:00"/>
    <s v="Zone 1 - Mile 8"/>
    <x v="60"/>
    <x v="49"/>
    <x v="44"/>
    <x v="2"/>
    <x v="5"/>
    <m/>
    <m/>
    <m/>
    <m/>
    <s v=""/>
  </r>
  <r>
    <x v="13"/>
    <d v="2013-06-15T00:00:00"/>
    <s v="Zone 1 - Mile 8"/>
    <x v="159"/>
    <x v="126"/>
    <x v="103"/>
    <x v="4"/>
    <x v="18"/>
    <m/>
    <m/>
    <m/>
    <m/>
    <s v=""/>
  </r>
  <r>
    <x v="13"/>
    <d v="2013-06-15T00:00:00"/>
    <s v="Zone 1 - Mile 8"/>
    <x v="160"/>
    <x v="121"/>
    <x v="48"/>
    <x v="0"/>
    <x v="18"/>
    <s v="Blacktail"/>
    <m/>
    <m/>
    <n v="0.8"/>
    <n v="1.6"/>
  </r>
  <r>
    <x v="13"/>
    <d v="2013-06-15T00:00:00"/>
    <s v="Zone 1 - Mile 8"/>
    <x v="161"/>
    <x v="81"/>
    <x v="94"/>
    <x v="0"/>
    <x v="18"/>
    <s v="Galjoen"/>
    <m/>
    <m/>
    <n v="0.8"/>
    <n v="1.6"/>
  </r>
  <r>
    <x v="13"/>
    <d v="2013-06-15T00:00:00"/>
    <s v="Zone 1 - Mile 8"/>
    <x v="161"/>
    <x v="81"/>
    <x v="94"/>
    <x v="0"/>
    <x v="18"/>
    <s v="Galjoen"/>
    <m/>
    <m/>
    <n v="0.8"/>
    <n v="1.6"/>
  </r>
  <r>
    <x v="13"/>
    <d v="2013-06-15T00:00:00"/>
    <s v="Zone 1 - Mile 8"/>
    <x v="161"/>
    <x v="81"/>
    <x v="94"/>
    <x v="0"/>
    <x v="18"/>
    <s v="Galjoen"/>
    <m/>
    <m/>
    <n v="0.8"/>
    <n v="1.6"/>
  </r>
  <r>
    <x v="13"/>
    <d v="2013-06-15T00:00:00"/>
    <s v="Zone 1 - Mile 8"/>
    <x v="161"/>
    <x v="81"/>
    <x v="94"/>
    <x v="0"/>
    <x v="18"/>
    <s v="Galjoen"/>
    <m/>
    <m/>
    <n v="1.2"/>
    <n v="2.4"/>
  </r>
  <r>
    <x v="13"/>
    <d v="2013-06-15T00:00:00"/>
    <s v="Zone 1 - Mile 8"/>
    <x v="161"/>
    <x v="81"/>
    <x v="94"/>
    <x v="0"/>
    <x v="18"/>
    <s v="Kob"/>
    <m/>
    <m/>
    <n v="3.8"/>
    <n v="7.6"/>
  </r>
  <r>
    <x v="13"/>
    <d v="2013-06-15T00:00:00"/>
    <s v="Zone 1 - Mile 8"/>
    <x v="240"/>
    <x v="172"/>
    <x v="148"/>
    <x v="2"/>
    <x v="18"/>
    <s v="Blacktail"/>
    <m/>
    <m/>
    <n v="1.1000000000000001"/>
    <n v="2.2000000000000002"/>
  </r>
  <r>
    <x v="13"/>
    <d v="2013-06-15T00:00:00"/>
    <s v="Zone 1 - Mile 8"/>
    <x v="240"/>
    <x v="172"/>
    <x v="148"/>
    <x v="2"/>
    <x v="18"/>
    <s v="Blacktail"/>
    <m/>
    <m/>
    <n v="1.3"/>
    <n v="2.6"/>
  </r>
  <r>
    <x v="13"/>
    <d v="2013-06-15T00:00:00"/>
    <s v="Zone 1 - Mile 8"/>
    <x v="166"/>
    <x v="128"/>
    <x v="69"/>
    <x v="4"/>
    <x v="18"/>
    <s v="Kob"/>
    <m/>
    <m/>
    <n v="1.7"/>
    <n v="3.4"/>
  </r>
  <r>
    <x v="13"/>
    <d v="2013-06-15T00:00:00"/>
    <s v="Zone 1 - Mile 8"/>
    <x v="167"/>
    <x v="129"/>
    <x v="107"/>
    <x v="0"/>
    <x v="18"/>
    <m/>
    <m/>
    <m/>
    <m/>
    <s v=""/>
  </r>
  <r>
    <x v="13"/>
    <d v="2013-06-15T00:00:00"/>
    <s v="Zone 1 - Mile 8"/>
    <x v="358"/>
    <x v="250"/>
    <x v="75"/>
    <x v="2"/>
    <x v="18"/>
    <m/>
    <m/>
    <m/>
    <m/>
    <s v=""/>
  </r>
  <r>
    <x v="13"/>
    <d v="2013-06-15T00:00:00"/>
    <s v="Zone 1 - Mile 8"/>
    <x v="406"/>
    <x v="246"/>
    <x v="198"/>
    <x v="2"/>
    <x v="18"/>
    <m/>
    <m/>
    <m/>
    <m/>
    <s v=""/>
  </r>
  <r>
    <x v="13"/>
    <d v="2013-06-15T00:00:00"/>
    <s v="Zone 1 - Mile 8"/>
    <x v="139"/>
    <x v="24"/>
    <x v="94"/>
    <x v="4"/>
    <x v="15"/>
    <s v="Galjoen"/>
    <m/>
    <m/>
    <n v="0.9"/>
    <n v="1.8"/>
  </r>
  <r>
    <x v="13"/>
    <d v="2013-06-15T00:00:00"/>
    <s v="Zone 1 - Mile 8"/>
    <x v="139"/>
    <x v="24"/>
    <x v="94"/>
    <x v="4"/>
    <x v="15"/>
    <s v="Kob"/>
    <m/>
    <m/>
    <n v="0.8"/>
    <n v="1.6"/>
  </r>
  <r>
    <x v="13"/>
    <d v="2013-06-15T00:00:00"/>
    <s v="Zone 1 - Mile 8"/>
    <x v="140"/>
    <x v="110"/>
    <x v="95"/>
    <x v="2"/>
    <x v="15"/>
    <s v="Kob"/>
    <m/>
    <m/>
    <n v="2.2999999999999998"/>
    <n v="4.5999999999999996"/>
  </r>
  <r>
    <x v="13"/>
    <d v="2013-06-15T00:00:00"/>
    <s v="Zone 1 - Mile 8"/>
    <x v="140"/>
    <x v="110"/>
    <x v="95"/>
    <x v="2"/>
    <x v="15"/>
    <s v="Blacktail"/>
    <m/>
    <m/>
    <n v="0.7"/>
    <n v="1.4"/>
  </r>
  <r>
    <x v="13"/>
    <d v="2013-06-15T00:00:00"/>
    <s v="Zone 1 - Mile 8"/>
    <x v="141"/>
    <x v="111"/>
    <x v="95"/>
    <x v="6"/>
    <x v="15"/>
    <m/>
    <m/>
    <m/>
    <m/>
    <s v=""/>
  </r>
  <r>
    <x v="13"/>
    <d v="2013-06-15T00:00:00"/>
    <s v="Zone 1 - Mile 8"/>
    <x v="143"/>
    <x v="113"/>
    <x v="97"/>
    <x v="0"/>
    <x v="15"/>
    <m/>
    <m/>
    <m/>
    <m/>
    <s v=""/>
  </r>
  <r>
    <x v="13"/>
    <d v="2013-06-15T00:00:00"/>
    <s v="Zone 1 - Mile 8"/>
    <x v="144"/>
    <x v="114"/>
    <x v="98"/>
    <x v="2"/>
    <x v="15"/>
    <m/>
    <m/>
    <m/>
    <m/>
    <s v=""/>
  </r>
  <r>
    <x v="13"/>
    <d v="2013-06-15T00:00:00"/>
    <s v="Zone 1 - Mile 8"/>
    <x v="145"/>
    <x v="115"/>
    <x v="98"/>
    <x v="10"/>
    <x v="15"/>
    <m/>
    <m/>
    <m/>
    <m/>
    <s v=""/>
  </r>
  <r>
    <x v="13"/>
    <d v="2013-06-15T00:00:00"/>
    <s v="Zone 1 - Mile 8"/>
    <x v="146"/>
    <x v="31"/>
    <x v="93"/>
    <x v="2"/>
    <x v="15"/>
    <m/>
    <s v="Shark Spotted Gully"/>
    <m/>
    <n v="18.3"/>
    <n v="18.3"/>
  </r>
  <r>
    <x v="13"/>
    <d v="2013-06-15T00:00:00"/>
    <s v="Zone 1 - Mile 8"/>
    <x v="146"/>
    <x v="31"/>
    <x v="93"/>
    <x v="2"/>
    <x v="15"/>
    <m/>
    <s v="Shark Spotted Gully"/>
    <m/>
    <n v="21.1"/>
    <n v="21.1"/>
  </r>
  <r>
    <x v="13"/>
    <d v="2013-06-15T00:00:00"/>
    <s v="Zone 1 - Mile 8"/>
    <x v="147"/>
    <x v="116"/>
    <x v="29"/>
    <x v="6"/>
    <x v="15"/>
    <m/>
    <m/>
    <m/>
    <m/>
    <s v=""/>
  </r>
  <r>
    <x v="13"/>
    <d v="2013-06-15T00:00:00"/>
    <s v="Zone 1 - Mile 8"/>
    <x v="150"/>
    <x v="99"/>
    <x v="98"/>
    <x v="6"/>
    <x v="15"/>
    <s v="Galjoen"/>
    <m/>
    <m/>
    <n v="0.8"/>
    <n v="1.6"/>
  </r>
  <r>
    <x v="13"/>
    <d v="2013-06-15T00:00:00"/>
    <s v="Zone 1 - Mile 8"/>
    <x v="281"/>
    <x v="199"/>
    <x v="139"/>
    <x v="4"/>
    <x v="15"/>
    <s v="Kob"/>
    <m/>
    <m/>
    <n v="2.4"/>
    <n v="4.8"/>
  </r>
  <r>
    <x v="13"/>
    <d v="2013-06-15T00:00:00"/>
    <s v="Zone 1 - Mile 8"/>
    <x v="327"/>
    <x v="82"/>
    <x v="21"/>
    <x v="2"/>
    <x v="15"/>
    <m/>
    <m/>
    <m/>
    <m/>
    <s v=""/>
  </r>
  <r>
    <x v="13"/>
    <d v="2013-06-15T00:00:00"/>
    <s v="Zone 1 - Mile 8"/>
    <x v="364"/>
    <x v="55"/>
    <x v="78"/>
    <x v="2"/>
    <x v="21"/>
    <m/>
    <m/>
    <m/>
    <m/>
    <s v=""/>
  </r>
  <r>
    <x v="13"/>
    <d v="2013-06-15T00:00:00"/>
    <s v="Zone 1 - Mile 8"/>
    <x v="224"/>
    <x v="45"/>
    <x v="138"/>
    <x v="2"/>
    <x v="21"/>
    <s v="Galjoen"/>
    <m/>
    <m/>
    <n v="0.8"/>
    <n v="1.6"/>
  </r>
  <r>
    <x v="13"/>
    <d v="2013-06-15T00:00:00"/>
    <s v="Zone 1 - Mile 8"/>
    <x v="348"/>
    <x v="23"/>
    <x v="94"/>
    <x v="4"/>
    <x v="21"/>
    <s v="Kob"/>
    <m/>
    <m/>
    <n v="1.8"/>
    <n v="3.6"/>
  </r>
  <r>
    <x v="13"/>
    <d v="2013-06-15T00:00:00"/>
    <s v="Zone 1 - Mile 8"/>
    <x v="348"/>
    <x v="23"/>
    <x v="94"/>
    <x v="4"/>
    <x v="21"/>
    <s v="Kob"/>
    <m/>
    <m/>
    <n v="1.4"/>
    <n v="2.8"/>
  </r>
  <r>
    <x v="13"/>
    <d v="2013-06-15T00:00:00"/>
    <s v="Zone 1 - Mile 8"/>
    <x v="225"/>
    <x v="166"/>
    <x v="105"/>
    <x v="2"/>
    <x v="21"/>
    <s v="Galjoen"/>
    <m/>
    <m/>
    <n v="0.9"/>
    <n v="1.8"/>
  </r>
  <r>
    <x v="13"/>
    <d v="2013-06-15T00:00:00"/>
    <s v="Zone 1 - Mile 8"/>
    <x v="225"/>
    <x v="166"/>
    <x v="105"/>
    <x v="2"/>
    <x v="21"/>
    <s v="Galjoen"/>
    <m/>
    <m/>
    <n v="0.8"/>
    <n v="1.6"/>
  </r>
  <r>
    <x v="13"/>
    <d v="2013-06-15T00:00:00"/>
    <s v="Zone 1 - Mile 8"/>
    <x v="228"/>
    <x v="104"/>
    <x v="141"/>
    <x v="2"/>
    <x v="21"/>
    <m/>
    <m/>
    <m/>
    <m/>
    <s v=""/>
  </r>
  <r>
    <x v="13"/>
    <d v="2013-06-15T00:00:00"/>
    <s v="Zone 1 - Mile 8"/>
    <x v="229"/>
    <x v="5"/>
    <x v="41"/>
    <x v="0"/>
    <x v="21"/>
    <m/>
    <m/>
    <m/>
    <m/>
    <s v=""/>
  </r>
  <r>
    <x v="13"/>
    <d v="2013-06-15T00:00:00"/>
    <s v="Zone 1 - Mile 8"/>
    <x v="230"/>
    <x v="254"/>
    <x v="21"/>
    <x v="2"/>
    <x v="21"/>
    <s v="Galjoen"/>
    <m/>
    <m/>
    <n v="0.8"/>
    <n v="1.6"/>
  </r>
  <r>
    <x v="13"/>
    <d v="2013-06-15T00:00:00"/>
    <s v="Zone 1 - Mile 8"/>
    <x v="232"/>
    <x v="47"/>
    <x v="143"/>
    <x v="4"/>
    <x v="21"/>
    <m/>
    <m/>
    <m/>
    <m/>
    <s v=""/>
  </r>
  <r>
    <x v="13"/>
    <d v="2013-06-15T00:00:00"/>
    <s v="Zone 1 - Mile 8"/>
    <x v="234"/>
    <x v="45"/>
    <x v="105"/>
    <x v="2"/>
    <x v="21"/>
    <m/>
    <m/>
    <m/>
    <m/>
    <s v=""/>
  </r>
  <r>
    <x v="13"/>
    <d v="2013-06-15T00:00:00"/>
    <s v="Zone 1 - Mile 8"/>
    <x v="366"/>
    <x v="55"/>
    <x v="94"/>
    <x v="6"/>
    <x v="21"/>
    <m/>
    <m/>
    <m/>
    <m/>
    <s v=""/>
  </r>
  <r>
    <x v="13"/>
    <d v="2013-06-15T00:00:00"/>
    <s v="Zone 1 - Mile 8"/>
    <x v="275"/>
    <x v="194"/>
    <x v="162"/>
    <x v="2"/>
    <x v="21"/>
    <m/>
    <s v="Shark Spotted Gully"/>
    <m/>
    <n v="21.9"/>
    <n v="21.9"/>
  </r>
  <r>
    <x v="13"/>
    <d v="2013-06-15T00:00:00"/>
    <s v="Zone 1 - Mile 8"/>
    <x v="396"/>
    <x v="279"/>
    <x v="123"/>
    <x v="2"/>
    <x v="21"/>
    <m/>
    <m/>
    <m/>
    <m/>
    <s v=""/>
  </r>
  <r>
    <x v="13"/>
    <d v="2013-06-15T00:00:00"/>
    <s v="Zone 1 - Mile 8"/>
    <x v="181"/>
    <x v="45"/>
    <x v="43"/>
    <x v="4"/>
    <x v="20"/>
    <m/>
    <m/>
    <m/>
    <m/>
    <s v=""/>
  </r>
  <r>
    <x v="13"/>
    <d v="2013-06-15T00:00:00"/>
    <s v="Zone 1 - Mile 8"/>
    <x v="182"/>
    <x v="138"/>
    <x v="43"/>
    <x v="8"/>
    <x v="20"/>
    <m/>
    <m/>
    <m/>
    <m/>
    <s v=""/>
  </r>
  <r>
    <x v="13"/>
    <d v="2013-06-15T00:00:00"/>
    <s v="Zone 1 - Mile 8"/>
    <x v="189"/>
    <x v="45"/>
    <x v="16"/>
    <x v="4"/>
    <x v="20"/>
    <s v="Blacktail"/>
    <m/>
    <m/>
    <n v="0.7"/>
    <n v="1.4"/>
  </r>
  <r>
    <x v="13"/>
    <d v="2013-06-15T00:00:00"/>
    <s v="Zone 1 - Mile 8"/>
    <x v="191"/>
    <x v="45"/>
    <x v="118"/>
    <x v="4"/>
    <x v="20"/>
    <m/>
    <m/>
    <m/>
    <m/>
    <s v=""/>
  </r>
  <r>
    <x v="13"/>
    <d v="2013-06-15T00:00:00"/>
    <s v="Zone 1 - Mile 8"/>
    <x v="193"/>
    <x v="145"/>
    <x v="120"/>
    <x v="2"/>
    <x v="20"/>
    <m/>
    <m/>
    <m/>
    <m/>
    <s v=""/>
  </r>
  <r>
    <x v="13"/>
    <d v="2013-06-15T00:00:00"/>
    <s v="Zone 1 - Mile 8"/>
    <x v="194"/>
    <x v="124"/>
    <x v="121"/>
    <x v="0"/>
    <x v="20"/>
    <m/>
    <m/>
    <m/>
    <m/>
    <s v=""/>
  </r>
  <r>
    <x v="13"/>
    <d v="2013-06-15T00:00:00"/>
    <s v="Zone 1 - Mile 8"/>
    <x v="329"/>
    <x v="232"/>
    <x v="31"/>
    <x v="4"/>
    <x v="20"/>
    <s v="Blacktail"/>
    <m/>
    <m/>
    <n v="0.7"/>
    <n v="1.4"/>
  </r>
  <r>
    <x v="13"/>
    <d v="2013-06-15T00:00:00"/>
    <s v="Zone 1 - Mile 8"/>
    <x v="329"/>
    <x v="232"/>
    <x v="31"/>
    <x v="4"/>
    <x v="20"/>
    <s v="Blacktail"/>
    <m/>
    <m/>
    <n v="1"/>
    <n v="2"/>
  </r>
  <r>
    <x v="13"/>
    <d v="2013-06-15T00:00:00"/>
    <s v="Zone 1 - Mile 8"/>
    <x v="282"/>
    <x v="200"/>
    <x v="163"/>
    <x v="6"/>
    <x v="20"/>
    <m/>
    <m/>
    <m/>
    <m/>
    <s v=""/>
  </r>
  <r>
    <x v="13"/>
    <d v="2013-06-15T00:00:00"/>
    <s v="Zone 1 - Mile 8"/>
    <x v="283"/>
    <x v="55"/>
    <x v="164"/>
    <x v="6"/>
    <x v="20"/>
    <m/>
    <m/>
    <m/>
    <m/>
    <s v=""/>
  </r>
  <r>
    <x v="13"/>
    <d v="2013-06-15T00:00:00"/>
    <s v="Zone 1 - Mile 8"/>
    <x v="284"/>
    <x v="201"/>
    <x v="165"/>
    <x v="2"/>
    <x v="20"/>
    <s v="Blacktail"/>
    <m/>
    <m/>
    <n v="1.8"/>
    <n v="3.6"/>
  </r>
  <r>
    <x v="13"/>
    <d v="2013-06-15T00:00:00"/>
    <s v="Zone 1 - Mile 8"/>
    <x v="407"/>
    <x v="285"/>
    <x v="165"/>
    <x v="2"/>
    <x v="20"/>
    <m/>
    <m/>
    <m/>
    <m/>
    <s v=""/>
  </r>
  <r>
    <x v="13"/>
    <d v="2013-06-15T00:00:00"/>
    <s v="Zone 1 - Mile 8"/>
    <x v="286"/>
    <x v="203"/>
    <x v="158"/>
    <x v="4"/>
    <x v="20"/>
    <m/>
    <m/>
    <m/>
    <m/>
    <s v=""/>
  </r>
  <r>
    <x v="13"/>
    <d v="2013-06-15T00:00:00"/>
    <s v="Zone 1 - Mile 8"/>
    <x v="199"/>
    <x v="149"/>
    <x v="43"/>
    <x v="8"/>
    <x v="20"/>
    <m/>
    <m/>
    <m/>
    <m/>
    <s v=""/>
  </r>
  <r>
    <x v="13"/>
    <d v="2013-06-15T00:00:00"/>
    <s v="Zone 1 - Mile 8"/>
    <x v="202"/>
    <x v="152"/>
    <x v="123"/>
    <x v="2"/>
    <x v="20"/>
    <s v="Blacktail"/>
    <m/>
    <m/>
    <n v="1.1000000000000001"/>
    <n v="2.2000000000000002"/>
  </r>
  <r>
    <x v="13"/>
    <d v="2013-06-15T00:00:00"/>
    <s v="Zone 1 - Mile 8"/>
    <x v="289"/>
    <x v="206"/>
    <x v="164"/>
    <x v="2"/>
    <x v="20"/>
    <m/>
    <m/>
    <m/>
    <m/>
    <s v=""/>
  </r>
  <r>
    <x v="13"/>
    <d v="2013-06-15T00:00:00"/>
    <s v="Zone 1 - Mile 8"/>
    <x v="208"/>
    <x v="155"/>
    <x v="29"/>
    <x v="2"/>
    <x v="20"/>
    <m/>
    <s v="Shark Spotted Gully"/>
    <m/>
    <n v="20"/>
    <n v="20"/>
  </r>
  <r>
    <x v="13"/>
    <d v="2013-06-15T00:00:00"/>
    <s v="Zone 1 - Mile 8"/>
    <x v="209"/>
    <x v="156"/>
    <x v="127"/>
    <x v="0"/>
    <x v="20"/>
    <m/>
    <m/>
    <m/>
    <m/>
    <s v=""/>
  </r>
  <r>
    <x v="13"/>
    <d v="2013-06-15T00:00:00"/>
    <s v="Zone 1 - Mile 8"/>
    <x v="343"/>
    <x v="39"/>
    <x v="193"/>
    <x v="2"/>
    <x v="20"/>
    <m/>
    <m/>
    <m/>
    <m/>
    <s v=""/>
  </r>
  <r>
    <x v="13"/>
    <d v="2013-06-15T00:00:00"/>
    <s v="Zone 1 - Mile 8"/>
    <x v="349"/>
    <x v="244"/>
    <x v="195"/>
    <x v="2"/>
    <x v="20"/>
    <m/>
    <m/>
    <m/>
    <m/>
    <s v=""/>
  </r>
  <r>
    <x v="13"/>
    <d v="2013-06-15T00:00:00"/>
    <s v="Zone 1 - Mile 8"/>
    <x v="367"/>
    <x v="257"/>
    <x v="127"/>
    <x v="2"/>
    <x v="20"/>
    <m/>
    <m/>
    <m/>
    <m/>
    <s v=""/>
  </r>
  <r>
    <x v="13"/>
    <d v="2013-06-15T00:00:00"/>
    <s v="Zone 1 - Mile 8"/>
    <x v="70"/>
    <x v="59"/>
    <x v="51"/>
    <x v="0"/>
    <x v="8"/>
    <m/>
    <m/>
    <m/>
    <m/>
    <s v=""/>
  </r>
  <r>
    <x v="13"/>
    <d v="2013-06-15T00:00:00"/>
    <s v="Zone 1 - Mile 8"/>
    <x v="71"/>
    <x v="60"/>
    <x v="51"/>
    <x v="3"/>
    <x v="8"/>
    <m/>
    <m/>
    <m/>
    <m/>
    <s v=""/>
  </r>
  <r>
    <x v="13"/>
    <d v="2013-06-15T00:00:00"/>
    <s v="Zone 1 - Mile 8"/>
    <x v="74"/>
    <x v="13"/>
    <x v="54"/>
    <x v="2"/>
    <x v="8"/>
    <m/>
    <m/>
    <m/>
    <m/>
    <s v=""/>
  </r>
  <r>
    <x v="13"/>
    <d v="2013-06-15T00:00:00"/>
    <s v="Zone 1 - Mile 8"/>
    <x v="75"/>
    <x v="62"/>
    <x v="54"/>
    <x v="2"/>
    <x v="8"/>
    <s v="Galjoen"/>
    <m/>
    <m/>
    <n v="0.7"/>
    <n v="1.4"/>
  </r>
  <r>
    <x v="13"/>
    <d v="2013-06-15T00:00:00"/>
    <s v="Zone 1 - Mile 8"/>
    <x v="77"/>
    <x v="64"/>
    <x v="54"/>
    <x v="0"/>
    <x v="8"/>
    <m/>
    <m/>
    <m/>
    <m/>
    <s v=""/>
  </r>
  <r>
    <x v="13"/>
    <d v="2013-06-15T00:00:00"/>
    <s v="Zone 1 - Mile 8"/>
    <x v="79"/>
    <x v="66"/>
    <x v="55"/>
    <x v="2"/>
    <x v="8"/>
    <m/>
    <m/>
    <m/>
    <m/>
    <s v=""/>
  </r>
  <r>
    <x v="13"/>
    <d v="2013-06-15T00:00:00"/>
    <s v="Zone 1 - Mile 8"/>
    <x v="80"/>
    <x v="67"/>
    <x v="56"/>
    <x v="4"/>
    <x v="8"/>
    <m/>
    <s v="Shark Copper (Female)"/>
    <m/>
    <n v="61"/>
    <n v="61"/>
  </r>
  <r>
    <x v="13"/>
    <d v="2013-06-15T00:00:00"/>
    <s v="Zone 1 - Mile 8"/>
    <x v="85"/>
    <x v="71"/>
    <x v="61"/>
    <x v="4"/>
    <x v="8"/>
    <m/>
    <m/>
    <m/>
    <m/>
    <s v=""/>
  </r>
  <r>
    <x v="13"/>
    <d v="2013-06-15T00:00:00"/>
    <s v="Zone 1 - Mile 8"/>
    <x v="371"/>
    <x v="18"/>
    <x v="208"/>
    <x v="4"/>
    <x v="8"/>
    <m/>
    <m/>
    <m/>
    <m/>
    <s v=""/>
  </r>
  <r>
    <x v="13"/>
    <d v="2013-06-15T00:00:00"/>
    <s v="Zone 1 - Mile 8"/>
    <x v="292"/>
    <x v="208"/>
    <x v="23"/>
    <x v="0"/>
    <x v="8"/>
    <s v="Galjoen"/>
    <m/>
    <m/>
    <n v="0.7"/>
    <n v="1.4"/>
  </r>
  <r>
    <x v="13"/>
    <d v="2013-06-15T00:00:00"/>
    <s v="Zone 1 - Mile 8"/>
    <x v="292"/>
    <x v="208"/>
    <x v="23"/>
    <x v="0"/>
    <x v="8"/>
    <s v="Kob"/>
    <m/>
    <m/>
    <n v="1.4"/>
    <n v="2.8"/>
  </r>
  <r>
    <x v="13"/>
    <d v="2013-06-15T00:00:00"/>
    <s v="Zone 1 - Mile 8"/>
    <x v="293"/>
    <x v="209"/>
    <x v="168"/>
    <x v="4"/>
    <x v="8"/>
    <m/>
    <m/>
    <m/>
    <m/>
    <s v=""/>
  </r>
  <r>
    <x v="13"/>
    <d v="2013-06-15T00:00:00"/>
    <s v="Zone 1 - Mile 8"/>
    <x v="368"/>
    <x v="199"/>
    <x v="54"/>
    <x v="2"/>
    <x v="8"/>
    <m/>
    <m/>
    <m/>
    <m/>
    <s v=""/>
  </r>
  <r>
    <x v="13"/>
    <d v="2013-06-15T00:00:00"/>
    <s v="Zone 1 - Mile 8"/>
    <x v="369"/>
    <x v="81"/>
    <x v="10"/>
    <x v="2"/>
    <x v="8"/>
    <m/>
    <m/>
    <m/>
    <m/>
    <s v=""/>
  </r>
  <r>
    <x v="13"/>
    <d v="2013-06-15T00:00:00"/>
    <s v="Zone 1 - Mile 8"/>
    <x v="408"/>
    <x v="31"/>
    <x v="171"/>
    <x v="2"/>
    <x v="8"/>
    <m/>
    <m/>
    <m/>
    <m/>
    <s v=""/>
  </r>
  <r>
    <x v="13"/>
    <d v="2013-06-15T00:00:00"/>
    <s v="Zone 1 - Mile 8"/>
    <x v="94"/>
    <x v="78"/>
    <x v="66"/>
    <x v="2"/>
    <x v="10"/>
    <m/>
    <m/>
    <m/>
    <m/>
    <s v=""/>
  </r>
  <r>
    <x v="13"/>
    <d v="2013-06-15T00:00:00"/>
    <s v="Zone 1 - Mile 8"/>
    <x v="96"/>
    <x v="68"/>
    <x v="68"/>
    <x v="2"/>
    <x v="10"/>
    <m/>
    <m/>
    <m/>
    <m/>
    <s v=""/>
  </r>
  <r>
    <x v="13"/>
    <d v="2013-06-15T00:00:00"/>
    <s v="Zone 1 - Mile 8"/>
    <x v="96"/>
    <x v="68"/>
    <x v="68"/>
    <x v="2"/>
    <x v="10"/>
    <m/>
    <m/>
    <m/>
    <m/>
    <s v=""/>
  </r>
  <r>
    <x v="13"/>
    <d v="2013-06-15T00:00:00"/>
    <s v="Zone 1 - Mile 8"/>
    <x v="97"/>
    <x v="80"/>
    <x v="69"/>
    <x v="0"/>
    <x v="10"/>
    <m/>
    <m/>
    <m/>
    <m/>
    <s v=""/>
  </r>
  <r>
    <x v="13"/>
    <d v="2013-06-15T00:00:00"/>
    <s v="Zone 1 - Mile 8"/>
    <x v="331"/>
    <x v="84"/>
    <x v="189"/>
    <x v="9"/>
    <x v="10"/>
    <s v="Galjoen"/>
    <m/>
    <m/>
    <n v="0.7"/>
    <n v="1.4"/>
  </r>
  <r>
    <x v="13"/>
    <d v="2013-06-15T00:00:00"/>
    <s v="Zone 1 - Mile 8"/>
    <x v="98"/>
    <x v="12"/>
    <x v="70"/>
    <x v="4"/>
    <x v="10"/>
    <s v="Galjoen"/>
    <m/>
    <m/>
    <n v="0.9"/>
    <n v="1.8"/>
  </r>
  <r>
    <x v="13"/>
    <d v="2013-06-15T00:00:00"/>
    <s v="Zone 1 - Mile 8"/>
    <x v="100"/>
    <x v="286"/>
    <x v="72"/>
    <x v="2"/>
    <x v="10"/>
    <m/>
    <m/>
    <m/>
    <m/>
    <s v=""/>
  </r>
  <r>
    <x v="13"/>
    <d v="2013-06-15T00:00:00"/>
    <s v="Zone 1 - Mile 8"/>
    <x v="101"/>
    <x v="18"/>
    <x v="73"/>
    <x v="2"/>
    <x v="10"/>
    <m/>
    <m/>
    <m/>
    <m/>
    <s v=""/>
  </r>
  <r>
    <x v="13"/>
    <d v="2013-06-15T00:00:00"/>
    <s v="Zone 1 - Mile 8"/>
    <x v="395"/>
    <x v="278"/>
    <x v="174"/>
    <x v="2"/>
    <x v="10"/>
    <m/>
    <m/>
    <m/>
    <m/>
    <s v=""/>
  </r>
  <r>
    <x v="13"/>
    <d v="2013-06-15T00:00:00"/>
    <s v="Zone 1 - Mile 8"/>
    <x v="376"/>
    <x v="81"/>
    <x v="72"/>
    <x v="2"/>
    <x v="10"/>
    <m/>
    <m/>
    <m/>
    <m/>
    <s v=""/>
  </r>
  <r>
    <x v="13"/>
    <d v="2013-06-15T00:00:00"/>
    <s v="Zone 1 - Mile 8"/>
    <x v="210"/>
    <x v="157"/>
    <x v="128"/>
    <x v="4"/>
    <x v="2"/>
    <s v="Kob"/>
    <m/>
    <m/>
    <n v="1"/>
    <n v="2"/>
  </r>
  <r>
    <x v="13"/>
    <d v="2013-06-15T00:00:00"/>
    <s v="Zone 1 - Mile 8"/>
    <x v="211"/>
    <x v="158"/>
    <x v="129"/>
    <x v="4"/>
    <x v="2"/>
    <s v="Galjoen"/>
    <m/>
    <m/>
    <n v="0.9"/>
    <n v="1.8"/>
  </r>
  <r>
    <x v="13"/>
    <d v="2013-06-15T00:00:00"/>
    <s v="Zone 1 - Mile 8"/>
    <x v="212"/>
    <x v="81"/>
    <x v="130"/>
    <x v="0"/>
    <x v="2"/>
    <s v="Galjoen"/>
    <m/>
    <m/>
    <n v="0.8"/>
    <n v="1.6"/>
  </r>
  <r>
    <x v="13"/>
    <d v="2013-06-15T00:00:00"/>
    <s v="Zone 1 - Mile 8"/>
    <x v="213"/>
    <x v="113"/>
    <x v="131"/>
    <x v="2"/>
    <x v="2"/>
    <s v="Kob"/>
    <m/>
    <m/>
    <n v="0.7"/>
    <n v="1.4"/>
  </r>
  <r>
    <x v="13"/>
    <d v="2013-06-15T00:00:00"/>
    <s v="Zone 1 - Mile 8"/>
    <x v="304"/>
    <x v="215"/>
    <x v="134"/>
    <x v="2"/>
    <x v="2"/>
    <s v="Galjoen"/>
    <m/>
    <m/>
    <n v="0.7"/>
    <n v="1.4"/>
  </r>
  <r>
    <x v="13"/>
    <d v="2013-06-15T00:00:00"/>
    <s v="Zone 1 - Mile 8"/>
    <x v="214"/>
    <x v="261"/>
    <x v="132"/>
    <x v="4"/>
    <x v="2"/>
    <m/>
    <m/>
    <m/>
    <m/>
    <s v=""/>
  </r>
  <r>
    <x v="13"/>
    <d v="2013-06-15T00:00:00"/>
    <s v="Zone 1 - Mile 8"/>
    <x v="215"/>
    <x v="94"/>
    <x v="133"/>
    <x v="7"/>
    <x v="2"/>
    <m/>
    <m/>
    <m/>
    <m/>
    <s v=""/>
  </r>
  <r>
    <x v="13"/>
    <d v="2013-06-15T00:00:00"/>
    <s v="Zone 1 - Mile 8"/>
    <x v="216"/>
    <x v="160"/>
    <x v="43"/>
    <x v="9"/>
    <x v="2"/>
    <m/>
    <m/>
    <m/>
    <m/>
    <s v=""/>
  </r>
  <r>
    <x v="13"/>
    <d v="2013-06-15T00:00:00"/>
    <s v="Zone 1 - Mile 8"/>
    <x v="305"/>
    <x v="18"/>
    <x v="129"/>
    <x v="8"/>
    <x v="2"/>
    <m/>
    <m/>
    <m/>
    <m/>
    <s v=""/>
  </r>
  <r>
    <x v="13"/>
    <d v="2013-06-15T00:00:00"/>
    <s v="Zone 1 - Mile 8"/>
    <x v="306"/>
    <x v="216"/>
    <x v="129"/>
    <x v="9"/>
    <x v="2"/>
    <m/>
    <m/>
    <m/>
    <m/>
    <s v=""/>
  </r>
  <r>
    <x v="13"/>
    <d v="2013-06-15T00:00:00"/>
    <s v="Zone 1 - Mile 8"/>
    <x v="377"/>
    <x v="76"/>
    <x v="132"/>
    <x v="8"/>
    <x v="2"/>
    <s v="Galjoen"/>
    <m/>
    <m/>
    <n v="0.8"/>
    <n v="1.6"/>
  </r>
  <r>
    <x v="13"/>
    <d v="2013-06-15T00:00:00"/>
    <s v="Zone 1 - Mile 8"/>
    <x v="218"/>
    <x v="162"/>
    <x v="135"/>
    <x v="2"/>
    <x v="2"/>
    <m/>
    <m/>
    <m/>
    <m/>
    <s v=""/>
  </r>
  <r>
    <x v="13"/>
    <d v="2013-06-15T00:00:00"/>
    <s v="Zone 1 - Mile 8"/>
    <x v="219"/>
    <x v="13"/>
    <x v="57"/>
    <x v="2"/>
    <x v="2"/>
    <s v="Galjoen"/>
    <m/>
    <m/>
    <n v="0.7"/>
    <n v="1.4"/>
  </r>
  <r>
    <x v="13"/>
    <d v="2013-06-15T00:00:00"/>
    <s v="Zone 1 - Mile 8"/>
    <x v="238"/>
    <x v="90"/>
    <x v="147"/>
    <x v="4"/>
    <x v="2"/>
    <m/>
    <m/>
    <m/>
    <m/>
    <s v=""/>
  </r>
  <r>
    <x v="13"/>
    <d v="2013-06-15T00:00:00"/>
    <s v="Zone 1 - Mile 8"/>
    <x v="8"/>
    <x v="8"/>
    <x v="4"/>
    <x v="2"/>
    <x v="2"/>
    <m/>
    <m/>
    <m/>
    <m/>
    <s v=""/>
  </r>
  <r>
    <x v="13"/>
    <d v="2013-06-15T00:00:00"/>
    <s v="Zone 1 - Mile 8"/>
    <x v="129"/>
    <x v="102"/>
    <x v="37"/>
    <x v="5"/>
    <x v="2"/>
    <m/>
    <m/>
    <m/>
    <m/>
    <s v=""/>
  </r>
  <r>
    <x v="13"/>
    <d v="2013-06-15T00:00:00"/>
    <s v="Zone 1 - Mile 8"/>
    <x v="380"/>
    <x v="90"/>
    <x v="212"/>
    <x v="2"/>
    <x v="2"/>
    <m/>
    <m/>
    <m/>
    <m/>
    <s v=""/>
  </r>
  <r>
    <x v="13"/>
    <d v="2013-06-15T00:00:00"/>
    <s v="Zone 1 - Mile 8"/>
    <x v="379"/>
    <x v="263"/>
    <x v="135"/>
    <x v="7"/>
    <x v="2"/>
    <m/>
    <m/>
    <m/>
    <m/>
    <s v=""/>
  </r>
  <r>
    <x v="13"/>
    <d v="2013-06-15T00:00:00"/>
    <s v="Zone 1 - Mile 8"/>
    <x v="242"/>
    <x v="173"/>
    <x v="48"/>
    <x v="0"/>
    <x v="12"/>
    <s v="Galjoen"/>
    <m/>
    <m/>
    <n v="1.6"/>
    <n v="3.2"/>
  </r>
  <r>
    <x v="13"/>
    <d v="2013-06-15T00:00:00"/>
    <s v="Zone 1 - Mile 8"/>
    <x v="114"/>
    <x v="61"/>
    <x v="81"/>
    <x v="0"/>
    <x v="12"/>
    <m/>
    <m/>
    <m/>
    <m/>
    <s v=""/>
  </r>
  <r>
    <x v="13"/>
    <d v="2013-06-15T00:00:00"/>
    <s v="Zone 1 - Mile 8"/>
    <x v="252"/>
    <x v="180"/>
    <x v="81"/>
    <x v="9"/>
    <x v="12"/>
    <s v="Kob"/>
    <m/>
    <m/>
    <n v="1.3"/>
    <n v="2.6"/>
  </r>
  <r>
    <x v="13"/>
    <d v="2013-06-15T00:00:00"/>
    <s v="Zone 1 - Mile 8"/>
    <x v="332"/>
    <x v="157"/>
    <x v="81"/>
    <x v="0"/>
    <x v="12"/>
    <m/>
    <m/>
    <m/>
    <m/>
    <s v=""/>
  </r>
  <r>
    <x v="13"/>
    <d v="2013-06-15T00:00:00"/>
    <s v="Zone 1 - Mile 8"/>
    <x v="126"/>
    <x v="100"/>
    <x v="87"/>
    <x v="2"/>
    <x v="12"/>
    <s v="Blacktail"/>
    <m/>
    <m/>
    <n v="1"/>
    <n v="2"/>
  </r>
  <r>
    <x v="13"/>
    <d v="2013-06-15T00:00:00"/>
    <s v="Zone 1 - Mile 8"/>
    <x v="382"/>
    <x v="23"/>
    <x v="214"/>
    <x v="2"/>
    <x v="12"/>
    <m/>
    <m/>
    <m/>
    <m/>
    <s v=""/>
  </r>
  <r>
    <x v="13"/>
    <d v="2013-06-15T00:00:00"/>
    <s v="Zone 1 - Mile 8"/>
    <x v="245"/>
    <x v="176"/>
    <x v="151"/>
    <x v="0"/>
    <x v="22"/>
    <m/>
    <m/>
    <m/>
    <m/>
    <s v=""/>
  </r>
  <r>
    <x v="13"/>
    <d v="2013-06-15T00:00:00"/>
    <s v="Zone 1 - Mile 8"/>
    <x v="244"/>
    <x v="175"/>
    <x v="94"/>
    <x v="2"/>
    <x v="22"/>
    <m/>
    <m/>
    <m/>
    <m/>
    <s v=""/>
  </r>
  <r>
    <x v="13"/>
    <d v="2013-06-15T00:00:00"/>
    <s v="Zone 1 - Mile 8"/>
    <x v="334"/>
    <x v="235"/>
    <x v="114"/>
    <x v="2"/>
    <x v="22"/>
    <s v="Kob"/>
    <m/>
    <m/>
    <n v="1.1000000000000001"/>
    <n v="2.2000000000000002"/>
  </r>
  <r>
    <x v="13"/>
    <d v="2013-06-15T00:00:00"/>
    <s v="Zone 1 - Mile 8"/>
    <x v="247"/>
    <x v="81"/>
    <x v="153"/>
    <x v="2"/>
    <x v="22"/>
    <m/>
    <m/>
    <m/>
    <m/>
    <s v=""/>
  </r>
  <r>
    <x v="13"/>
    <d v="2013-06-15T00:00:00"/>
    <s v="Zone 1 - Mile 8"/>
    <x v="246"/>
    <x v="5"/>
    <x v="152"/>
    <x v="2"/>
    <x v="22"/>
    <s v="Galjoen"/>
    <m/>
    <m/>
    <n v="0.7"/>
    <n v="1.4"/>
  </r>
  <r>
    <x v="13"/>
    <d v="2013-06-15T00:00:00"/>
    <s v="Zone 1 - Mile 8"/>
    <x v="295"/>
    <x v="178"/>
    <x v="169"/>
    <x v="4"/>
    <x v="22"/>
    <s v="Kob"/>
    <m/>
    <m/>
    <n v="3.4"/>
    <n v="6.8"/>
  </r>
  <r>
    <x v="13"/>
    <d v="2013-06-15T00:00:00"/>
    <s v="Zone 1 - Mile 8"/>
    <x v="295"/>
    <x v="178"/>
    <x v="169"/>
    <x v="4"/>
    <x v="22"/>
    <s v="Kob"/>
    <m/>
    <m/>
    <n v="1.6"/>
    <n v="3.2"/>
  </r>
  <r>
    <x v="13"/>
    <d v="2013-06-15T00:00:00"/>
    <s v="Zone 1 - Mile 8"/>
    <x v="295"/>
    <x v="178"/>
    <x v="169"/>
    <x v="4"/>
    <x v="22"/>
    <s v="Kob"/>
    <m/>
    <m/>
    <n v="1.4"/>
    <n v="2.8"/>
  </r>
  <r>
    <x v="13"/>
    <d v="2013-06-15T00:00:00"/>
    <s v="Zone 1 - Mile 8"/>
    <x v="295"/>
    <x v="178"/>
    <x v="169"/>
    <x v="4"/>
    <x v="22"/>
    <s v="Kob"/>
    <m/>
    <m/>
    <n v="2.6"/>
    <n v="5.2"/>
  </r>
  <r>
    <x v="13"/>
    <d v="2013-06-15T00:00:00"/>
    <s v="Zone 1 - Mile 8"/>
    <x v="296"/>
    <x v="210"/>
    <x v="154"/>
    <x v="2"/>
    <x v="22"/>
    <s v="Galjoen"/>
    <m/>
    <m/>
    <n v="0.8"/>
    <n v="1.6"/>
  </r>
  <r>
    <x v="13"/>
    <d v="2013-06-15T00:00:00"/>
    <s v="Zone 1 - Mile 8"/>
    <x v="296"/>
    <x v="210"/>
    <x v="154"/>
    <x v="2"/>
    <x v="22"/>
    <s v="Galjoen"/>
    <m/>
    <m/>
    <n v="0.8"/>
    <n v="1.6"/>
  </r>
  <r>
    <x v="13"/>
    <d v="2013-06-15T00:00:00"/>
    <s v="Zone 1 - Mile 8"/>
    <x v="248"/>
    <x v="177"/>
    <x v="154"/>
    <x v="2"/>
    <x v="22"/>
    <m/>
    <m/>
    <m/>
    <m/>
    <s v=""/>
  </r>
  <r>
    <x v="13"/>
    <d v="2013-06-15T00:00:00"/>
    <s v="Zone 1 - Mile 8"/>
    <x v="299"/>
    <x v="212"/>
    <x v="154"/>
    <x v="2"/>
    <x v="22"/>
    <m/>
    <m/>
    <m/>
    <m/>
    <s v=""/>
  </r>
  <r>
    <x v="13"/>
    <d v="2013-06-15T00:00:00"/>
    <s v="Zone 1 - Mile 8"/>
    <x v="393"/>
    <x v="276"/>
    <x v="152"/>
    <x v="7"/>
    <x v="22"/>
    <m/>
    <m/>
    <m/>
    <m/>
    <s v=""/>
  </r>
  <r>
    <x v="13"/>
    <d v="2013-06-15T00:00:00"/>
    <s v="Zone 1 - Mile 8"/>
    <x v="190"/>
    <x v="143"/>
    <x v="118"/>
    <x v="2"/>
    <x v="22"/>
    <s v="Blacktail"/>
    <m/>
    <m/>
    <n v="1"/>
    <n v="2"/>
  </r>
  <r>
    <x v="13"/>
    <d v="2013-06-15T00:00:00"/>
    <s v="Zone 1 - Mile 8"/>
    <x v="409"/>
    <x v="287"/>
    <x v="133"/>
    <x v="2"/>
    <x v="22"/>
    <m/>
    <m/>
    <m/>
    <m/>
    <s v=""/>
  </r>
  <r>
    <x v="13"/>
    <d v="2013-06-15T00:00:00"/>
    <s v="Zone 1 - Mile 8"/>
    <x v="127"/>
    <x v="61"/>
    <x v="55"/>
    <x v="4"/>
    <x v="7"/>
    <m/>
    <m/>
    <m/>
    <m/>
    <s v=""/>
  </r>
  <r>
    <x v="13"/>
    <d v="2013-06-15T00:00:00"/>
    <s v="Zone 1 - Mile 8"/>
    <x v="128"/>
    <x v="101"/>
    <x v="88"/>
    <x v="2"/>
    <x v="7"/>
    <s v="Kob"/>
    <m/>
    <m/>
    <n v="0.7"/>
    <n v="1.4"/>
  </r>
  <r>
    <x v="13"/>
    <d v="2013-06-15T00:00:00"/>
    <s v="Zone 1 - Mile 8"/>
    <x v="128"/>
    <x v="101"/>
    <x v="88"/>
    <x v="2"/>
    <x v="7"/>
    <s v="Blacktail"/>
    <m/>
    <m/>
    <n v="0.8"/>
    <n v="1.6"/>
  </r>
  <r>
    <x v="13"/>
    <d v="2013-06-15T00:00:00"/>
    <s v="Zone 1 - Mile 8"/>
    <x v="410"/>
    <x v="81"/>
    <x v="82"/>
    <x v="6"/>
    <x v="7"/>
    <s v="Galjoen"/>
    <m/>
    <m/>
    <n v="1.1000000000000001"/>
    <n v="2.2000000000000002"/>
  </r>
  <r>
    <x v="13"/>
    <d v="2013-06-15T00:00:00"/>
    <s v="Zone 1 - Mile 8"/>
    <x v="132"/>
    <x v="105"/>
    <x v="23"/>
    <x v="7"/>
    <x v="7"/>
    <s v="Galjoen"/>
    <m/>
    <m/>
    <n v="0.8"/>
    <n v="1.6"/>
  </r>
  <r>
    <x v="13"/>
    <d v="2013-06-15T00:00:00"/>
    <s v="Zone 1 - Mile 8"/>
    <x v="132"/>
    <x v="105"/>
    <x v="23"/>
    <x v="7"/>
    <x v="7"/>
    <s v="Galjoen"/>
    <m/>
    <m/>
    <n v="0.8"/>
    <n v="1.6"/>
  </r>
  <r>
    <x v="13"/>
    <d v="2013-06-15T00:00:00"/>
    <s v="Zone 1 - Mile 8"/>
    <x v="133"/>
    <x v="106"/>
    <x v="74"/>
    <x v="6"/>
    <x v="7"/>
    <m/>
    <m/>
    <m/>
    <m/>
    <s v=""/>
  </r>
  <r>
    <x v="13"/>
    <d v="2013-06-15T00:00:00"/>
    <s v="Zone 1 - Mile 8"/>
    <x v="134"/>
    <x v="5"/>
    <x v="74"/>
    <x v="2"/>
    <x v="7"/>
    <s v="Galjoen"/>
    <m/>
    <m/>
    <n v="0.7"/>
    <n v="1.4"/>
  </r>
  <r>
    <x v="13"/>
    <d v="2013-06-15T00:00:00"/>
    <s v="Zone 1 - Mile 8"/>
    <x v="134"/>
    <x v="5"/>
    <x v="74"/>
    <x v="2"/>
    <x v="7"/>
    <m/>
    <s v="Shark Spotted Gully"/>
    <m/>
    <n v="23.6"/>
    <n v="23.6"/>
  </r>
  <r>
    <x v="13"/>
    <d v="2013-06-15T00:00:00"/>
    <s v="Zone 1 - Mile 8"/>
    <x v="301"/>
    <x v="214"/>
    <x v="41"/>
    <x v="2"/>
    <x v="7"/>
    <m/>
    <m/>
    <m/>
    <m/>
    <s v=""/>
  </r>
  <r>
    <x v="13"/>
    <d v="2013-06-15T00:00:00"/>
    <s v="Zone 1 - Mile 8"/>
    <x v="136"/>
    <x v="45"/>
    <x v="91"/>
    <x v="2"/>
    <x v="7"/>
    <m/>
    <m/>
    <m/>
    <m/>
    <s v=""/>
  </r>
  <r>
    <x v="13"/>
    <d v="2013-06-15T00:00:00"/>
    <s v="Zone 1 - Mile 8"/>
    <x v="388"/>
    <x v="269"/>
    <x v="217"/>
    <x v="7"/>
    <x v="7"/>
    <m/>
    <m/>
    <m/>
    <m/>
    <s v=""/>
  </r>
  <r>
    <x v="13"/>
    <d v="2013-06-15T00:00:00"/>
    <s v="Zone 1 - Mile 8"/>
    <x v="137"/>
    <x v="13"/>
    <x v="92"/>
    <x v="9"/>
    <x v="7"/>
    <m/>
    <m/>
    <m/>
    <m/>
    <s v=""/>
  </r>
  <r>
    <x v="13"/>
    <d v="2013-06-15T00:00:00"/>
    <s v="Zone 1 - Mile 8"/>
    <x v="58"/>
    <x v="5"/>
    <x v="42"/>
    <x v="0"/>
    <x v="7"/>
    <m/>
    <m/>
    <m/>
    <m/>
    <s v=""/>
  </r>
  <r>
    <x v="13"/>
    <d v="2013-06-15T00:00:00"/>
    <s v="Zone 1 - Mile 8"/>
    <x v="346"/>
    <x v="242"/>
    <x v="10"/>
    <x v="4"/>
    <x v="7"/>
    <s v="Kob"/>
    <m/>
    <m/>
    <n v="1.3"/>
    <n v="2.6"/>
  </r>
  <r>
    <x v="13"/>
    <d v="2013-06-15T00:00:00"/>
    <s v="Zone 1 - Mile 8"/>
    <x v="64"/>
    <x v="53"/>
    <x v="23"/>
    <x v="2"/>
    <x v="7"/>
    <s v="Kob"/>
    <m/>
    <m/>
    <n v="1.6"/>
    <n v="3.2"/>
  </r>
  <r>
    <x v="13"/>
    <d v="2013-06-15T00:00:00"/>
    <s v="Zone 1 - Mile 8"/>
    <x v="63"/>
    <x v="52"/>
    <x v="29"/>
    <x v="0"/>
    <x v="7"/>
    <m/>
    <m/>
    <m/>
    <m/>
    <s v=""/>
  </r>
  <r>
    <x v="13"/>
    <d v="2013-06-15T00:00:00"/>
    <s v="Zone 1 - Mile 8"/>
    <x v="68"/>
    <x v="57"/>
    <x v="49"/>
    <x v="2"/>
    <x v="7"/>
    <s v="Kob"/>
    <m/>
    <m/>
    <n v="1.4"/>
    <n v="2.8"/>
  </r>
  <r>
    <x v="13"/>
    <d v="2013-06-15T00:00:00"/>
    <s v="Zone 1 - Mile 8"/>
    <x v="68"/>
    <x v="57"/>
    <x v="49"/>
    <x v="2"/>
    <x v="7"/>
    <s v="Galjoen"/>
    <m/>
    <m/>
    <n v="0.8"/>
    <n v="1.6"/>
  </r>
  <r>
    <x v="13"/>
    <d v="2013-06-15T00:00:00"/>
    <s v="Zone 1 - Mile 8"/>
    <x v="66"/>
    <x v="55"/>
    <x v="48"/>
    <x v="6"/>
    <x v="7"/>
    <m/>
    <m/>
    <m/>
    <m/>
    <s v=""/>
  </r>
  <r>
    <x v="13"/>
    <d v="2013-06-15T00:00:00"/>
    <s v="Zone 1 - Mile 8"/>
    <x v="62"/>
    <x v="51"/>
    <x v="46"/>
    <x v="0"/>
    <x v="7"/>
    <s v="Galjoen"/>
    <m/>
    <m/>
    <n v="0.7"/>
    <n v="1.4"/>
  </r>
  <r>
    <x v="13"/>
    <d v="2013-06-15T00:00:00"/>
    <s v="Zone 1 - Mile 8"/>
    <x v="62"/>
    <x v="51"/>
    <x v="46"/>
    <x v="0"/>
    <x v="7"/>
    <s v="Galjoen"/>
    <m/>
    <m/>
    <n v="0.7"/>
    <n v="1.4"/>
  </r>
  <r>
    <x v="13"/>
    <d v="2013-06-15T00:00:00"/>
    <s v="Zone 1 - Mile 8"/>
    <x v="62"/>
    <x v="51"/>
    <x v="46"/>
    <x v="0"/>
    <x v="7"/>
    <s v="Galjoen"/>
    <m/>
    <m/>
    <n v="0.8"/>
    <n v="1.6"/>
  </r>
  <r>
    <x v="13"/>
    <d v="2013-06-15T00:00:00"/>
    <s v="Zone 1 - Mile 8"/>
    <x v="67"/>
    <x v="56"/>
    <x v="48"/>
    <x v="1"/>
    <x v="7"/>
    <s v="Galjoen"/>
    <m/>
    <m/>
    <n v="0.8"/>
    <n v="1.6"/>
  </r>
  <r>
    <x v="13"/>
    <d v="2013-06-15T00:00:00"/>
    <s v="Zone 1 - Mile 8"/>
    <x v="65"/>
    <x v="54"/>
    <x v="47"/>
    <x v="2"/>
    <x v="7"/>
    <s v="Kob"/>
    <m/>
    <m/>
    <n v="3.1"/>
    <n v="6.2"/>
  </r>
  <r>
    <x v="13"/>
    <d v="2013-06-15T00:00:00"/>
    <s v="Zone 1 - Mile 8"/>
    <x v="65"/>
    <x v="54"/>
    <x v="47"/>
    <x v="2"/>
    <x v="7"/>
    <s v="Galjoen"/>
    <m/>
    <m/>
    <n v="1"/>
    <n v="2"/>
  </r>
  <r>
    <x v="13"/>
    <d v="2013-06-15T00:00:00"/>
    <s v="Zone 1 - Mile 8"/>
    <x v="65"/>
    <x v="54"/>
    <x v="47"/>
    <x v="2"/>
    <x v="7"/>
    <s v="Galjoen"/>
    <m/>
    <m/>
    <n v="0.7"/>
    <n v="1.4"/>
  </r>
  <r>
    <x v="13"/>
    <d v="2013-06-15T00:00:00"/>
    <s v="Zone 1 - Mile 8"/>
    <x v="65"/>
    <x v="54"/>
    <x v="47"/>
    <x v="2"/>
    <x v="7"/>
    <s v="Galjoen"/>
    <m/>
    <m/>
    <n v="0.7"/>
    <n v="1.4"/>
  </r>
  <r>
    <x v="13"/>
    <d v="2013-06-15T00:00:00"/>
    <s v="Zone 1 - Mile 8"/>
    <x v="65"/>
    <x v="54"/>
    <x v="47"/>
    <x v="2"/>
    <x v="7"/>
    <s v="Galjoen"/>
    <m/>
    <m/>
    <n v="0.7"/>
    <n v="1.4"/>
  </r>
  <r>
    <x v="13"/>
    <d v="2013-06-15T00:00:00"/>
    <s v="Zone 1 - Mile 8"/>
    <x v="65"/>
    <x v="54"/>
    <x v="47"/>
    <x v="2"/>
    <x v="7"/>
    <s v="Galjoen"/>
    <m/>
    <m/>
    <n v="0.7"/>
    <n v="1.4"/>
  </r>
  <r>
    <x v="14"/>
    <d v="2013-09-21T00:00:00"/>
    <s v="Zone 3 -Uis Afdraai"/>
    <x v="237"/>
    <x v="170"/>
    <x v="146"/>
    <x v="2"/>
    <x v="17"/>
    <m/>
    <m/>
    <m/>
    <m/>
    <n v="0"/>
  </r>
  <r>
    <x v="14"/>
    <d v="2013-09-21T00:00:00"/>
    <s v="Zone 3 -Uis Afdraai"/>
    <x v="311"/>
    <x v="245"/>
    <x v="196"/>
    <x v="0"/>
    <x v="17"/>
    <s v="Kob"/>
    <m/>
    <m/>
    <n v="0.9"/>
    <n v="1.8"/>
  </r>
  <r>
    <x v="14"/>
    <d v="2013-09-21T00:00:00"/>
    <s v="Zone 3 -Uis Afdraai"/>
    <x v="311"/>
    <x v="245"/>
    <x v="196"/>
    <x v="0"/>
    <x v="17"/>
    <s v="Kob"/>
    <m/>
    <m/>
    <n v="1.5"/>
    <n v="3"/>
  </r>
  <r>
    <x v="14"/>
    <d v="2013-09-21T00:00:00"/>
    <s v="Zone 3 -Uis Afdraai"/>
    <x v="255"/>
    <x v="183"/>
    <x v="94"/>
    <x v="3"/>
    <x v="17"/>
    <s v="Kob"/>
    <m/>
    <m/>
    <n v="0.7"/>
    <n v="1.4"/>
  </r>
  <r>
    <x v="14"/>
    <d v="2013-09-21T00:00:00"/>
    <s v="Zone 3 -Uis Afdraai"/>
    <x v="235"/>
    <x v="168"/>
    <x v="94"/>
    <x v="0"/>
    <x v="17"/>
    <s v="Kob"/>
    <m/>
    <m/>
    <n v="0.8"/>
    <n v="1.6"/>
  </r>
  <r>
    <x v="14"/>
    <d v="2013-09-21T00:00:00"/>
    <s v="Zone 3 -Uis Afdraai"/>
    <x v="350"/>
    <x v="32"/>
    <x v="197"/>
    <x v="2"/>
    <x v="17"/>
    <s v="Galjoen"/>
    <m/>
    <m/>
    <n v="0.8"/>
    <n v="1.6"/>
  </r>
  <r>
    <x v="14"/>
    <d v="2013-09-21T00:00:00"/>
    <s v="Zone 3 -Uis Afdraai"/>
    <x v="350"/>
    <x v="32"/>
    <x v="197"/>
    <x v="2"/>
    <x v="17"/>
    <s v="Galjoen"/>
    <m/>
    <m/>
    <n v="0.8"/>
    <n v="1.6"/>
  </r>
  <r>
    <x v="14"/>
    <d v="2013-09-21T00:00:00"/>
    <s v="Zone 3 -Uis Afdraai"/>
    <x v="351"/>
    <x v="110"/>
    <x v="197"/>
    <x v="4"/>
    <x v="17"/>
    <s v="Galjoen"/>
    <m/>
    <m/>
    <n v="0.8"/>
    <n v="1.6"/>
  </r>
  <r>
    <x v="14"/>
    <d v="2013-09-21T00:00:00"/>
    <s v="Zone 3 -Uis Afdraai"/>
    <x v="174"/>
    <x v="45"/>
    <x v="112"/>
    <x v="9"/>
    <x v="17"/>
    <s v="Kob"/>
    <m/>
    <m/>
    <n v="1"/>
    <n v="2"/>
  </r>
  <r>
    <x v="14"/>
    <d v="2013-09-21T00:00:00"/>
    <s v="Zone 3 -Uis Afdraai"/>
    <x v="236"/>
    <x v="169"/>
    <x v="145"/>
    <x v="4"/>
    <x v="17"/>
    <m/>
    <m/>
    <m/>
    <m/>
    <n v="0"/>
  </r>
  <r>
    <x v="14"/>
    <d v="2013-09-21T00:00:00"/>
    <s v="Zone 3 -Uis Afdraai"/>
    <x v="127"/>
    <x v="61"/>
    <x v="55"/>
    <x v="4"/>
    <x v="7"/>
    <m/>
    <m/>
    <m/>
    <m/>
    <n v="0"/>
  </r>
  <r>
    <x v="14"/>
    <d v="2013-09-21T00:00:00"/>
    <s v="Zone 3 -Uis Afdraai"/>
    <x v="128"/>
    <x v="101"/>
    <x v="88"/>
    <x v="2"/>
    <x v="7"/>
    <m/>
    <m/>
    <m/>
    <m/>
    <n v="0"/>
  </r>
  <r>
    <x v="14"/>
    <d v="2013-09-21T00:00:00"/>
    <s v="Zone 3 -Uis Afdraai"/>
    <x v="131"/>
    <x v="104"/>
    <x v="70"/>
    <x v="2"/>
    <x v="7"/>
    <m/>
    <m/>
    <m/>
    <m/>
    <n v="0"/>
  </r>
  <r>
    <x v="14"/>
    <d v="2013-09-21T00:00:00"/>
    <s v="Zone 3 -Uis Afdraai"/>
    <x v="132"/>
    <x v="105"/>
    <x v="23"/>
    <x v="7"/>
    <x v="7"/>
    <s v="Kob"/>
    <m/>
    <m/>
    <n v="1"/>
    <n v="2"/>
  </r>
  <r>
    <x v="14"/>
    <d v="2013-09-21T00:00:00"/>
    <s v="Zone 3 -Uis Afdraai"/>
    <x v="136"/>
    <x v="45"/>
    <x v="91"/>
    <x v="2"/>
    <x v="7"/>
    <s v="Kob"/>
    <m/>
    <m/>
    <n v="0.9"/>
    <n v="1.8"/>
  </r>
  <r>
    <x v="14"/>
    <d v="2013-09-21T00:00:00"/>
    <s v="Zone 3 -Uis Afdraai"/>
    <x v="137"/>
    <x v="13"/>
    <x v="92"/>
    <x v="9"/>
    <x v="7"/>
    <m/>
    <m/>
    <m/>
    <m/>
    <n v="0"/>
  </r>
  <r>
    <x v="14"/>
    <d v="2013-09-21T00:00:00"/>
    <s v="Zone 3 -Uis Afdraai"/>
    <x v="302"/>
    <x v="32"/>
    <x v="172"/>
    <x v="2"/>
    <x v="7"/>
    <s v="Kob"/>
    <m/>
    <m/>
    <n v="1.5"/>
    <n v="3"/>
  </r>
  <r>
    <x v="14"/>
    <d v="2013-09-21T00:00:00"/>
    <s v="Zone 3 -Uis Afdraai"/>
    <x v="346"/>
    <x v="242"/>
    <x v="10"/>
    <x v="4"/>
    <x v="7"/>
    <s v="Kob"/>
    <m/>
    <m/>
    <n v="1.2"/>
    <n v="2.4"/>
  </r>
  <r>
    <x v="14"/>
    <d v="2013-09-21T00:00:00"/>
    <s v="Zone 3 -Uis Afdraai"/>
    <x v="346"/>
    <x v="242"/>
    <x v="10"/>
    <x v="4"/>
    <x v="7"/>
    <s v="Kob"/>
    <m/>
    <m/>
    <n v="0.7"/>
    <n v="1.4"/>
  </r>
  <r>
    <x v="14"/>
    <d v="2013-09-21T00:00:00"/>
    <s v="Zone 3 -Uis Afdraai"/>
    <x v="346"/>
    <x v="242"/>
    <x v="10"/>
    <x v="4"/>
    <x v="7"/>
    <s v="Kob"/>
    <m/>
    <m/>
    <n v="1.6"/>
    <n v="3.2"/>
  </r>
  <r>
    <x v="14"/>
    <d v="2013-09-21T00:00:00"/>
    <s v="Zone 3 -Uis Afdraai"/>
    <x v="64"/>
    <x v="53"/>
    <x v="23"/>
    <x v="2"/>
    <x v="7"/>
    <s v="Kob"/>
    <m/>
    <m/>
    <n v="0.7"/>
    <n v="1.4"/>
  </r>
  <r>
    <x v="14"/>
    <d v="2013-09-21T00:00:00"/>
    <s v="Zone 3 -Uis Afdraai"/>
    <x v="64"/>
    <x v="53"/>
    <x v="23"/>
    <x v="2"/>
    <x v="7"/>
    <s v="Kob"/>
    <m/>
    <m/>
    <n v="0.9"/>
    <n v="1.8"/>
  </r>
  <r>
    <x v="14"/>
    <d v="2013-09-21T00:00:00"/>
    <s v="Zone 3 -Uis Afdraai"/>
    <x v="68"/>
    <x v="57"/>
    <x v="49"/>
    <x v="2"/>
    <x v="7"/>
    <m/>
    <m/>
    <m/>
    <m/>
    <n v="0"/>
  </r>
  <r>
    <x v="14"/>
    <d v="2013-09-21T00:00:00"/>
    <s v="Zone 3 -Uis Afdraai"/>
    <x v="66"/>
    <x v="55"/>
    <x v="48"/>
    <x v="6"/>
    <x v="7"/>
    <s v="Kob"/>
    <m/>
    <m/>
    <n v="0.7"/>
    <n v="1.4"/>
  </r>
  <r>
    <x v="14"/>
    <d v="2013-09-21T00:00:00"/>
    <s v="Zone 3 -Uis Afdraai"/>
    <x v="62"/>
    <x v="51"/>
    <x v="46"/>
    <x v="0"/>
    <x v="7"/>
    <s v="Kob"/>
    <m/>
    <m/>
    <n v="1.1000000000000001"/>
    <n v="2.2000000000000002"/>
  </r>
  <r>
    <x v="14"/>
    <d v="2013-09-21T00:00:00"/>
    <s v="Zone 3 -Uis Afdraai"/>
    <x v="62"/>
    <x v="51"/>
    <x v="46"/>
    <x v="0"/>
    <x v="7"/>
    <s v="Kob"/>
    <m/>
    <m/>
    <n v="1.4"/>
    <n v="2.8"/>
  </r>
  <r>
    <x v="14"/>
    <d v="2013-09-21T00:00:00"/>
    <s v="Zone 3 -Uis Afdraai"/>
    <x v="67"/>
    <x v="56"/>
    <x v="48"/>
    <x v="1"/>
    <x v="7"/>
    <s v="Kob"/>
    <m/>
    <m/>
    <n v="0.8"/>
    <n v="1.6"/>
  </r>
  <r>
    <x v="14"/>
    <d v="2013-09-21T00:00:00"/>
    <s v="Zone 3 -Uis Afdraai"/>
    <x v="65"/>
    <x v="54"/>
    <x v="47"/>
    <x v="2"/>
    <x v="7"/>
    <m/>
    <m/>
    <m/>
    <m/>
    <n v="0"/>
  </r>
  <r>
    <x v="14"/>
    <d v="2013-09-21T00:00:00"/>
    <s v="Zone 3 -Uis Afdraai"/>
    <x v="245"/>
    <x v="176"/>
    <x v="151"/>
    <x v="0"/>
    <x v="22"/>
    <s v="Kob"/>
    <m/>
    <m/>
    <n v="1.3"/>
    <n v="2.6"/>
  </r>
  <r>
    <x v="14"/>
    <d v="2013-09-21T00:00:00"/>
    <s v="Zone 3 -Uis Afdraai"/>
    <x v="245"/>
    <x v="176"/>
    <x v="151"/>
    <x v="0"/>
    <x v="22"/>
    <s v="Kob"/>
    <m/>
    <m/>
    <n v="1"/>
    <n v="2"/>
  </r>
  <r>
    <x v="14"/>
    <d v="2013-09-21T00:00:00"/>
    <s v="Zone 3 -Uis Afdraai"/>
    <x v="244"/>
    <x v="175"/>
    <x v="94"/>
    <x v="2"/>
    <x v="22"/>
    <m/>
    <m/>
    <m/>
    <m/>
    <n v="0"/>
  </r>
  <r>
    <x v="14"/>
    <d v="2013-09-21T00:00:00"/>
    <s v="Zone 3 -Uis Afdraai"/>
    <x v="334"/>
    <x v="235"/>
    <x v="114"/>
    <x v="2"/>
    <x v="22"/>
    <m/>
    <m/>
    <m/>
    <m/>
    <n v="0"/>
  </r>
  <r>
    <x v="14"/>
    <d v="2013-09-21T00:00:00"/>
    <s v="Zone 3 -Uis Afdraai"/>
    <x v="247"/>
    <x v="81"/>
    <x v="153"/>
    <x v="2"/>
    <x v="22"/>
    <m/>
    <m/>
    <m/>
    <m/>
    <n v="0"/>
  </r>
  <r>
    <x v="14"/>
    <d v="2013-09-21T00:00:00"/>
    <s v="Zone 3 -Uis Afdraai"/>
    <x v="249"/>
    <x v="178"/>
    <x v="114"/>
    <x v="2"/>
    <x v="22"/>
    <s v="Kob"/>
    <m/>
    <m/>
    <n v="0.9"/>
    <n v="1.8"/>
  </r>
  <r>
    <x v="14"/>
    <d v="2013-09-21T00:00:00"/>
    <s v="Zone 3 -Uis Afdraai"/>
    <x v="249"/>
    <x v="178"/>
    <x v="114"/>
    <x v="2"/>
    <x v="22"/>
    <s v="Kob"/>
    <m/>
    <m/>
    <n v="0.9"/>
    <n v="1.8"/>
  </r>
  <r>
    <x v="14"/>
    <d v="2013-09-21T00:00:00"/>
    <s v="Zone 3 -Uis Afdraai"/>
    <x v="249"/>
    <x v="178"/>
    <x v="114"/>
    <x v="2"/>
    <x v="22"/>
    <s v="Kob"/>
    <m/>
    <m/>
    <n v="1.2"/>
    <n v="2.4"/>
  </r>
  <r>
    <x v="14"/>
    <d v="2013-09-21T00:00:00"/>
    <s v="Zone 3 -Uis Afdraai"/>
    <x v="249"/>
    <x v="178"/>
    <x v="114"/>
    <x v="2"/>
    <x v="22"/>
    <s v="Kob"/>
    <m/>
    <m/>
    <n v="1.1000000000000001"/>
    <n v="2.2000000000000002"/>
  </r>
  <r>
    <x v="14"/>
    <d v="2013-09-21T00:00:00"/>
    <s v="Zone 3 -Uis Afdraai"/>
    <x v="246"/>
    <x v="5"/>
    <x v="152"/>
    <x v="2"/>
    <x v="22"/>
    <s v="Kob"/>
    <m/>
    <m/>
    <n v="0.7"/>
    <n v="1.4"/>
  </r>
  <r>
    <x v="14"/>
    <d v="2013-09-21T00:00:00"/>
    <s v="Zone 3 -Uis Afdraai"/>
    <x v="296"/>
    <x v="210"/>
    <x v="154"/>
    <x v="2"/>
    <x v="22"/>
    <s v="Kob"/>
    <m/>
    <m/>
    <n v="0.7"/>
    <n v="1.4"/>
  </r>
  <r>
    <x v="14"/>
    <d v="2013-09-21T00:00:00"/>
    <s v="Zone 3 -Uis Afdraai"/>
    <x v="248"/>
    <x v="177"/>
    <x v="154"/>
    <x v="2"/>
    <x v="22"/>
    <s v="Kob"/>
    <m/>
    <m/>
    <n v="0.8"/>
    <n v="1.6"/>
  </r>
  <r>
    <x v="14"/>
    <d v="2013-09-21T00:00:00"/>
    <s v="Zone 3 -Uis Afdraai"/>
    <x v="393"/>
    <x v="276"/>
    <x v="152"/>
    <x v="7"/>
    <x v="22"/>
    <m/>
    <m/>
    <m/>
    <m/>
    <n v="0"/>
  </r>
  <r>
    <x v="14"/>
    <d v="2013-09-21T00:00:00"/>
    <s v="Zone 3 -Uis Afdraai"/>
    <x v="110"/>
    <x v="88"/>
    <x v="79"/>
    <x v="2"/>
    <x v="12"/>
    <m/>
    <m/>
    <m/>
    <m/>
    <n v="0"/>
  </r>
  <r>
    <x v="14"/>
    <d v="2013-09-21T00:00:00"/>
    <s v="Zone 3 -Uis Afdraai"/>
    <x v="114"/>
    <x v="61"/>
    <x v="81"/>
    <x v="0"/>
    <x v="12"/>
    <m/>
    <m/>
    <m/>
    <m/>
    <n v="0"/>
  </r>
  <r>
    <x v="14"/>
    <d v="2013-09-21T00:00:00"/>
    <s v="Zone 3 -Uis Afdraai"/>
    <x v="252"/>
    <x v="180"/>
    <x v="81"/>
    <x v="9"/>
    <x v="12"/>
    <m/>
    <m/>
    <m/>
    <m/>
    <n v="0"/>
  </r>
  <r>
    <x v="14"/>
    <d v="2013-09-21T00:00:00"/>
    <s v="Zone 3 -Uis Afdraai"/>
    <x v="332"/>
    <x v="157"/>
    <x v="81"/>
    <x v="0"/>
    <x v="12"/>
    <m/>
    <m/>
    <m/>
    <m/>
    <n v="0"/>
  </r>
  <r>
    <x v="14"/>
    <d v="2013-09-21T00:00:00"/>
    <s v="Zone 3 -Uis Afdraai"/>
    <x v="116"/>
    <x v="92"/>
    <x v="83"/>
    <x v="4"/>
    <x v="12"/>
    <m/>
    <m/>
    <m/>
    <m/>
    <n v="0"/>
  </r>
  <r>
    <x v="14"/>
    <d v="2013-09-21T00:00:00"/>
    <s v="Zone 3 -Uis Afdraai"/>
    <x v="120"/>
    <x v="31"/>
    <x v="85"/>
    <x v="0"/>
    <x v="12"/>
    <m/>
    <m/>
    <m/>
    <m/>
    <n v="0"/>
  </r>
  <r>
    <x v="14"/>
    <d v="2013-09-21T00:00:00"/>
    <s v="Zone 3 -Uis Afdraai"/>
    <x v="121"/>
    <x v="95"/>
    <x v="86"/>
    <x v="2"/>
    <x v="12"/>
    <s v="Kob"/>
    <m/>
    <m/>
    <n v="0.8"/>
    <n v="1.6"/>
  </r>
  <r>
    <x v="14"/>
    <d v="2013-09-21T00:00:00"/>
    <s v="Zone 3 -Uis Afdraai"/>
    <x v="121"/>
    <x v="95"/>
    <x v="86"/>
    <x v="2"/>
    <x v="12"/>
    <m/>
    <s v="Shark Spotted Gully"/>
    <m/>
    <n v="18.5"/>
    <n v="18.5"/>
  </r>
  <r>
    <x v="14"/>
    <d v="2013-09-21T00:00:00"/>
    <s v="Zone 3 -Uis Afdraai"/>
    <x v="124"/>
    <x v="98"/>
    <x v="83"/>
    <x v="8"/>
    <x v="12"/>
    <m/>
    <m/>
    <m/>
    <m/>
    <n v="0"/>
  </r>
  <r>
    <x v="14"/>
    <d v="2013-09-21T00:00:00"/>
    <s v="Zone 3 -Uis Afdraai"/>
    <x v="126"/>
    <x v="100"/>
    <x v="87"/>
    <x v="2"/>
    <x v="12"/>
    <s v="Kob"/>
    <m/>
    <m/>
    <n v="0.7"/>
    <n v="1.4"/>
  </r>
  <r>
    <x v="14"/>
    <d v="2013-09-21T00:00:00"/>
    <s v="Zone 3 -Uis Afdraai"/>
    <x v="382"/>
    <x v="23"/>
    <x v="214"/>
    <x v="2"/>
    <x v="12"/>
    <m/>
    <m/>
    <m/>
    <m/>
    <n v="0"/>
  </r>
  <r>
    <x v="14"/>
    <d v="2013-09-21T00:00:00"/>
    <s v="Zone 3 -Uis Afdraai"/>
    <x v="385"/>
    <x v="266"/>
    <x v="82"/>
    <x v="2"/>
    <x v="12"/>
    <m/>
    <m/>
    <m/>
    <m/>
    <n v="0"/>
  </r>
  <r>
    <x v="14"/>
    <d v="2013-09-21T00:00:00"/>
    <s v="Zone 3 -Uis Afdraai"/>
    <x v="383"/>
    <x v="265"/>
    <x v="157"/>
    <x v="4"/>
    <x v="12"/>
    <s v="Kob"/>
    <m/>
    <m/>
    <n v="1.5"/>
    <n v="3"/>
  </r>
  <r>
    <x v="14"/>
    <d v="2013-09-21T00:00:00"/>
    <s v="Zone 3 -Uis Afdraai"/>
    <x v="210"/>
    <x v="157"/>
    <x v="128"/>
    <x v="4"/>
    <x v="2"/>
    <s v="Kob"/>
    <m/>
    <m/>
    <n v="0.8"/>
    <n v="1.6"/>
  </r>
  <r>
    <x v="14"/>
    <d v="2013-09-21T00:00:00"/>
    <s v="Zone 3 -Uis Afdraai"/>
    <x v="212"/>
    <x v="81"/>
    <x v="130"/>
    <x v="0"/>
    <x v="2"/>
    <s v="Kob"/>
    <m/>
    <m/>
    <n v="0.7"/>
    <n v="1.4"/>
  </r>
  <r>
    <x v="14"/>
    <d v="2013-09-21T00:00:00"/>
    <s v="Zone 3 -Uis Afdraai"/>
    <x v="214"/>
    <x v="261"/>
    <x v="132"/>
    <x v="4"/>
    <x v="2"/>
    <s v="Kob"/>
    <m/>
    <m/>
    <n v="0.7"/>
    <n v="1.4"/>
  </r>
  <r>
    <x v="14"/>
    <d v="2013-09-21T00:00:00"/>
    <s v="Zone 3 -Uis Afdraai"/>
    <x v="214"/>
    <x v="261"/>
    <x v="132"/>
    <x v="4"/>
    <x v="2"/>
    <s v="Kob"/>
    <m/>
    <m/>
    <n v="0.7"/>
    <n v="1.4"/>
  </r>
  <r>
    <x v="14"/>
    <d v="2013-09-21T00:00:00"/>
    <s v="Zone 3 -Uis Afdraai"/>
    <x v="377"/>
    <x v="76"/>
    <x v="132"/>
    <x v="8"/>
    <x v="2"/>
    <s v="Kob"/>
    <m/>
    <m/>
    <n v="0.7"/>
    <n v="1.4"/>
  </r>
  <r>
    <x v="14"/>
    <d v="2013-09-21T00:00:00"/>
    <s v="Zone 3 -Uis Afdraai"/>
    <x v="8"/>
    <x v="8"/>
    <x v="4"/>
    <x v="2"/>
    <x v="2"/>
    <m/>
    <m/>
    <m/>
    <m/>
    <n v="0"/>
  </r>
  <r>
    <x v="14"/>
    <d v="2013-09-21T00:00:00"/>
    <s v="Zone 3 -Uis Afdraai"/>
    <x v="307"/>
    <x v="217"/>
    <x v="149"/>
    <x v="4"/>
    <x v="2"/>
    <m/>
    <m/>
    <m/>
    <m/>
    <n v="0"/>
  </r>
  <r>
    <x v="14"/>
    <d v="2013-09-21T00:00:00"/>
    <s v="Zone 3 -Uis Afdraai"/>
    <x v="97"/>
    <x v="80"/>
    <x v="69"/>
    <x v="0"/>
    <x v="10"/>
    <m/>
    <m/>
    <m/>
    <m/>
    <n v="0"/>
  </r>
  <r>
    <x v="14"/>
    <d v="2013-09-21T00:00:00"/>
    <s v="Zone 3 -Uis Afdraai"/>
    <x v="331"/>
    <x v="84"/>
    <x v="189"/>
    <x v="9"/>
    <x v="10"/>
    <m/>
    <m/>
    <m/>
    <m/>
    <n v="0"/>
  </r>
  <r>
    <x v="14"/>
    <d v="2013-09-21T00:00:00"/>
    <s v="Zone 3 -Uis Afdraai"/>
    <x v="98"/>
    <x v="12"/>
    <x v="70"/>
    <x v="4"/>
    <x v="10"/>
    <m/>
    <m/>
    <m/>
    <m/>
    <n v="0"/>
  </r>
  <r>
    <x v="14"/>
    <d v="2013-09-21T00:00:00"/>
    <s v="Zone 3 -Uis Afdraai"/>
    <x v="99"/>
    <x v="73"/>
    <x v="71"/>
    <x v="2"/>
    <x v="10"/>
    <m/>
    <m/>
    <m/>
    <m/>
    <n v="0"/>
  </r>
  <r>
    <x v="14"/>
    <d v="2013-09-21T00:00:00"/>
    <s v="Zone 3 -Uis Afdraai"/>
    <x v="101"/>
    <x v="18"/>
    <x v="73"/>
    <x v="2"/>
    <x v="10"/>
    <m/>
    <m/>
    <m/>
    <m/>
    <n v="0"/>
  </r>
  <r>
    <x v="14"/>
    <d v="2013-09-21T00:00:00"/>
    <s v="Zone 3 -Uis Afdraai"/>
    <x v="102"/>
    <x v="81"/>
    <x v="74"/>
    <x v="2"/>
    <x v="10"/>
    <m/>
    <m/>
    <m/>
    <m/>
    <n v="0"/>
  </r>
  <r>
    <x v="14"/>
    <d v="2013-09-21T00:00:00"/>
    <s v="Zone 3 -Uis Afdraai"/>
    <x v="395"/>
    <x v="278"/>
    <x v="174"/>
    <x v="2"/>
    <x v="10"/>
    <m/>
    <m/>
    <m/>
    <m/>
    <n v="0"/>
  </r>
  <r>
    <x v="14"/>
    <d v="2013-09-21T00:00:00"/>
    <s v="Zone 3 -Uis Afdraai"/>
    <x v="330"/>
    <x v="233"/>
    <x v="188"/>
    <x v="2"/>
    <x v="10"/>
    <m/>
    <m/>
    <m/>
    <m/>
    <n v="0"/>
  </r>
  <r>
    <x v="14"/>
    <d v="2013-09-21T00:00:00"/>
    <s v="Zone 3 -Uis Afdraai"/>
    <x v="74"/>
    <x v="13"/>
    <x v="54"/>
    <x v="2"/>
    <x v="8"/>
    <s v="Kob"/>
    <m/>
    <m/>
    <n v="1"/>
    <n v="2"/>
  </r>
  <r>
    <x v="14"/>
    <d v="2013-09-21T00:00:00"/>
    <s v="Zone 3 -Uis Afdraai"/>
    <x v="74"/>
    <x v="13"/>
    <x v="54"/>
    <x v="2"/>
    <x v="8"/>
    <s v="Kob"/>
    <m/>
    <m/>
    <n v="1.2"/>
    <n v="2.4"/>
  </r>
  <r>
    <x v="14"/>
    <d v="2013-09-21T00:00:00"/>
    <s v="Zone 3 -Uis Afdraai"/>
    <x v="75"/>
    <x v="62"/>
    <x v="54"/>
    <x v="2"/>
    <x v="8"/>
    <m/>
    <m/>
    <m/>
    <m/>
    <n v="0"/>
  </r>
  <r>
    <x v="14"/>
    <d v="2013-09-21T00:00:00"/>
    <s v="Zone 3 -Uis Afdraai"/>
    <x v="77"/>
    <x v="64"/>
    <x v="54"/>
    <x v="0"/>
    <x v="8"/>
    <m/>
    <m/>
    <m/>
    <m/>
    <n v="0"/>
  </r>
  <r>
    <x v="14"/>
    <d v="2013-09-21T00:00:00"/>
    <s v="Zone 3 -Uis Afdraai"/>
    <x v="78"/>
    <x v="65"/>
    <x v="55"/>
    <x v="2"/>
    <x v="8"/>
    <s v="Kob"/>
    <m/>
    <m/>
    <n v="1"/>
    <n v="2"/>
  </r>
  <r>
    <x v="14"/>
    <d v="2013-09-21T00:00:00"/>
    <s v="Zone 3 -Uis Afdraai"/>
    <x v="79"/>
    <x v="66"/>
    <x v="55"/>
    <x v="2"/>
    <x v="8"/>
    <s v="Kob"/>
    <m/>
    <m/>
    <n v="1.9"/>
    <n v="3.8"/>
  </r>
  <r>
    <x v="14"/>
    <d v="2013-09-21T00:00:00"/>
    <s v="Zone 3 -Uis Afdraai"/>
    <x v="80"/>
    <x v="67"/>
    <x v="56"/>
    <x v="4"/>
    <x v="8"/>
    <m/>
    <m/>
    <m/>
    <m/>
    <n v="0"/>
  </r>
  <r>
    <x v="14"/>
    <d v="2013-09-21T00:00:00"/>
    <s v="Zone 3 -Uis Afdraai"/>
    <x v="82"/>
    <x v="69"/>
    <x v="58"/>
    <x v="7"/>
    <x v="8"/>
    <m/>
    <m/>
    <m/>
    <m/>
    <n v="0"/>
  </r>
  <r>
    <x v="14"/>
    <d v="2013-09-21T00:00:00"/>
    <s v="Zone 3 -Uis Afdraai"/>
    <x v="87"/>
    <x v="73"/>
    <x v="62"/>
    <x v="9"/>
    <x v="8"/>
    <m/>
    <m/>
    <m/>
    <m/>
    <n v="0"/>
  </r>
  <r>
    <x v="14"/>
    <d v="2013-09-21T00:00:00"/>
    <s v="Zone 3 -Uis Afdraai"/>
    <x v="344"/>
    <x v="78"/>
    <x v="62"/>
    <x v="4"/>
    <x v="8"/>
    <m/>
    <m/>
    <m/>
    <m/>
    <n v="0"/>
  </r>
  <r>
    <x v="14"/>
    <d v="2013-09-21T00:00:00"/>
    <s v="Zone 3 -Uis Afdraai"/>
    <x v="91"/>
    <x v="75"/>
    <x v="63"/>
    <x v="4"/>
    <x v="8"/>
    <m/>
    <m/>
    <m/>
    <m/>
    <n v="0"/>
  </r>
  <r>
    <x v="14"/>
    <d v="2013-09-21T00:00:00"/>
    <s v="Zone 3 -Uis Afdraai"/>
    <x v="92"/>
    <x v="76"/>
    <x v="207"/>
    <x v="2"/>
    <x v="8"/>
    <s v="Kob"/>
    <m/>
    <m/>
    <n v="4.3"/>
    <n v="8.6"/>
  </r>
  <r>
    <x v="14"/>
    <d v="2013-09-21T00:00:00"/>
    <s v="Zone 3 -Uis Afdraai"/>
    <x v="370"/>
    <x v="90"/>
    <x v="93"/>
    <x v="2"/>
    <x v="8"/>
    <m/>
    <m/>
    <m/>
    <m/>
    <n v="0"/>
  </r>
  <r>
    <x v="14"/>
    <d v="2013-09-21T00:00:00"/>
    <s v="Zone 3 -Uis Afdraai"/>
    <x v="368"/>
    <x v="199"/>
    <x v="54"/>
    <x v="2"/>
    <x v="8"/>
    <m/>
    <m/>
    <m/>
    <m/>
    <n v="0"/>
  </r>
  <r>
    <x v="14"/>
    <d v="2013-09-21T00:00:00"/>
    <s v="Zone 3 -Uis Afdraai"/>
    <x v="369"/>
    <x v="81"/>
    <x v="10"/>
    <x v="2"/>
    <x v="8"/>
    <m/>
    <m/>
    <m/>
    <m/>
    <n v="0"/>
  </r>
  <r>
    <x v="14"/>
    <d v="2013-09-21T00:00:00"/>
    <s v="Zone 3 -Uis Afdraai"/>
    <x v="411"/>
    <x v="45"/>
    <x v="57"/>
    <x v="2"/>
    <x v="8"/>
    <m/>
    <m/>
    <m/>
    <m/>
    <n v="0"/>
  </r>
  <r>
    <x v="14"/>
    <d v="2013-09-21T00:00:00"/>
    <s v="Zone 3 -Uis Afdraai"/>
    <x v="408"/>
    <x v="31"/>
    <x v="171"/>
    <x v="2"/>
    <x v="8"/>
    <m/>
    <m/>
    <m/>
    <m/>
    <n v="0"/>
  </r>
  <r>
    <x v="14"/>
    <d v="2013-09-21T00:00:00"/>
    <s v="Zone 3 -Uis Afdraai"/>
    <x v="181"/>
    <x v="45"/>
    <x v="43"/>
    <x v="4"/>
    <x v="20"/>
    <m/>
    <s v="Shark Spotted Gully"/>
    <m/>
    <n v="25.9"/>
    <n v="25.9"/>
  </r>
  <r>
    <x v="14"/>
    <d v="2013-09-21T00:00:00"/>
    <s v="Zone 3 -Uis Afdraai"/>
    <x v="182"/>
    <x v="138"/>
    <x v="43"/>
    <x v="8"/>
    <x v="20"/>
    <m/>
    <m/>
    <m/>
    <m/>
    <n v="0"/>
  </r>
  <r>
    <x v="14"/>
    <d v="2013-09-21T00:00:00"/>
    <s v="Zone 3 -Uis Afdraai"/>
    <x v="185"/>
    <x v="140"/>
    <x v="114"/>
    <x v="2"/>
    <x v="20"/>
    <s v="Galjoen"/>
    <m/>
    <m/>
    <n v="0.7"/>
    <n v="1.4"/>
  </r>
  <r>
    <x v="14"/>
    <d v="2013-09-21T00:00:00"/>
    <s v="Zone 3 -Uis Afdraai"/>
    <x v="189"/>
    <x v="45"/>
    <x v="16"/>
    <x v="4"/>
    <x v="20"/>
    <s v="Kob"/>
    <m/>
    <m/>
    <n v="1.3"/>
    <n v="2.6"/>
  </r>
  <r>
    <x v="14"/>
    <d v="2013-09-21T00:00:00"/>
    <s v="Zone 3 -Uis Afdraai"/>
    <x v="189"/>
    <x v="45"/>
    <x v="16"/>
    <x v="4"/>
    <x v="20"/>
    <s v="Kob"/>
    <m/>
    <m/>
    <n v="0.9"/>
    <n v="1.8"/>
  </r>
  <r>
    <x v="14"/>
    <d v="2013-09-21T00:00:00"/>
    <s v="Zone 3 -Uis Afdraai"/>
    <x v="189"/>
    <x v="45"/>
    <x v="16"/>
    <x v="4"/>
    <x v="20"/>
    <s v="Kob"/>
    <m/>
    <m/>
    <n v="1.1000000000000001"/>
    <n v="2.2000000000000002"/>
  </r>
  <r>
    <x v="14"/>
    <d v="2013-09-21T00:00:00"/>
    <s v="Zone 3 -Uis Afdraai"/>
    <x v="189"/>
    <x v="45"/>
    <x v="16"/>
    <x v="4"/>
    <x v="20"/>
    <s v="Kob"/>
    <m/>
    <m/>
    <n v="0.7"/>
    <n v="1.4"/>
  </r>
  <r>
    <x v="14"/>
    <d v="2013-09-21T00:00:00"/>
    <s v="Zone 3 -Uis Afdraai"/>
    <x v="192"/>
    <x v="144"/>
    <x v="119"/>
    <x v="6"/>
    <x v="20"/>
    <m/>
    <m/>
    <m/>
    <m/>
    <n v="0"/>
  </r>
  <r>
    <x v="14"/>
    <d v="2013-09-21T00:00:00"/>
    <s v="Zone 3 -Uis Afdraai"/>
    <x v="194"/>
    <x v="124"/>
    <x v="121"/>
    <x v="0"/>
    <x v="20"/>
    <s v="Kob"/>
    <m/>
    <m/>
    <n v="1.1000000000000001"/>
    <n v="2.2000000000000002"/>
  </r>
  <r>
    <x v="14"/>
    <d v="2013-09-21T00:00:00"/>
    <s v="Zone 3 -Uis Afdraai"/>
    <x v="194"/>
    <x v="124"/>
    <x v="121"/>
    <x v="0"/>
    <x v="20"/>
    <s v="Kob"/>
    <m/>
    <m/>
    <n v="0.8"/>
    <n v="1.6"/>
  </r>
  <r>
    <x v="14"/>
    <d v="2013-09-21T00:00:00"/>
    <s v="Zone 3 -Uis Afdraai"/>
    <x v="194"/>
    <x v="124"/>
    <x v="121"/>
    <x v="0"/>
    <x v="20"/>
    <s v="Kob"/>
    <m/>
    <m/>
    <n v="0.9"/>
    <n v="1.8"/>
  </r>
  <r>
    <x v="14"/>
    <d v="2013-09-21T00:00:00"/>
    <s v="Zone 3 -Uis Afdraai"/>
    <x v="194"/>
    <x v="124"/>
    <x v="121"/>
    <x v="0"/>
    <x v="20"/>
    <s v="Kob"/>
    <m/>
    <m/>
    <n v="1.3"/>
    <n v="2.6"/>
  </r>
  <r>
    <x v="14"/>
    <d v="2013-09-21T00:00:00"/>
    <s v="Zone 3 -Uis Afdraai"/>
    <x v="194"/>
    <x v="124"/>
    <x v="121"/>
    <x v="0"/>
    <x v="20"/>
    <s v="Galjoen"/>
    <m/>
    <m/>
    <n v="1"/>
    <n v="2"/>
  </r>
  <r>
    <x v="14"/>
    <d v="2013-09-21T00:00:00"/>
    <s v="Zone 3 -Uis Afdraai"/>
    <x v="329"/>
    <x v="232"/>
    <x v="31"/>
    <x v="4"/>
    <x v="20"/>
    <s v="Kob"/>
    <m/>
    <m/>
    <n v="0.7"/>
    <n v="1.4"/>
  </r>
  <r>
    <x v="14"/>
    <d v="2013-09-21T00:00:00"/>
    <s v="Zone 3 -Uis Afdraai"/>
    <x v="282"/>
    <x v="200"/>
    <x v="163"/>
    <x v="6"/>
    <x v="20"/>
    <m/>
    <m/>
    <m/>
    <m/>
    <n v="0"/>
  </r>
  <r>
    <x v="14"/>
    <d v="2013-09-21T00:00:00"/>
    <s v="Zone 3 -Uis Afdraai"/>
    <x v="283"/>
    <x v="55"/>
    <x v="164"/>
    <x v="6"/>
    <x v="20"/>
    <s v="Kob"/>
    <m/>
    <m/>
    <n v="0.9"/>
    <n v="1.8"/>
  </r>
  <r>
    <x v="14"/>
    <d v="2013-09-21T00:00:00"/>
    <s v="Zone 3 -Uis Afdraai"/>
    <x v="195"/>
    <x v="146"/>
    <x v="122"/>
    <x v="4"/>
    <x v="20"/>
    <s v="Kob"/>
    <m/>
    <m/>
    <n v="0.8"/>
    <n v="1.6"/>
  </r>
  <r>
    <x v="14"/>
    <d v="2013-09-21T00:00:00"/>
    <s v="Zone 3 -Uis Afdraai"/>
    <x v="195"/>
    <x v="146"/>
    <x v="122"/>
    <x v="4"/>
    <x v="20"/>
    <s v="Kob"/>
    <m/>
    <m/>
    <n v="1.5"/>
    <n v="3"/>
  </r>
  <r>
    <x v="14"/>
    <d v="2013-09-21T00:00:00"/>
    <s v="Zone 3 -Uis Afdraai"/>
    <x v="195"/>
    <x v="146"/>
    <x v="122"/>
    <x v="4"/>
    <x v="20"/>
    <s v="Kob"/>
    <m/>
    <m/>
    <n v="1.5"/>
    <n v="3"/>
  </r>
  <r>
    <x v="14"/>
    <d v="2013-09-21T00:00:00"/>
    <s v="Zone 3 -Uis Afdraai"/>
    <x v="196"/>
    <x v="147"/>
    <x v="122"/>
    <x v="8"/>
    <x v="20"/>
    <m/>
    <m/>
    <m/>
    <m/>
    <n v="0"/>
  </r>
  <r>
    <x v="14"/>
    <d v="2013-09-21T00:00:00"/>
    <s v="Zone 3 -Uis Afdraai"/>
    <x v="199"/>
    <x v="149"/>
    <x v="43"/>
    <x v="8"/>
    <x v="20"/>
    <m/>
    <m/>
    <m/>
    <m/>
    <n v="0"/>
  </r>
  <r>
    <x v="14"/>
    <d v="2013-09-21T00:00:00"/>
    <s v="Zone 3 -Uis Afdraai"/>
    <x v="202"/>
    <x v="152"/>
    <x v="123"/>
    <x v="2"/>
    <x v="20"/>
    <s v="Kob"/>
    <m/>
    <m/>
    <n v="0.8"/>
    <n v="1.6"/>
  </r>
  <r>
    <x v="14"/>
    <d v="2013-09-21T00:00:00"/>
    <s v="Zone 3 -Uis Afdraai"/>
    <x v="202"/>
    <x v="152"/>
    <x v="123"/>
    <x v="2"/>
    <x v="20"/>
    <s v="Kob"/>
    <m/>
    <m/>
    <n v="1.6"/>
    <n v="3.2"/>
  </r>
  <r>
    <x v="14"/>
    <d v="2013-09-21T00:00:00"/>
    <s v="Zone 3 -Uis Afdraai"/>
    <x v="202"/>
    <x v="152"/>
    <x v="123"/>
    <x v="2"/>
    <x v="20"/>
    <m/>
    <s v="Shark Cow / Sevengill"/>
    <m/>
    <n v="14.5"/>
    <n v="14.5"/>
  </r>
  <r>
    <x v="14"/>
    <d v="2013-09-21T00:00:00"/>
    <s v="Zone 3 -Uis Afdraai"/>
    <x v="208"/>
    <x v="155"/>
    <x v="29"/>
    <x v="2"/>
    <x v="20"/>
    <m/>
    <m/>
    <m/>
    <m/>
    <n v="0"/>
  </r>
  <r>
    <x v="14"/>
    <d v="2013-09-21T00:00:00"/>
    <s v="Zone 3 -Uis Afdraai"/>
    <x v="209"/>
    <x v="156"/>
    <x v="127"/>
    <x v="0"/>
    <x v="20"/>
    <m/>
    <m/>
    <m/>
    <m/>
    <n v="0"/>
  </r>
  <r>
    <x v="14"/>
    <d v="2013-09-21T00:00:00"/>
    <s v="Zone 3 -Uis Afdraai"/>
    <x v="349"/>
    <x v="244"/>
    <x v="195"/>
    <x v="2"/>
    <x v="20"/>
    <m/>
    <m/>
    <m/>
    <m/>
    <n v="0"/>
  </r>
  <r>
    <x v="14"/>
    <d v="2013-09-21T00:00:00"/>
    <s v="Zone 3 -Uis Afdraai"/>
    <x v="367"/>
    <x v="257"/>
    <x v="127"/>
    <x v="2"/>
    <x v="20"/>
    <m/>
    <m/>
    <m/>
    <m/>
    <n v="0"/>
  </r>
  <r>
    <x v="14"/>
    <d v="2013-09-21T00:00:00"/>
    <s v="Zone 3 -Uis Afdraai"/>
    <x v="412"/>
    <x v="288"/>
    <x v="224"/>
    <x v="2"/>
    <x v="20"/>
    <m/>
    <m/>
    <m/>
    <m/>
    <n v="0"/>
  </r>
  <r>
    <x v="14"/>
    <d v="2013-09-21T00:00:00"/>
    <s v="Zone 3 -Uis Afdraai"/>
    <x v="223"/>
    <x v="165"/>
    <x v="137"/>
    <x v="2"/>
    <x v="21"/>
    <m/>
    <m/>
    <m/>
    <m/>
    <n v="0"/>
  </r>
  <r>
    <x v="14"/>
    <d v="2013-09-21T00:00:00"/>
    <s v="Zone 3 -Uis Afdraai"/>
    <x v="348"/>
    <x v="23"/>
    <x v="94"/>
    <x v="4"/>
    <x v="21"/>
    <s v="Kob"/>
    <m/>
    <m/>
    <n v="0.9"/>
    <n v="1.8"/>
  </r>
  <r>
    <x v="14"/>
    <d v="2013-09-21T00:00:00"/>
    <s v="Zone 3 -Uis Afdraai"/>
    <x v="226"/>
    <x v="13"/>
    <x v="139"/>
    <x v="2"/>
    <x v="21"/>
    <m/>
    <m/>
    <m/>
    <m/>
    <n v="0"/>
  </r>
  <r>
    <x v="14"/>
    <d v="2013-09-21T00:00:00"/>
    <s v="Zone 3 -Uis Afdraai"/>
    <x v="228"/>
    <x v="104"/>
    <x v="141"/>
    <x v="2"/>
    <x v="21"/>
    <m/>
    <m/>
    <m/>
    <m/>
    <n v="0"/>
  </r>
  <r>
    <x v="14"/>
    <d v="2013-09-21T00:00:00"/>
    <s v="Zone 3 -Uis Afdraai"/>
    <x v="229"/>
    <x v="5"/>
    <x v="41"/>
    <x v="0"/>
    <x v="21"/>
    <m/>
    <m/>
    <m/>
    <m/>
    <n v="0"/>
  </r>
  <r>
    <x v="14"/>
    <d v="2013-09-21T00:00:00"/>
    <s v="Zone 3 -Uis Afdraai"/>
    <x v="230"/>
    <x v="254"/>
    <x v="21"/>
    <x v="2"/>
    <x v="21"/>
    <s v="Kob"/>
    <m/>
    <m/>
    <n v="0.7"/>
    <n v="1.4"/>
  </r>
  <r>
    <x v="14"/>
    <d v="2013-09-21T00:00:00"/>
    <s v="Zone 3 -Uis Afdraai"/>
    <x v="230"/>
    <x v="254"/>
    <x v="21"/>
    <x v="2"/>
    <x v="21"/>
    <s v="Kob"/>
    <m/>
    <m/>
    <n v="0.8"/>
    <n v="1.6"/>
  </r>
  <r>
    <x v="14"/>
    <d v="2013-09-21T00:00:00"/>
    <s v="Zone 3 -Uis Afdraai"/>
    <x v="230"/>
    <x v="254"/>
    <x v="21"/>
    <x v="2"/>
    <x v="21"/>
    <s v="Kob"/>
    <m/>
    <m/>
    <n v="0.9"/>
    <n v="1.8"/>
  </r>
  <r>
    <x v="14"/>
    <d v="2013-09-21T00:00:00"/>
    <s v="Zone 3 -Uis Afdraai"/>
    <x v="230"/>
    <x v="254"/>
    <x v="21"/>
    <x v="2"/>
    <x v="21"/>
    <s v="Kob"/>
    <m/>
    <m/>
    <n v="1.8"/>
    <n v="3.6"/>
  </r>
  <r>
    <x v="14"/>
    <d v="2013-09-21T00:00:00"/>
    <s v="Zone 3 -Uis Afdraai"/>
    <x v="230"/>
    <x v="254"/>
    <x v="21"/>
    <x v="2"/>
    <x v="21"/>
    <s v="Kob"/>
    <m/>
    <m/>
    <n v="1.2"/>
    <n v="2.4"/>
  </r>
  <r>
    <x v="14"/>
    <d v="2013-09-21T00:00:00"/>
    <s v="Zone 3 -Uis Afdraai"/>
    <x v="231"/>
    <x v="9"/>
    <x v="142"/>
    <x v="4"/>
    <x v="21"/>
    <m/>
    <m/>
    <m/>
    <m/>
    <n v="0"/>
  </r>
  <r>
    <x v="14"/>
    <d v="2013-09-21T00:00:00"/>
    <s v="Zone 3 -Uis Afdraai"/>
    <x v="232"/>
    <x v="47"/>
    <x v="143"/>
    <x v="4"/>
    <x v="21"/>
    <s v="Kob"/>
    <m/>
    <m/>
    <n v="0.7"/>
    <n v="1.4"/>
  </r>
  <r>
    <x v="14"/>
    <d v="2013-09-21T00:00:00"/>
    <s v="Zone 3 -Uis Afdraai"/>
    <x v="93"/>
    <x v="77"/>
    <x v="65"/>
    <x v="6"/>
    <x v="21"/>
    <m/>
    <m/>
    <m/>
    <m/>
    <n v="0"/>
  </r>
  <r>
    <x v="14"/>
    <d v="2013-09-21T00:00:00"/>
    <s v="Zone 3 -Uis Afdraai"/>
    <x v="365"/>
    <x v="255"/>
    <x v="161"/>
    <x v="2"/>
    <x v="21"/>
    <m/>
    <m/>
    <m/>
    <m/>
    <n v="0"/>
  </r>
  <r>
    <x v="14"/>
    <d v="2013-09-21T00:00:00"/>
    <s v="Zone 3 -Uis Afdraai"/>
    <x v="275"/>
    <x v="194"/>
    <x v="162"/>
    <x v="2"/>
    <x v="21"/>
    <m/>
    <m/>
    <m/>
    <m/>
    <n v="0"/>
  </r>
  <r>
    <x v="14"/>
    <d v="2013-09-21T00:00:00"/>
    <s v="Zone 3 -Uis Afdraai"/>
    <x v="42"/>
    <x v="37"/>
    <x v="30"/>
    <x v="4"/>
    <x v="4"/>
    <s v="Kob"/>
    <m/>
    <m/>
    <n v="0.8"/>
    <n v="1.6"/>
  </r>
  <r>
    <x v="14"/>
    <d v="2013-09-21T00:00:00"/>
    <s v="Zone 3 -Uis Afdraai"/>
    <x v="43"/>
    <x v="38"/>
    <x v="30"/>
    <x v="5"/>
    <x v="4"/>
    <s v="Galjoen"/>
    <m/>
    <m/>
    <n v="0.7"/>
    <n v="1.4"/>
  </r>
  <r>
    <x v="14"/>
    <d v="2013-09-21T00:00:00"/>
    <s v="Zone 3 -Uis Afdraai"/>
    <x v="44"/>
    <x v="39"/>
    <x v="31"/>
    <x v="0"/>
    <x v="4"/>
    <s v="Kob"/>
    <m/>
    <m/>
    <n v="1.6"/>
    <n v="3.2"/>
  </r>
  <r>
    <x v="14"/>
    <d v="2013-09-21T00:00:00"/>
    <s v="Zone 3 -Uis Afdraai"/>
    <x v="313"/>
    <x v="222"/>
    <x v="178"/>
    <x v="4"/>
    <x v="4"/>
    <s v="Kob"/>
    <m/>
    <m/>
    <n v="0.7"/>
    <n v="1.4"/>
  </r>
  <r>
    <x v="14"/>
    <d v="2013-09-21T00:00:00"/>
    <s v="Zone 3 -Uis Afdraai"/>
    <x v="163"/>
    <x v="84"/>
    <x v="104"/>
    <x v="2"/>
    <x v="4"/>
    <s v="Kob"/>
    <m/>
    <m/>
    <n v="3.5"/>
    <n v="7"/>
  </r>
  <r>
    <x v="14"/>
    <d v="2013-09-21T00:00:00"/>
    <s v="Zone 3 -Uis Afdraai"/>
    <x v="176"/>
    <x v="136"/>
    <x v="113"/>
    <x v="2"/>
    <x v="4"/>
    <s v="Kob"/>
    <m/>
    <m/>
    <n v="1.2"/>
    <n v="2.4"/>
  </r>
  <r>
    <x v="14"/>
    <d v="2013-09-21T00:00:00"/>
    <s v="Zone 3 -Uis Afdraai"/>
    <x v="176"/>
    <x v="136"/>
    <x v="113"/>
    <x v="2"/>
    <x v="4"/>
    <s v="Kob"/>
    <m/>
    <m/>
    <n v="0.8"/>
    <n v="1.6"/>
  </r>
  <r>
    <x v="14"/>
    <d v="2013-09-21T00:00:00"/>
    <s v="Zone 3 -Uis Afdraai"/>
    <x v="176"/>
    <x v="136"/>
    <x v="113"/>
    <x v="2"/>
    <x v="4"/>
    <s v="Kob"/>
    <m/>
    <m/>
    <n v="0.8"/>
    <n v="1.6"/>
  </r>
  <r>
    <x v="14"/>
    <d v="2013-09-21T00:00:00"/>
    <s v="Zone 3 -Uis Afdraai"/>
    <x v="176"/>
    <x v="136"/>
    <x v="113"/>
    <x v="2"/>
    <x v="4"/>
    <s v="Kob"/>
    <m/>
    <m/>
    <n v="0.8"/>
    <n v="1.6"/>
  </r>
  <r>
    <x v="14"/>
    <d v="2013-09-21T00:00:00"/>
    <s v="Zone 3 -Uis Afdraai"/>
    <x v="176"/>
    <x v="136"/>
    <x v="113"/>
    <x v="2"/>
    <x v="4"/>
    <s v="Kob"/>
    <m/>
    <m/>
    <n v="1"/>
    <n v="2"/>
  </r>
  <r>
    <x v="14"/>
    <d v="2013-09-21T00:00:00"/>
    <s v="Zone 3 -Uis Afdraai"/>
    <x v="317"/>
    <x v="225"/>
    <x v="181"/>
    <x v="2"/>
    <x v="4"/>
    <m/>
    <s v="Shark Spotted Gully"/>
    <m/>
    <n v="17.8"/>
    <n v="17.8"/>
  </r>
  <r>
    <x v="14"/>
    <d v="2013-09-21T00:00:00"/>
    <s v="Zone 3 -Uis Afdraai"/>
    <x v="319"/>
    <x v="158"/>
    <x v="183"/>
    <x v="2"/>
    <x v="4"/>
    <m/>
    <s v="Shark Spotted Gully"/>
    <m/>
    <n v="7"/>
    <n v="7"/>
  </r>
  <r>
    <x v="14"/>
    <d v="2013-09-21T00:00:00"/>
    <s v="Zone 3 -Uis Afdraai"/>
    <x v="362"/>
    <x v="253"/>
    <x v="204"/>
    <x v="2"/>
    <x v="4"/>
    <s v="Kob"/>
    <m/>
    <m/>
    <n v="2"/>
    <n v="4"/>
  </r>
  <r>
    <x v="14"/>
    <d v="2013-09-21T00:00:00"/>
    <s v="Zone 3 -Uis Afdraai"/>
    <x v="362"/>
    <x v="253"/>
    <x v="204"/>
    <x v="2"/>
    <x v="4"/>
    <s v="Kob"/>
    <m/>
    <m/>
    <n v="0.9"/>
    <n v="1.8"/>
  </r>
  <r>
    <x v="14"/>
    <d v="2013-09-21T00:00:00"/>
    <s v="Zone 3 -Uis Afdraai"/>
    <x v="168"/>
    <x v="130"/>
    <x v="108"/>
    <x v="9"/>
    <x v="4"/>
    <m/>
    <m/>
    <m/>
    <m/>
    <n v="0"/>
  </r>
  <r>
    <x v="14"/>
    <d v="2013-09-21T00:00:00"/>
    <s v="Zone 3 -Uis Afdraai"/>
    <x v="413"/>
    <x v="256"/>
    <x v="105"/>
    <x v="4"/>
    <x v="4"/>
    <s v="Kob"/>
    <m/>
    <m/>
    <n v="1"/>
    <n v="2"/>
  </r>
  <r>
    <x v="14"/>
    <d v="2013-09-21T00:00:00"/>
    <s v="Zone 3 -Uis Afdraai"/>
    <x v="414"/>
    <x v="109"/>
    <x v="105"/>
    <x v="8"/>
    <x v="4"/>
    <m/>
    <m/>
    <m/>
    <m/>
    <n v="0"/>
  </r>
  <r>
    <x v="14"/>
    <d v="2013-09-21T00:00:00"/>
    <s v="Zone 3 -Uis Afdraai"/>
    <x v="389"/>
    <x v="270"/>
    <x v="30"/>
    <x v="11"/>
    <x v="4"/>
    <m/>
    <m/>
    <m/>
    <m/>
    <n v="0"/>
  </r>
  <r>
    <x v="14"/>
    <d v="2013-09-21T00:00:00"/>
    <s v="Zone 3 -Uis Afdraai"/>
    <x v="139"/>
    <x v="24"/>
    <x v="94"/>
    <x v="4"/>
    <x v="15"/>
    <s v="Kob"/>
    <m/>
    <m/>
    <n v="1.4"/>
    <n v="2.8"/>
  </r>
  <r>
    <x v="14"/>
    <d v="2013-09-21T00:00:00"/>
    <s v="Zone 3 -Uis Afdraai"/>
    <x v="140"/>
    <x v="110"/>
    <x v="95"/>
    <x v="2"/>
    <x v="15"/>
    <s v="Kob"/>
    <m/>
    <m/>
    <n v="0.9"/>
    <n v="1.8"/>
  </r>
  <r>
    <x v="14"/>
    <d v="2013-09-21T00:00:00"/>
    <s v="Zone 3 -Uis Afdraai"/>
    <x v="141"/>
    <x v="111"/>
    <x v="95"/>
    <x v="6"/>
    <x v="15"/>
    <s v="Kob"/>
    <m/>
    <m/>
    <n v="0.8"/>
    <n v="1.6"/>
  </r>
  <r>
    <x v="14"/>
    <d v="2013-09-21T00:00:00"/>
    <s v="Zone 3 -Uis Afdraai"/>
    <x v="141"/>
    <x v="111"/>
    <x v="95"/>
    <x v="6"/>
    <x v="15"/>
    <s v="Kob"/>
    <m/>
    <m/>
    <n v="1.2"/>
    <n v="2.4"/>
  </r>
  <r>
    <x v="14"/>
    <d v="2013-09-21T00:00:00"/>
    <s v="Zone 3 -Uis Afdraai"/>
    <x v="141"/>
    <x v="111"/>
    <x v="95"/>
    <x v="6"/>
    <x v="15"/>
    <s v="Kob"/>
    <m/>
    <m/>
    <n v="1"/>
    <n v="2"/>
  </r>
  <r>
    <x v="14"/>
    <d v="2013-09-21T00:00:00"/>
    <s v="Zone 3 -Uis Afdraai"/>
    <x v="141"/>
    <x v="111"/>
    <x v="95"/>
    <x v="6"/>
    <x v="15"/>
    <s v="Kob"/>
    <m/>
    <m/>
    <n v="0.8"/>
    <n v="1.6"/>
  </r>
  <r>
    <x v="14"/>
    <d v="2013-09-21T00:00:00"/>
    <s v="Zone 3 -Uis Afdraai"/>
    <x v="143"/>
    <x v="113"/>
    <x v="97"/>
    <x v="0"/>
    <x v="15"/>
    <s v="Kob"/>
    <m/>
    <m/>
    <n v="1"/>
    <n v="2"/>
  </r>
  <r>
    <x v="14"/>
    <d v="2013-09-21T00:00:00"/>
    <s v="Zone 3 -Uis Afdraai"/>
    <x v="143"/>
    <x v="113"/>
    <x v="97"/>
    <x v="0"/>
    <x v="15"/>
    <s v="Kob"/>
    <m/>
    <m/>
    <n v="0.9"/>
    <n v="1.8"/>
  </r>
  <r>
    <x v="14"/>
    <d v="2013-09-21T00:00:00"/>
    <s v="Zone 3 -Uis Afdraai"/>
    <x v="143"/>
    <x v="113"/>
    <x v="97"/>
    <x v="0"/>
    <x v="15"/>
    <s v="Kob"/>
    <m/>
    <m/>
    <n v="1.5"/>
    <n v="3"/>
  </r>
  <r>
    <x v="14"/>
    <d v="2013-09-21T00:00:00"/>
    <s v="Zone 3 -Uis Afdraai"/>
    <x v="145"/>
    <x v="115"/>
    <x v="98"/>
    <x v="10"/>
    <x v="15"/>
    <s v="Steenbras West Coast"/>
    <m/>
    <m/>
    <n v="1.6"/>
    <n v="3.2"/>
  </r>
  <r>
    <x v="14"/>
    <d v="2013-09-21T00:00:00"/>
    <s v="Zone 3 -Uis Afdraai"/>
    <x v="251"/>
    <x v="179"/>
    <x v="139"/>
    <x v="9"/>
    <x v="15"/>
    <s v="Kob"/>
    <m/>
    <m/>
    <n v="0.9"/>
    <n v="1.8"/>
  </r>
  <r>
    <x v="14"/>
    <d v="2013-09-21T00:00:00"/>
    <s v="Zone 3 -Uis Afdraai"/>
    <x v="251"/>
    <x v="179"/>
    <x v="139"/>
    <x v="9"/>
    <x v="15"/>
    <s v="Kob"/>
    <m/>
    <m/>
    <n v="0.7"/>
    <n v="1.4"/>
  </r>
  <r>
    <x v="14"/>
    <d v="2013-09-21T00:00:00"/>
    <s v="Zone 3 -Uis Afdraai"/>
    <x v="146"/>
    <x v="31"/>
    <x v="93"/>
    <x v="2"/>
    <x v="15"/>
    <m/>
    <m/>
    <m/>
    <m/>
    <n v="0"/>
  </r>
  <r>
    <x v="14"/>
    <d v="2013-09-21T00:00:00"/>
    <s v="Zone 3 -Uis Afdraai"/>
    <x v="147"/>
    <x v="116"/>
    <x v="29"/>
    <x v="6"/>
    <x v="15"/>
    <s v="Kob"/>
    <m/>
    <m/>
    <n v="1.5"/>
    <n v="3"/>
  </r>
  <r>
    <x v="14"/>
    <d v="2013-09-21T00:00:00"/>
    <s v="Zone 3 -Uis Afdraai"/>
    <x v="150"/>
    <x v="99"/>
    <x v="98"/>
    <x v="6"/>
    <x v="15"/>
    <m/>
    <m/>
    <m/>
    <m/>
    <n v="0"/>
  </r>
  <r>
    <x v="14"/>
    <d v="2013-09-21T00:00:00"/>
    <s v="Zone 3 -Uis Afdraai"/>
    <x v="152"/>
    <x v="120"/>
    <x v="97"/>
    <x v="9"/>
    <x v="15"/>
    <m/>
    <m/>
    <m/>
    <m/>
    <n v="0"/>
  </r>
  <r>
    <x v="14"/>
    <d v="2013-09-21T00:00:00"/>
    <s v="Zone 3 -Uis Afdraai"/>
    <x v="277"/>
    <x v="24"/>
    <x v="139"/>
    <x v="4"/>
    <x v="15"/>
    <s v="Kob"/>
    <m/>
    <m/>
    <n v="2.1"/>
    <n v="4.2"/>
  </r>
  <r>
    <x v="14"/>
    <d v="2013-09-21T00:00:00"/>
    <s v="Zone 3 -Uis Afdraai"/>
    <x v="359"/>
    <x v="251"/>
    <x v="97"/>
    <x v="2"/>
    <x v="15"/>
    <m/>
    <m/>
    <m/>
    <m/>
    <n v="0"/>
  </r>
  <r>
    <x v="14"/>
    <d v="2013-09-21T00:00:00"/>
    <s v="Zone 3 -Uis Afdraai"/>
    <x v="333"/>
    <x v="234"/>
    <x v="114"/>
    <x v="2"/>
    <x v="15"/>
    <s v="Kob"/>
    <m/>
    <m/>
    <n v="0.7"/>
    <n v="1.4"/>
  </r>
  <r>
    <x v="14"/>
    <d v="2013-09-21T00:00:00"/>
    <s v="Zone 3 -Uis Afdraai"/>
    <x v="415"/>
    <x v="289"/>
    <x v="225"/>
    <x v="4"/>
    <x v="15"/>
    <m/>
    <m/>
    <m/>
    <m/>
    <n v="0"/>
  </r>
  <r>
    <x v="14"/>
    <d v="2013-09-21T00:00:00"/>
    <s v="Zone 3 -Uis Afdraai"/>
    <x v="0"/>
    <x v="0"/>
    <x v="0"/>
    <x v="0"/>
    <x v="0"/>
    <m/>
    <m/>
    <m/>
    <m/>
    <n v="0"/>
  </r>
  <r>
    <x v="14"/>
    <d v="2013-09-21T00:00:00"/>
    <s v="Zone 3 -Uis Afdraai"/>
    <x v="1"/>
    <x v="1"/>
    <x v="0"/>
    <x v="1"/>
    <x v="0"/>
    <m/>
    <m/>
    <m/>
    <m/>
    <n v="0"/>
  </r>
  <r>
    <x v="14"/>
    <d v="2013-09-21T00:00:00"/>
    <s v="Zone 3 -Uis Afdraai"/>
    <x v="3"/>
    <x v="3"/>
    <x v="2"/>
    <x v="0"/>
    <x v="0"/>
    <s v="Kob"/>
    <m/>
    <m/>
    <n v="0.7"/>
    <n v="1.4"/>
  </r>
  <r>
    <x v="14"/>
    <d v="2013-09-21T00:00:00"/>
    <s v="Zone 3 -Uis Afdraai"/>
    <x v="3"/>
    <x v="3"/>
    <x v="2"/>
    <x v="0"/>
    <x v="0"/>
    <s v="Kob"/>
    <m/>
    <m/>
    <n v="0.7"/>
    <n v="1.4"/>
  </r>
  <r>
    <x v="14"/>
    <d v="2013-09-21T00:00:00"/>
    <s v="Zone 3 -Uis Afdraai"/>
    <x v="3"/>
    <x v="3"/>
    <x v="2"/>
    <x v="0"/>
    <x v="0"/>
    <s v="Kob"/>
    <m/>
    <m/>
    <n v="0.7"/>
    <n v="1.4"/>
  </r>
  <r>
    <x v="14"/>
    <d v="2013-09-21T00:00:00"/>
    <s v="Zone 3 -Uis Afdraai"/>
    <x v="3"/>
    <x v="3"/>
    <x v="2"/>
    <x v="0"/>
    <x v="0"/>
    <s v="Kob"/>
    <m/>
    <m/>
    <n v="0.9"/>
    <n v="1.8"/>
  </r>
  <r>
    <x v="14"/>
    <d v="2013-09-21T00:00:00"/>
    <s v="Zone 3 -Uis Afdraai"/>
    <x v="4"/>
    <x v="4"/>
    <x v="2"/>
    <x v="2"/>
    <x v="0"/>
    <m/>
    <m/>
    <m/>
    <m/>
    <n v="0"/>
  </r>
  <r>
    <x v="14"/>
    <d v="2013-09-21T00:00:00"/>
    <s v="Zone 3 -Uis Afdraai"/>
    <x v="5"/>
    <x v="5"/>
    <x v="2"/>
    <x v="2"/>
    <x v="0"/>
    <s v="Kob"/>
    <m/>
    <m/>
    <n v="1.1000000000000001"/>
    <n v="2.2000000000000002"/>
  </r>
  <r>
    <x v="14"/>
    <d v="2013-09-21T00:00:00"/>
    <s v="Zone 3 -Uis Afdraai"/>
    <x v="6"/>
    <x v="6"/>
    <x v="2"/>
    <x v="3"/>
    <x v="0"/>
    <m/>
    <m/>
    <m/>
    <m/>
    <n v="0"/>
  </r>
  <r>
    <x v="14"/>
    <d v="2013-09-21T00:00:00"/>
    <s v="Zone 3 -Uis Afdraai"/>
    <x v="11"/>
    <x v="11"/>
    <x v="7"/>
    <x v="5"/>
    <x v="0"/>
    <s v="Kob"/>
    <m/>
    <m/>
    <n v="0.9"/>
    <n v="1.8"/>
  </r>
  <r>
    <x v="14"/>
    <d v="2013-09-21T00:00:00"/>
    <s v="Zone 3 -Uis Afdraai"/>
    <x v="11"/>
    <x v="11"/>
    <x v="7"/>
    <x v="5"/>
    <x v="0"/>
    <s v="Kob"/>
    <m/>
    <m/>
    <n v="0.8"/>
    <n v="1.6"/>
  </r>
  <r>
    <x v="14"/>
    <d v="2013-09-21T00:00:00"/>
    <s v="Zone 3 -Uis Afdraai"/>
    <x v="11"/>
    <x v="11"/>
    <x v="7"/>
    <x v="5"/>
    <x v="0"/>
    <s v="Kob"/>
    <m/>
    <m/>
    <n v="0.8"/>
    <n v="1.6"/>
  </r>
  <r>
    <x v="14"/>
    <d v="2013-09-21T00:00:00"/>
    <s v="Zone 3 -Uis Afdraai"/>
    <x v="14"/>
    <x v="14"/>
    <x v="10"/>
    <x v="4"/>
    <x v="0"/>
    <s v="Kob"/>
    <m/>
    <m/>
    <n v="0.8"/>
    <n v="1.6"/>
  </r>
  <r>
    <x v="14"/>
    <d v="2013-09-21T00:00:00"/>
    <s v="Zone 3 -Uis Afdraai"/>
    <x v="14"/>
    <x v="14"/>
    <x v="10"/>
    <x v="4"/>
    <x v="0"/>
    <s v="Kob"/>
    <m/>
    <m/>
    <n v="1.6"/>
    <n v="3.2"/>
  </r>
  <r>
    <x v="14"/>
    <d v="2013-09-21T00:00:00"/>
    <s v="Zone 3 -Uis Afdraai"/>
    <x v="14"/>
    <x v="14"/>
    <x v="10"/>
    <x v="4"/>
    <x v="0"/>
    <s v="Kob"/>
    <m/>
    <m/>
    <n v="0.9"/>
    <n v="1.8"/>
  </r>
  <r>
    <x v="14"/>
    <d v="2013-09-21T00:00:00"/>
    <s v="Zone 3 -Uis Afdraai"/>
    <x v="14"/>
    <x v="14"/>
    <x v="10"/>
    <x v="4"/>
    <x v="0"/>
    <s v="Kob"/>
    <m/>
    <m/>
    <n v="1.4"/>
    <n v="2.8"/>
  </r>
  <r>
    <x v="14"/>
    <d v="2013-09-21T00:00:00"/>
    <s v="Zone 3 -Uis Afdraai"/>
    <x v="14"/>
    <x v="14"/>
    <x v="10"/>
    <x v="4"/>
    <x v="0"/>
    <s v="Kob"/>
    <m/>
    <m/>
    <n v="1.4"/>
    <n v="2.8"/>
  </r>
  <r>
    <x v="14"/>
    <d v="2013-09-21T00:00:00"/>
    <s v="Zone 3 -Uis Afdraai"/>
    <x v="15"/>
    <x v="15"/>
    <x v="10"/>
    <x v="3"/>
    <x v="0"/>
    <s v="Kob"/>
    <m/>
    <m/>
    <n v="1.3"/>
    <n v="2.6"/>
  </r>
  <r>
    <x v="14"/>
    <d v="2013-09-21T00:00:00"/>
    <s v="Zone 3 -Uis Afdraai"/>
    <x v="15"/>
    <x v="15"/>
    <x v="10"/>
    <x v="3"/>
    <x v="0"/>
    <s v="Kob"/>
    <m/>
    <m/>
    <n v="1.3"/>
    <n v="2.6"/>
  </r>
  <r>
    <x v="14"/>
    <d v="2013-09-21T00:00:00"/>
    <s v="Zone 3 -Uis Afdraai"/>
    <x v="15"/>
    <x v="15"/>
    <x v="10"/>
    <x v="3"/>
    <x v="0"/>
    <s v="Kob"/>
    <m/>
    <m/>
    <n v="1"/>
    <n v="2"/>
  </r>
  <r>
    <x v="14"/>
    <d v="2013-09-21T00:00:00"/>
    <s v="Zone 3 -Uis Afdraai"/>
    <x v="266"/>
    <x v="5"/>
    <x v="159"/>
    <x v="4"/>
    <x v="0"/>
    <s v="Kob"/>
    <m/>
    <m/>
    <n v="1.4"/>
    <n v="2.8"/>
  </r>
  <r>
    <x v="14"/>
    <d v="2013-09-21T00:00:00"/>
    <s v="Zone 3 -Uis Afdraai"/>
    <x v="267"/>
    <x v="172"/>
    <x v="159"/>
    <x v="9"/>
    <x v="0"/>
    <m/>
    <m/>
    <m/>
    <m/>
    <n v="0"/>
  </r>
  <r>
    <x v="14"/>
    <d v="2013-09-21T00:00:00"/>
    <s v="Zone 3 -Uis Afdraai"/>
    <x v="268"/>
    <x v="138"/>
    <x v="159"/>
    <x v="9"/>
    <x v="0"/>
    <m/>
    <m/>
    <m/>
    <m/>
    <n v="0"/>
  </r>
  <r>
    <x v="14"/>
    <d v="2013-09-21T00:00:00"/>
    <s v="Zone 3 -Uis Afdraai"/>
    <x v="354"/>
    <x v="248"/>
    <x v="200"/>
    <x v="11"/>
    <x v="0"/>
    <m/>
    <m/>
    <m/>
    <m/>
    <n v="0"/>
  </r>
  <r>
    <x v="14"/>
    <d v="2013-09-21T00:00:00"/>
    <s v="Zone 3 -Uis Afdraai"/>
    <x v="270"/>
    <x v="191"/>
    <x v="9"/>
    <x v="3"/>
    <x v="0"/>
    <s v="Kob"/>
    <m/>
    <m/>
    <n v="0.7"/>
    <n v="1.4"/>
  </r>
  <r>
    <x v="14"/>
    <d v="2013-09-21T00:00:00"/>
    <s v="Zone 3 -Uis Afdraai"/>
    <x v="269"/>
    <x v="55"/>
    <x v="9"/>
    <x v="2"/>
    <x v="0"/>
    <m/>
    <m/>
    <m/>
    <m/>
    <n v="0"/>
  </r>
  <r>
    <x v="14"/>
    <d v="2013-09-21T00:00:00"/>
    <s v="Zone 3 -Uis Afdraai"/>
    <x v="405"/>
    <x v="284"/>
    <x v="223"/>
    <x v="2"/>
    <x v="0"/>
    <m/>
    <m/>
    <m/>
    <m/>
    <n v="0"/>
  </r>
  <r>
    <x v="14"/>
    <d v="2013-09-21T00:00:00"/>
    <s v="Zone 3 -Uis Afdraai"/>
    <x v="391"/>
    <x v="274"/>
    <x v="218"/>
    <x v="0"/>
    <x v="0"/>
    <m/>
    <m/>
    <m/>
    <m/>
    <n v="0"/>
  </r>
  <r>
    <x v="14"/>
    <d v="2013-09-21T00:00:00"/>
    <s v="Zone 3 -Uis Afdraai"/>
    <x v="10"/>
    <x v="10"/>
    <x v="6"/>
    <x v="4"/>
    <x v="0"/>
    <m/>
    <m/>
    <m/>
    <m/>
    <n v="0"/>
  </r>
  <r>
    <x v="14"/>
    <d v="2013-09-21T00:00:00"/>
    <s v="Zone 3 -Uis Afdraai"/>
    <x v="22"/>
    <x v="21"/>
    <x v="17"/>
    <x v="6"/>
    <x v="3"/>
    <m/>
    <m/>
    <m/>
    <m/>
    <n v="0"/>
  </r>
  <r>
    <x v="14"/>
    <d v="2013-09-21T00:00:00"/>
    <s v="Zone 3 -Uis Afdraai"/>
    <x v="257"/>
    <x v="185"/>
    <x v="48"/>
    <x v="2"/>
    <x v="3"/>
    <m/>
    <m/>
    <m/>
    <m/>
    <n v="0"/>
  </r>
  <r>
    <x v="14"/>
    <d v="2013-09-21T00:00:00"/>
    <s v="Zone 3 -Uis Afdraai"/>
    <x v="258"/>
    <x v="68"/>
    <x v="156"/>
    <x v="4"/>
    <x v="3"/>
    <m/>
    <m/>
    <m/>
    <m/>
    <n v="0"/>
  </r>
  <r>
    <x v="14"/>
    <d v="2013-09-21T00:00:00"/>
    <s v="Zone 3 -Uis Afdraai"/>
    <x v="26"/>
    <x v="25"/>
    <x v="20"/>
    <x v="6"/>
    <x v="3"/>
    <m/>
    <m/>
    <m/>
    <m/>
    <n v="0"/>
  </r>
  <r>
    <x v="14"/>
    <d v="2013-09-21T00:00:00"/>
    <s v="Zone 3 -Uis Afdraai"/>
    <x v="322"/>
    <x v="118"/>
    <x v="171"/>
    <x v="2"/>
    <x v="3"/>
    <m/>
    <m/>
    <m/>
    <m/>
    <n v="0"/>
  </r>
  <r>
    <x v="14"/>
    <d v="2013-09-21T00:00:00"/>
    <s v="Zone 3 -Uis Afdraai"/>
    <x v="27"/>
    <x v="26"/>
    <x v="21"/>
    <x v="2"/>
    <x v="3"/>
    <m/>
    <m/>
    <m/>
    <m/>
    <n v="0"/>
  </r>
  <r>
    <x v="14"/>
    <d v="2013-09-21T00:00:00"/>
    <s v="Zone 3 -Uis Afdraai"/>
    <x v="25"/>
    <x v="24"/>
    <x v="19"/>
    <x v="0"/>
    <x v="3"/>
    <m/>
    <m/>
    <m/>
    <m/>
    <n v="0"/>
  </r>
  <r>
    <x v="14"/>
    <d v="2013-09-21T00:00:00"/>
    <s v="Zone 3 -Uis Afdraai"/>
    <x v="17"/>
    <x v="17"/>
    <x v="12"/>
    <x v="0"/>
    <x v="3"/>
    <s v="Kob"/>
    <m/>
    <m/>
    <n v="1.1000000000000001"/>
    <n v="2.2000000000000002"/>
  </r>
  <r>
    <x v="14"/>
    <d v="2013-09-21T00:00:00"/>
    <s v="Zone 3 -Uis Afdraai"/>
    <x v="17"/>
    <x v="17"/>
    <x v="12"/>
    <x v="0"/>
    <x v="3"/>
    <s v="Kob"/>
    <m/>
    <m/>
    <n v="1.2"/>
    <n v="2.4"/>
  </r>
  <r>
    <x v="14"/>
    <d v="2013-09-21T00:00:00"/>
    <s v="Zone 3 -Uis Afdraai"/>
    <x v="17"/>
    <x v="17"/>
    <x v="12"/>
    <x v="0"/>
    <x v="3"/>
    <s v="Kob"/>
    <m/>
    <m/>
    <n v="0.9"/>
    <n v="1.8"/>
  </r>
  <r>
    <x v="14"/>
    <d v="2013-09-21T00:00:00"/>
    <s v="Zone 3 -Uis Afdraai"/>
    <x v="37"/>
    <x v="32"/>
    <x v="28"/>
    <x v="0"/>
    <x v="3"/>
    <m/>
    <m/>
    <m/>
    <m/>
    <n v="0"/>
  </r>
  <r>
    <x v="14"/>
    <d v="2013-09-21T00:00:00"/>
    <s v="Zone 3 -Uis Afdraai"/>
    <x v="404"/>
    <x v="283"/>
    <x v="69"/>
    <x v="6"/>
    <x v="3"/>
    <m/>
    <m/>
    <m/>
    <m/>
    <n v="0"/>
  </r>
  <r>
    <x v="14"/>
    <d v="2013-09-21T00:00:00"/>
    <s v="Zone 3 -Uis Afdraai"/>
    <x v="20"/>
    <x v="13"/>
    <x v="15"/>
    <x v="4"/>
    <x v="3"/>
    <m/>
    <m/>
    <m/>
    <m/>
    <n v="0"/>
  </r>
  <r>
    <x v="14"/>
    <d v="2013-09-21T00:00:00"/>
    <s v="Zone 3 -Uis Afdraai"/>
    <x v="403"/>
    <x v="55"/>
    <x v="94"/>
    <x v="6"/>
    <x v="3"/>
    <m/>
    <m/>
    <m/>
    <m/>
    <n v="0"/>
  </r>
  <r>
    <x v="14"/>
    <d v="2013-09-21T00:00:00"/>
    <s v="Zone 3 -Uis Afdraai"/>
    <x v="35"/>
    <x v="30"/>
    <x v="26"/>
    <x v="2"/>
    <x v="3"/>
    <s v="Kob"/>
    <m/>
    <m/>
    <n v="0.9"/>
    <n v="1.8"/>
  </r>
  <r>
    <x v="14"/>
    <d v="2013-09-21T00:00:00"/>
    <s v="Zone 3 -Uis Afdraai"/>
    <x v="35"/>
    <x v="30"/>
    <x v="26"/>
    <x v="2"/>
    <x v="3"/>
    <s v="Kob"/>
    <m/>
    <m/>
    <n v="0.7"/>
    <n v="1.4"/>
  </r>
  <r>
    <x v="14"/>
    <d v="2013-09-21T00:00:00"/>
    <s v="Zone 3 -Uis Afdraai"/>
    <x v="402"/>
    <x v="210"/>
    <x v="222"/>
    <x v="2"/>
    <x v="3"/>
    <s v="Kob"/>
    <m/>
    <m/>
    <n v="0.8"/>
    <n v="1.6"/>
  </r>
  <r>
    <x v="14"/>
    <d v="2013-09-21T00:00:00"/>
    <s v="Zone 3 -Uis Afdraai"/>
    <x v="29"/>
    <x v="27"/>
    <x v="22"/>
    <x v="6"/>
    <x v="3"/>
    <s v="Kob"/>
    <m/>
    <m/>
    <n v="0.7"/>
    <n v="1.4"/>
  </r>
  <r>
    <x v="14"/>
    <d v="2013-09-21T00:00:00"/>
    <s v="Zone 3 -Uis Afdraai"/>
    <x v="38"/>
    <x v="33"/>
    <x v="15"/>
    <x v="7"/>
    <x v="3"/>
    <m/>
    <m/>
    <m/>
    <m/>
    <n v="0"/>
  </r>
  <r>
    <x v="14"/>
    <d v="2013-09-21T00:00:00"/>
    <s v="Zone 3 -Uis Afdraai"/>
    <x v="23"/>
    <x v="22"/>
    <x v="17"/>
    <x v="6"/>
    <x v="3"/>
    <m/>
    <m/>
    <m/>
    <m/>
    <n v="0"/>
  </r>
  <r>
    <x v="14"/>
    <d v="2013-09-21T00:00:00"/>
    <s v="Zone 3 -Uis Afdraai"/>
    <x v="46"/>
    <x v="41"/>
    <x v="33"/>
    <x v="2"/>
    <x v="5"/>
    <m/>
    <m/>
    <m/>
    <m/>
    <n v="0"/>
  </r>
  <r>
    <x v="14"/>
    <d v="2013-09-21T00:00:00"/>
    <s v="Zone 3 -Uis Afdraai"/>
    <x v="48"/>
    <x v="43"/>
    <x v="34"/>
    <x v="6"/>
    <x v="5"/>
    <s v="Kob"/>
    <m/>
    <m/>
    <n v="0.8"/>
    <n v="1.6"/>
  </r>
  <r>
    <x v="14"/>
    <d v="2013-09-21T00:00:00"/>
    <s v="Zone 3 -Uis Afdraai"/>
    <x v="48"/>
    <x v="43"/>
    <x v="34"/>
    <x v="6"/>
    <x v="5"/>
    <s v="Kob"/>
    <m/>
    <m/>
    <n v="0.7"/>
    <n v="1.4"/>
  </r>
  <r>
    <x v="14"/>
    <d v="2013-09-21T00:00:00"/>
    <s v="Zone 3 -Uis Afdraai"/>
    <x v="53"/>
    <x v="5"/>
    <x v="38"/>
    <x v="2"/>
    <x v="5"/>
    <m/>
    <m/>
    <m/>
    <m/>
    <n v="0"/>
  </r>
  <r>
    <x v="14"/>
    <d v="2013-09-21T00:00:00"/>
    <s v="Zone 3 -Uis Afdraai"/>
    <x v="55"/>
    <x v="47"/>
    <x v="40"/>
    <x v="2"/>
    <x v="5"/>
    <m/>
    <m/>
    <m/>
    <m/>
    <n v="0"/>
  </r>
  <r>
    <x v="14"/>
    <d v="2013-09-21T00:00:00"/>
    <s v="Zone 3 -Uis Afdraai"/>
    <x v="57"/>
    <x v="5"/>
    <x v="21"/>
    <x v="2"/>
    <x v="5"/>
    <m/>
    <m/>
    <m/>
    <m/>
    <n v="0"/>
  </r>
  <r>
    <x v="14"/>
    <d v="2013-09-21T00:00:00"/>
    <s v="Zone 3 -Uis Afdraai"/>
    <x v="60"/>
    <x v="49"/>
    <x v="44"/>
    <x v="2"/>
    <x v="5"/>
    <s v="Kob"/>
    <m/>
    <m/>
    <n v="0.8"/>
    <n v="1.6"/>
  </r>
  <r>
    <x v="14"/>
    <d v="2013-09-21T00:00:00"/>
    <s v="Zone 3 -Uis Afdraai"/>
    <x v="159"/>
    <x v="126"/>
    <x v="103"/>
    <x v="4"/>
    <x v="18"/>
    <s v="Kob"/>
    <m/>
    <m/>
    <n v="1.5"/>
    <n v="3"/>
  </r>
  <r>
    <x v="14"/>
    <d v="2013-09-21T00:00:00"/>
    <s v="Zone 3 -Uis Afdraai"/>
    <x v="159"/>
    <x v="126"/>
    <x v="103"/>
    <x v="4"/>
    <x v="18"/>
    <s v="Kob"/>
    <m/>
    <m/>
    <n v="2.1"/>
    <n v="4.2"/>
  </r>
  <r>
    <x v="14"/>
    <d v="2013-09-21T00:00:00"/>
    <s v="Zone 3 -Uis Afdraai"/>
    <x v="159"/>
    <x v="126"/>
    <x v="103"/>
    <x v="4"/>
    <x v="18"/>
    <s v="Kob"/>
    <m/>
    <m/>
    <n v="0.8"/>
    <n v="1.6"/>
  </r>
  <r>
    <x v="14"/>
    <d v="2013-09-21T00:00:00"/>
    <s v="Zone 3 -Uis Afdraai"/>
    <x v="161"/>
    <x v="81"/>
    <x v="94"/>
    <x v="0"/>
    <x v="18"/>
    <s v="Kob"/>
    <m/>
    <m/>
    <n v="0.9"/>
    <n v="1.8"/>
  </r>
  <r>
    <x v="14"/>
    <d v="2013-09-21T00:00:00"/>
    <s v="Zone 3 -Uis Afdraai"/>
    <x v="161"/>
    <x v="81"/>
    <x v="94"/>
    <x v="0"/>
    <x v="18"/>
    <s v="Kob"/>
    <m/>
    <m/>
    <n v="1.2"/>
    <n v="2.4"/>
  </r>
  <r>
    <x v="14"/>
    <d v="2013-09-21T00:00:00"/>
    <s v="Zone 3 -Uis Afdraai"/>
    <x v="164"/>
    <x v="31"/>
    <x v="105"/>
    <x v="6"/>
    <x v="18"/>
    <m/>
    <m/>
    <m/>
    <m/>
    <n v="0"/>
  </r>
  <r>
    <x v="14"/>
    <d v="2013-09-21T00:00:00"/>
    <s v="Zone 3 -Uis Afdraai"/>
    <x v="166"/>
    <x v="128"/>
    <x v="69"/>
    <x v="4"/>
    <x v="18"/>
    <s v="Kob"/>
    <m/>
    <m/>
    <n v="0.7"/>
    <n v="1.4"/>
  </r>
  <r>
    <x v="14"/>
    <d v="2013-09-21T00:00:00"/>
    <s v="Zone 3 -Uis Afdraai"/>
    <x v="166"/>
    <x v="128"/>
    <x v="69"/>
    <x v="4"/>
    <x v="18"/>
    <s v="Kob"/>
    <m/>
    <m/>
    <n v="0.9"/>
    <n v="1.8"/>
  </r>
  <r>
    <x v="14"/>
    <d v="2013-09-21T00:00:00"/>
    <s v="Zone 3 -Uis Afdraai"/>
    <x v="166"/>
    <x v="128"/>
    <x v="69"/>
    <x v="4"/>
    <x v="18"/>
    <s v="Kob"/>
    <m/>
    <m/>
    <n v="1.2"/>
    <n v="2.4"/>
  </r>
  <r>
    <x v="14"/>
    <d v="2013-09-21T00:00:00"/>
    <s v="Zone 3 -Uis Afdraai"/>
    <x v="166"/>
    <x v="128"/>
    <x v="69"/>
    <x v="4"/>
    <x v="18"/>
    <s v="Kob"/>
    <m/>
    <m/>
    <n v="0.9"/>
    <n v="1.8"/>
  </r>
  <r>
    <x v="14"/>
    <d v="2013-09-21T00:00:00"/>
    <s v="Zone 3 -Uis Afdraai"/>
    <x v="166"/>
    <x v="128"/>
    <x v="69"/>
    <x v="4"/>
    <x v="18"/>
    <s v="Kob"/>
    <m/>
    <m/>
    <n v="0.7"/>
    <n v="1.4"/>
  </r>
  <r>
    <x v="14"/>
    <d v="2013-09-21T00:00:00"/>
    <s v="Zone 3 -Uis Afdraai"/>
    <x v="166"/>
    <x v="128"/>
    <x v="69"/>
    <x v="4"/>
    <x v="18"/>
    <s v="Kob"/>
    <m/>
    <m/>
    <n v="2.2999999999999998"/>
    <n v="4.5999999999999996"/>
  </r>
  <r>
    <x v="14"/>
    <d v="2013-09-21T00:00:00"/>
    <s v="Zone 3 -Uis Afdraai"/>
    <x v="167"/>
    <x v="129"/>
    <x v="107"/>
    <x v="0"/>
    <x v="18"/>
    <m/>
    <m/>
    <m/>
    <m/>
    <n v="0"/>
  </r>
  <r>
    <x v="14"/>
    <d v="2013-09-21T00:00:00"/>
    <s v="Zone 3 -Uis Afdraai"/>
    <x v="178"/>
    <x v="13"/>
    <x v="102"/>
    <x v="9"/>
    <x v="18"/>
    <m/>
    <m/>
    <m/>
    <m/>
    <n v="0"/>
  </r>
  <r>
    <x v="14"/>
    <d v="2013-09-21T00:00:00"/>
    <s v="Zone 3 -Uis Afdraai"/>
    <x v="406"/>
    <x v="246"/>
    <x v="198"/>
    <x v="2"/>
    <x v="18"/>
    <m/>
    <m/>
    <m/>
    <m/>
    <n v="0"/>
  </r>
  <r>
    <x v="15"/>
    <d v="2013-10-29T00:00:00"/>
    <s v="Winston"/>
    <x v="302"/>
    <x v="32"/>
    <x v="172"/>
    <x v="2"/>
    <x v="27"/>
    <m/>
    <m/>
    <m/>
    <m/>
    <m/>
  </r>
  <r>
    <x v="15"/>
    <d v="2013-10-29T00:00:00"/>
    <s v="Winston"/>
    <x v="246"/>
    <x v="5"/>
    <x v="152"/>
    <x v="2"/>
    <x v="27"/>
    <m/>
    <s v="Shark Cow / Sevengill"/>
    <m/>
    <n v="21"/>
    <n v="21"/>
  </r>
  <r>
    <x v="15"/>
    <d v="2013-10-29T00:00:00"/>
    <s v="Winston"/>
    <x v="104"/>
    <x v="45"/>
    <x v="75"/>
    <x v="2"/>
    <x v="27"/>
    <m/>
    <m/>
    <m/>
    <m/>
    <s v=""/>
  </r>
  <r>
    <x v="15"/>
    <d v="2013-10-29T00:00:00"/>
    <s v="Winston"/>
    <x v="128"/>
    <x v="101"/>
    <x v="88"/>
    <x v="2"/>
    <x v="27"/>
    <m/>
    <m/>
    <m/>
    <m/>
    <s v=""/>
  </r>
  <r>
    <x v="15"/>
    <d v="2013-10-29T00:00:00"/>
    <s v="Winston"/>
    <x v="131"/>
    <x v="104"/>
    <x v="70"/>
    <x v="2"/>
    <x v="27"/>
    <m/>
    <m/>
    <m/>
    <m/>
    <s v=""/>
  </r>
  <r>
    <x v="15"/>
    <d v="2013-10-29T00:00:00"/>
    <s v="Winston"/>
    <x v="139"/>
    <x v="109"/>
    <x v="94"/>
    <x v="4"/>
    <x v="27"/>
    <m/>
    <s v="Shark Spotted Gully"/>
    <m/>
    <n v="12.4"/>
    <n v="12.4"/>
  </r>
  <r>
    <x v="15"/>
    <d v="2013-10-29T00:00:00"/>
    <s v="Winston"/>
    <x v="139"/>
    <x v="109"/>
    <x v="94"/>
    <x v="4"/>
    <x v="27"/>
    <m/>
    <s v="Shark Spotted Gully"/>
    <m/>
    <n v="3.5"/>
    <n v="3.5"/>
  </r>
  <r>
    <x v="15"/>
    <d v="2013-10-29T00:00:00"/>
    <s v="Winston"/>
    <x v="262"/>
    <x v="189"/>
    <x v="6"/>
    <x v="5"/>
    <x v="28"/>
    <m/>
    <m/>
    <m/>
    <m/>
    <s v=""/>
  </r>
  <r>
    <x v="15"/>
    <d v="2013-10-29T00:00:00"/>
    <s v="Winston"/>
    <x v="67"/>
    <x v="56"/>
    <x v="48"/>
    <x v="1"/>
    <x v="28"/>
    <m/>
    <m/>
    <m/>
    <m/>
    <s v=""/>
  </r>
  <r>
    <x v="15"/>
    <d v="2013-10-29T00:00:00"/>
    <s v="Winston"/>
    <x v="6"/>
    <x v="6"/>
    <x v="2"/>
    <x v="3"/>
    <x v="28"/>
    <m/>
    <m/>
    <m/>
    <m/>
    <s v=""/>
  </r>
  <r>
    <x v="15"/>
    <d v="2013-10-29T00:00:00"/>
    <s v="Winston"/>
    <x v="34"/>
    <x v="29"/>
    <x v="25"/>
    <x v="1"/>
    <x v="28"/>
    <s v="Kob"/>
    <m/>
    <m/>
    <n v="1"/>
    <n v="1"/>
  </r>
  <r>
    <x v="15"/>
    <d v="2013-10-29T00:00:00"/>
    <s v="Winston"/>
    <x v="1"/>
    <x v="1"/>
    <x v="226"/>
    <x v="1"/>
    <x v="28"/>
    <m/>
    <m/>
    <m/>
    <m/>
    <s v=""/>
  </r>
  <r>
    <x v="15"/>
    <d v="2013-10-29T00:00:00"/>
    <s v="Winston"/>
    <x v="255"/>
    <x v="183"/>
    <x v="94"/>
    <x v="3"/>
    <x v="28"/>
    <m/>
    <m/>
    <m/>
    <m/>
    <s v=""/>
  </r>
  <r>
    <x v="15"/>
    <d v="2013-10-29T00:00:00"/>
    <s v="Winston"/>
    <x v="300"/>
    <x v="213"/>
    <x v="171"/>
    <x v="2"/>
    <x v="29"/>
    <m/>
    <m/>
    <m/>
    <m/>
    <s v=""/>
  </r>
  <r>
    <x v="15"/>
    <d v="2013-10-29T00:00:00"/>
    <s v="Winston"/>
    <x v="0"/>
    <x v="0"/>
    <x v="226"/>
    <x v="0"/>
    <x v="29"/>
    <m/>
    <m/>
    <m/>
    <m/>
    <s v=""/>
  </r>
  <r>
    <x v="15"/>
    <d v="2013-10-29T00:00:00"/>
    <s v="Winston"/>
    <x v="167"/>
    <x v="129"/>
    <x v="107"/>
    <x v="0"/>
    <x v="29"/>
    <m/>
    <m/>
    <m/>
    <m/>
    <s v=""/>
  </r>
  <r>
    <x v="15"/>
    <d v="2013-10-29T00:00:00"/>
    <s v="Winston"/>
    <x v="97"/>
    <x v="80"/>
    <x v="69"/>
    <x v="0"/>
    <x v="29"/>
    <m/>
    <s v="Shark Spotted Gully"/>
    <m/>
    <n v="4.3"/>
    <n v="4.3"/>
  </r>
  <r>
    <x v="15"/>
    <d v="2013-10-29T00:00:00"/>
    <s v="Winston"/>
    <x v="164"/>
    <x v="31"/>
    <x v="105"/>
    <x v="6"/>
    <x v="29"/>
    <m/>
    <m/>
    <m/>
    <m/>
    <s v=""/>
  </r>
  <r>
    <x v="15"/>
    <d v="2013-10-29T00:00:00"/>
    <s v="Winston"/>
    <x v="48"/>
    <x v="43"/>
    <x v="34"/>
    <x v="6"/>
    <x v="29"/>
    <m/>
    <s v="Shark Cow / Sevengill"/>
    <m/>
    <n v="30.6"/>
    <n v="30.6"/>
  </r>
  <r>
    <x v="15"/>
    <d v="2013-10-29T00:00:00"/>
    <s v="Winston"/>
    <x v="127"/>
    <x v="61"/>
    <x v="55"/>
    <x v="4"/>
    <x v="30"/>
    <m/>
    <m/>
    <m/>
    <m/>
    <s v=""/>
  </r>
  <r>
    <x v="15"/>
    <d v="2013-10-29T00:00:00"/>
    <s v="Winston"/>
    <x v="244"/>
    <x v="175"/>
    <x v="94"/>
    <x v="2"/>
    <x v="30"/>
    <m/>
    <m/>
    <m/>
    <m/>
    <s v=""/>
  </r>
  <r>
    <x v="15"/>
    <d v="2013-10-29T00:00:00"/>
    <s v="Winston"/>
    <x v="56"/>
    <x v="39"/>
    <x v="41"/>
    <x v="2"/>
    <x v="30"/>
    <m/>
    <s v="Shark Spotted Gully"/>
    <m/>
    <n v="15.1"/>
    <n v="15.1"/>
  </r>
  <r>
    <x v="15"/>
    <d v="2013-10-29T00:00:00"/>
    <s v="Winston"/>
    <x v="135"/>
    <x v="107"/>
    <x v="90"/>
    <x v="2"/>
    <x v="30"/>
    <m/>
    <s v="Shark Spotted Gully"/>
    <m/>
    <n v="16.3"/>
    <n v="16.3"/>
  </r>
  <r>
    <x v="15"/>
    <d v="2013-10-29T00:00:00"/>
    <s v="Winston"/>
    <x v="10"/>
    <x v="290"/>
    <x v="6"/>
    <x v="4"/>
    <x v="30"/>
    <m/>
    <s v="Shark Cow / Sevengill"/>
    <m/>
    <n v="22.8"/>
    <n v="22.8"/>
  </r>
  <r>
    <x v="15"/>
    <d v="2013-10-29T00:00:00"/>
    <s v="Winston"/>
    <x v="55"/>
    <x v="47"/>
    <x v="40"/>
    <x v="2"/>
    <x v="30"/>
    <m/>
    <s v="Shark Cow / Sevengill"/>
    <m/>
    <n v="23"/>
    <n v="23"/>
  </r>
  <r>
    <x v="15"/>
    <d v="2013-10-29T00:00:00"/>
    <s v="Winston"/>
    <x v="55"/>
    <x v="47"/>
    <x v="40"/>
    <x v="2"/>
    <x v="30"/>
    <m/>
    <s v="Shark Cow / Sevengill"/>
    <m/>
    <n v="27.1"/>
    <n v="27.1"/>
  </r>
  <r>
    <x v="15"/>
    <d v="2013-10-29T00:00:00"/>
    <s v="Winston"/>
    <x v="98"/>
    <x v="12"/>
    <x v="70"/>
    <x v="4"/>
    <x v="31"/>
    <m/>
    <m/>
    <m/>
    <m/>
    <s v=""/>
  </r>
  <r>
    <x v="15"/>
    <d v="2013-10-29T00:00:00"/>
    <s v="Winston"/>
    <x v="42"/>
    <x v="291"/>
    <x v="30"/>
    <x v="4"/>
    <x v="31"/>
    <m/>
    <s v="Shark Spotted Gully"/>
    <m/>
    <n v="6.3"/>
    <n v="6.3"/>
  </r>
  <r>
    <x v="15"/>
    <d v="2013-10-29T00:00:00"/>
    <s v="Winston"/>
    <x v="42"/>
    <x v="291"/>
    <x v="30"/>
    <x v="4"/>
    <x v="31"/>
    <m/>
    <s v="Shark Spotted Gully"/>
    <m/>
    <n v="17.399999999999999"/>
    <n v="17.399999999999999"/>
  </r>
  <r>
    <x v="15"/>
    <d v="2013-10-29T00:00:00"/>
    <s v="Winston"/>
    <x v="42"/>
    <x v="291"/>
    <x v="30"/>
    <x v="4"/>
    <x v="31"/>
    <m/>
    <s v="Shark Spotted Gully"/>
    <m/>
    <n v="5.7"/>
    <n v="5.7"/>
  </r>
  <r>
    <x v="15"/>
    <d v="2013-10-29T00:00:00"/>
    <s v="Winston"/>
    <x v="24"/>
    <x v="23"/>
    <x v="18"/>
    <x v="4"/>
    <x v="31"/>
    <m/>
    <s v="Shark Cow / Sevengill"/>
    <m/>
    <n v="26"/>
    <n v="26"/>
  </r>
  <r>
    <x v="15"/>
    <d v="2013-10-29T00:00:00"/>
    <s v="Winston"/>
    <x v="9"/>
    <x v="292"/>
    <x v="227"/>
    <x v="2"/>
    <x v="31"/>
    <m/>
    <s v="Shark Cow / Sevengill"/>
    <m/>
    <n v="27.7"/>
    <n v="27.7"/>
  </r>
  <r>
    <x v="15"/>
    <d v="2013-10-29T00:00:00"/>
    <s v="Winston"/>
    <x v="9"/>
    <x v="292"/>
    <x v="227"/>
    <x v="2"/>
    <x v="31"/>
    <m/>
    <s v="Shark Spotted Gully"/>
    <m/>
    <n v="15.7"/>
    <n v="15.7"/>
  </r>
  <r>
    <x v="15"/>
    <d v="2013-10-29T00:00:00"/>
    <s v="Winston"/>
    <x v="235"/>
    <x v="168"/>
    <x v="94"/>
    <x v="0"/>
    <x v="31"/>
    <m/>
    <s v="Shark Cow / Sevengill"/>
    <m/>
    <n v="27.4"/>
    <n v="27.4"/>
  </r>
  <r>
    <x v="15"/>
    <d v="2013-10-29T00:00:00"/>
    <s v="Winston"/>
    <x v="62"/>
    <x v="51"/>
    <x v="46"/>
    <x v="0"/>
    <x v="31"/>
    <s v="Kob"/>
    <m/>
    <m/>
    <n v="1.6"/>
    <n v="1.6"/>
  </r>
  <r>
    <x v="15"/>
    <d v="2013-10-29T00:00:00"/>
    <s v="Winston"/>
    <x v="62"/>
    <x v="51"/>
    <x v="46"/>
    <x v="0"/>
    <x v="31"/>
    <s v="Kob"/>
    <m/>
    <m/>
    <n v="1.3"/>
    <n v="1.3"/>
  </r>
  <r>
    <x v="16"/>
    <d v="2013-10-30T00:00:00"/>
    <s v="Popeye"/>
    <x v="10"/>
    <x v="290"/>
    <x v="6"/>
    <x v="4"/>
    <x v="30"/>
    <m/>
    <m/>
    <m/>
    <m/>
    <s v=""/>
  </r>
  <r>
    <x v="16"/>
    <d v="2013-10-30T00:00:00"/>
    <s v="Popeye"/>
    <x v="135"/>
    <x v="107"/>
    <x v="90"/>
    <x v="2"/>
    <x v="30"/>
    <m/>
    <s v="Shark Copper (Female)"/>
    <m/>
    <n v="66.599999999999994"/>
    <n v="66.599999999999994"/>
  </r>
  <r>
    <x v="16"/>
    <d v="2013-10-30T00:00:00"/>
    <s v="Popeye"/>
    <x v="135"/>
    <x v="107"/>
    <x v="90"/>
    <x v="2"/>
    <x v="30"/>
    <m/>
    <s v="Shark Spotted Gully"/>
    <m/>
    <n v="16.7"/>
    <n v="16.7"/>
  </r>
  <r>
    <x v="16"/>
    <d v="2013-10-30T00:00:00"/>
    <s v="Popeye"/>
    <x v="135"/>
    <x v="107"/>
    <x v="90"/>
    <x v="2"/>
    <x v="30"/>
    <m/>
    <s v="Shark Spotted Gully"/>
    <m/>
    <n v="10.8"/>
    <n v="10.8"/>
  </r>
  <r>
    <x v="16"/>
    <d v="2013-10-30T00:00:00"/>
    <s v="Popeye"/>
    <x v="244"/>
    <x v="175"/>
    <x v="94"/>
    <x v="2"/>
    <x v="30"/>
    <m/>
    <m/>
    <m/>
    <m/>
    <s v=""/>
  </r>
  <r>
    <x v="16"/>
    <d v="2013-10-30T00:00:00"/>
    <s v="Popeye"/>
    <x v="56"/>
    <x v="39"/>
    <x v="41"/>
    <x v="2"/>
    <x v="30"/>
    <m/>
    <s v="Shark Spotted Gully"/>
    <m/>
    <n v="21.2"/>
    <n v="21.2"/>
  </r>
  <r>
    <x v="16"/>
    <d v="2013-10-30T00:00:00"/>
    <s v="Popeye"/>
    <x v="55"/>
    <x v="47"/>
    <x v="40"/>
    <x v="2"/>
    <x v="30"/>
    <m/>
    <m/>
    <m/>
    <m/>
    <s v=""/>
  </r>
  <r>
    <x v="16"/>
    <d v="2013-10-30T00:00:00"/>
    <s v="Popeye"/>
    <x v="127"/>
    <x v="61"/>
    <x v="55"/>
    <x v="4"/>
    <x v="30"/>
    <m/>
    <m/>
    <m/>
    <m/>
    <s v=""/>
  </r>
  <r>
    <x v="16"/>
    <d v="2013-10-30T00:00:00"/>
    <s v="Popeye"/>
    <x v="42"/>
    <x v="291"/>
    <x v="30"/>
    <x v="4"/>
    <x v="31"/>
    <m/>
    <m/>
    <m/>
    <m/>
    <s v=""/>
  </r>
  <r>
    <x v="16"/>
    <d v="2013-10-30T00:00:00"/>
    <s v="Popeye"/>
    <x v="9"/>
    <x v="292"/>
    <x v="227"/>
    <x v="2"/>
    <x v="31"/>
    <m/>
    <m/>
    <m/>
    <m/>
    <s v=""/>
  </r>
  <r>
    <x v="16"/>
    <d v="2013-10-30T00:00:00"/>
    <s v="Popeye"/>
    <x v="24"/>
    <x v="23"/>
    <x v="18"/>
    <x v="4"/>
    <x v="31"/>
    <m/>
    <s v="Shark Spotted Gully"/>
    <m/>
    <n v="20.5"/>
    <n v="20.5"/>
  </r>
  <r>
    <x v="16"/>
    <d v="2013-10-30T00:00:00"/>
    <s v="Popeye"/>
    <x v="24"/>
    <x v="23"/>
    <x v="18"/>
    <x v="4"/>
    <x v="31"/>
    <m/>
    <s v="Shark Cow / Sevengill"/>
    <m/>
    <n v="26.7"/>
    <n v="26.7"/>
  </r>
  <r>
    <x v="16"/>
    <d v="2013-10-30T00:00:00"/>
    <s v="Popeye"/>
    <x v="235"/>
    <x v="168"/>
    <x v="94"/>
    <x v="0"/>
    <x v="31"/>
    <m/>
    <s v="Shark Spotted Gully"/>
    <m/>
    <n v="22.2"/>
    <n v="22.2"/>
  </r>
  <r>
    <x v="16"/>
    <d v="2013-10-30T00:00:00"/>
    <s v="Popeye"/>
    <x v="98"/>
    <x v="12"/>
    <x v="70"/>
    <x v="4"/>
    <x v="31"/>
    <m/>
    <m/>
    <m/>
    <m/>
    <s v=""/>
  </r>
  <r>
    <x v="16"/>
    <d v="2013-10-30T00:00:00"/>
    <s v="Popeye"/>
    <x v="1"/>
    <x v="1"/>
    <x v="226"/>
    <x v="1"/>
    <x v="28"/>
    <m/>
    <m/>
    <m/>
    <m/>
    <s v=""/>
  </r>
  <r>
    <x v="16"/>
    <d v="2013-10-30T00:00:00"/>
    <s v="Popeye"/>
    <x v="67"/>
    <x v="56"/>
    <x v="48"/>
    <x v="1"/>
    <x v="28"/>
    <m/>
    <m/>
    <m/>
    <m/>
    <s v=""/>
  </r>
  <r>
    <x v="16"/>
    <d v="2013-10-30T00:00:00"/>
    <s v="Popeye"/>
    <x v="6"/>
    <x v="6"/>
    <x v="2"/>
    <x v="3"/>
    <x v="28"/>
    <m/>
    <m/>
    <m/>
    <m/>
    <s v=""/>
  </r>
  <r>
    <x v="16"/>
    <d v="2013-10-30T00:00:00"/>
    <s v="Popeye"/>
    <x v="255"/>
    <x v="183"/>
    <x v="94"/>
    <x v="3"/>
    <x v="28"/>
    <s v="Kob"/>
    <m/>
    <m/>
    <n v="1.1000000000000001"/>
    <n v="1.1000000000000001"/>
  </r>
  <r>
    <x v="16"/>
    <d v="2013-10-30T00:00:00"/>
    <s v="Popeye"/>
    <x v="34"/>
    <x v="29"/>
    <x v="25"/>
    <x v="1"/>
    <x v="28"/>
    <m/>
    <m/>
    <m/>
    <m/>
    <s v=""/>
  </r>
  <r>
    <x v="16"/>
    <d v="2013-10-30T00:00:00"/>
    <s v="Popeye"/>
    <x v="262"/>
    <x v="189"/>
    <x v="6"/>
    <x v="5"/>
    <x v="28"/>
    <m/>
    <m/>
    <m/>
    <m/>
    <s v=""/>
  </r>
  <r>
    <x v="16"/>
    <d v="2013-10-30T00:00:00"/>
    <s v="Popeye"/>
    <x v="246"/>
    <x v="5"/>
    <x v="152"/>
    <x v="2"/>
    <x v="27"/>
    <m/>
    <s v="Shark Cow / Sevengill"/>
    <m/>
    <n v="19.2"/>
    <n v="19.2"/>
  </r>
  <r>
    <x v="16"/>
    <d v="2013-10-30T00:00:00"/>
    <s v="Popeye"/>
    <x v="246"/>
    <x v="5"/>
    <x v="152"/>
    <x v="2"/>
    <x v="27"/>
    <s v="Kob"/>
    <m/>
    <m/>
    <n v="3.2"/>
    <n v="3.2"/>
  </r>
  <r>
    <x v="16"/>
    <d v="2013-10-30T00:00:00"/>
    <s v="Popeye"/>
    <x v="104"/>
    <x v="45"/>
    <x v="75"/>
    <x v="2"/>
    <x v="27"/>
    <m/>
    <m/>
    <m/>
    <m/>
    <s v=""/>
  </r>
  <r>
    <x v="16"/>
    <d v="2013-10-30T00:00:00"/>
    <s v="Popeye"/>
    <x v="128"/>
    <x v="101"/>
    <x v="88"/>
    <x v="2"/>
    <x v="27"/>
    <m/>
    <m/>
    <m/>
    <m/>
    <s v=""/>
  </r>
  <r>
    <x v="16"/>
    <d v="2013-10-30T00:00:00"/>
    <s v="Popeye"/>
    <x v="131"/>
    <x v="104"/>
    <x v="70"/>
    <x v="2"/>
    <x v="27"/>
    <m/>
    <m/>
    <m/>
    <m/>
    <s v=""/>
  </r>
  <r>
    <x v="16"/>
    <d v="2013-10-30T00:00:00"/>
    <s v="Popeye"/>
    <x v="139"/>
    <x v="109"/>
    <x v="94"/>
    <x v="4"/>
    <x v="27"/>
    <m/>
    <s v="Shark Cow / Sevengill"/>
    <m/>
    <n v="19.7"/>
    <n v="19.7"/>
  </r>
  <r>
    <x v="16"/>
    <d v="2013-10-30T00:00:00"/>
    <s v="Popeye"/>
    <x v="300"/>
    <x v="213"/>
    <x v="171"/>
    <x v="2"/>
    <x v="29"/>
    <m/>
    <m/>
    <m/>
    <m/>
    <s v=""/>
  </r>
  <r>
    <x v="16"/>
    <d v="2013-10-30T00:00:00"/>
    <s v="Popeye"/>
    <x v="97"/>
    <x v="80"/>
    <x v="69"/>
    <x v="0"/>
    <x v="29"/>
    <m/>
    <m/>
    <m/>
    <m/>
    <s v=""/>
  </r>
  <r>
    <x v="16"/>
    <d v="2013-10-30T00:00:00"/>
    <s v="Popeye"/>
    <x v="164"/>
    <x v="31"/>
    <x v="105"/>
    <x v="6"/>
    <x v="29"/>
    <m/>
    <m/>
    <m/>
    <m/>
    <s v=""/>
  </r>
  <r>
    <x v="16"/>
    <d v="2013-10-30T00:00:00"/>
    <s v="Popeye"/>
    <x v="48"/>
    <x v="43"/>
    <x v="34"/>
    <x v="6"/>
    <x v="29"/>
    <m/>
    <m/>
    <m/>
    <m/>
    <s v=""/>
  </r>
  <r>
    <x v="16"/>
    <d v="2013-10-30T00:00:00"/>
    <s v="Popeye"/>
    <x v="167"/>
    <x v="129"/>
    <x v="107"/>
    <x v="0"/>
    <x v="29"/>
    <m/>
    <m/>
    <m/>
    <m/>
    <s v=""/>
  </r>
  <r>
    <x v="16"/>
    <d v="2013-10-30T00:00:00"/>
    <s v="Popeye"/>
    <x v="0"/>
    <x v="0"/>
    <x v="226"/>
    <x v="0"/>
    <x v="29"/>
    <m/>
    <s v="Shark Spotted Gully"/>
    <m/>
    <n v="19.100000000000001"/>
    <n v="19.100000000000001"/>
  </r>
  <r>
    <x v="16"/>
    <d v="2013-10-30T00:00:00"/>
    <s v="Popeye"/>
    <x v="302"/>
    <x v="32"/>
    <x v="172"/>
    <x v="2"/>
    <x v="27"/>
    <m/>
    <s v="Shark Soupfin"/>
    <m/>
    <n v="2.4"/>
    <n v="2.4"/>
  </r>
  <r>
    <x v="16"/>
    <d v="2013-10-30T00:00:00"/>
    <s v="Popeye"/>
    <x v="62"/>
    <x v="51"/>
    <x v="46"/>
    <x v="0"/>
    <x v="31"/>
    <m/>
    <s v="Shark Soupfin"/>
    <m/>
    <n v="2.2999999999999998"/>
    <n v="2.2999999999999998"/>
  </r>
  <r>
    <x v="17"/>
    <d v="2013-10-31T00:00:00"/>
    <s v="Jakkalsputz"/>
    <x v="67"/>
    <x v="56"/>
    <x v="48"/>
    <x v="1"/>
    <x v="28"/>
    <m/>
    <s v="Guitarfish - Lesser"/>
    <m/>
    <n v="2.6"/>
    <n v="2.6"/>
  </r>
  <r>
    <x v="17"/>
    <d v="2013-10-31T00:00:00"/>
    <s v="Jakkalsputz"/>
    <x v="262"/>
    <x v="189"/>
    <x v="6"/>
    <x v="5"/>
    <x v="28"/>
    <m/>
    <m/>
    <m/>
    <m/>
    <s v=""/>
  </r>
  <r>
    <x v="17"/>
    <d v="2013-10-31T00:00:00"/>
    <s v="Jakkalsputz"/>
    <x v="1"/>
    <x v="1"/>
    <x v="226"/>
    <x v="1"/>
    <x v="28"/>
    <s v="Kob"/>
    <m/>
    <m/>
    <n v="2.6"/>
    <n v="2.6"/>
  </r>
  <r>
    <x v="17"/>
    <d v="2013-10-31T00:00:00"/>
    <s v="Jakkalsputz"/>
    <x v="1"/>
    <x v="1"/>
    <x v="226"/>
    <x v="1"/>
    <x v="28"/>
    <s v="Steenbras West Coast"/>
    <m/>
    <m/>
    <n v="5.4"/>
    <n v="5.4"/>
  </r>
  <r>
    <x v="17"/>
    <d v="2013-10-31T00:00:00"/>
    <s v="Jakkalsputz"/>
    <x v="255"/>
    <x v="183"/>
    <x v="94"/>
    <x v="3"/>
    <x v="28"/>
    <s v="Kob"/>
    <m/>
    <m/>
    <n v="0.7"/>
    <n v="0.7"/>
  </r>
  <r>
    <x v="17"/>
    <d v="2013-10-31T00:00:00"/>
    <s v="Jakkalsputz"/>
    <x v="255"/>
    <x v="183"/>
    <x v="94"/>
    <x v="3"/>
    <x v="28"/>
    <s v="Kob"/>
    <m/>
    <m/>
    <n v="2.8"/>
    <n v="2.8"/>
  </r>
  <r>
    <x v="17"/>
    <d v="2013-10-31T00:00:00"/>
    <s v="Jakkalsputz"/>
    <x v="6"/>
    <x v="6"/>
    <x v="2"/>
    <x v="3"/>
    <x v="28"/>
    <m/>
    <m/>
    <m/>
    <m/>
    <s v=""/>
  </r>
  <r>
    <x v="17"/>
    <d v="2013-10-31T00:00:00"/>
    <s v="Jakkalsputz"/>
    <x v="34"/>
    <x v="29"/>
    <x v="25"/>
    <x v="1"/>
    <x v="28"/>
    <m/>
    <m/>
    <m/>
    <m/>
    <s v=""/>
  </r>
  <r>
    <x v="17"/>
    <d v="2013-10-31T00:00:00"/>
    <s v="Myl 32"/>
    <x v="42"/>
    <x v="291"/>
    <x v="30"/>
    <x v="4"/>
    <x v="31"/>
    <m/>
    <m/>
    <m/>
    <m/>
    <s v=""/>
  </r>
  <r>
    <x v="17"/>
    <d v="2013-10-31T00:00:00"/>
    <s v="Myl 32"/>
    <x v="24"/>
    <x v="23"/>
    <x v="18"/>
    <x v="4"/>
    <x v="31"/>
    <m/>
    <s v="Shark Spotted Gully"/>
    <m/>
    <n v="10.4"/>
    <n v="10.4"/>
  </r>
  <r>
    <x v="17"/>
    <d v="2013-10-31T00:00:00"/>
    <s v="Myl 32"/>
    <x v="24"/>
    <x v="23"/>
    <x v="18"/>
    <x v="4"/>
    <x v="31"/>
    <m/>
    <s v="Shark Spotted Gully"/>
    <m/>
    <n v="10.5"/>
    <n v="10.5"/>
  </r>
  <r>
    <x v="17"/>
    <d v="2013-10-31T00:00:00"/>
    <s v="Myl 32"/>
    <x v="98"/>
    <x v="12"/>
    <x v="70"/>
    <x v="4"/>
    <x v="31"/>
    <m/>
    <m/>
    <m/>
    <m/>
    <s v=""/>
  </r>
  <r>
    <x v="17"/>
    <d v="2013-10-31T00:00:00"/>
    <s v="Myl 32"/>
    <x v="62"/>
    <x v="51"/>
    <x v="46"/>
    <x v="0"/>
    <x v="31"/>
    <m/>
    <s v="Shark Hound Smooth"/>
    <m/>
    <n v="2.1"/>
    <n v="2.1"/>
  </r>
  <r>
    <x v="17"/>
    <d v="2013-10-31T00:00:00"/>
    <s v="Myl 32"/>
    <x v="235"/>
    <x v="168"/>
    <x v="94"/>
    <x v="0"/>
    <x v="31"/>
    <s v="Kob"/>
    <m/>
    <m/>
    <n v="1.3"/>
    <n v="1.3"/>
  </r>
  <r>
    <x v="17"/>
    <d v="2013-10-31T00:00:00"/>
    <s v="Myl 32"/>
    <x v="9"/>
    <x v="292"/>
    <x v="227"/>
    <x v="2"/>
    <x v="31"/>
    <m/>
    <m/>
    <m/>
    <m/>
    <s v=""/>
  </r>
  <r>
    <x v="17"/>
    <d v="2013-10-31T00:00:00"/>
    <s v="Myl 32"/>
    <x v="10"/>
    <x v="290"/>
    <x v="6"/>
    <x v="4"/>
    <x v="30"/>
    <m/>
    <m/>
    <m/>
    <m/>
    <s v=""/>
  </r>
  <r>
    <x v="17"/>
    <d v="2013-10-31T00:00:00"/>
    <s v="Myl 32"/>
    <x v="127"/>
    <x v="61"/>
    <x v="55"/>
    <x v="4"/>
    <x v="30"/>
    <m/>
    <s v="Shark Spotted Gully"/>
    <m/>
    <n v="5.8"/>
    <n v="5.8"/>
  </r>
  <r>
    <x v="17"/>
    <d v="2013-10-31T00:00:00"/>
    <s v="Myl 32"/>
    <x v="127"/>
    <x v="61"/>
    <x v="55"/>
    <x v="4"/>
    <x v="30"/>
    <m/>
    <s v="Shark Spotted Gully"/>
    <m/>
    <n v="10"/>
    <n v="10"/>
  </r>
  <r>
    <x v="17"/>
    <d v="2013-10-31T00:00:00"/>
    <s v="Myl 32"/>
    <x v="55"/>
    <x v="47"/>
    <x v="40"/>
    <x v="2"/>
    <x v="30"/>
    <m/>
    <s v="Shark Hound Smooth"/>
    <m/>
    <n v="4.7"/>
    <n v="4.7"/>
  </r>
  <r>
    <x v="17"/>
    <d v="2013-10-31T00:00:00"/>
    <s v="Myl 32"/>
    <x v="55"/>
    <x v="47"/>
    <x v="40"/>
    <x v="2"/>
    <x v="30"/>
    <s v="Kob"/>
    <m/>
    <m/>
    <n v="1.6"/>
    <n v="1.6"/>
  </r>
  <r>
    <x v="17"/>
    <d v="2013-10-31T00:00:00"/>
    <s v="Myl 32"/>
    <x v="55"/>
    <x v="47"/>
    <x v="40"/>
    <x v="2"/>
    <x v="30"/>
    <s v="Kob"/>
    <m/>
    <m/>
    <n v="1"/>
    <n v="1"/>
  </r>
  <r>
    <x v="17"/>
    <d v="2013-10-31T00:00:00"/>
    <s v="Myl 32"/>
    <x v="135"/>
    <x v="107"/>
    <x v="90"/>
    <x v="2"/>
    <x v="30"/>
    <m/>
    <m/>
    <m/>
    <m/>
    <s v=""/>
  </r>
  <r>
    <x v="17"/>
    <d v="2013-10-31T00:00:00"/>
    <s v="Myl 32"/>
    <x v="244"/>
    <x v="175"/>
    <x v="94"/>
    <x v="2"/>
    <x v="30"/>
    <m/>
    <m/>
    <m/>
    <m/>
    <s v=""/>
  </r>
  <r>
    <x v="17"/>
    <d v="2013-10-31T00:00:00"/>
    <s v="Myl 32"/>
    <x v="56"/>
    <x v="39"/>
    <x v="41"/>
    <x v="2"/>
    <x v="30"/>
    <m/>
    <s v="Shark Spotted Gully"/>
    <m/>
    <n v="12.5"/>
    <n v="12.5"/>
  </r>
  <r>
    <x v="17"/>
    <d v="2013-10-31T00:00:00"/>
    <s v="Myl 32"/>
    <x v="56"/>
    <x v="39"/>
    <x v="41"/>
    <x v="2"/>
    <x v="30"/>
    <m/>
    <s v="Shark Hound Smooth"/>
    <m/>
    <n v="6.2"/>
    <n v="6.2"/>
  </r>
  <r>
    <x v="17"/>
    <d v="2013-10-31T00:00:00"/>
    <s v="Myl 32"/>
    <x v="97"/>
    <x v="80"/>
    <x v="69"/>
    <x v="0"/>
    <x v="29"/>
    <s v="Kob"/>
    <m/>
    <m/>
    <n v="1.7"/>
    <n v="1.7"/>
  </r>
  <r>
    <x v="17"/>
    <d v="2013-10-31T00:00:00"/>
    <s v="Myl 32"/>
    <x v="300"/>
    <x v="213"/>
    <x v="171"/>
    <x v="2"/>
    <x v="29"/>
    <m/>
    <m/>
    <m/>
    <m/>
    <s v=""/>
  </r>
  <r>
    <x v="17"/>
    <d v="2013-10-31T00:00:00"/>
    <s v="Myl 32"/>
    <x v="48"/>
    <x v="43"/>
    <x v="34"/>
    <x v="6"/>
    <x v="29"/>
    <m/>
    <m/>
    <m/>
    <m/>
    <s v=""/>
  </r>
  <r>
    <x v="17"/>
    <d v="2013-10-31T00:00:00"/>
    <s v="Myl 32"/>
    <x v="167"/>
    <x v="129"/>
    <x v="107"/>
    <x v="0"/>
    <x v="29"/>
    <s v="Kob"/>
    <m/>
    <m/>
    <n v="1.9"/>
    <n v="1.9"/>
  </r>
  <r>
    <x v="17"/>
    <d v="2013-10-31T00:00:00"/>
    <s v="Myl 32"/>
    <x v="0"/>
    <x v="0"/>
    <x v="226"/>
    <x v="0"/>
    <x v="29"/>
    <m/>
    <s v="Shark Spotted Gully"/>
    <m/>
    <n v="10.5"/>
    <n v="10.5"/>
  </r>
  <r>
    <x v="17"/>
    <d v="2013-10-31T00:00:00"/>
    <s v="Myl 32"/>
    <x v="0"/>
    <x v="0"/>
    <x v="226"/>
    <x v="0"/>
    <x v="29"/>
    <m/>
    <s v="Shark Hound Smooth"/>
    <m/>
    <n v="3"/>
    <n v="3"/>
  </r>
  <r>
    <x v="17"/>
    <d v="2013-10-31T00:00:00"/>
    <s v="Myl 32"/>
    <x v="164"/>
    <x v="31"/>
    <x v="105"/>
    <x v="6"/>
    <x v="29"/>
    <s v="Kob"/>
    <m/>
    <m/>
    <n v="5.42"/>
    <n v="5.42"/>
  </r>
  <r>
    <x v="17"/>
    <d v="2013-10-31T00:00:00"/>
    <s v="Myl 32"/>
    <x v="302"/>
    <x v="32"/>
    <x v="172"/>
    <x v="2"/>
    <x v="27"/>
    <m/>
    <s v="Guitarfish - Lesser"/>
    <m/>
    <n v="2.4"/>
    <n v="2.4"/>
  </r>
  <r>
    <x v="17"/>
    <d v="2013-10-31T00:00:00"/>
    <s v="Myl 32"/>
    <x v="246"/>
    <x v="5"/>
    <x v="152"/>
    <x v="2"/>
    <x v="27"/>
    <m/>
    <s v="Shark Hound Smooth"/>
    <m/>
    <n v="4.4000000000000004"/>
    <n v="4.4000000000000004"/>
  </r>
  <r>
    <x v="17"/>
    <d v="2013-10-31T00:00:00"/>
    <s v="Myl 32"/>
    <x v="246"/>
    <x v="5"/>
    <x v="152"/>
    <x v="2"/>
    <x v="27"/>
    <m/>
    <s v="Shark Spotted Gully"/>
    <m/>
    <n v="16.100000000000001"/>
    <n v="16.100000000000001"/>
  </r>
  <r>
    <x v="17"/>
    <d v="2013-10-31T00:00:00"/>
    <s v="Myl 32"/>
    <x v="104"/>
    <x v="45"/>
    <x v="75"/>
    <x v="2"/>
    <x v="27"/>
    <m/>
    <s v="Shark Spotted Gully"/>
    <m/>
    <n v="18.3"/>
    <n v="18.3"/>
  </r>
  <r>
    <x v="17"/>
    <d v="2013-10-31T00:00:00"/>
    <s v="Myl 32"/>
    <x v="104"/>
    <x v="45"/>
    <x v="75"/>
    <x v="2"/>
    <x v="27"/>
    <m/>
    <s v="Shark Spotted Gully"/>
    <m/>
    <n v="16.8"/>
    <n v="16.8"/>
  </r>
  <r>
    <x v="17"/>
    <d v="2013-10-31T00:00:00"/>
    <s v="Myl 32"/>
    <x v="128"/>
    <x v="101"/>
    <x v="88"/>
    <x v="2"/>
    <x v="27"/>
    <m/>
    <m/>
    <m/>
    <m/>
    <s v=""/>
  </r>
  <r>
    <x v="17"/>
    <d v="2013-10-31T00:00:00"/>
    <s v="Myl 32"/>
    <x v="139"/>
    <x v="109"/>
    <x v="94"/>
    <x v="4"/>
    <x v="27"/>
    <m/>
    <m/>
    <m/>
    <m/>
    <s v=""/>
  </r>
  <r>
    <x v="17"/>
    <d v="2013-10-31T00:00:00"/>
    <s v="Myl 32"/>
    <x v="131"/>
    <x v="104"/>
    <x v="70"/>
    <x v="2"/>
    <x v="27"/>
    <m/>
    <s v="Shark Spotted Gully"/>
    <m/>
    <n v="23.8"/>
    <n v="23.8"/>
  </r>
  <r>
    <x v="17"/>
    <d v="2013-10-31T00:00:00"/>
    <s v="Myl 32"/>
    <x v="131"/>
    <x v="104"/>
    <x v="70"/>
    <x v="2"/>
    <x v="27"/>
    <m/>
    <s v="Shark Spotted Gully"/>
    <m/>
    <n v="16.600000000000001"/>
    <n v="16.600000000000001"/>
  </r>
  <r>
    <x v="18"/>
    <d v="2013-11-23T00:00:00"/>
    <s v="Zone 1 - Mile 8"/>
    <x v="42"/>
    <x v="37"/>
    <x v="30"/>
    <x v="4"/>
    <x v="4"/>
    <m/>
    <s v="Shark Spotted Gully"/>
    <m/>
    <n v="16.7"/>
    <n v="16.7"/>
  </r>
  <r>
    <x v="18"/>
    <d v="2013-11-23T00:00:00"/>
    <s v="Zone 1 - Mile 8"/>
    <x v="42"/>
    <x v="37"/>
    <x v="30"/>
    <x v="4"/>
    <x v="4"/>
    <m/>
    <s v="Shark Spotted Gully"/>
    <m/>
    <n v="27.3"/>
    <n v="27.3"/>
  </r>
  <r>
    <x v="18"/>
    <d v="2013-11-23T00:00:00"/>
    <s v="Zone 1 - Mile 8"/>
    <x v="42"/>
    <x v="37"/>
    <x v="30"/>
    <x v="4"/>
    <x v="4"/>
    <m/>
    <s v="Shark Hound Smooth"/>
    <m/>
    <n v="16.899999999999999"/>
    <n v="16.899999999999999"/>
  </r>
  <r>
    <x v="18"/>
    <d v="2013-11-23T00:00:00"/>
    <s v="Zone 1 - Mile 8"/>
    <x v="42"/>
    <x v="37"/>
    <x v="30"/>
    <x v="4"/>
    <x v="4"/>
    <m/>
    <s v="Shark Spotted Gully"/>
    <m/>
    <n v="20.3"/>
    <n v="20.3"/>
  </r>
  <r>
    <x v="18"/>
    <d v="2013-11-23T00:00:00"/>
    <s v="Zone 1 - Mile 8"/>
    <x v="43"/>
    <x v="38"/>
    <x v="30"/>
    <x v="5"/>
    <x v="4"/>
    <s v="Kob"/>
    <m/>
    <m/>
    <n v="0.7"/>
    <n v="1.4"/>
  </r>
  <r>
    <x v="18"/>
    <d v="2013-11-23T00:00:00"/>
    <s v="Zone 1 - Mile 8"/>
    <x v="43"/>
    <x v="38"/>
    <x v="30"/>
    <x v="5"/>
    <x v="4"/>
    <m/>
    <s v="Shark Spotted Gully"/>
    <m/>
    <n v="19.399999999999999"/>
    <n v="19.399999999999999"/>
  </r>
  <r>
    <x v="18"/>
    <d v="2013-11-23T00:00:00"/>
    <s v="Zone 1 - Mile 8"/>
    <x v="43"/>
    <x v="38"/>
    <x v="30"/>
    <x v="5"/>
    <x v="4"/>
    <m/>
    <s v="Shark Hound Smooth"/>
    <m/>
    <n v="12.2"/>
    <n v="12.2"/>
  </r>
  <r>
    <x v="18"/>
    <d v="2013-11-23T00:00:00"/>
    <s v="Zone 1 - Mile 8"/>
    <x v="314"/>
    <x v="223"/>
    <x v="178"/>
    <x v="7"/>
    <x v="4"/>
    <m/>
    <m/>
    <m/>
    <m/>
    <n v="0"/>
  </r>
  <r>
    <x v="18"/>
    <d v="2013-11-23T00:00:00"/>
    <s v="Zone 1 - Mile 8"/>
    <x v="163"/>
    <x v="84"/>
    <x v="104"/>
    <x v="2"/>
    <x v="4"/>
    <m/>
    <s v="Shark Spotted Gully"/>
    <m/>
    <n v="16.2"/>
    <n v="16.2"/>
  </r>
  <r>
    <x v="18"/>
    <d v="2013-11-23T00:00:00"/>
    <s v="Zone 1 - Mile 8"/>
    <x v="163"/>
    <x v="84"/>
    <x v="104"/>
    <x v="2"/>
    <x v="4"/>
    <m/>
    <s v="Shark Spotted Gully"/>
    <m/>
    <n v="25.3"/>
    <n v="25.3"/>
  </r>
  <r>
    <x v="18"/>
    <d v="2013-11-23T00:00:00"/>
    <s v="Zone 1 - Mile 8"/>
    <x v="163"/>
    <x v="84"/>
    <x v="104"/>
    <x v="2"/>
    <x v="4"/>
    <m/>
    <s v="Shark Spotted Gully"/>
    <m/>
    <n v="25.9"/>
    <n v="25.9"/>
  </r>
  <r>
    <x v="18"/>
    <d v="2013-11-23T00:00:00"/>
    <s v="Zone 1 - Mile 8"/>
    <x v="163"/>
    <x v="84"/>
    <x v="104"/>
    <x v="2"/>
    <x v="4"/>
    <m/>
    <s v="Shark Spotted Gully"/>
    <m/>
    <n v="18.8"/>
    <n v="18.8"/>
  </r>
  <r>
    <x v="18"/>
    <d v="2013-11-23T00:00:00"/>
    <s v="Zone 1 - Mile 8"/>
    <x v="163"/>
    <x v="84"/>
    <x v="104"/>
    <x v="2"/>
    <x v="4"/>
    <m/>
    <s v="Shark Spotted Gully"/>
    <m/>
    <n v="19.8"/>
    <n v="19.8"/>
  </r>
  <r>
    <x v="18"/>
    <d v="2013-11-23T00:00:00"/>
    <s v="Zone 1 - Mile 8"/>
    <x v="176"/>
    <x v="136"/>
    <x v="113"/>
    <x v="2"/>
    <x v="4"/>
    <m/>
    <s v="Shark Spotted Gully"/>
    <m/>
    <n v="7.4"/>
    <n v="7.4"/>
  </r>
  <r>
    <x v="18"/>
    <d v="2013-11-23T00:00:00"/>
    <s v="Zone 1 - Mile 8"/>
    <x v="176"/>
    <x v="136"/>
    <x v="113"/>
    <x v="2"/>
    <x v="4"/>
    <m/>
    <s v="Guitarfish - Lesser"/>
    <m/>
    <n v="4.2"/>
    <n v="4.2"/>
  </r>
  <r>
    <x v="18"/>
    <d v="2013-11-23T00:00:00"/>
    <s v="Zone 1 - Mile 8"/>
    <x v="317"/>
    <x v="225"/>
    <x v="181"/>
    <x v="2"/>
    <x v="4"/>
    <m/>
    <s v="Shark Hound Smooth"/>
    <m/>
    <n v="11"/>
    <n v="11"/>
  </r>
  <r>
    <x v="18"/>
    <d v="2013-11-23T00:00:00"/>
    <s v="Zone 1 - Mile 8"/>
    <x v="317"/>
    <x v="225"/>
    <x v="181"/>
    <x v="2"/>
    <x v="4"/>
    <m/>
    <s v="Shark Hound Smooth"/>
    <m/>
    <n v="10"/>
    <n v="10"/>
  </r>
  <r>
    <x v="18"/>
    <d v="2013-11-23T00:00:00"/>
    <s v="Zone 1 - Mile 8"/>
    <x v="317"/>
    <x v="225"/>
    <x v="181"/>
    <x v="2"/>
    <x v="4"/>
    <m/>
    <s v="Shark Hound Smooth"/>
    <m/>
    <n v="4.5"/>
    <n v="4.5"/>
  </r>
  <r>
    <x v="18"/>
    <d v="2013-11-23T00:00:00"/>
    <s v="Zone 1 - Mile 8"/>
    <x v="317"/>
    <x v="225"/>
    <x v="181"/>
    <x v="2"/>
    <x v="4"/>
    <m/>
    <s v="Shark Spotted Gully"/>
    <m/>
    <n v="20.5"/>
    <n v="20.5"/>
  </r>
  <r>
    <x v="18"/>
    <d v="2013-11-23T00:00:00"/>
    <s v="Zone 1 - Mile 8"/>
    <x v="319"/>
    <x v="158"/>
    <x v="183"/>
    <x v="2"/>
    <x v="4"/>
    <m/>
    <s v="Shark Spotted Gully"/>
    <m/>
    <n v="6.7"/>
    <n v="6.7"/>
  </r>
  <r>
    <x v="18"/>
    <d v="2013-11-23T00:00:00"/>
    <s v="Zone 1 - Mile 8"/>
    <x v="319"/>
    <x v="158"/>
    <x v="183"/>
    <x v="2"/>
    <x v="4"/>
    <m/>
    <s v="Shark Spotted Gully"/>
    <m/>
    <n v="16.399999999999999"/>
    <n v="16.399999999999999"/>
  </r>
  <r>
    <x v="18"/>
    <d v="2013-11-23T00:00:00"/>
    <s v="Zone 1 - Mile 8"/>
    <x v="319"/>
    <x v="158"/>
    <x v="183"/>
    <x v="2"/>
    <x v="4"/>
    <m/>
    <s v="Shark Spotted Gully"/>
    <m/>
    <n v="9.6"/>
    <n v="9.6"/>
  </r>
  <r>
    <x v="18"/>
    <d v="2013-11-23T00:00:00"/>
    <s v="Zone 1 - Mile 8"/>
    <x v="361"/>
    <x v="138"/>
    <x v="37"/>
    <x v="2"/>
    <x v="4"/>
    <m/>
    <s v="Shark Spotted Gully"/>
    <m/>
    <n v="14.5"/>
    <n v="14.5"/>
  </r>
  <r>
    <x v="18"/>
    <d v="2013-11-23T00:00:00"/>
    <s v="Zone 1 - Mile 8"/>
    <x v="361"/>
    <x v="138"/>
    <x v="37"/>
    <x v="2"/>
    <x v="4"/>
    <m/>
    <s v="Shark Hound Smooth"/>
    <m/>
    <n v="10.6"/>
    <n v="10.6"/>
  </r>
  <r>
    <x v="18"/>
    <d v="2013-11-23T00:00:00"/>
    <s v="Zone 1 - Mile 8"/>
    <x v="361"/>
    <x v="138"/>
    <x v="37"/>
    <x v="2"/>
    <x v="4"/>
    <m/>
    <s v="Shark Spotted Gully"/>
    <m/>
    <n v="21"/>
    <n v="21"/>
  </r>
  <r>
    <x v="18"/>
    <d v="2013-11-23T00:00:00"/>
    <s v="Zone 1 - Mile 8"/>
    <x v="168"/>
    <x v="130"/>
    <x v="108"/>
    <x v="9"/>
    <x v="4"/>
    <s v="Kob"/>
    <m/>
    <m/>
    <n v="0.7"/>
    <n v="1.4"/>
  </r>
  <r>
    <x v="18"/>
    <d v="2013-11-23T00:00:00"/>
    <s v="Zone 1 - Mile 8"/>
    <x v="360"/>
    <x v="252"/>
    <x v="203"/>
    <x v="2"/>
    <x v="4"/>
    <m/>
    <s v="Shark Spotted Gully"/>
    <m/>
    <n v="11.2"/>
    <n v="11.2"/>
  </r>
  <r>
    <x v="18"/>
    <d v="2013-11-23T00:00:00"/>
    <s v="Zone 1 - Mile 8"/>
    <x v="360"/>
    <x v="252"/>
    <x v="203"/>
    <x v="2"/>
    <x v="4"/>
    <m/>
    <s v="Shark Spotted Gully"/>
    <m/>
    <n v="11.7"/>
    <n v="11.7"/>
  </r>
  <r>
    <x v="18"/>
    <d v="2013-11-23T00:00:00"/>
    <s v="Zone 1 - Mile 8"/>
    <x v="360"/>
    <x v="252"/>
    <x v="203"/>
    <x v="2"/>
    <x v="4"/>
    <m/>
    <s v="Elephantfish"/>
    <m/>
    <n v="2.1"/>
    <n v="2.1"/>
  </r>
  <r>
    <x v="18"/>
    <d v="2013-11-23T00:00:00"/>
    <s v="Zone 1 - Mile 8"/>
    <x v="360"/>
    <x v="252"/>
    <x v="203"/>
    <x v="2"/>
    <x v="4"/>
    <m/>
    <s v="Shark Spotted Gully"/>
    <m/>
    <n v="9.3000000000000007"/>
    <n v="9.3000000000000007"/>
  </r>
  <r>
    <x v="18"/>
    <d v="2013-11-23T00:00:00"/>
    <s v="Zone 1 - Mile 8"/>
    <x v="360"/>
    <x v="252"/>
    <x v="203"/>
    <x v="2"/>
    <x v="4"/>
    <m/>
    <s v="Shark Cow / Sevengill"/>
    <m/>
    <n v="20.100000000000001"/>
    <n v="20.100000000000001"/>
  </r>
  <r>
    <x v="18"/>
    <d v="2013-11-23T00:00:00"/>
    <s v="Zone 1 - Mile 8"/>
    <x v="257"/>
    <x v="185"/>
    <x v="48"/>
    <x v="2"/>
    <x v="3"/>
    <m/>
    <m/>
    <m/>
    <m/>
    <n v="0"/>
  </r>
  <r>
    <x v="18"/>
    <d v="2013-11-23T00:00:00"/>
    <s v="Zone 1 - Mile 8"/>
    <x v="20"/>
    <x v="13"/>
    <x v="15"/>
    <x v="4"/>
    <x v="3"/>
    <m/>
    <m/>
    <m/>
    <m/>
    <n v="0"/>
  </r>
  <r>
    <x v="18"/>
    <d v="2013-11-23T00:00:00"/>
    <s v="Zone 1 - Mile 8"/>
    <x v="23"/>
    <x v="22"/>
    <x v="17"/>
    <x v="6"/>
    <x v="3"/>
    <m/>
    <m/>
    <m/>
    <m/>
    <n v="0"/>
  </r>
  <r>
    <x v="18"/>
    <d v="2013-11-23T00:00:00"/>
    <s v="Zone 1 - Mile 8"/>
    <x v="25"/>
    <x v="24"/>
    <x v="19"/>
    <x v="0"/>
    <x v="3"/>
    <m/>
    <s v="Shark Hound Smooth"/>
    <m/>
    <n v="6.8"/>
    <n v="6.8"/>
  </r>
  <r>
    <x v="18"/>
    <d v="2013-11-23T00:00:00"/>
    <s v="Zone 1 - Mile 8"/>
    <x v="26"/>
    <x v="25"/>
    <x v="20"/>
    <x v="6"/>
    <x v="3"/>
    <s v="Kob"/>
    <m/>
    <m/>
    <n v="1.2"/>
    <n v="2.4"/>
  </r>
  <r>
    <x v="18"/>
    <d v="2013-11-23T00:00:00"/>
    <s v="Zone 1 - Mile 8"/>
    <x v="27"/>
    <x v="26"/>
    <x v="21"/>
    <x v="2"/>
    <x v="3"/>
    <m/>
    <m/>
    <m/>
    <m/>
    <n v="0"/>
  </r>
  <r>
    <x v="18"/>
    <d v="2013-11-23T00:00:00"/>
    <s v="Zone 1 - Mile 8"/>
    <x v="28"/>
    <x v="18"/>
    <x v="21"/>
    <x v="4"/>
    <x v="3"/>
    <m/>
    <m/>
    <m/>
    <m/>
    <n v="0"/>
  </r>
  <r>
    <x v="18"/>
    <d v="2013-11-23T00:00:00"/>
    <s v="Zone 1 - Mile 8"/>
    <x v="35"/>
    <x v="30"/>
    <x v="26"/>
    <x v="2"/>
    <x v="3"/>
    <m/>
    <s v="Shark Hound Smooth"/>
    <m/>
    <n v="6.6"/>
    <n v="6.6"/>
  </r>
  <r>
    <x v="18"/>
    <d v="2013-11-23T00:00:00"/>
    <s v="Zone 1 - Mile 8"/>
    <x v="38"/>
    <x v="33"/>
    <x v="15"/>
    <x v="7"/>
    <x v="3"/>
    <m/>
    <m/>
    <m/>
    <m/>
    <n v="0"/>
  </r>
  <r>
    <x v="18"/>
    <d v="2013-11-23T00:00:00"/>
    <s v="Zone 1 - Mile 8"/>
    <x v="37"/>
    <x v="32"/>
    <x v="28"/>
    <x v="0"/>
    <x v="3"/>
    <m/>
    <m/>
    <m/>
    <m/>
    <n v="0"/>
  </r>
  <r>
    <x v="18"/>
    <d v="2013-11-23T00:00:00"/>
    <s v="Zone 1 - Mile 8"/>
    <x v="322"/>
    <x v="118"/>
    <x v="171"/>
    <x v="2"/>
    <x v="3"/>
    <m/>
    <m/>
    <m/>
    <m/>
    <n v="0"/>
  </r>
  <r>
    <x v="18"/>
    <d v="2013-11-23T00:00:00"/>
    <s v="Zone 1 - Mile 8"/>
    <x v="402"/>
    <x v="210"/>
    <x v="222"/>
    <x v="2"/>
    <x v="3"/>
    <m/>
    <m/>
    <m/>
    <m/>
    <n v="0"/>
  </r>
  <r>
    <x v="18"/>
    <d v="2013-11-23T00:00:00"/>
    <s v="Zone 1 - Mile 8"/>
    <x v="404"/>
    <x v="283"/>
    <x v="69"/>
    <x v="6"/>
    <x v="3"/>
    <m/>
    <m/>
    <m/>
    <m/>
    <n v="0"/>
  </r>
  <r>
    <x v="18"/>
    <d v="2013-11-23T00:00:00"/>
    <s v="Zone 1 - Mile 8"/>
    <x v="0"/>
    <x v="0"/>
    <x v="0"/>
    <x v="0"/>
    <x v="0"/>
    <m/>
    <m/>
    <m/>
    <m/>
    <s v=""/>
  </r>
  <r>
    <x v="18"/>
    <d v="2013-11-23T00:00:00"/>
    <s v="Zone 1 - Mile 8"/>
    <x v="3"/>
    <x v="3"/>
    <x v="2"/>
    <x v="0"/>
    <x v="0"/>
    <s v="Kob"/>
    <m/>
    <m/>
    <n v="1"/>
    <n v="2"/>
  </r>
  <r>
    <x v="18"/>
    <d v="2013-11-23T00:00:00"/>
    <s v="Zone 1 - Mile 8"/>
    <x v="3"/>
    <x v="3"/>
    <x v="2"/>
    <x v="0"/>
    <x v="0"/>
    <m/>
    <s v="Shark Hound Smooth"/>
    <m/>
    <n v="8.1"/>
    <n v="8.1"/>
  </r>
  <r>
    <x v="18"/>
    <d v="2013-11-23T00:00:00"/>
    <s v="Zone 1 - Mile 8"/>
    <x v="3"/>
    <x v="3"/>
    <x v="2"/>
    <x v="0"/>
    <x v="0"/>
    <m/>
    <s v="Shark Spotted Gully"/>
    <m/>
    <n v="5.6"/>
    <n v="5.6"/>
  </r>
  <r>
    <x v="18"/>
    <d v="2013-11-23T00:00:00"/>
    <s v="Zone 1 - Mile 8"/>
    <x v="3"/>
    <x v="3"/>
    <x v="2"/>
    <x v="0"/>
    <x v="0"/>
    <m/>
    <s v="Shark Hound Smooth"/>
    <m/>
    <n v="2.7"/>
    <n v="2.7"/>
  </r>
  <r>
    <x v="18"/>
    <d v="2013-11-23T00:00:00"/>
    <s v="Zone 1 - Mile 8"/>
    <x v="3"/>
    <x v="3"/>
    <x v="2"/>
    <x v="0"/>
    <x v="0"/>
    <m/>
    <s v="Shark Spotted Gully"/>
    <m/>
    <n v="5.3"/>
    <n v="5.3"/>
  </r>
  <r>
    <x v="18"/>
    <d v="2013-11-23T00:00:00"/>
    <s v="Zone 1 - Mile 8"/>
    <x v="4"/>
    <x v="4"/>
    <x v="2"/>
    <x v="2"/>
    <x v="0"/>
    <m/>
    <s v="Elephantfish"/>
    <m/>
    <n v="2.0299999999999998"/>
    <n v="2.0299999999999998"/>
  </r>
  <r>
    <x v="18"/>
    <d v="2013-11-23T00:00:00"/>
    <s v="Zone 1 - Mile 8"/>
    <x v="4"/>
    <x v="4"/>
    <x v="2"/>
    <x v="2"/>
    <x v="0"/>
    <m/>
    <s v="Shark Spotted Gully"/>
    <m/>
    <n v="18.600000000000001"/>
    <n v="18.600000000000001"/>
  </r>
  <r>
    <x v="18"/>
    <d v="2013-11-23T00:00:00"/>
    <s v="Zone 1 - Mile 8"/>
    <x v="4"/>
    <x v="4"/>
    <x v="2"/>
    <x v="2"/>
    <x v="0"/>
    <m/>
    <s v="Shark Spotted Gully"/>
    <m/>
    <n v="20.399999999999999"/>
    <n v="20.399999999999999"/>
  </r>
  <r>
    <x v="18"/>
    <d v="2013-11-23T00:00:00"/>
    <s v="Zone 1 - Mile 8"/>
    <x v="5"/>
    <x v="5"/>
    <x v="2"/>
    <x v="2"/>
    <x v="0"/>
    <m/>
    <s v="Guitarfish - Lesser"/>
    <m/>
    <n v="2.1"/>
    <n v="2.1"/>
  </r>
  <r>
    <x v="18"/>
    <d v="2013-11-23T00:00:00"/>
    <s v="Zone 1 - Mile 8"/>
    <x v="5"/>
    <x v="5"/>
    <x v="2"/>
    <x v="2"/>
    <x v="0"/>
    <m/>
    <s v="Shark Spotted Gully"/>
    <m/>
    <n v="6.6"/>
    <n v="6.6"/>
  </r>
  <r>
    <x v="18"/>
    <d v="2013-11-23T00:00:00"/>
    <s v="Zone 1 - Mile 8"/>
    <x v="5"/>
    <x v="5"/>
    <x v="2"/>
    <x v="2"/>
    <x v="0"/>
    <m/>
    <s v="Shark Spotted Gully"/>
    <m/>
    <n v="13.5"/>
    <n v="13.5"/>
  </r>
  <r>
    <x v="18"/>
    <d v="2013-11-23T00:00:00"/>
    <s v="Zone 1 - Mile 8"/>
    <x v="5"/>
    <x v="5"/>
    <x v="2"/>
    <x v="2"/>
    <x v="0"/>
    <m/>
    <s v="Guitarfish - Lesser"/>
    <m/>
    <n v="3.1"/>
    <n v="3.1"/>
  </r>
  <r>
    <x v="18"/>
    <d v="2013-11-23T00:00:00"/>
    <s v="Zone 1 - Mile 8"/>
    <x v="5"/>
    <x v="5"/>
    <x v="2"/>
    <x v="2"/>
    <x v="0"/>
    <s v="Kob"/>
    <m/>
    <m/>
    <n v="1.8"/>
    <n v="3.6"/>
  </r>
  <r>
    <x v="18"/>
    <d v="2013-11-23T00:00:00"/>
    <s v="Zone 1 - Mile 8"/>
    <x v="6"/>
    <x v="6"/>
    <x v="2"/>
    <x v="3"/>
    <x v="0"/>
    <m/>
    <m/>
    <m/>
    <m/>
    <n v="0"/>
  </r>
  <r>
    <x v="18"/>
    <d v="2013-11-23T00:00:00"/>
    <s v="Zone 1 - Mile 8"/>
    <x v="9"/>
    <x v="9"/>
    <x v="5"/>
    <x v="2"/>
    <x v="0"/>
    <m/>
    <s v="Shark Spotted Gully"/>
    <m/>
    <n v="15.6"/>
    <n v="15.6"/>
  </r>
  <r>
    <x v="18"/>
    <d v="2013-11-23T00:00:00"/>
    <s v="Zone 1 - Mile 8"/>
    <x v="9"/>
    <x v="9"/>
    <x v="5"/>
    <x v="2"/>
    <x v="0"/>
    <m/>
    <s v="Shark Spotted Gully"/>
    <m/>
    <n v="24"/>
    <n v="24"/>
  </r>
  <r>
    <x v="18"/>
    <d v="2013-11-23T00:00:00"/>
    <s v="Zone 1 - Mile 8"/>
    <x v="9"/>
    <x v="9"/>
    <x v="5"/>
    <x v="2"/>
    <x v="0"/>
    <m/>
    <s v="Guitarfish - Lesser"/>
    <m/>
    <n v="2.8"/>
    <n v="2.8"/>
  </r>
  <r>
    <x v="18"/>
    <d v="2013-11-23T00:00:00"/>
    <s v="Zone 1 - Mile 8"/>
    <x v="1"/>
    <x v="1"/>
    <x v="0"/>
    <x v="1"/>
    <x v="0"/>
    <m/>
    <m/>
    <m/>
    <m/>
    <n v="0"/>
  </r>
  <r>
    <x v="18"/>
    <d v="2013-11-23T00:00:00"/>
    <s v="Zone 1 - Mile 8"/>
    <x v="11"/>
    <x v="11"/>
    <x v="7"/>
    <x v="5"/>
    <x v="0"/>
    <m/>
    <m/>
    <m/>
    <m/>
    <n v="0"/>
  </r>
  <r>
    <x v="18"/>
    <d v="2013-11-23T00:00:00"/>
    <s v="Zone 1 - Mile 8"/>
    <x v="263"/>
    <x v="55"/>
    <x v="158"/>
    <x v="2"/>
    <x v="0"/>
    <m/>
    <m/>
    <m/>
    <m/>
    <n v="0"/>
  </r>
  <r>
    <x v="18"/>
    <d v="2013-11-23T00:00:00"/>
    <s v="Zone 1 - Mile 8"/>
    <x v="14"/>
    <x v="14"/>
    <x v="10"/>
    <x v="4"/>
    <x v="0"/>
    <s v="Kob"/>
    <m/>
    <m/>
    <n v="1.4"/>
    <n v="2.8"/>
  </r>
  <r>
    <x v="18"/>
    <d v="2013-11-23T00:00:00"/>
    <s v="Zone 1 - Mile 8"/>
    <x v="15"/>
    <x v="15"/>
    <x v="10"/>
    <x v="3"/>
    <x v="0"/>
    <m/>
    <m/>
    <m/>
    <m/>
    <n v="0"/>
  </r>
  <r>
    <x v="18"/>
    <d v="2013-11-23T00:00:00"/>
    <s v="Zone 1 - Mile 8"/>
    <x v="266"/>
    <x v="5"/>
    <x v="159"/>
    <x v="4"/>
    <x v="0"/>
    <m/>
    <s v="Shark Spotted Gully"/>
    <m/>
    <n v="14.6"/>
    <n v="14.6"/>
  </r>
  <r>
    <x v="18"/>
    <d v="2013-11-23T00:00:00"/>
    <s v="Zone 1 - Mile 8"/>
    <x v="266"/>
    <x v="5"/>
    <x v="159"/>
    <x v="4"/>
    <x v="0"/>
    <m/>
    <s v="Shark Hound Smooth"/>
    <m/>
    <n v="17"/>
    <n v="17"/>
  </r>
  <r>
    <x v="18"/>
    <d v="2013-11-23T00:00:00"/>
    <s v="Zone 1 - Mile 8"/>
    <x v="266"/>
    <x v="5"/>
    <x v="159"/>
    <x v="4"/>
    <x v="0"/>
    <m/>
    <s v="Shark Hound Smooth"/>
    <m/>
    <n v="4.5"/>
    <n v="4.5"/>
  </r>
  <r>
    <x v="18"/>
    <d v="2013-11-23T00:00:00"/>
    <s v="Zone 1 - Mile 8"/>
    <x v="266"/>
    <x v="5"/>
    <x v="159"/>
    <x v="4"/>
    <x v="0"/>
    <m/>
    <s v="Shark Spotted Gully"/>
    <m/>
    <n v="12.5"/>
    <n v="12.5"/>
  </r>
  <r>
    <x v="18"/>
    <d v="2013-11-23T00:00:00"/>
    <s v="Zone 1 - Mile 8"/>
    <x v="267"/>
    <x v="172"/>
    <x v="159"/>
    <x v="9"/>
    <x v="0"/>
    <m/>
    <s v="Guitarfish - Lesser"/>
    <m/>
    <n v="4"/>
    <n v="4"/>
  </r>
  <r>
    <x v="18"/>
    <d v="2013-11-23T00:00:00"/>
    <s v="Zone 1 - Mile 8"/>
    <x v="268"/>
    <x v="138"/>
    <x v="159"/>
    <x v="9"/>
    <x v="0"/>
    <m/>
    <s v="Shark Spotted Gully"/>
    <m/>
    <n v="8.5"/>
    <n v="8.5"/>
  </r>
  <r>
    <x v="18"/>
    <d v="2013-11-23T00:00:00"/>
    <s v="Zone 1 - Mile 8"/>
    <x v="268"/>
    <x v="138"/>
    <x v="159"/>
    <x v="9"/>
    <x v="0"/>
    <m/>
    <s v="Shark Spotted Gully"/>
    <m/>
    <n v="2.5"/>
    <n v="2.5"/>
  </r>
  <r>
    <x v="18"/>
    <d v="2013-11-23T00:00:00"/>
    <s v="Zone 1 - Mile 8"/>
    <x v="268"/>
    <x v="138"/>
    <x v="159"/>
    <x v="9"/>
    <x v="0"/>
    <m/>
    <s v="Shark Spotted Gully"/>
    <m/>
    <n v="16.600000000000001"/>
    <n v="16.600000000000001"/>
  </r>
  <r>
    <x v="18"/>
    <d v="2013-11-23T00:00:00"/>
    <s v="Zone 1 - Mile 8"/>
    <x v="270"/>
    <x v="191"/>
    <x v="9"/>
    <x v="3"/>
    <x v="0"/>
    <m/>
    <m/>
    <m/>
    <m/>
    <n v="0"/>
  </r>
  <r>
    <x v="18"/>
    <d v="2013-11-23T00:00:00"/>
    <s v="Zone 1 - Mile 8"/>
    <x v="325"/>
    <x v="61"/>
    <x v="187"/>
    <x v="2"/>
    <x v="0"/>
    <m/>
    <s v="Shark Spotted Gully"/>
    <m/>
    <n v="9.6"/>
    <n v="9.6"/>
  </r>
  <r>
    <x v="18"/>
    <d v="2013-11-23T00:00:00"/>
    <s v="Zone 1 - Mile 8"/>
    <x v="325"/>
    <x v="61"/>
    <x v="187"/>
    <x v="2"/>
    <x v="0"/>
    <m/>
    <s v="Shark Hound Smooth"/>
    <m/>
    <n v="2"/>
    <n v="2"/>
  </r>
  <r>
    <x v="18"/>
    <d v="2013-11-23T00:00:00"/>
    <s v="Zone 1 - Mile 8"/>
    <x v="354"/>
    <x v="248"/>
    <x v="200"/>
    <x v="11"/>
    <x v="0"/>
    <m/>
    <m/>
    <m/>
    <m/>
    <n v="0"/>
  </r>
  <r>
    <x v="18"/>
    <d v="2013-11-23T00:00:00"/>
    <s v="Zone 1 - Mile 8"/>
    <x v="46"/>
    <x v="41"/>
    <x v="33"/>
    <x v="2"/>
    <x v="5"/>
    <m/>
    <m/>
    <m/>
    <m/>
    <s v=""/>
  </r>
  <r>
    <x v="18"/>
    <d v="2013-11-23T00:00:00"/>
    <s v="Zone 1 - Mile 8"/>
    <x v="47"/>
    <x v="42"/>
    <x v="34"/>
    <x v="1"/>
    <x v="5"/>
    <m/>
    <m/>
    <m/>
    <m/>
    <s v=""/>
  </r>
  <r>
    <x v="18"/>
    <d v="2013-11-23T00:00:00"/>
    <s v="Zone 1 - Mile 8"/>
    <x v="48"/>
    <x v="43"/>
    <x v="34"/>
    <x v="6"/>
    <x v="5"/>
    <s v="Kob"/>
    <m/>
    <m/>
    <n v="0.7"/>
    <n v="1.4"/>
  </r>
  <r>
    <x v="18"/>
    <d v="2013-11-23T00:00:00"/>
    <s v="Zone 1 - Mile 8"/>
    <x v="48"/>
    <x v="43"/>
    <x v="34"/>
    <x v="6"/>
    <x v="5"/>
    <s v="Kob"/>
    <m/>
    <m/>
    <n v="1"/>
    <n v="2"/>
  </r>
  <r>
    <x v="18"/>
    <d v="2013-11-23T00:00:00"/>
    <s v="Zone 1 - Mile 8"/>
    <x v="48"/>
    <x v="43"/>
    <x v="34"/>
    <x v="6"/>
    <x v="5"/>
    <s v="Kob"/>
    <m/>
    <m/>
    <n v="0.9"/>
    <n v="1.8"/>
  </r>
  <r>
    <x v="18"/>
    <d v="2013-11-23T00:00:00"/>
    <s v="Zone 1 - Mile 8"/>
    <x v="53"/>
    <x v="5"/>
    <x v="38"/>
    <x v="2"/>
    <x v="5"/>
    <s v="Kob"/>
    <m/>
    <m/>
    <n v="2.1"/>
    <n v="4.2"/>
  </r>
  <r>
    <x v="18"/>
    <d v="2013-11-23T00:00:00"/>
    <s v="Zone 1 - Mile 8"/>
    <x v="54"/>
    <x v="46"/>
    <x v="39"/>
    <x v="2"/>
    <x v="5"/>
    <m/>
    <s v="Shark Spotted Gully"/>
    <m/>
    <n v="11"/>
    <n v="11"/>
  </r>
  <r>
    <x v="18"/>
    <d v="2013-11-23T00:00:00"/>
    <s v="Zone 1 - Mile 8"/>
    <x v="56"/>
    <x v="39"/>
    <x v="41"/>
    <x v="2"/>
    <x v="5"/>
    <s v="Kob"/>
    <m/>
    <m/>
    <n v="0.8"/>
    <n v="1.6"/>
  </r>
  <r>
    <x v="18"/>
    <d v="2013-11-23T00:00:00"/>
    <s v="Zone 1 - Mile 8"/>
    <x v="56"/>
    <x v="39"/>
    <x v="41"/>
    <x v="2"/>
    <x v="5"/>
    <s v="Kob"/>
    <m/>
    <m/>
    <n v="1.4"/>
    <n v="2.8"/>
  </r>
  <r>
    <x v="18"/>
    <d v="2013-11-23T00:00:00"/>
    <s v="Zone 1 - Mile 8"/>
    <x v="56"/>
    <x v="39"/>
    <x v="41"/>
    <x v="2"/>
    <x v="5"/>
    <m/>
    <s v="Shark Spotted Gully"/>
    <m/>
    <n v="21.4"/>
    <n v="21.4"/>
  </r>
  <r>
    <x v="18"/>
    <d v="2013-11-23T00:00:00"/>
    <s v="Zone 1 - Mile 8"/>
    <x v="56"/>
    <x v="39"/>
    <x v="41"/>
    <x v="2"/>
    <x v="5"/>
    <m/>
    <s v="Shark Hound Smooth"/>
    <m/>
    <n v="4.2"/>
    <n v="4.2"/>
  </r>
  <r>
    <x v="18"/>
    <d v="2013-11-23T00:00:00"/>
    <s v="Zone 1 - Mile 8"/>
    <x v="57"/>
    <x v="5"/>
    <x v="21"/>
    <x v="2"/>
    <x v="5"/>
    <m/>
    <s v="Shark Spotted Gully"/>
    <m/>
    <n v="3.7"/>
    <n v="3.7"/>
  </r>
  <r>
    <x v="18"/>
    <d v="2013-11-23T00:00:00"/>
    <s v="Zone 1 - Mile 8"/>
    <x v="57"/>
    <x v="5"/>
    <x v="21"/>
    <x v="2"/>
    <x v="5"/>
    <s v="Kob"/>
    <m/>
    <m/>
    <n v="6"/>
    <n v="12"/>
  </r>
  <r>
    <x v="18"/>
    <d v="2013-11-23T00:00:00"/>
    <s v="Zone 1 - Mile 8"/>
    <x v="57"/>
    <x v="5"/>
    <x v="21"/>
    <x v="2"/>
    <x v="5"/>
    <s v="Kob"/>
    <m/>
    <m/>
    <n v="1.6"/>
    <n v="3.2"/>
  </r>
  <r>
    <x v="18"/>
    <d v="2013-11-23T00:00:00"/>
    <s v="Zone 1 - Mile 8"/>
    <x v="55"/>
    <x v="47"/>
    <x v="40"/>
    <x v="2"/>
    <x v="5"/>
    <m/>
    <s v="Shark Spotted Gully"/>
    <m/>
    <n v="14.4"/>
    <n v="14.4"/>
  </r>
  <r>
    <x v="18"/>
    <d v="2013-11-23T00:00:00"/>
    <s v="Zone 1 - Mile 8"/>
    <x v="55"/>
    <x v="47"/>
    <x v="40"/>
    <x v="2"/>
    <x v="5"/>
    <m/>
    <s v="Shark Copper (Female)"/>
    <m/>
    <n v="103"/>
    <n v="103"/>
  </r>
  <r>
    <x v="18"/>
    <d v="2013-11-23T00:00:00"/>
    <s v="Zone 1 - Mile 8"/>
    <x v="55"/>
    <x v="47"/>
    <x v="40"/>
    <x v="2"/>
    <x v="5"/>
    <s v="Kob"/>
    <m/>
    <m/>
    <n v="0.8"/>
    <n v="1.6"/>
  </r>
  <r>
    <x v="18"/>
    <d v="2013-11-23T00:00:00"/>
    <s v="Zone 1 - Mile 8"/>
    <x v="55"/>
    <x v="47"/>
    <x v="40"/>
    <x v="2"/>
    <x v="5"/>
    <s v="Kob"/>
    <m/>
    <m/>
    <n v="1.4"/>
    <n v="2.8"/>
  </r>
  <r>
    <x v="18"/>
    <d v="2013-11-23T00:00:00"/>
    <s v="Zone 1 - Mile 8"/>
    <x v="55"/>
    <x v="47"/>
    <x v="40"/>
    <x v="2"/>
    <x v="5"/>
    <s v="Shad"/>
    <m/>
    <m/>
    <n v="0.9"/>
    <n v="1.8"/>
  </r>
  <r>
    <x v="18"/>
    <d v="2013-11-23T00:00:00"/>
    <s v="Zone 1 - Mile 8"/>
    <x v="159"/>
    <x v="126"/>
    <x v="103"/>
    <x v="4"/>
    <x v="18"/>
    <m/>
    <s v="Shark Spotted Gully"/>
    <m/>
    <n v="22.5"/>
    <n v="22.5"/>
  </r>
  <r>
    <x v="18"/>
    <d v="2013-11-23T00:00:00"/>
    <s v="Zone 1 - Mile 8"/>
    <x v="159"/>
    <x v="126"/>
    <x v="103"/>
    <x v="4"/>
    <x v="18"/>
    <m/>
    <s v="Shark Hound Smooth"/>
    <m/>
    <n v="9"/>
    <n v="9"/>
  </r>
  <r>
    <x v="18"/>
    <d v="2013-11-23T00:00:00"/>
    <s v="Zone 1 - Mile 8"/>
    <x v="160"/>
    <x v="121"/>
    <x v="48"/>
    <x v="0"/>
    <x v="18"/>
    <m/>
    <s v="Shark Spotted Gully"/>
    <m/>
    <n v="9.3000000000000007"/>
    <n v="9.3000000000000007"/>
  </r>
  <r>
    <x v="18"/>
    <d v="2013-11-23T00:00:00"/>
    <s v="Zone 1 - Mile 8"/>
    <x v="160"/>
    <x v="121"/>
    <x v="48"/>
    <x v="0"/>
    <x v="18"/>
    <m/>
    <s v="Shark Hound Smooth"/>
    <m/>
    <n v="15.3"/>
    <n v="15.3"/>
  </r>
  <r>
    <x v="18"/>
    <d v="2013-11-23T00:00:00"/>
    <s v="Zone 1 - Mile 8"/>
    <x v="160"/>
    <x v="121"/>
    <x v="48"/>
    <x v="0"/>
    <x v="18"/>
    <m/>
    <s v="Shark Spotted Gully"/>
    <m/>
    <n v="15.2"/>
    <n v="15.2"/>
  </r>
  <r>
    <x v="18"/>
    <d v="2013-11-23T00:00:00"/>
    <s v="Zone 1 - Mile 8"/>
    <x v="161"/>
    <x v="81"/>
    <x v="94"/>
    <x v="0"/>
    <x v="18"/>
    <m/>
    <s v="Shark Spotted Gully"/>
    <m/>
    <n v="14"/>
    <n v="14"/>
  </r>
  <r>
    <x v="18"/>
    <d v="2013-11-23T00:00:00"/>
    <s v="Zone 1 - Mile 8"/>
    <x v="161"/>
    <x v="81"/>
    <x v="94"/>
    <x v="0"/>
    <x v="18"/>
    <m/>
    <s v="Shark Hound Smooth"/>
    <m/>
    <n v="4.8"/>
    <n v="4.8"/>
  </r>
  <r>
    <x v="18"/>
    <d v="2013-11-23T00:00:00"/>
    <s v="Zone 1 - Mile 8"/>
    <x v="161"/>
    <x v="81"/>
    <x v="94"/>
    <x v="0"/>
    <x v="18"/>
    <s v="Kob"/>
    <m/>
    <m/>
    <n v="4.7"/>
    <n v="9.4"/>
  </r>
  <r>
    <x v="18"/>
    <d v="2013-11-23T00:00:00"/>
    <s v="Zone 1 - Mile 8"/>
    <x v="161"/>
    <x v="81"/>
    <x v="94"/>
    <x v="0"/>
    <x v="18"/>
    <s v="Kob"/>
    <m/>
    <m/>
    <n v="0.7"/>
    <n v="1.4"/>
  </r>
  <r>
    <x v="18"/>
    <d v="2013-11-23T00:00:00"/>
    <s v="Zone 1 - Mile 8"/>
    <x v="161"/>
    <x v="81"/>
    <x v="94"/>
    <x v="0"/>
    <x v="18"/>
    <s v="Kob"/>
    <m/>
    <m/>
    <n v="3.2"/>
    <n v="6.4"/>
  </r>
  <r>
    <x v="18"/>
    <d v="2013-11-23T00:00:00"/>
    <s v="Zone 1 - Mile 8"/>
    <x v="164"/>
    <x v="31"/>
    <x v="105"/>
    <x v="6"/>
    <x v="18"/>
    <m/>
    <m/>
    <m/>
    <m/>
    <n v="0"/>
  </r>
  <r>
    <x v="18"/>
    <d v="2013-11-23T00:00:00"/>
    <s v="Zone 1 - Mile 8"/>
    <x v="240"/>
    <x v="172"/>
    <x v="148"/>
    <x v="2"/>
    <x v="18"/>
    <m/>
    <s v="Shark Spotted Gully"/>
    <m/>
    <n v="15.2"/>
    <n v="15.2"/>
  </r>
  <r>
    <x v="18"/>
    <d v="2013-11-23T00:00:00"/>
    <s v="Zone 1 - Mile 8"/>
    <x v="240"/>
    <x v="172"/>
    <x v="148"/>
    <x v="2"/>
    <x v="18"/>
    <m/>
    <s v="Shark Hound Smooth"/>
    <m/>
    <n v="12.7"/>
    <n v="12.7"/>
  </r>
  <r>
    <x v="18"/>
    <d v="2013-11-23T00:00:00"/>
    <s v="Zone 1 - Mile 8"/>
    <x v="240"/>
    <x v="172"/>
    <x v="148"/>
    <x v="2"/>
    <x v="18"/>
    <m/>
    <s v="Shark Hound Smooth"/>
    <m/>
    <n v="3.8"/>
    <n v="3.8"/>
  </r>
  <r>
    <x v="18"/>
    <d v="2013-11-23T00:00:00"/>
    <s v="Zone 1 - Mile 8"/>
    <x v="166"/>
    <x v="128"/>
    <x v="69"/>
    <x v="4"/>
    <x v="18"/>
    <m/>
    <s v="Guitarfish - Lesser"/>
    <m/>
    <n v="3.8"/>
    <n v="3.8"/>
  </r>
  <r>
    <x v="18"/>
    <d v="2013-11-23T00:00:00"/>
    <s v="Zone 1 - Mile 8"/>
    <x v="166"/>
    <x v="128"/>
    <x v="69"/>
    <x v="4"/>
    <x v="18"/>
    <m/>
    <s v="Shark Hound Smooth"/>
    <m/>
    <n v="4.7"/>
    <n v="4.7"/>
  </r>
  <r>
    <x v="18"/>
    <d v="2013-11-23T00:00:00"/>
    <s v="Zone 1 - Mile 8"/>
    <x v="166"/>
    <x v="128"/>
    <x v="69"/>
    <x v="4"/>
    <x v="18"/>
    <m/>
    <s v="Shark Hound Smooth"/>
    <m/>
    <n v="4.4000000000000004"/>
    <n v="4.4000000000000004"/>
  </r>
  <r>
    <x v="18"/>
    <d v="2013-11-23T00:00:00"/>
    <s v="Zone 1 - Mile 8"/>
    <x v="166"/>
    <x v="128"/>
    <x v="69"/>
    <x v="4"/>
    <x v="18"/>
    <m/>
    <s v="Shark Spotted Gully"/>
    <m/>
    <n v="6.3"/>
    <n v="6.3"/>
  </r>
  <r>
    <x v="18"/>
    <d v="2013-11-23T00:00:00"/>
    <s v="Zone 1 - Mile 8"/>
    <x v="166"/>
    <x v="128"/>
    <x v="69"/>
    <x v="4"/>
    <x v="18"/>
    <m/>
    <s v="Shark Hound Smooth"/>
    <m/>
    <n v="3.5"/>
    <n v="3.5"/>
  </r>
  <r>
    <x v="18"/>
    <d v="2013-11-23T00:00:00"/>
    <s v="Zone 1 - Mile 8"/>
    <x v="167"/>
    <x v="129"/>
    <x v="107"/>
    <x v="0"/>
    <x v="18"/>
    <m/>
    <m/>
    <m/>
    <m/>
    <s v=""/>
  </r>
  <r>
    <x v="18"/>
    <d v="2013-11-23T00:00:00"/>
    <s v="Zone 1 - Mile 8"/>
    <x v="177"/>
    <x v="137"/>
    <x v="85"/>
    <x v="4"/>
    <x v="18"/>
    <m/>
    <s v="Shark Hound Smooth"/>
    <m/>
    <n v="11.3"/>
    <n v="11.3"/>
  </r>
  <r>
    <x v="18"/>
    <d v="2013-11-23T00:00:00"/>
    <s v="Zone 1 - Mile 8"/>
    <x v="178"/>
    <x v="13"/>
    <x v="102"/>
    <x v="9"/>
    <x v="18"/>
    <m/>
    <s v="Shark Hound Smooth"/>
    <m/>
    <n v="4.5999999999999996"/>
    <n v="4.5999999999999996"/>
  </r>
  <r>
    <x v="18"/>
    <d v="2013-11-23T00:00:00"/>
    <s v="Zone 1 - Mile 8"/>
    <x v="178"/>
    <x v="13"/>
    <x v="102"/>
    <x v="9"/>
    <x v="18"/>
    <m/>
    <s v="Shark Hound Smooth"/>
    <m/>
    <n v="8.6"/>
    <n v="8.6"/>
  </r>
  <r>
    <x v="18"/>
    <d v="2013-11-23T00:00:00"/>
    <s v="Zone 1 - Mile 8"/>
    <x v="178"/>
    <x v="13"/>
    <x v="102"/>
    <x v="9"/>
    <x v="18"/>
    <m/>
    <s v="Shark Spotted Gully"/>
    <m/>
    <n v="11.5"/>
    <n v="11.5"/>
  </r>
  <r>
    <x v="18"/>
    <d v="2013-11-23T00:00:00"/>
    <s v="Zone 1 - Mile 8"/>
    <x v="178"/>
    <x v="13"/>
    <x v="102"/>
    <x v="9"/>
    <x v="18"/>
    <s v="Kob"/>
    <m/>
    <m/>
    <n v="0.7"/>
    <n v="1.4"/>
  </r>
  <r>
    <x v="18"/>
    <d v="2013-11-23T00:00:00"/>
    <s v="Zone 1 - Mile 8"/>
    <x v="178"/>
    <x v="13"/>
    <x v="102"/>
    <x v="9"/>
    <x v="18"/>
    <s v="Kob"/>
    <m/>
    <m/>
    <n v="3"/>
    <n v="6"/>
  </r>
  <r>
    <x v="18"/>
    <d v="2013-11-23T00:00:00"/>
    <s v="Zone 1 - Mile 8"/>
    <x v="139"/>
    <x v="24"/>
    <x v="94"/>
    <x v="4"/>
    <x v="15"/>
    <m/>
    <m/>
    <m/>
    <m/>
    <s v=""/>
  </r>
  <r>
    <x v="18"/>
    <d v="2013-11-23T00:00:00"/>
    <s v="Zone 1 - Mile 8"/>
    <x v="141"/>
    <x v="111"/>
    <x v="95"/>
    <x v="6"/>
    <x v="15"/>
    <s v="Kob"/>
    <m/>
    <m/>
    <n v="1.2"/>
    <n v="2.4"/>
  </r>
  <r>
    <x v="18"/>
    <d v="2013-11-23T00:00:00"/>
    <s v="Zone 1 - Mile 8"/>
    <x v="143"/>
    <x v="113"/>
    <x v="97"/>
    <x v="0"/>
    <x v="15"/>
    <s v="Kob"/>
    <m/>
    <m/>
    <n v="0.8"/>
    <n v="1.6"/>
  </r>
  <r>
    <x v="18"/>
    <d v="2013-11-23T00:00:00"/>
    <s v="Zone 1 - Mile 8"/>
    <x v="145"/>
    <x v="115"/>
    <x v="98"/>
    <x v="10"/>
    <x v="15"/>
    <m/>
    <m/>
    <m/>
    <m/>
    <s v=""/>
  </r>
  <r>
    <x v="18"/>
    <d v="2013-11-23T00:00:00"/>
    <s v="Zone 1 - Mile 8"/>
    <x v="251"/>
    <x v="179"/>
    <x v="139"/>
    <x v="9"/>
    <x v="15"/>
    <s v="Kob"/>
    <m/>
    <m/>
    <n v="0.7"/>
    <n v="1.4"/>
  </r>
  <r>
    <x v="18"/>
    <d v="2013-11-23T00:00:00"/>
    <s v="Zone 1 - Mile 8"/>
    <x v="251"/>
    <x v="179"/>
    <x v="139"/>
    <x v="9"/>
    <x v="15"/>
    <s v="Kob"/>
    <m/>
    <m/>
    <n v="0.7"/>
    <n v="1.4"/>
  </r>
  <r>
    <x v="18"/>
    <d v="2013-11-23T00:00:00"/>
    <s v="Zone 1 - Mile 8"/>
    <x v="146"/>
    <x v="31"/>
    <x v="93"/>
    <x v="2"/>
    <x v="15"/>
    <m/>
    <m/>
    <m/>
    <m/>
    <s v=""/>
  </r>
  <r>
    <x v="18"/>
    <d v="2013-11-23T00:00:00"/>
    <s v="Zone 1 - Mile 8"/>
    <x v="147"/>
    <x v="116"/>
    <x v="29"/>
    <x v="6"/>
    <x v="15"/>
    <m/>
    <s v="Shark Spotted Gully"/>
    <m/>
    <n v="2.7"/>
    <n v="2.7"/>
  </r>
  <r>
    <x v="18"/>
    <d v="2013-11-23T00:00:00"/>
    <s v="Zone 1 - Mile 8"/>
    <x v="147"/>
    <x v="116"/>
    <x v="29"/>
    <x v="6"/>
    <x v="15"/>
    <m/>
    <s v="Ray Blue (Female)"/>
    <m/>
    <n v="2.1"/>
    <n v="2.1"/>
  </r>
  <r>
    <x v="18"/>
    <d v="2013-11-23T00:00:00"/>
    <s v="Zone 1 - Mile 8"/>
    <x v="150"/>
    <x v="99"/>
    <x v="98"/>
    <x v="6"/>
    <x v="15"/>
    <s v="Kob"/>
    <m/>
    <m/>
    <n v="2.5"/>
    <n v="5"/>
  </r>
  <r>
    <x v="18"/>
    <d v="2013-11-23T00:00:00"/>
    <s v="Zone 1 - Mile 8"/>
    <x v="152"/>
    <x v="120"/>
    <x v="97"/>
    <x v="9"/>
    <x v="15"/>
    <m/>
    <s v="Guitarfish - Lesser"/>
    <m/>
    <n v="2.9"/>
    <n v="2.9"/>
  </r>
  <r>
    <x v="18"/>
    <d v="2013-11-23T00:00:00"/>
    <s v="Zone 1 - Mile 8"/>
    <x v="277"/>
    <x v="24"/>
    <x v="139"/>
    <x v="4"/>
    <x v="15"/>
    <m/>
    <m/>
    <m/>
    <m/>
    <s v=""/>
  </r>
  <r>
    <x v="18"/>
    <d v="2013-11-23T00:00:00"/>
    <s v="Zone 1 - Mile 8"/>
    <x v="327"/>
    <x v="82"/>
    <x v="21"/>
    <x v="2"/>
    <x v="15"/>
    <s v="Kob"/>
    <m/>
    <m/>
    <n v="0.8"/>
    <n v="1.6"/>
  </r>
  <r>
    <x v="18"/>
    <d v="2013-11-23T00:00:00"/>
    <s v="Zone 1 - Mile 8"/>
    <x v="364"/>
    <x v="55"/>
    <x v="78"/>
    <x v="2"/>
    <x v="21"/>
    <m/>
    <m/>
    <m/>
    <m/>
    <s v=""/>
  </r>
  <r>
    <x v="18"/>
    <d v="2013-11-23T00:00:00"/>
    <s v="Zone 1 - Mile 8"/>
    <x v="227"/>
    <x v="55"/>
    <x v="140"/>
    <x v="4"/>
    <x v="21"/>
    <s v="Kob"/>
    <m/>
    <m/>
    <n v="0.7"/>
    <n v="1.4"/>
  </r>
  <r>
    <x v="18"/>
    <d v="2013-11-23T00:00:00"/>
    <s v="Zone 1 - Mile 8"/>
    <x v="227"/>
    <x v="55"/>
    <x v="140"/>
    <x v="4"/>
    <x v="21"/>
    <s v="Kob"/>
    <m/>
    <m/>
    <n v="0.8"/>
    <n v="1.6"/>
  </r>
  <r>
    <x v="18"/>
    <d v="2013-11-23T00:00:00"/>
    <s v="Zone 1 - Mile 8"/>
    <x v="227"/>
    <x v="55"/>
    <x v="140"/>
    <x v="4"/>
    <x v="21"/>
    <s v="Kob"/>
    <m/>
    <m/>
    <n v="0.9"/>
    <n v="1.8"/>
  </r>
  <r>
    <x v="18"/>
    <d v="2013-11-23T00:00:00"/>
    <s v="Zone 1 - Mile 8"/>
    <x v="228"/>
    <x v="104"/>
    <x v="141"/>
    <x v="2"/>
    <x v="21"/>
    <m/>
    <m/>
    <m/>
    <m/>
    <s v=""/>
  </r>
  <r>
    <x v="18"/>
    <d v="2013-11-23T00:00:00"/>
    <s v="Zone 1 - Mile 8"/>
    <x v="232"/>
    <x v="47"/>
    <x v="143"/>
    <x v="4"/>
    <x v="21"/>
    <m/>
    <m/>
    <m/>
    <m/>
    <s v=""/>
  </r>
  <r>
    <x v="18"/>
    <d v="2013-11-23T00:00:00"/>
    <s v="Zone 1 - Mile 8"/>
    <x v="233"/>
    <x v="75"/>
    <x v="144"/>
    <x v="4"/>
    <x v="21"/>
    <s v="Kob"/>
    <m/>
    <m/>
    <n v="0.8"/>
    <n v="1.6"/>
  </r>
  <r>
    <x v="18"/>
    <d v="2013-11-23T00:00:00"/>
    <s v="Zone 1 - Mile 8"/>
    <x v="233"/>
    <x v="75"/>
    <x v="144"/>
    <x v="4"/>
    <x v="21"/>
    <s v="Kob"/>
    <m/>
    <m/>
    <n v="0.8"/>
    <n v="1.6"/>
  </r>
  <r>
    <x v="18"/>
    <d v="2013-11-23T00:00:00"/>
    <s v="Zone 1 - Mile 8"/>
    <x v="365"/>
    <x v="255"/>
    <x v="161"/>
    <x v="2"/>
    <x v="21"/>
    <m/>
    <m/>
    <m/>
    <m/>
    <s v=""/>
  </r>
  <r>
    <x v="18"/>
    <d v="2013-11-23T00:00:00"/>
    <s v="Zone 1 - Mile 8"/>
    <x v="275"/>
    <x v="194"/>
    <x v="162"/>
    <x v="2"/>
    <x v="21"/>
    <m/>
    <s v="Shark Hound Smooth"/>
    <m/>
    <n v="24.5"/>
    <n v="24.5"/>
  </r>
  <r>
    <x v="18"/>
    <d v="2013-11-23T00:00:00"/>
    <s v="Zone 1 - Mile 8"/>
    <x v="396"/>
    <x v="279"/>
    <x v="123"/>
    <x v="2"/>
    <x v="21"/>
    <m/>
    <m/>
    <m/>
    <m/>
    <s v=""/>
  </r>
  <r>
    <x v="18"/>
    <d v="2013-11-23T00:00:00"/>
    <s v="Zone 1 - Mile 8"/>
    <x v="70"/>
    <x v="59"/>
    <x v="51"/>
    <x v="0"/>
    <x v="8"/>
    <m/>
    <s v="Shark Spotted Gully"/>
    <m/>
    <n v="22.1"/>
    <n v="22.1"/>
  </r>
  <r>
    <x v="18"/>
    <d v="2013-11-23T00:00:00"/>
    <s v="Zone 1 - Mile 8"/>
    <x v="71"/>
    <x v="60"/>
    <x v="51"/>
    <x v="3"/>
    <x v="8"/>
    <s v="Kob"/>
    <m/>
    <m/>
    <n v="0.8"/>
    <n v="1.6"/>
  </r>
  <r>
    <x v="18"/>
    <d v="2013-11-23T00:00:00"/>
    <s v="Zone 1 - Mile 8"/>
    <x v="72"/>
    <x v="61"/>
    <x v="52"/>
    <x v="4"/>
    <x v="8"/>
    <m/>
    <m/>
    <m/>
    <m/>
    <s v=""/>
  </r>
  <r>
    <x v="18"/>
    <d v="2013-11-23T00:00:00"/>
    <s v="Zone 1 - Mile 8"/>
    <x v="74"/>
    <x v="13"/>
    <x v="54"/>
    <x v="2"/>
    <x v="8"/>
    <m/>
    <s v="Shark Cow / Sevengill"/>
    <m/>
    <n v="17.2"/>
    <n v="17.2"/>
  </r>
  <r>
    <x v="18"/>
    <d v="2013-11-23T00:00:00"/>
    <s v="Zone 1 - Mile 8"/>
    <x v="75"/>
    <x v="62"/>
    <x v="54"/>
    <x v="2"/>
    <x v="8"/>
    <s v="Galjoen"/>
    <m/>
    <m/>
    <n v="0.7"/>
    <n v="1.4"/>
  </r>
  <r>
    <x v="18"/>
    <d v="2013-11-23T00:00:00"/>
    <s v="Zone 1 - Mile 8"/>
    <x v="78"/>
    <x v="65"/>
    <x v="55"/>
    <x v="2"/>
    <x v="8"/>
    <m/>
    <m/>
    <m/>
    <m/>
    <s v=""/>
  </r>
  <r>
    <x v="18"/>
    <d v="2013-11-23T00:00:00"/>
    <s v="Zone 1 - Mile 8"/>
    <x v="79"/>
    <x v="66"/>
    <x v="55"/>
    <x v="2"/>
    <x v="8"/>
    <m/>
    <m/>
    <m/>
    <m/>
    <s v=""/>
  </r>
  <r>
    <x v="18"/>
    <d v="2013-11-23T00:00:00"/>
    <s v="Zone 1 - Mile 8"/>
    <x v="80"/>
    <x v="67"/>
    <x v="56"/>
    <x v="4"/>
    <x v="8"/>
    <m/>
    <s v="Shark Spotted Gully"/>
    <m/>
    <n v="11.3"/>
    <n v="11.3"/>
  </r>
  <r>
    <x v="18"/>
    <d v="2013-11-23T00:00:00"/>
    <s v="Zone 1 - Mile 8"/>
    <x v="82"/>
    <x v="69"/>
    <x v="58"/>
    <x v="7"/>
    <x v="8"/>
    <m/>
    <s v="Shark Copper (Female)"/>
    <m/>
    <n v="46.4"/>
    <n v="46.4"/>
  </r>
  <r>
    <x v="18"/>
    <d v="2013-11-23T00:00:00"/>
    <s v="Zone 1 - Mile 8"/>
    <x v="85"/>
    <x v="71"/>
    <x v="61"/>
    <x v="4"/>
    <x v="8"/>
    <m/>
    <m/>
    <m/>
    <m/>
    <s v=""/>
  </r>
  <r>
    <x v="18"/>
    <d v="2013-11-23T00:00:00"/>
    <s v="Zone 1 - Mile 8"/>
    <x v="92"/>
    <x v="76"/>
    <x v="207"/>
    <x v="2"/>
    <x v="8"/>
    <m/>
    <m/>
    <m/>
    <m/>
    <s v=""/>
  </r>
  <r>
    <x v="18"/>
    <d v="2013-11-23T00:00:00"/>
    <s v="Zone 1 - Mile 8"/>
    <x v="292"/>
    <x v="208"/>
    <x v="23"/>
    <x v="0"/>
    <x v="8"/>
    <m/>
    <m/>
    <m/>
    <m/>
    <s v=""/>
  </r>
  <r>
    <x v="18"/>
    <d v="2013-11-23T00:00:00"/>
    <s v="Zone 1 - Mile 8"/>
    <x v="293"/>
    <x v="209"/>
    <x v="168"/>
    <x v="4"/>
    <x v="8"/>
    <s v="Kob"/>
    <m/>
    <m/>
    <n v="0.7"/>
    <n v="1.4"/>
  </r>
  <r>
    <x v="18"/>
    <d v="2013-11-23T00:00:00"/>
    <s v="Zone 1 - Mile 8"/>
    <x v="368"/>
    <x v="199"/>
    <x v="54"/>
    <x v="2"/>
    <x v="8"/>
    <m/>
    <m/>
    <m/>
    <m/>
    <s v=""/>
  </r>
  <r>
    <x v="18"/>
    <d v="2013-11-23T00:00:00"/>
    <s v="Zone 1 - Mile 8"/>
    <x v="369"/>
    <x v="81"/>
    <x v="10"/>
    <x v="2"/>
    <x v="8"/>
    <m/>
    <m/>
    <m/>
    <m/>
    <s v=""/>
  </r>
  <r>
    <x v="18"/>
    <d v="2013-11-23T00:00:00"/>
    <s v="Zone 1 - Mile 8"/>
    <x v="416"/>
    <x v="9"/>
    <x v="93"/>
    <x v="2"/>
    <x v="8"/>
    <m/>
    <m/>
    <m/>
    <m/>
    <s v=""/>
  </r>
  <r>
    <x v="18"/>
    <d v="2013-11-23T00:00:00"/>
    <s v="Zone 1 - Mile 8"/>
    <x v="411"/>
    <x v="45"/>
    <x v="57"/>
    <x v="2"/>
    <x v="8"/>
    <s v="Kob"/>
    <m/>
    <m/>
    <n v="0.7"/>
    <n v="1.4"/>
  </r>
  <r>
    <x v="18"/>
    <d v="2013-11-23T00:00:00"/>
    <s v="Zone 1 - Mile 8"/>
    <x v="408"/>
    <x v="31"/>
    <x v="171"/>
    <x v="2"/>
    <x v="8"/>
    <m/>
    <m/>
    <m/>
    <m/>
    <s v=""/>
  </r>
  <r>
    <x v="18"/>
    <d v="2013-11-23T00:00:00"/>
    <s v="Zone 1 - Mile 8"/>
    <x v="294"/>
    <x v="157"/>
    <x v="55"/>
    <x v="2"/>
    <x v="10"/>
    <s v="Kob"/>
    <m/>
    <m/>
    <n v="1.4"/>
    <n v="2.8"/>
  </r>
  <r>
    <x v="18"/>
    <d v="2013-11-23T00:00:00"/>
    <s v="Zone 1 - Mile 8"/>
    <x v="294"/>
    <x v="157"/>
    <x v="55"/>
    <x v="2"/>
    <x v="10"/>
    <s v="Kob"/>
    <m/>
    <m/>
    <n v="1.8"/>
    <n v="3.6"/>
  </r>
  <r>
    <x v="18"/>
    <d v="2013-11-23T00:00:00"/>
    <s v="Zone 1 - Mile 8"/>
    <x v="97"/>
    <x v="80"/>
    <x v="69"/>
    <x v="0"/>
    <x v="10"/>
    <s v="Kob"/>
    <m/>
    <m/>
    <n v="0.7"/>
    <n v="1.4"/>
  </r>
  <r>
    <x v="18"/>
    <d v="2013-11-23T00:00:00"/>
    <s v="Zone 1 - Mile 8"/>
    <x v="99"/>
    <x v="73"/>
    <x v="71"/>
    <x v="2"/>
    <x v="10"/>
    <m/>
    <m/>
    <m/>
    <m/>
    <s v=""/>
  </r>
  <r>
    <x v="18"/>
    <d v="2013-11-23T00:00:00"/>
    <s v="Zone 1 - Mile 8"/>
    <x v="98"/>
    <x v="12"/>
    <x v="70"/>
    <x v="4"/>
    <x v="10"/>
    <m/>
    <m/>
    <m/>
    <m/>
    <s v=""/>
  </r>
  <r>
    <x v="18"/>
    <d v="2013-11-23T00:00:00"/>
    <s v="Zone 1 - Mile 8"/>
    <x v="100"/>
    <x v="286"/>
    <x v="72"/>
    <x v="2"/>
    <x v="10"/>
    <m/>
    <m/>
    <m/>
    <m/>
    <s v=""/>
  </r>
  <r>
    <x v="18"/>
    <d v="2013-11-23T00:00:00"/>
    <s v="Zone 1 - Mile 8"/>
    <x v="211"/>
    <x v="158"/>
    <x v="129"/>
    <x v="4"/>
    <x v="2"/>
    <s v="Kob"/>
    <m/>
    <m/>
    <n v="0.8"/>
    <n v="1.6"/>
  </r>
  <r>
    <x v="18"/>
    <d v="2013-11-23T00:00:00"/>
    <s v="Zone 1 - Mile 8"/>
    <x v="211"/>
    <x v="158"/>
    <x v="129"/>
    <x v="4"/>
    <x v="2"/>
    <s v="Kob"/>
    <m/>
    <m/>
    <n v="1"/>
    <n v="2"/>
  </r>
  <r>
    <x v="18"/>
    <d v="2013-11-23T00:00:00"/>
    <s v="Zone 1 - Mile 8"/>
    <x v="213"/>
    <x v="113"/>
    <x v="131"/>
    <x v="2"/>
    <x v="2"/>
    <m/>
    <m/>
    <m/>
    <m/>
    <s v=""/>
  </r>
  <r>
    <x v="18"/>
    <d v="2013-11-23T00:00:00"/>
    <s v="Zone 1 - Mile 8"/>
    <x v="214"/>
    <x v="261"/>
    <x v="132"/>
    <x v="4"/>
    <x v="2"/>
    <m/>
    <s v="Elephantfish"/>
    <m/>
    <n v="3.4"/>
    <n v="3.4"/>
  </r>
  <r>
    <x v="18"/>
    <d v="2013-11-23T00:00:00"/>
    <s v="Zone 1 - Mile 8"/>
    <x v="216"/>
    <x v="160"/>
    <x v="43"/>
    <x v="9"/>
    <x v="2"/>
    <s v="Blacktail"/>
    <m/>
    <m/>
    <n v="0.9"/>
    <n v="1.8"/>
  </r>
  <r>
    <x v="18"/>
    <d v="2013-11-23T00:00:00"/>
    <s v="Zone 1 - Mile 8"/>
    <x v="305"/>
    <x v="18"/>
    <x v="129"/>
    <x v="8"/>
    <x v="2"/>
    <m/>
    <m/>
    <m/>
    <m/>
    <s v=""/>
  </r>
  <r>
    <x v="18"/>
    <d v="2013-11-23T00:00:00"/>
    <s v="Zone 1 - Mile 8"/>
    <x v="306"/>
    <x v="216"/>
    <x v="129"/>
    <x v="9"/>
    <x v="2"/>
    <m/>
    <m/>
    <m/>
    <m/>
    <s v=""/>
  </r>
  <r>
    <x v="18"/>
    <d v="2013-11-23T00:00:00"/>
    <s v="Zone 1 - Mile 8"/>
    <x v="377"/>
    <x v="76"/>
    <x v="132"/>
    <x v="8"/>
    <x v="2"/>
    <s v="Kob"/>
    <m/>
    <m/>
    <n v="0.8"/>
    <n v="1.6"/>
  </r>
  <r>
    <x v="18"/>
    <d v="2013-11-23T00:00:00"/>
    <s v="Zone 1 - Mile 8"/>
    <x v="218"/>
    <x v="162"/>
    <x v="135"/>
    <x v="2"/>
    <x v="2"/>
    <m/>
    <m/>
    <m/>
    <m/>
    <s v=""/>
  </r>
  <r>
    <x v="18"/>
    <d v="2013-11-23T00:00:00"/>
    <s v="Zone 1 - Mile 8"/>
    <x v="219"/>
    <x v="13"/>
    <x v="57"/>
    <x v="2"/>
    <x v="2"/>
    <s v="Kob"/>
    <m/>
    <m/>
    <n v="2.5"/>
    <n v="5"/>
  </r>
  <r>
    <x v="18"/>
    <d v="2013-11-23T00:00:00"/>
    <s v="Zone 1 - Mile 8"/>
    <x v="219"/>
    <x v="13"/>
    <x v="57"/>
    <x v="2"/>
    <x v="2"/>
    <s v="Kob"/>
    <m/>
    <m/>
    <n v="0.9"/>
    <n v="1.8"/>
  </r>
  <r>
    <x v="18"/>
    <d v="2013-11-23T00:00:00"/>
    <s v="Zone 1 - Mile 8"/>
    <x v="219"/>
    <x v="13"/>
    <x v="57"/>
    <x v="2"/>
    <x v="2"/>
    <m/>
    <s v="Guitarfish - Lesser"/>
    <m/>
    <n v="3.8"/>
    <n v="3.8"/>
  </r>
  <r>
    <x v="18"/>
    <d v="2013-11-23T00:00:00"/>
    <s v="Zone 1 - Mile 8"/>
    <x v="8"/>
    <x v="8"/>
    <x v="4"/>
    <x v="2"/>
    <x v="2"/>
    <m/>
    <m/>
    <m/>
    <m/>
    <s v=""/>
  </r>
  <r>
    <x v="18"/>
    <d v="2013-11-23T00:00:00"/>
    <s v="Zone 1 - Mile 8"/>
    <x v="129"/>
    <x v="102"/>
    <x v="37"/>
    <x v="5"/>
    <x v="2"/>
    <m/>
    <m/>
    <m/>
    <m/>
    <s v=""/>
  </r>
  <r>
    <x v="18"/>
    <d v="2013-11-23T00:00:00"/>
    <s v="Zone 1 - Mile 8"/>
    <x v="378"/>
    <x v="262"/>
    <x v="37"/>
    <x v="4"/>
    <x v="2"/>
    <s v="Kob"/>
    <m/>
    <m/>
    <n v="2"/>
    <n v="4"/>
  </r>
  <r>
    <x v="18"/>
    <d v="2013-11-23T00:00:00"/>
    <s v="Zone 1 - Mile 8"/>
    <x v="379"/>
    <x v="263"/>
    <x v="135"/>
    <x v="7"/>
    <x v="2"/>
    <m/>
    <m/>
    <m/>
    <m/>
    <s v=""/>
  </r>
  <r>
    <x v="18"/>
    <d v="2013-11-23T00:00:00"/>
    <s v="Zone 1 - Mile 8"/>
    <x v="417"/>
    <x v="174"/>
    <x v="150"/>
    <x v="2"/>
    <x v="12"/>
    <m/>
    <m/>
    <m/>
    <m/>
    <s v=""/>
  </r>
  <r>
    <x v="18"/>
    <d v="2013-11-23T00:00:00"/>
    <s v="Zone 1 - Mile 8"/>
    <x v="114"/>
    <x v="61"/>
    <x v="81"/>
    <x v="0"/>
    <x v="12"/>
    <m/>
    <s v="Shark Spotted Gully"/>
    <m/>
    <n v="14.2"/>
    <n v="14.2"/>
  </r>
  <r>
    <x v="18"/>
    <d v="2013-11-23T00:00:00"/>
    <s v="Zone 1 - Mile 8"/>
    <x v="114"/>
    <x v="61"/>
    <x v="81"/>
    <x v="0"/>
    <x v="12"/>
    <m/>
    <s v="Shark Spotted Gully"/>
    <m/>
    <n v="10.4"/>
    <n v="10.4"/>
  </r>
  <r>
    <x v="18"/>
    <d v="2013-11-23T00:00:00"/>
    <s v="Zone 1 - Mile 8"/>
    <x v="252"/>
    <x v="180"/>
    <x v="81"/>
    <x v="9"/>
    <x v="12"/>
    <s v="Kob"/>
    <m/>
    <m/>
    <n v="0.8"/>
    <n v="1.6"/>
  </r>
  <r>
    <x v="18"/>
    <d v="2013-11-23T00:00:00"/>
    <s v="Zone 1 - Mile 8"/>
    <x v="332"/>
    <x v="157"/>
    <x v="81"/>
    <x v="0"/>
    <x v="12"/>
    <m/>
    <m/>
    <m/>
    <m/>
    <s v=""/>
  </r>
  <r>
    <x v="18"/>
    <d v="2013-11-23T00:00:00"/>
    <s v="Zone 1 - Mile 8"/>
    <x v="116"/>
    <x v="92"/>
    <x v="83"/>
    <x v="4"/>
    <x v="12"/>
    <m/>
    <m/>
    <m/>
    <m/>
    <s v=""/>
  </r>
  <r>
    <x v="18"/>
    <d v="2013-11-23T00:00:00"/>
    <s v="Zone 1 - Mile 8"/>
    <x v="118"/>
    <x v="93"/>
    <x v="84"/>
    <x v="4"/>
    <x v="12"/>
    <m/>
    <m/>
    <m/>
    <m/>
    <s v=""/>
  </r>
  <r>
    <x v="18"/>
    <d v="2013-11-23T00:00:00"/>
    <s v="Zone 1 - Mile 8"/>
    <x v="121"/>
    <x v="95"/>
    <x v="86"/>
    <x v="2"/>
    <x v="12"/>
    <s v="Kob"/>
    <m/>
    <m/>
    <n v="2"/>
    <n v="4"/>
  </r>
  <r>
    <x v="18"/>
    <d v="2013-11-23T00:00:00"/>
    <s v="Zone 1 - Mile 8"/>
    <x v="121"/>
    <x v="95"/>
    <x v="86"/>
    <x v="2"/>
    <x v="12"/>
    <m/>
    <s v="Shark Spotted Gully"/>
    <m/>
    <n v="23.3"/>
    <n v="23.3"/>
  </r>
  <r>
    <x v="18"/>
    <d v="2013-11-23T00:00:00"/>
    <s v="Zone 1 - Mile 8"/>
    <x v="124"/>
    <x v="98"/>
    <x v="83"/>
    <x v="8"/>
    <x v="12"/>
    <m/>
    <m/>
    <m/>
    <m/>
    <s v=""/>
  </r>
  <r>
    <x v="18"/>
    <d v="2013-11-23T00:00:00"/>
    <s v="Zone 1 - Mile 8"/>
    <x v="125"/>
    <x v="99"/>
    <x v="57"/>
    <x v="2"/>
    <x v="12"/>
    <m/>
    <m/>
    <m/>
    <m/>
    <s v=""/>
  </r>
  <r>
    <x v="18"/>
    <d v="2013-11-23T00:00:00"/>
    <s v="Zone 1 - Mile 8"/>
    <x v="154"/>
    <x v="122"/>
    <x v="6"/>
    <x v="5"/>
    <x v="17"/>
    <m/>
    <m/>
    <m/>
    <m/>
    <s v=""/>
  </r>
  <r>
    <x v="18"/>
    <d v="2013-11-23T00:00:00"/>
    <s v="Zone 1 - Mile 8"/>
    <x v="155"/>
    <x v="113"/>
    <x v="6"/>
    <x v="4"/>
    <x v="17"/>
    <m/>
    <s v="Shark Spotted Gully"/>
    <m/>
    <n v="17.2"/>
    <n v="17.2"/>
  </r>
  <r>
    <x v="18"/>
    <d v="2013-11-23T00:00:00"/>
    <s v="Zone 1 - Mile 8"/>
    <x v="155"/>
    <x v="113"/>
    <x v="6"/>
    <x v="4"/>
    <x v="17"/>
    <m/>
    <s v="Shark Spotted Gully"/>
    <m/>
    <n v="12.8"/>
    <n v="12.8"/>
  </r>
  <r>
    <x v="18"/>
    <d v="2013-11-23T00:00:00"/>
    <s v="Zone 1 - Mile 8"/>
    <x v="155"/>
    <x v="113"/>
    <x v="6"/>
    <x v="4"/>
    <x v="17"/>
    <m/>
    <s v="Shark Cow / Sevengill"/>
    <m/>
    <n v="49.2"/>
    <n v="49.2"/>
  </r>
  <r>
    <x v="18"/>
    <d v="2013-11-23T00:00:00"/>
    <s v="Zone 1 - Mile 8"/>
    <x v="155"/>
    <x v="113"/>
    <x v="6"/>
    <x v="4"/>
    <x v="17"/>
    <m/>
    <s v="Shark Spotted Gully"/>
    <m/>
    <n v="12.1"/>
    <n v="12.1"/>
  </r>
  <r>
    <x v="18"/>
    <d v="2013-11-23T00:00:00"/>
    <s v="Zone 1 - Mile 8"/>
    <x v="155"/>
    <x v="113"/>
    <x v="6"/>
    <x v="4"/>
    <x v="17"/>
    <m/>
    <s v="Shark Spotted Gully"/>
    <m/>
    <n v="16.3"/>
    <n v="16.3"/>
  </r>
  <r>
    <x v="18"/>
    <d v="2013-11-23T00:00:00"/>
    <s v="Zone 1 - Mile 8"/>
    <x v="237"/>
    <x v="170"/>
    <x v="146"/>
    <x v="2"/>
    <x v="17"/>
    <m/>
    <m/>
    <m/>
    <m/>
    <s v=""/>
  </r>
  <r>
    <x v="18"/>
    <d v="2013-11-23T00:00:00"/>
    <s v="Zone 1 - Mile 8"/>
    <x v="311"/>
    <x v="245"/>
    <x v="196"/>
    <x v="0"/>
    <x v="17"/>
    <m/>
    <s v="Shark Spotted Gully"/>
    <m/>
    <n v="6.3"/>
    <n v="6.3"/>
  </r>
  <r>
    <x v="18"/>
    <d v="2013-11-23T00:00:00"/>
    <s v="Zone 1 - Mile 8"/>
    <x v="311"/>
    <x v="245"/>
    <x v="196"/>
    <x v="0"/>
    <x v="17"/>
    <m/>
    <s v="Shark Hound Smooth"/>
    <m/>
    <n v="5.6"/>
    <n v="5.6"/>
  </r>
  <r>
    <x v="18"/>
    <d v="2013-11-23T00:00:00"/>
    <s v="Zone 1 - Mile 8"/>
    <x v="311"/>
    <x v="245"/>
    <x v="196"/>
    <x v="0"/>
    <x v="17"/>
    <m/>
    <s v="Shark Spotted Gully"/>
    <m/>
    <n v="10.7"/>
    <n v="10.7"/>
  </r>
  <r>
    <x v="18"/>
    <d v="2013-11-23T00:00:00"/>
    <s v="Zone 1 - Mile 8"/>
    <x v="311"/>
    <x v="245"/>
    <x v="196"/>
    <x v="0"/>
    <x v="17"/>
    <m/>
    <s v="Shark Hound Smooth"/>
    <m/>
    <n v="4.5999999999999996"/>
    <n v="4.5999999999999996"/>
  </r>
  <r>
    <x v="18"/>
    <d v="2013-11-23T00:00:00"/>
    <s v="Zone 1 - Mile 8"/>
    <x v="311"/>
    <x v="245"/>
    <x v="196"/>
    <x v="0"/>
    <x v="17"/>
    <m/>
    <s v="Ray Duckbill"/>
    <m/>
    <n v="7.9"/>
    <n v="7.9"/>
  </r>
  <r>
    <x v="18"/>
    <d v="2013-11-23T00:00:00"/>
    <s v="Zone 1 - Mile 8"/>
    <x v="236"/>
    <x v="169"/>
    <x v="145"/>
    <x v="4"/>
    <x v="17"/>
    <m/>
    <m/>
    <m/>
    <m/>
    <s v=""/>
  </r>
  <r>
    <x v="18"/>
    <d v="2013-11-23T00:00:00"/>
    <s v="Zone 1 - Mile 8"/>
    <x v="255"/>
    <x v="183"/>
    <x v="94"/>
    <x v="3"/>
    <x v="17"/>
    <s v="Kob"/>
    <m/>
    <m/>
    <n v="1.3"/>
    <n v="2.6"/>
  </r>
  <r>
    <x v="18"/>
    <d v="2013-11-23T00:00:00"/>
    <s v="Zone 1 - Mile 8"/>
    <x v="255"/>
    <x v="183"/>
    <x v="94"/>
    <x v="3"/>
    <x v="17"/>
    <s v="Kob"/>
    <m/>
    <m/>
    <n v="0.9"/>
    <n v="1.8"/>
  </r>
  <r>
    <x v="18"/>
    <d v="2013-11-23T00:00:00"/>
    <s v="Zone 1 - Mile 8"/>
    <x v="255"/>
    <x v="183"/>
    <x v="94"/>
    <x v="3"/>
    <x v="17"/>
    <s v="Kob"/>
    <m/>
    <m/>
    <n v="0.7"/>
    <n v="1.4"/>
  </r>
  <r>
    <x v="18"/>
    <d v="2013-11-23T00:00:00"/>
    <s v="Zone 1 - Mile 8"/>
    <x v="255"/>
    <x v="183"/>
    <x v="94"/>
    <x v="3"/>
    <x v="17"/>
    <s v="Kob"/>
    <m/>
    <m/>
    <n v="1.1000000000000001"/>
    <n v="2.2000000000000002"/>
  </r>
  <r>
    <x v="18"/>
    <d v="2013-11-23T00:00:00"/>
    <s v="Zone 1 - Mile 8"/>
    <x v="235"/>
    <x v="168"/>
    <x v="94"/>
    <x v="0"/>
    <x v="17"/>
    <m/>
    <s v="Shark Spotted Gully"/>
    <m/>
    <n v="17.399999999999999"/>
    <n v="17.399999999999999"/>
  </r>
  <r>
    <x v="18"/>
    <d v="2013-11-23T00:00:00"/>
    <s v="Zone 1 - Mile 8"/>
    <x v="350"/>
    <x v="32"/>
    <x v="197"/>
    <x v="2"/>
    <x v="17"/>
    <m/>
    <s v="Shark Spotted Gully"/>
    <m/>
    <n v="22.4"/>
    <n v="22.4"/>
  </r>
  <r>
    <x v="18"/>
    <d v="2013-11-23T00:00:00"/>
    <s v="Zone 1 - Mile 8"/>
    <x v="351"/>
    <x v="110"/>
    <x v="197"/>
    <x v="4"/>
    <x v="17"/>
    <m/>
    <m/>
    <m/>
    <m/>
    <s v=""/>
  </r>
  <r>
    <x v="18"/>
    <d v="2013-11-23T00:00:00"/>
    <s v="Zone 1 - Mile 8"/>
    <x v="175"/>
    <x v="135"/>
    <x v="112"/>
    <x v="2"/>
    <x v="17"/>
    <m/>
    <s v="Shark Spotted Gully"/>
    <m/>
    <n v="6.3"/>
    <n v="6.3"/>
  </r>
  <r>
    <x v="18"/>
    <d v="2013-11-23T00:00:00"/>
    <s v="Zone 1 - Mile 8"/>
    <x v="175"/>
    <x v="135"/>
    <x v="112"/>
    <x v="2"/>
    <x v="17"/>
    <m/>
    <s v="Shark Hound Smooth"/>
    <m/>
    <n v="15.2"/>
    <n v="15.2"/>
  </r>
  <r>
    <x v="18"/>
    <d v="2013-11-23T00:00:00"/>
    <s v="Zone 1 - Mile 8"/>
    <x v="174"/>
    <x v="45"/>
    <x v="112"/>
    <x v="9"/>
    <x v="17"/>
    <m/>
    <m/>
    <m/>
    <m/>
    <s v=""/>
  </r>
  <r>
    <x v="18"/>
    <d v="2013-11-23T00:00:00"/>
    <s v="Zone 1 - Mile 8"/>
    <x v="181"/>
    <x v="45"/>
    <x v="43"/>
    <x v="4"/>
    <x v="20"/>
    <m/>
    <s v="Shark Hound Smooth"/>
    <m/>
    <n v="12.3"/>
    <n v="12.3"/>
  </r>
  <r>
    <x v="18"/>
    <d v="2013-11-23T00:00:00"/>
    <s v="Zone 1 - Mile 8"/>
    <x v="181"/>
    <x v="45"/>
    <x v="43"/>
    <x v="4"/>
    <x v="20"/>
    <m/>
    <s v="Shark Hound Smooth"/>
    <m/>
    <n v="6.1"/>
    <n v="6.1"/>
  </r>
  <r>
    <x v="18"/>
    <d v="2013-11-23T00:00:00"/>
    <s v="Zone 1 - Mile 8"/>
    <x v="182"/>
    <x v="138"/>
    <x v="43"/>
    <x v="8"/>
    <x v="20"/>
    <m/>
    <m/>
    <m/>
    <m/>
    <s v=""/>
  </r>
  <r>
    <x v="18"/>
    <d v="2013-11-23T00:00:00"/>
    <s v="Zone 1 - Mile 8"/>
    <x v="185"/>
    <x v="140"/>
    <x v="114"/>
    <x v="2"/>
    <x v="20"/>
    <m/>
    <s v="Shark Copper (Female)"/>
    <m/>
    <n v="5.0999999999999996"/>
    <n v="5.0999999999999996"/>
  </r>
  <r>
    <x v="18"/>
    <d v="2013-11-23T00:00:00"/>
    <s v="Zone 1 - Mile 8"/>
    <x v="185"/>
    <x v="140"/>
    <x v="114"/>
    <x v="2"/>
    <x v="20"/>
    <m/>
    <s v="Shark Copper (Female)"/>
    <m/>
    <n v="78.5"/>
    <n v="78.5"/>
  </r>
  <r>
    <x v="18"/>
    <d v="2013-11-23T00:00:00"/>
    <s v="Zone 1 - Mile 8"/>
    <x v="185"/>
    <x v="140"/>
    <x v="114"/>
    <x v="2"/>
    <x v="20"/>
    <m/>
    <s v="Elephantfish"/>
    <m/>
    <n v="3.3"/>
    <n v="3.3"/>
  </r>
  <r>
    <x v="18"/>
    <d v="2013-11-23T00:00:00"/>
    <s v="Zone 1 - Mile 8"/>
    <x v="186"/>
    <x v="16"/>
    <x v="115"/>
    <x v="2"/>
    <x v="20"/>
    <m/>
    <m/>
    <m/>
    <m/>
    <s v=""/>
  </r>
  <r>
    <x v="18"/>
    <d v="2013-11-23T00:00:00"/>
    <s v="Zone 1 - Mile 8"/>
    <x v="418"/>
    <x v="76"/>
    <x v="166"/>
    <x v="2"/>
    <x v="20"/>
    <m/>
    <s v="Shark Copper (Female)"/>
    <m/>
    <n v="71.400000000000006"/>
    <n v="71.400000000000006"/>
  </r>
  <r>
    <x v="18"/>
    <d v="2013-11-23T00:00:00"/>
    <s v="Zone 1 - Mile 8"/>
    <x v="189"/>
    <x v="45"/>
    <x v="16"/>
    <x v="4"/>
    <x v="20"/>
    <m/>
    <s v="Shark Hound Smooth"/>
    <m/>
    <n v="5.4"/>
    <n v="5.4"/>
  </r>
  <r>
    <x v="18"/>
    <d v="2013-11-23T00:00:00"/>
    <s v="Zone 1 - Mile 8"/>
    <x v="189"/>
    <x v="45"/>
    <x v="16"/>
    <x v="4"/>
    <x v="20"/>
    <m/>
    <s v="Elephantfish"/>
    <m/>
    <n v="2.2000000000000002"/>
    <n v="2.2000000000000002"/>
  </r>
  <r>
    <x v="18"/>
    <d v="2013-11-23T00:00:00"/>
    <s v="Zone 1 - Mile 8"/>
    <x v="192"/>
    <x v="144"/>
    <x v="119"/>
    <x v="6"/>
    <x v="20"/>
    <m/>
    <m/>
    <m/>
    <m/>
    <s v=""/>
  </r>
  <r>
    <x v="18"/>
    <d v="2013-11-23T00:00:00"/>
    <s v="Zone 1 - Mile 8"/>
    <x v="194"/>
    <x v="124"/>
    <x v="121"/>
    <x v="0"/>
    <x v="20"/>
    <m/>
    <s v="Shark Hound Smooth"/>
    <m/>
    <n v="5.3"/>
    <n v="5.3"/>
  </r>
  <r>
    <x v="18"/>
    <d v="2013-11-23T00:00:00"/>
    <s v="Zone 1 - Mile 8"/>
    <x v="194"/>
    <x v="124"/>
    <x v="121"/>
    <x v="0"/>
    <x v="20"/>
    <m/>
    <s v="Shark Spotted Gully"/>
    <m/>
    <n v="17.5"/>
    <n v="17.5"/>
  </r>
  <r>
    <x v="18"/>
    <d v="2013-11-23T00:00:00"/>
    <s v="Zone 1 - Mile 8"/>
    <x v="194"/>
    <x v="124"/>
    <x v="121"/>
    <x v="0"/>
    <x v="20"/>
    <m/>
    <s v="Shark Hound Smooth"/>
    <m/>
    <n v="9.4"/>
    <n v="9.4"/>
  </r>
  <r>
    <x v="18"/>
    <d v="2013-11-23T00:00:00"/>
    <s v="Zone 1 - Mile 8"/>
    <x v="194"/>
    <x v="124"/>
    <x v="121"/>
    <x v="0"/>
    <x v="20"/>
    <m/>
    <s v="Shark Spotted Gully"/>
    <m/>
    <n v="27"/>
    <n v="27"/>
  </r>
  <r>
    <x v="18"/>
    <d v="2013-11-23T00:00:00"/>
    <s v="Zone 1 - Mile 8"/>
    <x v="194"/>
    <x v="124"/>
    <x v="121"/>
    <x v="0"/>
    <x v="20"/>
    <m/>
    <s v="Shark Hound Smooth"/>
    <m/>
    <n v="3.2"/>
    <n v="3.2"/>
  </r>
  <r>
    <x v="18"/>
    <d v="2013-11-23T00:00:00"/>
    <s v="Zone 1 - Mile 8"/>
    <x v="194"/>
    <x v="124"/>
    <x v="121"/>
    <x v="0"/>
    <x v="20"/>
    <m/>
    <s v="Ray Bull / Eagle"/>
    <m/>
    <n v="8.6"/>
    <n v="8.6"/>
  </r>
  <r>
    <x v="18"/>
    <d v="2013-11-23T00:00:00"/>
    <s v="Zone 1 - Mile 8"/>
    <x v="194"/>
    <x v="124"/>
    <x v="121"/>
    <x v="0"/>
    <x v="20"/>
    <m/>
    <s v="Shark Hound Smooth"/>
    <m/>
    <n v="5.6"/>
    <n v="5.6"/>
  </r>
  <r>
    <x v="18"/>
    <d v="2013-11-23T00:00:00"/>
    <s v="Zone 1 - Mile 8"/>
    <x v="194"/>
    <x v="124"/>
    <x v="121"/>
    <x v="0"/>
    <x v="20"/>
    <m/>
    <s v="Shark Hound Smooth"/>
    <m/>
    <n v="7"/>
    <n v="7"/>
  </r>
  <r>
    <x v="18"/>
    <d v="2013-11-23T00:00:00"/>
    <s v="Zone 1 - Mile 8"/>
    <x v="194"/>
    <x v="124"/>
    <x v="121"/>
    <x v="0"/>
    <x v="20"/>
    <m/>
    <s v="Shark Spotted Gully"/>
    <m/>
    <n v="23.3"/>
    <n v="23.3"/>
  </r>
  <r>
    <x v="18"/>
    <d v="2013-11-23T00:00:00"/>
    <s v="Zone 1 - Mile 8"/>
    <x v="194"/>
    <x v="124"/>
    <x v="121"/>
    <x v="0"/>
    <x v="20"/>
    <m/>
    <s v="Shark Hound Smooth"/>
    <m/>
    <n v="2.9"/>
    <n v="2.9"/>
  </r>
  <r>
    <x v="18"/>
    <d v="2013-11-23T00:00:00"/>
    <s v="Zone 1 - Mile 8"/>
    <x v="329"/>
    <x v="232"/>
    <x v="31"/>
    <x v="4"/>
    <x v="20"/>
    <m/>
    <s v="Shark Spotted Gully"/>
    <m/>
    <n v="23.3"/>
    <n v="23.3"/>
  </r>
  <r>
    <x v="18"/>
    <d v="2013-11-23T00:00:00"/>
    <s v="Zone 1 - Mile 8"/>
    <x v="329"/>
    <x v="232"/>
    <x v="31"/>
    <x v="4"/>
    <x v="20"/>
    <m/>
    <s v="Shark Hound Smooth"/>
    <m/>
    <n v="3"/>
    <n v="3"/>
  </r>
  <r>
    <x v="18"/>
    <d v="2013-11-23T00:00:00"/>
    <s v="Zone 1 - Mile 8"/>
    <x v="282"/>
    <x v="200"/>
    <x v="163"/>
    <x v="6"/>
    <x v="20"/>
    <m/>
    <s v="Guitarfish - Lesser"/>
    <m/>
    <n v="3"/>
    <n v="3"/>
  </r>
  <r>
    <x v="18"/>
    <d v="2013-11-23T00:00:00"/>
    <s v="Zone 1 - Mile 8"/>
    <x v="195"/>
    <x v="146"/>
    <x v="122"/>
    <x v="4"/>
    <x v="20"/>
    <m/>
    <s v="Shark Spotted Gully"/>
    <m/>
    <n v="7.8"/>
    <n v="7.8"/>
  </r>
  <r>
    <x v="18"/>
    <d v="2013-11-23T00:00:00"/>
    <s v="Zone 1 - Mile 8"/>
    <x v="195"/>
    <x v="146"/>
    <x v="122"/>
    <x v="4"/>
    <x v="20"/>
    <m/>
    <s v="Shark Hound Smooth"/>
    <m/>
    <n v="13"/>
    <n v="13"/>
  </r>
  <r>
    <x v="18"/>
    <d v="2013-11-23T00:00:00"/>
    <s v="Zone 1 - Mile 8"/>
    <x v="195"/>
    <x v="146"/>
    <x v="122"/>
    <x v="4"/>
    <x v="20"/>
    <m/>
    <s v="Shark Spotted Gully"/>
    <m/>
    <n v="14.5"/>
    <n v="14.5"/>
  </r>
  <r>
    <x v="18"/>
    <d v="2013-11-23T00:00:00"/>
    <s v="Zone 1 - Mile 8"/>
    <x v="195"/>
    <x v="146"/>
    <x v="122"/>
    <x v="4"/>
    <x v="20"/>
    <m/>
    <s v="Shark Hound Smooth"/>
    <m/>
    <n v="2.9"/>
    <n v="2.9"/>
  </r>
  <r>
    <x v="18"/>
    <d v="2013-11-23T00:00:00"/>
    <s v="Zone 1 - Mile 8"/>
    <x v="195"/>
    <x v="146"/>
    <x v="122"/>
    <x v="4"/>
    <x v="20"/>
    <m/>
    <s v="Shark Spotted Gully"/>
    <m/>
    <n v="14.4"/>
    <n v="14.4"/>
  </r>
  <r>
    <x v="18"/>
    <d v="2013-11-23T00:00:00"/>
    <s v="Zone 1 - Mile 8"/>
    <x v="195"/>
    <x v="146"/>
    <x v="122"/>
    <x v="4"/>
    <x v="20"/>
    <m/>
    <s v="Shark Hound Smooth"/>
    <m/>
    <n v="2.2000000000000002"/>
    <n v="2.2000000000000002"/>
  </r>
  <r>
    <x v="18"/>
    <d v="2013-11-23T00:00:00"/>
    <s v="Zone 1 - Mile 8"/>
    <x v="195"/>
    <x v="146"/>
    <x v="122"/>
    <x v="4"/>
    <x v="20"/>
    <m/>
    <s v="Shark Spotted Gully"/>
    <m/>
    <n v="19.2"/>
    <n v="19.2"/>
  </r>
  <r>
    <x v="18"/>
    <d v="2013-11-23T00:00:00"/>
    <s v="Zone 1 - Mile 8"/>
    <x v="286"/>
    <x v="203"/>
    <x v="158"/>
    <x v="4"/>
    <x v="20"/>
    <m/>
    <s v="Shark Hound Smooth"/>
    <m/>
    <n v="20.7"/>
    <n v="20.7"/>
  </r>
  <r>
    <x v="18"/>
    <d v="2013-11-23T00:00:00"/>
    <s v="Zone 1 - Mile 8"/>
    <x v="199"/>
    <x v="149"/>
    <x v="43"/>
    <x v="8"/>
    <x v="20"/>
    <m/>
    <m/>
    <m/>
    <m/>
    <s v=""/>
  </r>
  <r>
    <x v="18"/>
    <d v="2013-11-23T00:00:00"/>
    <s v="Zone 1 - Mile 8"/>
    <x v="202"/>
    <x v="152"/>
    <x v="123"/>
    <x v="2"/>
    <x v="20"/>
    <m/>
    <s v="Shark Copper (Female)"/>
    <m/>
    <n v="63.5"/>
    <n v="63.5"/>
  </r>
  <r>
    <x v="18"/>
    <d v="2013-11-23T00:00:00"/>
    <s v="Zone 1 - Mile 8"/>
    <x v="287"/>
    <x v="204"/>
    <x v="166"/>
    <x v="6"/>
    <x v="20"/>
    <m/>
    <m/>
    <m/>
    <m/>
    <s v=""/>
  </r>
  <r>
    <x v="18"/>
    <d v="2013-11-23T00:00:00"/>
    <s v="Zone 1 - Mile 8"/>
    <x v="419"/>
    <x v="293"/>
    <x v="29"/>
    <x v="4"/>
    <x v="20"/>
    <m/>
    <s v="Shark Hound Smooth"/>
    <m/>
    <n v="13.6"/>
    <n v="13.6"/>
  </r>
  <r>
    <x v="18"/>
    <d v="2013-11-23T00:00:00"/>
    <s v="Zone 1 - Mile 8"/>
    <x v="208"/>
    <x v="155"/>
    <x v="29"/>
    <x v="2"/>
    <x v="20"/>
    <m/>
    <s v="Guitarfish - Lesser"/>
    <m/>
    <n v="3.7"/>
    <n v="3.7"/>
  </r>
  <r>
    <x v="18"/>
    <d v="2013-11-23T00:00:00"/>
    <s v="Zone 1 - Mile 8"/>
    <x v="209"/>
    <x v="156"/>
    <x v="127"/>
    <x v="0"/>
    <x v="20"/>
    <m/>
    <m/>
    <m/>
    <m/>
    <s v=""/>
  </r>
  <r>
    <x v="18"/>
    <d v="2013-11-23T00:00:00"/>
    <s v="Zone 1 - Mile 8"/>
    <x v="349"/>
    <x v="244"/>
    <x v="195"/>
    <x v="2"/>
    <x v="20"/>
    <m/>
    <m/>
    <m/>
    <m/>
    <s v=""/>
  </r>
  <r>
    <x v="18"/>
    <d v="2013-11-23T00:00:00"/>
    <s v="Zone 1 - Mile 8"/>
    <x v="420"/>
    <x v="73"/>
    <x v="228"/>
    <x v="0"/>
    <x v="20"/>
    <m/>
    <s v="Ray Bull / Eagle"/>
    <m/>
    <n v="2.6"/>
    <n v="2.6"/>
  </r>
  <r>
    <x v="18"/>
    <d v="2013-11-23T00:00:00"/>
    <s v="Zone 1 - Mile 8"/>
    <x v="367"/>
    <x v="257"/>
    <x v="127"/>
    <x v="2"/>
    <x v="20"/>
    <m/>
    <s v="Shark Spotted Gully"/>
    <m/>
    <n v="15.6"/>
    <n v="15.6"/>
  </r>
  <r>
    <x v="18"/>
    <d v="2013-11-23T00:00:00"/>
    <s v="Zone 1 - Mile 8"/>
    <x v="245"/>
    <x v="176"/>
    <x v="151"/>
    <x v="0"/>
    <x v="22"/>
    <s v="Kob"/>
    <m/>
    <m/>
    <n v="0.7"/>
    <n v="1.4"/>
  </r>
  <r>
    <x v="18"/>
    <d v="2013-11-23T00:00:00"/>
    <s v="Zone 1 - Mile 8"/>
    <x v="245"/>
    <x v="176"/>
    <x v="151"/>
    <x v="0"/>
    <x v="22"/>
    <s v="Kob"/>
    <m/>
    <m/>
    <n v="0.7"/>
    <n v="1.4"/>
  </r>
  <r>
    <x v="18"/>
    <d v="2013-11-23T00:00:00"/>
    <s v="Zone 1 - Mile 8"/>
    <x v="245"/>
    <x v="176"/>
    <x v="151"/>
    <x v="0"/>
    <x v="22"/>
    <s v="Kob"/>
    <m/>
    <m/>
    <n v="0.9"/>
    <n v="1.8"/>
  </r>
  <r>
    <x v="18"/>
    <d v="2013-11-23T00:00:00"/>
    <s v="Zone 1 - Mile 8"/>
    <x v="244"/>
    <x v="175"/>
    <x v="94"/>
    <x v="2"/>
    <x v="22"/>
    <m/>
    <m/>
    <m/>
    <m/>
    <s v=""/>
  </r>
  <r>
    <x v="18"/>
    <d v="2013-11-23T00:00:00"/>
    <s v="Zone 1 - Mile 8"/>
    <x v="334"/>
    <x v="235"/>
    <x v="114"/>
    <x v="2"/>
    <x v="22"/>
    <m/>
    <s v="Shark Spotted Gully"/>
    <m/>
    <n v="3.7"/>
    <n v="3.7"/>
  </r>
  <r>
    <x v="18"/>
    <d v="2013-11-23T00:00:00"/>
    <s v="Zone 1 - Mile 8"/>
    <x v="247"/>
    <x v="81"/>
    <x v="153"/>
    <x v="2"/>
    <x v="22"/>
    <m/>
    <m/>
    <m/>
    <m/>
    <s v=""/>
  </r>
  <r>
    <x v="18"/>
    <d v="2013-11-23T00:00:00"/>
    <s v="Zone 1 - Mile 8"/>
    <x v="249"/>
    <x v="178"/>
    <x v="114"/>
    <x v="2"/>
    <x v="22"/>
    <m/>
    <s v="Shark Spotted Gully"/>
    <m/>
    <n v="14.5"/>
    <n v="14.5"/>
  </r>
  <r>
    <x v="18"/>
    <d v="2013-11-23T00:00:00"/>
    <s v="Zone 1 - Mile 8"/>
    <x v="246"/>
    <x v="5"/>
    <x v="152"/>
    <x v="2"/>
    <x v="22"/>
    <m/>
    <s v="Shark Spotted Gully"/>
    <m/>
    <n v="15.3"/>
    <n v="15.3"/>
  </r>
  <r>
    <x v="18"/>
    <d v="2013-11-23T00:00:00"/>
    <s v="Zone 1 - Mile 8"/>
    <x v="246"/>
    <x v="5"/>
    <x v="152"/>
    <x v="2"/>
    <x v="22"/>
    <m/>
    <s v="Shark Spotted Gully"/>
    <m/>
    <n v="13.2"/>
    <n v="13.2"/>
  </r>
  <r>
    <x v="18"/>
    <d v="2013-11-23T00:00:00"/>
    <s v="Zone 1 - Mile 8"/>
    <x v="295"/>
    <x v="178"/>
    <x v="169"/>
    <x v="4"/>
    <x v="22"/>
    <s v="Kob"/>
    <m/>
    <m/>
    <n v="0.7"/>
    <n v="1.4"/>
  </r>
  <r>
    <x v="18"/>
    <d v="2013-11-23T00:00:00"/>
    <s v="Zone 1 - Mile 8"/>
    <x v="295"/>
    <x v="178"/>
    <x v="169"/>
    <x v="4"/>
    <x v="22"/>
    <s v="Kob"/>
    <m/>
    <m/>
    <n v="0.7"/>
    <n v="1.4"/>
  </r>
  <r>
    <x v="18"/>
    <d v="2013-11-23T00:00:00"/>
    <s v="Zone 1 - Mile 8"/>
    <x v="295"/>
    <x v="178"/>
    <x v="169"/>
    <x v="4"/>
    <x v="22"/>
    <s v="Kob"/>
    <m/>
    <m/>
    <n v="0.8"/>
    <n v="1.6"/>
  </r>
  <r>
    <x v="18"/>
    <d v="2013-11-23T00:00:00"/>
    <s v="Zone 1 - Mile 8"/>
    <x v="295"/>
    <x v="178"/>
    <x v="169"/>
    <x v="4"/>
    <x v="22"/>
    <s v="Kob"/>
    <m/>
    <m/>
    <n v="0.7"/>
    <n v="1.4"/>
  </r>
  <r>
    <x v="18"/>
    <d v="2013-11-23T00:00:00"/>
    <s v="Zone 1 - Mile 8"/>
    <x v="295"/>
    <x v="178"/>
    <x v="169"/>
    <x v="4"/>
    <x v="22"/>
    <m/>
    <s v="Shark Spotted Gully"/>
    <m/>
    <n v="18"/>
    <n v="18"/>
  </r>
  <r>
    <x v="18"/>
    <d v="2013-11-23T00:00:00"/>
    <s v="Zone 1 - Mile 8"/>
    <x v="296"/>
    <x v="210"/>
    <x v="154"/>
    <x v="2"/>
    <x v="22"/>
    <m/>
    <m/>
    <m/>
    <m/>
    <s v=""/>
  </r>
  <r>
    <x v="18"/>
    <d v="2013-11-23T00:00:00"/>
    <s v="Zone 1 - Mile 8"/>
    <x v="248"/>
    <x v="177"/>
    <x v="154"/>
    <x v="2"/>
    <x v="22"/>
    <s v="Kob"/>
    <m/>
    <m/>
    <n v="0.7"/>
    <n v="1.4"/>
  </r>
  <r>
    <x v="18"/>
    <d v="2013-11-23T00:00:00"/>
    <s v="Zone 1 - Mile 8"/>
    <x v="298"/>
    <x v="132"/>
    <x v="170"/>
    <x v="2"/>
    <x v="22"/>
    <s v="Kob"/>
    <m/>
    <m/>
    <n v="0.7"/>
    <n v="1.4"/>
  </r>
  <r>
    <x v="18"/>
    <d v="2013-11-23T00:00:00"/>
    <s v="Zone 1 - Mile 8"/>
    <x v="298"/>
    <x v="132"/>
    <x v="170"/>
    <x v="2"/>
    <x v="22"/>
    <s v="Kob"/>
    <m/>
    <m/>
    <n v="0.8"/>
    <n v="1.6"/>
  </r>
  <r>
    <x v="18"/>
    <d v="2013-11-23T00:00:00"/>
    <s v="Zone 1 - Mile 8"/>
    <x v="298"/>
    <x v="132"/>
    <x v="170"/>
    <x v="2"/>
    <x v="22"/>
    <s v="Galjoen"/>
    <m/>
    <m/>
    <n v="0.8"/>
    <n v="1.6"/>
  </r>
  <r>
    <x v="18"/>
    <d v="2013-11-23T00:00:00"/>
    <s v="Zone 1 - Mile 8"/>
    <x v="298"/>
    <x v="132"/>
    <x v="170"/>
    <x v="2"/>
    <x v="22"/>
    <s v="Galjoen"/>
    <m/>
    <m/>
    <n v="0.7"/>
    <n v="1.4"/>
  </r>
  <r>
    <x v="18"/>
    <d v="2013-11-23T00:00:00"/>
    <s v="Zone 1 - Mile 8"/>
    <x v="298"/>
    <x v="132"/>
    <x v="170"/>
    <x v="2"/>
    <x v="22"/>
    <m/>
    <s v="Shark Hound Smooth"/>
    <m/>
    <n v="16"/>
    <n v="16"/>
  </r>
  <r>
    <x v="18"/>
    <d v="2013-11-23T00:00:00"/>
    <s v="Zone 1 - Mile 8"/>
    <x v="298"/>
    <x v="132"/>
    <x v="170"/>
    <x v="2"/>
    <x v="22"/>
    <m/>
    <s v="Shark Hound Smooth"/>
    <m/>
    <n v="3.8"/>
    <n v="3.8"/>
  </r>
  <r>
    <x v="18"/>
    <d v="2013-11-23T00:00:00"/>
    <s v="Zone 1 - Mile 8"/>
    <x v="298"/>
    <x v="132"/>
    <x v="170"/>
    <x v="2"/>
    <x v="22"/>
    <m/>
    <s v="Shark Spotted Gully"/>
    <m/>
    <n v="23"/>
    <n v="23"/>
  </r>
  <r>
    <x v="18"/>
    <d v="2013-11-23T00:00:00"/>
    <s v="Zone 1 - Mile 8"/>
    <x v="299"/>
    <x v="212"/>
    <x v="154"/>
    <x v="2"/>
    <x v="22"/>
    <m/>
    <m/>
    <m/>
    <m/>
    <s v=""/>
  </r>
  <r>
    <x v="18"/>
    <d v="2013-11-23T00:00:00"/>
    <s v="Zone 1 - Mile 8"/>
    <x v="393"/>
    <x v="276"/>
    <x v="152"/>
    <x v="7"/>
    <x v="22"/>
    <s v="Kob"/>
    <m/>
    <m/>
    <n v="0.7"/>
    <n v="1.4"/>
  </r>
  <r>
    <x v="18"/>
    <d v="2013-11-23T00:00:00"/>
    <s v="Zone 1 - Mile 8"/>
    <x v="393"/>
    <x v="276"/>
    <x v="152"/>
    <x v="7"/>
    <x v="22"/>
    <s v="Kob"/>
    <m/>
    <m/>
    <n v="0.7"/>
    <n v="1.4"/>
  </r>
  <r>
    <x v="18"/>
    <d v="2013-11-23T00:00:00"/>
    <s v="Zone 1 - Mile 8"/>
    <x v="393"/>
    <x v="276"/>
    <x v="152"/>
    <x v="7"/>
    <x v="22"/>
    <s v="Kob"/>
    <m/>
    <m/>
    <n v="1.7"/>
    <n v="3.4"/>
  </r>
  <r>
    <x v="18"/>
    <d v="2013-11-23T00:00:00"/>
    <s v="Zone 1 - Mile 8"/>
    <x v="127"/>
    <x v="61"/>
    <x v="55"/>
    <x v="4"/>
    <x v="7"/>
    <m/>
    <m/>
    <m/>
    <m/>
    <s v=""/>
  </r>
  <r>
    <x v="18"/>
    <d v="2013-11-23T00:00:00"/>
    <s v="Zone 1 - Mile 8"/>
    <x v="128"/>
    <x v="101"/>
    <x v="88"/>
    <x v="2"/>
    <x v="7"/>
    <m/>
    <m/>
    <m/>
    <m/>
    <s v=""/>
  </r>
  <r>
    <x v="18"/>
    <d v="2013-11-23T00:00:00"/>
    <s v="Zone 1 - Mile 8"/>
    <x v="132"/>
    <x v="105"/>
    <x v="23"/>
    <x v="7"/>
    <x v="7"/>
    <s v="Kob"/>
    <m/>
    <m/>
    <n v="1.6"/>
    <n v="3.2"/>
  </r>
  <r>
    <x v="18"/>
    <d v="2013-11-23T00:00:00"/>
    <s v="Zone 1 - Mile 8"/>
    <x v="132"/>
    <x v="105"/>
    <x v="23"/>
    <x v="7"/>
    <x v="7"/>
    <s v="Kob"/>
    <m/>
    <m/>
    <n v="0.7"/>
    <n v="1.4"/>
  </r>
  <r>
    <x v="18"/>
    <d v="2013-11-23T00:00:00"/>
    <s v="Zone 1 - Mile 8"/>
    <x v="132"/>
    <x v="105"/>
    <x v="23"/>
    <x v="7"/>
    <x v="7"/>
    <s v="Kob"/>
    <m/>
    <m/>
    <n v="0.8"/>
    <n v="1.6"/>
  </r>
  <r>
    <x v="18"/>
    <d v="2013-11-23T00:00:00"/>
    <s v="Zone 1 - Mile 8"/>
    <x v="134"/>
    <x v="5"/>
    <x v="74"/>
    <x v="2"/>
    <x v="7"/>
    <m/>
    <s v="Shark Spotted Gully"/>
    <m/>
    <n v="24.6"/>
    <n v="24.6"/>
  </r>
  <r>
    <x v="18"/>
    <d v="2013-11-23T00:00:00"/>
    <s v="Zone 1 - Mile 8"/>
    <x v="134"/>
    <x v="5"/>
    <x v="74"/>
    <x v="2"/>
    <x v="7"/>
    <m/>
    <s v="Shark Hound Smooth"/>
    <m/>
    <n v="8.6"/>
    <n v="8.6"/>
  </r>
  <r>
    <x v="18"/>
    <d v="2013-11-23T00:00:00"/>
    <s v="Zone 1 - Mile 8"/>
    <x v="134"/>
    <x v="5"/>
    <x v="74"/>
    <x v="2"/>
    <x v="7"/>
    <m/>
    <s v="Shark Hound Smooth"/>
    <m/>
    <n v="9.5"/>
    <n v="9.5"/>
  </r>
  <r>
    <x v="18"/>
    <d v="2013-11-23T00:00:00"/>
    <s v="Zone 1 - Mile 8"/>
    <x v="134"/>
    <x v="5"/>
    <x v="74"/>
    <x v="2"/>
    <x v="7"/>
    <m/>
    <s v="Shark Spotted Gully"/>
    <m/>
    <n v="15.2"/>
    <n v="15.2"/>
  </r>
  <r>
    <x v="18"/>
    <d v="2013-11-23T00:00:00"/>
    <s v="Zone 1 - Mile 8"/>
    <x v="134"/>
    <x v="5"/>
    <x v="74"/>
    <x v="2"/>
    <x v="7"/>
    <m/>
    <s v="Shark Hound Smooth"/>
    <m/>
    <n v="3.1"/>
    <n v="3.1"/>
  </r>
  <r>
    <x v="18"/>
    <d v="2013-11-23T00:00:00"/>
    <s v="Zone 1 - Mile 8"/>
    <x v="134"/>
    <x v="5"/>
    <x v="74"/>
    <x v="2"/>
    <x v="7"/>
    <m/>
    <s v="Shark Copper (Female)"/>
    <m/>
    <n v="80.400000000000006"/>
    <n v="80.400000000000006"/>
  </r>
  <r>
    <x v="18"/>
    <d v="2013-11-23T00:00:00"/>
    <s v="Zone 1 - Mile 8"/>
    <x v="135"/>
    <x v="107"/>
    <x v="90"/>
    <x v="2"/>
    <x v="7"/>
    <m/>
    <s v="Shark Spotted Gully"/>
    <m/>
    <n v="11.5"/>
    <n v="11.5"/>
  </r>
  <r>
    <x v="18"/>
    <d v="2013-11-23T00:00:00"/>
    <s v="Zone 1 - Mile 8"/>
    <x v="135"/>
    <x v="107"/>
    <x v="90"/>
    <x v="2"/>
    <x v="7"/>
    <m/>
    <s v="Shark Hound Smooth"/>
    <m/>
    <n v="8.9"/>
    <n v="8.9"/>
  </r>
  <r>
    <x v="18"/>
    <d v="2013-11-23T00:00:00"/>
    <s v="Zone 1 - Mile 8"/>
    <x v="135"/>
    <x v="107"/>
    <x v="90"/>
    <x v="2"/>
    <x v="7"/>
    <m/>
    <s v="Shark Spotted Gully"/>
    <m/>
    <n v="19.600000000000001"/>
    <n v="19.600000000000001"/>
  </r>
  <r>
    <x v="18"/>
    <d v="2013-11-23T00:00:00"/>
    <s v="Zone 1 - Mile 8"/>
    <x v="136"/>
    <x v="45"/>
    <x v="91"/>
    <x v="2"/>
    <x v="7"/>
    <s v="Kob"/>
    <m/>
    <m/>
    <n v="2.8"/>
    <n v="5.6"/>
  </r>
  <r>
    <x v="18"/>
    <d v="2013-11-23T00:00:00"/>
    <s v="Zone 1 - Mile 8"/>
    <x v="136"/>
    <x v="45"/>
    <x v="91"/>
    <x v="2"/>
    <x v="7"/>
    <m/>
    <s v="Shark Spotted Gully"/>
    <m/>
    <n v="11.4"/>
    <n v="11.4"/>
  </r>
  <r>
    <x v="18"/>
    <d v="2013-11-23T00:00:00"/>
    <s v="Zone 1 - Mile 8"/>
    <x v="137"/>
    <x v="13"/>
    <x v="92"/>
    <x v="9"/>
    <x v="7"/>
    <m/>
    <m/>
    <m/>
    <m/>
    <s v=""/>
  </r>
  <r>
    <x v="18"/>
    <d v="2013-11-23T00:00:00"/>
    <s v="Zone 1 - Mile 8"/>
    <x v="302"/>
    <x v="32"/>
    <x v="172"/>
    <x v="2"/>
    <x v="7"/>
    <s v="Kob"/>
    <m/>
    <m/>
    <n v="2.5"/>
    <n v="5"/>
  </r>
  <r>
    <x v="18"/>
    <d v="2013-11-23T00:00:00"/>
    <s v="Zone 1 - Mile 8"/>
    <x v="302"/>
    <x v="32"/>
    <x v="172"/>
    <x v="2"/>
    <x v="7"/>
    <m/>
    <s v="Shark Hound Smooth"/>
    <m/>
    <n v="13.8"/>
    <n v="13.8"/>
  </r>
  <r>
    <x v="18"/>
    <d v="2013-11-23T00:00:00"/>
    <s v="Zone 1 - Mile 8"/>
    <x v="58"/>
    <x v="5"/>
    <x v="42"/>
    <x v="0"/>
    <x v="7"/>
    <m/>
    <m/>
    <m/>
    <m/>
    <s v=""/>
  </r>
  <r>
    <x v="18"/>
    <d v="2013-11-23T00:00:00"/>
    <s v="Zone 1 - Mile 8"/>
    <x v="410"/>
    <x v="81"/>
    <x v="82"/>
    <x v="6"/>
    <x v="7"/>
    <m/>
    <s v="Shark Spotted Gully"/>
    <m/>
    <n v="21.05"/>
    <n v="21.05"/>
  </r>
  <r>
    <x v="18"/>
    <d v="2013-11-23T00:00:00"/>
    <s v="Zone 1 - Mile 8"/>
    <x v="346"/>
    <x v="242"/>
    <x v="10"/>
    <x v="4"/>
    <x v="7"/>
    <s v="Kob"/>
    <m/>
    <m/>
    <n v="0.8"/>
    <n v="1.6"/>
  </r>
  <r>
    <x v="18"/>
    <d v="2013-11-23T00:00:00"/>
    <s v="Zone 1 - Mile 8"/>
    <x v="346"/>
    <x v="242"/>
    <x v="10"/>
    <x v="4"/>
    <x v="7"/>
    <s v="Galjoen"/>
    <m/>
    <m/>
    <n v="0.7"/>
    <n v="1.4"/>
  </r>
  <r>
    <x v="18"/>
    <d v="2013-11-23T00:00:00"/>
    <s v="Zone 1 - Mile 8"/>
    <x v="346"/>
    <x v="242"/>
    <x v="10"/>
    <x v="4"/>
    <x v="7"/>
    <s v="Shad"/>
    <m/>
    <m/>
    <n v="0.9"/>
    <n v="1.8"/>
  </r>
  <r>
    <x v="18"/>
    <d v="2013-11-23T00:00:00"/>
    <s v="Zone 1 - Mile 8"/>
    <x v="64"/>
    <x v="53"/>
    <x v="23"/>
    <x v="2"/>
    <x v="7"/>
    <s v="Kob"/>
    <m/>
    <m/>
    <n v="1.8"/>
    <n v="3.6"/>
  </r>
  <r>
    <x v="18"/>
    <d v="2013-11-23T00:00:00"/>
    <s v="Zone 1 - Mile 8"/>
    <x v="63"/>
    <x v="52"/>
    <x v="29"/>
    <x v="0"/>
    <x v="7"/>
    <s v="Shad"/>
    <m/>
    <m/>
    <n v="0.7"/>
    <n v="1.4"/>
  </r>
  <r>
    <x v="18"/>
    <d v="2013-11-23T00:00:00"/>
    <s v="Zone 1 - Mile 8"/>
    <x v="68"/>
    <x v="57"/>
    <x v="49"/>
    <x v="2"/>
    <x v="7"/>
    <s v="Kob"/>
    <m/>
    <m/>
    <n v="0.9"/>
    <n v="1.8"/>
  </r>
  <r>
    <x v="18"/>
    <d v="2013-11-23T00:00:00"/>
    <s v="Zone 1 - Mile 8"/>
    <x v="66"/>
    <x v="55"/>
    <x v="48"/>
    <x v="6"/>
    <x v="7"/>
    <s v="Kob"/>
    <m/>
    <m/>
    <n v="0.8"/>
    <n v="1.6"/>
  </r>
  <r>
    <x v="18"/>
    <d v="2013-11-23T00:00:00"/>
    <s v="Zone 1 - Mile 8"/>
    <x v="62"/>
    <x v="51"/>
    <x v="46"/>
    <x v="0"/>
    <x v="7"/>
    <m/>
    <s v="Ray Blue (Female)"/>
    <m/>
    <n v="14.2"/>
    <n v="14.2"/>
  </r>
  <r>
    <x v="18"/>
    <d v="2013-11-23T00:00:00"/>
    <s v="Zone 1 - Mile 8"/>
    <x v="62"/>
    <x v="51"/>
    <x v="46"/>
    <x v="0"/>
    <x v="7"/>
    <m/>
    <s v="Shark Copper (Female)"/>
    <m/>
    <n v="86"/>
    <n v="86"/>
  </r>
  <r>
    <x v="18"/>
    <d v="2013-11-23T00:00:00"/>
    <s v="Zone 1 - Mile 8"/>
    <x v="67"/>
    <x v="56"/>
    <x v="48"/>
    <x v="1"/>
    <x v="7"/>
    <m/>
    <m/>
    <m/>
    <m/>
    <s v=""/>
  </r>
  <r>
    <x v="18"/>
    <d v="2013-11-23T00:00:00"/>
    <s v="Zone 1 - Mile 8"/>
    <x v="65"/>
    <x v="54"/>
    <x v="47"/>
    <x v="2"/>
    <x v="7"/>
    <m/>
    <s v="Ray Bull / Eagle"/>
    <m/>
    <n v="9.1"/>
    <n v="9.1"/>
  </r>
  <r>
    <x v="18"/>
    <d v="2013-11-23T00:00:00"/>
    <s v="Zone 1 - Mile 8"/>
    <x v="65"/>
    <x v="54"/>
    <x v="47"/>
    <x v="2"/>
    <x v="7"/>
    <s v="Galjoen"/>
    <m/>
    <m/>
    <n v="0.7"/>
    <n v="1.4"/>
  </r>
  <r>
    <x v="18"/>
    <d v="2013-11-23T00:00:00"/>
    <s v="Zone 1 - Mile 8"/>
    <x v="65"/>
    <x v="54"/>
    <x v="47"/>
    <x v="2"/>
    <x v="7"/>
    <s v="Galjoen"/>
    <m/>
    <m/>
    <n v="0.8"/>
    <n v="1.6"/>
  </r>
  <r>
    <x v="18"/>
    <d v="2013-11-23T00:00:00"/>
    <s v="Zone 1 - Mile 8"/>
    <x v="212"/>
    <x v="81"/>
    <x v="130"/>
    <x v="0"/>
    <x v="2"/>
    <s v="Kob"/>
    <m/>
    <m/>
    <n v="0.9"/>
    <n v="1.8"/>
  </r>
  <r>
    <x v="18"/>
    <d v="2013-11-23T00:00:00"/>
    <s v="Zone 1 - Mile 8"/>
    <x v="212"/>
    <x v="81"/>
    <x v="130"/>
    <x v="0"/>
    <x v="2"/>
    <m/>
    <s v="Shark Spotted Gully"/>
    <m/>
    <n v="11.2"/>
    <n v="11.2"/>
  </r>
  <r>
    <x v="18"/>
    <d v="2013-11-23T00:00:00"/>
    <s v="Zone 1 - Mile 8"/>
    <x v="212"/>
    <x v="81"/>
    <x v="130"/>
    <x v="0"/>
    <x v="2"/>
    <m/>
    <s v="Shark Spotted Gully"/>
    <m/>
    <n v="13.6"/>
    <n v="13.6"/>
  </r>
  <r>
    <x v="18"/>
    <d v="2013-11-23T00:00:00"/>
    <s v="Zone 1 - Mile 8"/>
    <x v="261"/>
    <x v="188"/>
    <x v="158"/>
    <x v="7"/>
    <x v="0"/>
    <m/>
    <m/>
    <m/>
    <m/>
    <s v=""/>
  </r>
  <r>
    <x v="18"/>
    <d v="2013-11-23T00:00:00"/>
    <s v="Zone 1 - Mile 8"/>
    <x v="215"/>
    <x v="94"/>
    <x v="133"/>
    <x v="7"/>
    <x v="2"/>
    <s v="Kob"/>
    <m/>
    <m/>
    <n v="0.8"/>
    <n v="1.6"/>
  </r>
  <r>
    <x v="19"/>
    <d v="2014-02-22T00:00:00"/>
    <s v="Zone 5 - Winston Area"/>
    <x v="160"/>
    <x v="121"/>
    <x v="48"/>
    <x v="0"/>
    <x v="18"/>
    <s v="Steenbras West Coast"/>
    <m/>
    <m/>
    <n v="1.8"/>
    <n v="1.8"/>
  </r>
  <r>
    <x v="19"/>
    <d v="2014-02-22T00:00:00"/>
    <s v="Zone 5 - Winston Area"/>
    <x v="160"/>
    <x v="121"/>
    <x v="48"/>
    <x v="0"/>
    <x v="18"/>
    <s v="Steenbras West Coast"/>
    <m/>
    <m/>
    <n v="2.2000000000000002"/>
    <n v="2.2000000000000002"/>
  </r>
  <r>
    <x v="19"/>
    <d v="2014-02-22T00:00:00"/>
    <s v="Zone 5 - Winston Area"/>
    <x v="160"/>
    <x v="121"/>
    <x v="48"/>
    <x v="0"/>
    <x v="18"/>
    <m/>
    <s v="Shark Spotted Gully"/>
    <m/>
    <n v="21.7"/>
    <n v="21.7"/>
  </r>
  <r>
    <x v="19"/>
    <d v="2014-02-22T00:00:00"/>
    <s v="Zone 5 - Winston Area"/>
    <x v="160"/>
    <x v="121"/>
    <x v="48"/>
    <x v="0"/>
    <x v="18"/>
    <m/>
    <s v="Shark Spotted Gully"/>
    <m/>
    <n v="8.3000000000000007"/>
    <n v="8.3000000000000007"/>
  </r>
  <r>
    <x v="19"/>
    <d v="2014-02-22T00:00:00"/>
    <s v="Zone 5 - Winston Area"/>
    <x v="159"/>
    <x v="126"/>
    <x v="103"/>
    <x v="2"/>
    <x v="18"/>
    <m/>
    <s v="Shark Spotted Gully"/>
    <m/>
    <n v="16.600000000000001"/>
    <n v="16.600000000000001"/>
  </r>
  <r>
    <x v="19"/>
    <d v="2014-02-22T00:00:00"/>
    <s v="Zone 5 - Winston Area"/>
    <x v="166"/>
    <x v="128"/>
    <x v="69"/>
    <x v="2"/>
    <x v="18"/>
    <m/>
    <s v="Shark Spotted Gully"/>
    <m/>
    <n v="15.1"/>
    <n v="15.1"/>
  </r>
  <r>
    <x v="19"/>
    <d v="2014-02-22T00:00:00"/>
    <s v="Zone 5 - Winston Area"/>
    <x v="175"/>
    <x v="135"/>
    <x v="112"/>
    <x v="2"/>
    <x v="18"/>
    <s v="Kob"/>
    <m/>
    <m/>
    <n v="0.8"/>
    <n v="0.8"/>
  </r>
  <r>
    <x v="19"/>
    <d v="2014-02-22T00:00:00"/>
    <s v="Zone 5 - Winston Area"/>
    <x v="175"/>
    <x v="135"/>
    <x v="112"/>
    <x v="2"/>
    <x v="18"/>
    <s v="Kob"/>
    <m/>
    <m/>
    <n v="0.9"/>
    <n v="0.9"/>
  </r>
  <r>
    <x v="19"/>
    <d v="2014-02-22T00:00:00"/>
    <s v="Zone 5 - Winston Area"/>
    <x v="161"/>
    <x v="81"/>
    <x v="94"/>
    <x v="0"/>
    <x v="18"/>
    <s v="Blacktail"/>
    <m/>
    <m/>
    <n v="1.3"/>
    <n v="1.3"/>
  </r>
  <r>
    <x v="19"/>
    <d v="2014-02-22T00:00:00"/>
    <s v="Zone 5 - Winston Area"/>
    <x v="174"/>
    <x v="45"/>
    <x v="112"/>
    <x v="9"/>
    <x v="18"/>
    <s v="Blacktail"/>
    <m/>
    <m/>
    <n v="1.3"/>
    <n v="1.3"/>
  </r>
  <r>
    <x v="19"/>
    <d v="2014-02-22T00:00:00"/>
    <s v="Zone 5 - Winston Area"/>
    <x v="421"/>
    <x v="294"/>
    <x v="53"/>
    <x v="9"/>
    <x v="18"/>
    <m/>
    <m/>
    <m/>
    <s v=""/>
    <s v=""/>
  </r>
  <r>
    <x v="19"/>
    <d v="2014-02-22T00:00:00"/>
    <s v="Zone 5 - Winston Area"/>
    <x v="167"/>
    <x v="129"/>
    <x v="107"/>
    <x v="2"/>
    <x v="18"/>
    <m/>
    <m/>
    <m/>
    <s v=""/>
    <s v=""/>
  </r>
  <r>
    <x v="19"/>
    <d v="2014-02-22T00:00:00"/>
    <s v="Zone 5 - Winston Area"/>
    <x v="422"/>
    <x v="78"/>
    <x v="229"/>
    <x v="2"/>
    <x v="18"/>
    <m/>
    <m/>
    <m/>
    <s v=""/>
    <s v=""/>
  </r>
  <r>
    <x v="19"/>
    <d v="2014-02-22T00:00:00"/>
    <s v="Zone 5 - Winston Area"/>
    <x v="406"/>
    <x v="246"/>
    <x v="198"/>
    <x v="2"/>
    <x v="18"/>
    <m/>
    <m/>
    <m/>
    <s v=""/>
    <s v=""/>
  </r>
  <r>
    <x v="19"/>
    <d v="2014-02-22T00:00:00"/>
    <s v="Zone 5 - Winston Area"/>
    <x v="169"/>
    <x v="131"/>
    <x v="109"/>
    <x v="2"/>
    <x v="18"/>
    <m/>
    <m/>
    <m/>
    <s v=""/>
    <s v=""/>
  </r>
  <r>
    <x v="19"/>
    <d v="2014-02-22T00:00:00"/>
    <s v="Zone 5 - Winston Area"/>
    <x v="178"/>
    <x v="13"/>
    <x v="102"/>
    <x v="9"/>
    <x v="18"/>
    <m/>
    <m/>
    <m/>
    <s v=""/>
    <s v=""/>
  </r>
  <r>
    <x v="19"/>
    <d v="2014-02-22T00:00:00"/>
    <s v="Zone 5 - Winston Area"/>
    <x v="423"/>
    <x v="81"/>
    <x v="230"/>
    <x v="2"/>
    <x v="21"/>
    <s v="Blacktail"/>
    <m/>
    <m/>
    <n v="0.6"/>
    <n v="0.6"/>
  </r>
  <r>
    <x v="19"/>
    <d v="2014-02-22T00:00:00"/>
    <s v="Zone 5 - Winston Area"/>
    <x v="231"/>
    <x v="9"/>
    <x v="142"/>
    <x v="2"/>
    <x v="21"/>
    <s v="Blacktail"/>
    <m/>
    <m/>
    <n v="1"/>
    <n v="1"/>
  </r>
  <r>
    <x v="19"/>
    <d v="2014-02-22T00:00:00"/>
    <s v="Zone 5 - Winston Area"/>
    <x v="231"/>
    <x v="9"/>
    <x v="142"/>
    <x v="2"/>
    <x v="21"/>
    <s v="Kob"/>
    <m/>
    <m/>
    <n v="0.8"/>
    <n v="0.8"/>
  </r>
  <r>
    <x v="19"/>
    <d v="2014-02-22T00:00:00"/>
    <s v="Zone 5 - Winston Area"/>
    <x v="231"/>
    <x v="9"/>
    <x v="142"/>
    <x v="2"/>
    <x v="21"/>
    <s v="Kob"/>
    <m/>
    <m/>
    <n v="0.7"/>
    <n v="0.7"/>
  </r>
  <r>
    <x v="19"/>
    <d v="2014-02-22T00:00:00"/>
    <s v="Zone 5 - Winston Area"/>
    <x v="228"/>
    <x v="104"/>
    <x v="141"/>
    <x v="2"/>
    <x v="21"/>
    <s v="Blacktail"/>
    <m/>
    <m/>
    <n v="0.7"/>
    <n v="0.7"/>
  </r>
  <r>
    <x v="19"/>
    <d v="2014-02-22T00:00:00"/>
    <s v="Zone 5 - Winston Area"/>
    <x v="228"/>
    <x v="104"/>
    <x v="141"/>
    <x v="2"/>
    <x v="21"/>
    <s v="Kob"/>
    <m/>
    <m/>
    <n v="3.1"/>
    <n v="3.1"/>
  </r>
  <r>
    <x v="19"/>
    <d v="2014-02-22T00:00:00"/>
    <s v="Zone 5 - Winston Area"/>
    <x v="228"/>
    <x v="104"/>
    <x v="141"/>
    <x v="2"/>
    <x v="21"/>
    <s v="Kob"/>
    <m/>
    <m/>
    <n v="0.8"/>
    <n v="0.8"/>
  </r>
  <r>
    <x v="19"/>
    <d v="2014-02-22T00:00:00"/>
    <s v="Zone 5 - Winston Area"/>
    <x v="227"/>
    <x v="55"/>
    <x v="140"/>
    <x v="2"/>
    <x v="21"/>
    <s v="Galjoen"/>
    <m/>
    <m/>
    <n v="0.7"/>
    <n v="0.7"/>
  </r>
  <r>
    <x v="19"/>
    <d v="2014-02-22T00:00:00"/>
    <s v="Zone 5 - Winston Area"/>
    <x v="233"/>
    <x v="75"/>
    <x v="144"/>
    <x v="4"/>
    <x v="21"/>
    <m/>
    <m/>
    <m/>
    <s v=""/>
    <s v=""/>
  </r>
  <r>
    <x v="19"/>
    <d v="2014-02-22T00:00:00"/>
    <s v="Zone 5 - Winston Area"/>
    <x v="275"/>
    <x v="194"/>
    <x v="162"/>
    <x v="2"/>
    <x v="21"/>
    <s v="Blacktail"/>
    <m/>
    <m/>
    <n v="1"/>
    <n v="1"/>
  </r>
  <r>
    <x v="19"/>
    <d v="2014-02-22T00:00:00"/>
    <s v="Zone 5 - Winston Area"/>
    <x v="230"/>
    <x v="167"/>
    <x v="21"/>
    <x v="2"/>
    <x v="21"/>
    <s v="Blacktail"/>
    <m/>
    <m/>
    <n v="0.8"/>
    <n v="0.8"/>
  </r>
  <r>
    <x v="19"/>
    <d v="2014-02-22T00:00:00"/>
    <s v="Zone 5 - Winston Area"/>
    <x v="366"/>
    <x v="55"/>
    <x v="94"/>
    <x v="6"/>
    <x v="21"/>
    <s v="Kob"/>
    <m/>
    <m/>
    <n v="0.7"/>
    <n v="0.7"/>
  </r>
  <r>
    <x v="19"/>
    <d v="2014-02-22T00:00:00"/>
    <s v="Zone 5 - Winston Area"/>
    <x v="366"/>
    <x v="55"/>
    <x v="94"/>
    <x v="6"/>
    <x v="21"/>
    <m/>
    <s v="Guitarfish - Lesser"/>
    <m/>
    <n v="2"/>
    <n v="2"/>
  </r>
  <r>
    <x v="19"/>
    <d v="2014-02-22T00:00:00"/>
    <s v="Zone 5 - Winston Area"/>
    <x v="328"/>
    <x v="231"/>
    <x v="171"/>
    <x v="4"/>
    <x v="21"/>
    <s v="Kob"/>
    <m/>
    <m/>
    <n v="1.1000000000000001"/>
    <n v="1.1000000000000001"/>
  </r>
  <r>
    <x v="19"/>
    <d v="2014-02-22T00:00:00"/>
    <s v="Zone 5 - Winston Area"/>
    <x v="328"/>
    <x v="231"/>
    <x v="171"/>
    <x v="4"/>
    <x v="21"/>
    <s v="Kob"/>
    <m/>
    <m/>
    <n v="0.7"/>
    <n v="0.7"/>
  </r>
  <r>
    <x v="19"/>
    <d v="2014-02-22T00:00:00"/>
    <s v="Zone 5 - Winston Area"/>
    <x v="396"/>
    <x v="295"/>
    <x v="123"/>
    <x v="2"/>
    <x v="21"/>
    <m/>
    <m/>
    <m/>
    <s v=""/>
    <s v=""/>
  </r>
  <r>
    <x v="19"/>
    <d v="2014-02-22T00:00:00"/>
    <s v="Zone 5 - Winston Area"/>
    <x v="93"/>
    <x v="77"/>
    <x v="65"/>
    <x v="0"/>
    <x v="21"/>
    <m/>
    <m/>
    <m/>
    <s v=""/>
    <s v=""/>
  </r>
  <r>
    <x v="19"/>
    <d v="2014-02-22T00:00:00"/>
    <s v="Zone 5 - Winston Area"/>
    <x v="424"/>
    <x v="296"/>
    <x v="140"/>
    <x v="0"/>
    <x v="21"/>
    <m/>
    <m/>
    <m/>
    <s v=""/>
    <s v=""/>
  </r>
  <r>
    <x v="19"/>
    <d v="2014-02-22T00:00:00"/>
    <s v="Zone 5 - Winston Area"/>
    <x v="425"/>
    <x v="297"/>
    <x v="83"/>
    <x v="2"/>
    <x v="21"/>
    <m/>
    <m/>
    <m/>
    <s v=""/>
    <s v=""/>
  </r>
  <r>
    <x v="19"/>
    <d v="2014-02-22T00:00:00"/>
    <s v="Zone 5 - Winston Area"/>
    <x v="426"/>
    <x v="298"/>
    <x v="140"/>
    <x v="8"/>
    <x v="21"/>
    <m/>
    <m/>
    <m/>
    <s v=""/>
    <s v=""/>
  </r>
  <r>
    <x v="19"/>
    <d v="2014-02-22T00:00:00"/>
    <s v="Zone 5 - Winston Area"/>
    <x v="348"/>
    <x v="23"/>
    <x v="94"/>
    <x v="2"/>
    <x v="21"/>
    <m/>
    <m/>
    <m/>
    <s v=""/>
    <s v=""/>
  </r>
  <r>
    <x v="19"/>
    <d v="2014-02-22T00:00:00"/>
    <s v="Zone 5 - Winston Area"/>
    <x v="365"/>
    <x v="255"/>
    <x v="161"/>
    <x v="2"/>
    <x v="21"/>
    <m/>
    <m/>
    <m/>
    <s v=""/>
    <s v=""/>
  </r>
  <r>
    <x v="19"/>
    <d v="2014-02-22T00:00:00"/>
    <s v="Zone 5 - Winston Area"/>
    <x v="364"/>
    <x v="55"/>
    <x v="78"/>
    <x v="2"/>
    <x v="21"/>
    <m/>
    <m/>
    <m/>
    <s v=""/>
    <s v=""/>
  </r>
  <r>
    <x v="19"/>
    <d v="2014-02-22T00:00:00"/>
    <s v="Zone 5 - Winston Area"/>
    <x v="427"/>
    <x v="299"/>
    <x v="231"/>
    <x v="2"/>
    <x v="10"/>
    <m/>
    <m/>
    <m/>
    <s v=""/>
    <s v=""/>
  </r>
  <r>
    <x v="19"/>
    <d v="2014-02-22T00:00:00"/>
    <s v="Zone 5 - Winston Area"/>
    <x v="428"/>
    <x v="300"/>
    <x v="232"/>
    <x v="2"/>
    <x v="10"/>
    <m/>
    <m/>
    <m/>
    <s v=""/>
    <s v=""/>
  </r>
  <r>
    <x v="19"/>
    <d v="2014-02-22T00:00:00"/>
    <s v="Zone 5 - Winston Area"/>
    <x v="97"/>
    <x v="80"/>
    <x v="69"/>
    <x v="0"/>
    <x v="10"/>
    <m/>
    <m/>
    <m/>
    <s v=""/>
    <s v=""/>
  </r>
  <r>
    <x v="19"/>
    <d v="2014-02-22T00:00:00"/>
    <s v="Zone 5 - Winston Area"/>
    <x v="429"/>
    <x v="301"/>
    <x v="69"/>
    <x v="2"/>
    <x v="10"/>
    <s v="Steenbras West Coast"/>
    <m/>
    <m/>
    <n v="1.8"/>
    <n v="1.8"/>
  </r>
  <r>
    <x v="19"/>
    <d v="2014-02-22T00:00:00"/>
    <s v="Zone 5 - Winston Area"/>
    <x v="411"/>
    <x v="45"/>
    <x v="57"/>
    <x v="2"/>
    <x v="10"/>
    <m/>
    <m/>
    <m/>
    <s v=""/>
    <s v=""/>
  </r>
  <r>
    <x v="19"/>
    <d v="2014-02-22T00:00:00"/>
    <s v="Zone 5 - Winston Area"/>
    <x v="430"/>
    <x v="73"/>
    <x v="59"/>
    <x v="2"/>
    <x v="10"/>
    <m/>
    <m/>
    <m/>
    <s v=""/>
    <s v=""/>
  </r>
  <r>
    <x v="19"/>
    <d v="2014-02-22T00:00:00"/>
    <s v="Zone 5 - Winston Area"/>
    <x v="431"/>
    <x v="302"/>
    <x v="3"/>
    <x v="4"/>
    <x v="10"/>
    <s v="Galjoen"/>
    <m/>
    <m/>
    <n v="0.7"/>
    <n v="0.7"/>
  </r>
  <r>
    <x v="19"/>
    <d v="2014-02-22T00:00:00"/>
    <s v="Zone 5 - Winston Area"/>
    <x v="294"/>
    <x v="157"/>
    <x v="55"/>
    <x v="2"/>
    <x v="10"/>
    <m/>
    <m/>
    <m/>
    <s v=""/>
    <s v=""/>
  </r>
  <r>
    <x v="19"/>
    <d v="2014-02-22T00:00:00"/>
    <s v="Zone 5 - Winston Area"/>
    <x v="432"/>
    <x v="303"/>
    <x v="233"/>
    <x v="2"/>
    <x v="10"/>
    <m/>
    <m/>
    <m/>
    <s v=""/>
    <s v=""/>
  </r>
  <r>
    <x v="19"/>
    <d v="2014-02-22T00:00:00"/>
    <s v="Zone 5 - Winston Area"/>
    <x v="98"/>
    <x v="12"/>
    <x v="70"/>
    <x v="4"/>
    <x v="10"/>
    <m/>
    <m/>
    <m/>
    <s v=""/>
    <s v=""/>
  </r>
  <r>
    <x v="19"/>
    <d v="2014-02-22T00:00:00"/>
    <s v="Zone 5 - Winston Area"/>
    <x v="416"/>
    <x v="9"/>
    <x v="93"/>
    <x v="2"/>
    <x v="10"/>
    <m/>
    <m/>
    <m/>
    <s v=""/>
    <s v=""/>
  </r>
  <r>
    <x v="19"/>
    <d v="2014-02-22T00:00:00"/>
    <s v="Zone 5 - Winston Area"/>
    <x v="433"/>
    <x v="304"/>
    <x v="74"/>
    <x v="3"/>
    <x v="10"/>
    <m/>
    <m/>
    <m/>
    <s v=""/>
    <s v=""/>
  </r>
  <r>
    <x v="19"/>
    <d v="2014-02-22T00:00:00"/>
    <s v="Zone 5 - Winston Area"/>
    <x v="375"/>
    <x v="260"/>
    <x v="74"/>
    <x v="7"/>
    <x v="10"/>
    <m/>
    <m/>
    <m/>
    <s v=""/>
    <s v=""/>
  </r>
  <r>
    <x v="19"/>
    <d v="2014-02-22T00:00:00"/>
    <s v="Zone 5 - Winston Area"/>
    <x v="85"/>
    <x v="71"/>
    <x v="61"/>
    <x v="4"/>
    <x v="10"/>
    <m/>
    <m/>
    <m/>
    <s v=""/>
    <s v=""/>
  </r>
  <r>
    <x v="19"/>
    <d v="2014-02-22T00:00:00"/>
    <s v="Zone 5 - Winston Area"/>
    <x v="103"/>
    <x v="73"/>
    <x v="74"/>
    <x v="2"/>
    <x v="10"/>
    <s v="Blacktail"/>
    <m/>
    <m/>
    <n v="0.4"/>
    <n v="0.4"/>
  </r>
  <r>
    <x v="19"/>
    <d v="2014-02-22T00:00:00"/>
    <s v="Zone 5 - Winston Area"/>
    <x v="82"/>
    <x v="69"/>
    <x v="58"/>
    <x v="7"/>
    <x v="10"/>
    <s v="Kob"/>
    <m/>
    <m/>
    <n v="0.7"/>
    <n v="0.7"/>
  </r>
  <r>
    <x v="19"/>
    <d v="2014-02-22T00:00:00"/>
    <s v="Zone 5 - Winston Area"/>
    <x v="82"/>
    <x v="69"/>
    <x v="58"/>
    <x v="7"/>
    <x v="10"/>
    <s v="Blacktail"/>
    <m/>
    <m/>
    <n v="0.8"/>
    <n v="0.8"/>
  </r>
  <r>
    <x v="19"/>
    <d v="2014-02-22T00:00:00"/>
    <s v="Zone 5 - Winston Area"/>
    <x v="82"/>
    <x v="69"/>
    <x v="58"/>
    <x v="7"/>
    <x v="10"/>
    <s v="Kob"/>
    <m/>
    <m/>
    <n v="0.8"/>
    <n v="0.8"/>
  </r>
  <r>
    <x v="19"/>
    <d v="2014-02-22T00:00:00"/>
    <s v="Zone 5 - Winston Area"/>
    <x v="82"/>
    <x v="69"/>
    <x v="58"/>
    <x v="7"/>
    <x v="10"/>
    <s v="Kob"/>
    <m/>
    <m/>
    <n v="2"/>
    <n v="2"/>
  </r>
  <r>
    <x v="19"/>
    <d v="2014-02-22T00:00:00"/>
    <s v="Zone 5 - Winston Area"/>
    <x v="331"/>
    <x v="84"/>
    <x v="189"/>
    <x v="9"/>
    <x v="10"/>
    <s v="Kob"/>
    <m/>
    <m/>
    <n v="0.9"/>
    <n v="0.9"/>
  </r>
  <r>
    <x v="19"/>
    <d v="2014-02-22T00:00:00"/>
    <s v="Zone 5 - Winston Area"/>
    <x v="106"/>
    <x v="84"/>
    <x v="76"/>
    <x v="2"/>
    <x v="10"/>
    <s v="Blacktail"/>
    <m/>
    <m/>
    <n v="0.6"/>
    <n v="0.6"/>
  </r>
  <r>
    <x v="19"/>
    <d v="2014-02-22T00:00:00"/>
    <s v="Zone 5 - Winston Area"/>
    <x v="74"/>
    <x v="13"/>
    <x v="54"/>
    <x v="2"/>
    <x v="8"/>
    <m/>
    <s v="Shark Spotted Gully"/>
    <m/>
    <n v="18.2"/>
    <n v="18.2"/>
  </r>
  <r>
    <x v="19"/>
    <d v="2014-02-22T00:00:00"/>
    <s v="Zone 5 - Winston Area"/>
    <x v="434"/>
    <x v="128"/>
    <x v="17"/>
    <x v="8"/>
    <x v="8"/>
    <s v="Galjoen"/>
    <m/>
    <m/>
    <n v="1.5"/>
    <n v="1.5"/>
  </r>
  <r>
    <x v="19"/>
    <d v="2014-02-22T00:00:00"/>
    <s v="Zone 5 - Winston Area"/>
    <x v="434"/>
    <x v="128"/>
    <x v="17"/>
    <x v="8"/>
    <x v="8"/>
    <s v="Galjoen"/>
    <m/>
    <m/>
    <n v="1.2"/>
    <n v="1.2"/>
  </r>
  <r>
    <x v="19"/>
    <d v="2014-02-22T00:00:00"/>
    <s v="Zone 5 - Winston Area"/>
    <x v="434"/>
    <x v="128"/>
    <x v="17"/>
    <x v="8"/>
    <x v="8"/>
    <s v="Galjoen"/>
    <m/>
    <m/>
    <n v="0.6"/>
    <n v="0.6"/>
  </r>
  <r>
    <x v="19"/>
    <d v="2014-02-22T00:00:00"/>
    <s v="Zone 5 - Winston Area"/>
    <x v="434"/>
    <x v="128"/>
    <x v="17"/>
    <x v="8"/>
    <x v="8"/>
    <s v="Galjoen"/>
    <m/>
    <m/>
    <n v="0.5"/>
    <n v="0.5"/>
  </r>
  <r>
    <x v="19"/>
    <d v="2014-02-22T00:00:00"/>
    <s v="Zone 5 - Winston Area"/>
    <x v="435"/>
    <x v="305"/>
    <x v="17"/>
    <x v="4"/>
    <x v="8"/>
    <s v="Blacktail"/>
    <m/>
    <m/>
    <n v="0.7"/>
    <n v="0.7"/>
  </r>
  <r>
    <x v="19"/>
    <d v="2014-02-22T00:00:00"/>
    <s v="Zone 5 - Winston Area"/>
    <x v="435"/>
    <x v="305"/>
    <x v="17"/>
    <x v="4"/>
    <x v="8"/>
    <s v="Galjoen"/>
    <m/>
    <m/>
    <n v="0.7"/>
    <n v="0.7"/>
  </r>
  <r>
    <x v="19"/>
    <d v="2014-02-22T00:00:00"/>
    <s v="Zone 5 - Winston Area"/>
    <x v="73"/>
    <x v="10"/>
    <x v="53"/>
    <x v="4"/>
    <x v="8"/>
    <s v="Kob"/>
    <m/>
    <m/>
    <n v="0.7"/>
    <n v="0.7"/>
  </r>
  <r>
    <x v="19"/>
    <d v="2014-02-22T00:00:00"/>
    <s v="Zone 5 - Winston Area"/>
    <x v="73"/>
    <x v="10"/>
    <x v="53"/>
    <x v="4"/>
    <x v="8"/>
    <s v="Blacktail"/>
    <m/>
    <m/>
    <n v="0.8"/>
    <n v="0.8"/>
  </r>
  <r>
    <x v="19"/>
    <d v="2014-02-22T00:00:00"/>
    <s v="Zone 5 - Winston Area"/>
    <x v="293"/>
    <x v="209"/>
    <x v="168"/>
    <x v="4"/>
    <x v="8"/>
    <m/>
    <m/>
    <m/>
    <s v=""/>
    <s v=""/>
  </r>
  <r>
    <x v="19"/>
    <d v="2014-02-22T00:00:00"/>
    <s v="Zone 5 - Winston Area"/>
    <x v="80"/>
    <x v="67"/>
    <x v="56"/>
    <x v="4"/>
    <x v="8"/>
    <s v="Blacktail"/>
    <m/>
    <m/>
    <n v="0.6"/>
    <n v="0.6"/>
  </r>
  <r>
    <x v="19"/>
    <d v="2014-02-22T00:00:00"/>
    <s v="Zone 5 - Winston Area"/>
    <x v="80"/>
    <x v="67"/>
    <x v="56"/>
    <x v="4"/>
    <x v="8"/>
    <s v="Steenbras West Coast"/>
    <m/>
    <m/>
    <n v="1.6"/>
    <n v="1.6"/>
  </r>
  <r>
    <x v="19"/>
    <d v="2014-02-22T00:00:00"/>
    <s v="Zone 5 - Winston Area"/>
    <x v="80"/>
    <x v="67"/>
    <x v="56"/>
    <x v="4"/>
    <x v="8"/>
    <s v="Steenbras West Coast"/>
    <m/>
    <m/>
    <n v="1.5"/>
    <n v="1.5"/>
  </r>
  <r>
    <x v="19"/>
    <d v="2014-02-22T00:00:00"/>
    <s v="Zone 5 - Winston Area"/>
    <x v="92"/>
    <x v="76"/>
    <x v="64"/>
    <x v="2"/>
    <x v="8"/>
    <s v="Kob"/>
    <m/>
    <m/>
    <n v="2.7"/>
    <n v="2.7"/>
  </r>
  <r>
    <x v="19"/>
    <d v="2014-02-22T00:00:00"/>
    <s v="Zone 5 - Winston Area"/>
    <x v="92"/>
    <x v="76"/>
    <x v="64"/>
    <x v="2"/>
    <x v="8"/>
    <m/>
    <s v="Ray Bull / Eagle"/>
    <m/>
    <n v="2.7"/>
    <n v="2.7"/>
  </r>
  <r>
    <x v="19"/>
    <d v="2014-02-22T00:00:00"/>
    <s v="Zone 5 - Winston Area"/>
    <x v="92"/>
    <x v="76"/>
    <x v="64"/>
    <x v="2"/>
    <x v="8"/>
    <s v="Kob"/>
    <m/>
    <m/>
    <n v="2.7"/>
    <n v="2.7"/>
  </r>
  <r>
    <x v="19"/>
    <d v="2014-02-22T00:00:00"/>
    <s v="Zone 5 - Winston Area"/>
    <x v="77"/>
    <x v="64"/>
    <x v="54"/>
    <x v="4"/>
    <x v="8"/>
    <m/>
    <s v="Ray Bull / Eagle"/>
    <m/>
    <n v="2.2000000000000002"/>
    <n v="2.2000000000000002"/>
  </r>
  <r>
    <x v="19"/>
    <d v="2014-02-22T00:00:00"/>
    <s v="Zone 5 - Winston Area"/>
    <x v="436"/>
    <x v="306"/>
    <x v="234"/>
    <x v="2"/>
    <x v="8"/>
    <m/>
    <m/>
    <m/>
    <s v=""/>
    <s v=""/>
  </r>
  <r>
    <x v="19"/>
    <d v="2014-02-22T00:00:00"/>
    <s v="Zone 5 - Winston Area"/>
    <x v="69"/>
    <x v="58"/>
    <x v="50"/>
    <x v="2"/>
    <x v="8"/>
    <s v="Blacktail"/>
    <m/>
    <m/>
    <n v="0.7"/>
    <n v="0.7"/>
  </r>
  <r>
    <x v="19"/>
    <d v="2014-02-22T00:00:00"/>
    <s v="Zone 5 - Winston Area"/>
    <x v="370"/>
    <x v="90"/>
    <x v="93"/>
    <x v="2"/>
    <x v="8"/>
    <s v="Kob"/>
    <m/>
    <m/>
    <n v="1.8"/>
    <n v="1.8"/>
  </r>
  <r>
    <x v="19"/>
    <d v="2014-02-22T00:00:00"/>
    <s v="Zone 5 - Winston Area"/>
    <x v="370"/>
    <x v="90"/>
    <x v="93"/>
    <x v="2"/>
    <x v="8"/>
    <s v="Kob"/>
    <m/>
    <m/>
    <n v="0.8"/>
    <n v="0.8"/>
  </r>
  <r>
    <x v="19"/>
    <d v="2014-02-22T00:00:00"/>
    <s v="Zone 5 - Winston Area"/>
    <x v="370"/>
    <x v="90"/>
    <x v="93"/>
    <x v="2"/>
    <x v="8"/>
    <m/>
    <s v="Guitarfish - Lesser"/>
    <m/>
    <n v="2.5"/>
    <n v="2.5"/>
  </r>
  <r>
    <x v="19"/>
    <d v="2014-02-22T00:00:00"/>
    <s v="Zone 5 - Winston Area"/>
    <x v="408"/>
    <x v="31"/>
    <x v="171"/>
    <x v="2"/>
    <x v="8"/>
    <m/>
    <m/>
    <m/>
    <s v=""/>
    <s v=""/>
  </r>
  <r>
    <x v="19"/>
    <d v="2014-02-22T00:00:00"/>
    <s v="Zone 5 - Winston Area"/>
    <x v="91"/>
    <x v="75"/>
    <x v="63"/>
    <x v="2"/>
    <x v="8"/>
    <m/>
    <m/>
    <m/>
    <s v=""/>
    <s v=""/>
  </r>
  <r>
    <x v="19"/>
    <d v="2014-02-22T00:00:00"/>
    <s v="Zone 5 - Winston Area"/>
    <x v="71"/>
    <x v="60"/>
    <x v="51"/>
    <x v="3"/>
    <x v="8"/>
    <s v="Kob"/>
    <m/>
    <m/>
    <n v="3.7"/>
    <n v="3.7"/>
  </r>
  <r>
    <x v="19"/>
    <d v="2014-02-22T00:00:00"/>
    <s v="Zone 5 - Winston Area"/>
    <x v="70"/>
    <x v="59"/>
    <x v="51"/>
    <x v="0"/>
    <x v="8"/>
    <m/>
    <m/>
    <m/>
    <s v=""/>
    <s v=""/>
  </r>
  <r>
    <x v="19"/>
    <d v="2014-02-22T00:00:00"/>
    <s v="Zone 5 - Winston Area"/>
    <x v="344"/>
    <x v="78"/>
    <x v="62"/>
    <x v="4"/>
    <x v="8"/>
    <s v="Kob"/>
    <m/>
    <m/>
    <n v="0.7"/>
    <n v="0.7"/>
  </r>
  <r>
    <x v="19"/>
    <d v="2014-02-22T00:00:00"/>
    <s v="Zone 5 - Winston Area"/>
    <x v="344"/>
    <x v="78"/>
    <x v="62"/>
    <x v="4"/>
    <x v="8"/>
    <s v="Kob"/>
    <m/>
    <m/>
    <n v="2.6"/>
    <n v="2.6"/>
  </r>
  <r>
    <x v="19"/>
    <d v="2014-02-22T00:00:00"/>
    <s v="Zone 5 - Winston Area"/>
    <x v="344"/>
    <x v="78"/>
    <x v="62"/>
    <x v="4"/>
    <x v="8"/>
    <s v="Kob"/>
    <m/>
    <m/>
    <n v="0.7"/>
    <n v="0.7"/>
  </r>
  <r>
    <x v="19"/>
    <d v="2014-02-22T00:00:00"/>
    <s v="Zone 5 - Winston Area"/>
    <x v="344"/>
    <x v="78"/>
    <x v="62"/>
    <x v="4"/>
    <x v="8"/>
    <s v="Kob"/>
    <m/>
    <m/>
    <n v="0.7"/>
    <n v="0.7"/>
  </r>
  <r>
    <x v="19"/>
    <d v="2014-02-22T00:00:00"/>
    <s v="Zone 5 - Winston Area"/>
    <x v="87"/>
    <x v="73"/>
    <x v="62"/>
    <x v="9"/>
    <x v="8"/>
    <s v="Blacktail"/>
    <m/>
    <m/>
    <n v="0.6"/>
    <n v="0.6"/>
  </r>
  <r>
    <x v="19"/>
    <d v="2014-02-22T00:00:00"/>
    <s v="Zone 5 - Winston Area"/>
    <x v="72"/>
    <x v="61"/>
    <x v="52"/>
    <x v="4"/>
    <x v="8"/>
    <m/>
    <m/>
    <m/>
    <s v=""/>
    <s v=""/>
  </r>
  <r>
    <x v="19"/>
    <d v="2014-02-22T00:00:00"/>
    <s v="Zone 5 - Winston Area"/>
    <x v="78"/>
    <x v="65"/>
    <x v="55"/>
    <x v="2"/>
    <x v="8"/>
    <m/>
    <s v="Shark Spotted Gully"/>
    <m/>
    <n v="18.600000000000001"/>
    <n v="18.600000000000001"/>
  </r>
  <r>
    <x v="19"/>
    <d v="2014-02-22T00:00:00"/>
    <s v="Zone 5 - Winston Area"/>
    <x v="89"/>
    <x v="18"/>
    <x v="55"/>
    <x v="2"/>
    <x v="8"/>
    <m/>
    <m/>
    <m/>
    <s v=""/>
    <s v=""/>
  </r>
  <r>
    <x v="19"/>
    <d v="2014-02-22T00:00:00"/>
    <s v="Zone 5 - Winston Area"/>
    <x v="79"/>
    <x v="66"/>
    <x v="55"/>
    <x v="2"/>
    <x v="8"/>
    <m/>
    <m/>
    <m/>
    <s v=""/>
    <s v=""/>
  </r>
  <r>
    <x v="19"/>
    <d v="2014-02-22T00:00:00"/>
    <s v="Zone 5 - Winston Area"/>
    <x v="332"/>
    <x v="157"/>
    <x v="81"/>
    <x v="2"/>
    <x v="12"/>
    <s v="Kob"/>
    <m/>
    <m/>
    <n v="1.1000000000000001"/>
    <n v="1.1000000000000001"/>
  </r>
  <r>
    <x v="19"/>
    <d v="2014-02-22T00:00:00"/>
    <s v="Zone 5 - Winston Area"/>
    <x v="252"/>
    <x v="180"/>
    <x v="81"/>
    <x v="9"/>
    <x v="12"/>
    <m/>
    <m/>
    <m/>
    <s v=""/>
    <s v=""/>
  </r>
  <r>
    <x v="19"/>
    <d v="2014-02-22T00:00:00"/>
    <s v="Zone 5 - Winston Area"/>
    <x v="437"/>
    <x v="307"/>
    <x v="85"/>
    <x v="2"/>
    <x v="12"/>
    <m/>
    <m/>
    <m/>
    <s v=""/>
    <s v=""/>
  </r>
  <r>
    <x v="19"/>
    <d v="2014-02-22T00:00:00"/>
    <s v="Zone 5 - Winston Area"/>
    <x v="112"/>
    <x v="90"/>
    <x v="80"/>
    <x v="2"/>
    <x v="12"/>
    <m/>
    <m/>
    <m/>
    <s v=""/>
    <s v=""/>
  </r>
  <r>
    <x v="19"/>
    <d v="2014-02-22T00:00:00"/>
    <s v="Zone 5 - Winston Area"/>
    <x v="121"/>
    <x v="95"/>
    <x v="86"/>
    <x v="2"/>
    <x v="12"/>
    <m/>
    <m/>
    <m/>
    <s v=""/>
    <s v=""/>
  </r>
  <r>
    <x v="19"/>
    <d v="2014-02-22T00:00:00"/>
    <s v="Zone 5 - Winston Area"/>
    <x v="120"/>
    <x v="31"/>
    <x v="85"/>
    <x v="2"/>
    <x v="12"/>
    <m/>
    <m/>
    <m/>
    <s v=""/>
    <s v=""/>
  </r>
  <r>
    <x v="19"/>
    <d v="2014-02-22T00:00:00"/>
    <s v="Zone 5 - Winston Area"/>
    <x v="118"/>
    <x v="93"/>
    <x v="84"/>
    <x v="2"/>
    <x v="12"/>
    <m/>
    <m/>
    <m/>
    <s v=""/>
    <s v=""/>
  </r>
  <r>
    <x v="19"/>
    <d v="2014-02-22T00:00:00"/>
    <s v="Zone 5 - Winston Area"/>
    <x v="119"/>
    <x v="94"/>
    <x v="84"/>
    <x v="9"/>
    <x v="12"/>
    <m/>
    <m/>
    <m/>
    <s v=""/>
    <s v=""/>
  </r>
  <r>
    <x v="19"/>
    <d v="2014-02-22T00:00:00"/>
    <s v="Zone 5 - Winston Area"/>
    <x v="114"/>
    <x v="61"/>
    <x v="81"/>
    <x v="2"/>
    <x v="12"/>
    <m/>
    <m/>
    <m/>
    <s v=""/>
    <s v=""/>
  </r>
  <r>
    <x v="19"/>
    <d v="2014-02-22T00:00:00"/>
    <s v="Zone 5 - Winston Area"/>
    <x v="417"/>
    <x v="174"/>
    <x v="150"/>
    <x v="2"/>
    <x v="12"/>
    <m/>
    <m/>
    <m/>
    <s v=""/>
    <s v=""/>
  </r>
  <r>
    <x v="19"/>
    <d v="2014-02-22T00:00:00"/>
    <s v="Zone 5 - Winston Area"/>
    <x v="387"/>
    <x v="268"/>
    <x v="84"/>
    <x v="8"/>
    <x v="12"/>
    <s v="Kob"/>
    <m/>
    <m/>
    <n v="0.7"/>
    <n v="0.7"/>
  </r>
  <r>
    <x v="19"/>
    <d v="2014-02-22T00:00:00"/>
    <s v="Zone 5 - Winston Area"/>
    <x v="123"/>
    <x v="97"/>
    <x v="85"/>
    <x v="2"/>
    <x v="12"/>
    <s v="Blacktail"/>
    <m/>
    <m/>
    <n v="0.6"/>
    <n v="0.6"/>
  </r>
  <r>
    <x v="19"/>
    <d v="2014-02-22T00:00:00"/>
    <s v="Zone 5 - Winston Area"/>
    <x v="383"/>
    <x v="265"/>
    <x v="157"/>
    <x v="2"/>
    <x v="12"/>
    <m/>
    <m/>
    <m/>
    <s v=""/>
    <s v=""/>
  </r>
  <r>
    <x v="19"/>
    <d v="2014-02-22T00:00:00"/>
    <s v="Zone 5 - Winston Area"/>
    <x v="438"/>
    <x v="31"/>
    <x v="85"/>
    <x v="8"/>
    <x v="12"/>
    <m/>
    <m/>
    <m/>
    <s v=""/>
    <s v=""/>
  </r>
  <r>
    <x v="19"/>
    <d v="2014-02-22T00:00:00"/>
    <s v="Zone 5 - Winston Area"/>
    <x v="126"/>
    <x v="100"/>
    <x v="87"/>
    <x v="2"/>
    <x v="12"/>
    <s v="Kob"/>
    <m/>
    <m/>
    <n v="1.3"/>
    <n v="1.3"/>
  </r>
  <r>
    <x v="19"/>
    <d v="2014-02-22T00:00:00"/>
    <s v="Zone 5 - Winston Area"/>
    <x v="384"/>
    <x v="226"/>
    <x v="215"/>
    <x v="2"/>
    <x v="12"/>
    <s v="Kob"/>
    <m/>
    <m/>
    <n v="0.7"/>
    <n v="0.7"/>
  </r>
  <r>
    <x v="19"/>
    <d v="2014-02-22T00:00:00"/>
    <s v="Zone 5 - Winston Area"/>
    <x v="384"/>
    <x v="226"/>
    <x v="215"/>
    <x v="2"/>
    <x v="12"/>
    <m/>
    <s v="Shark Hound Smooth"/>
    <m/>
    <n v="2.1"/>
    <n v="2.1"/>
  </r>
  <r>
    <x v="19"/>
    <d v="2014-02-22T00:00:00"/>
    <s v="Zone 5 - Winston Area"/>
    <x v="382"/>
    <x v="23"/>
    <x v="214"/>
    <x v="2"/>
    <x v="12"/>
    <m/>
    <s v="Shark Spotted Gully"/>
    <m/>
    <n v="2"/>
    <n v="2"/>
  </r>
  <r>
    <x v="19"/>
    <d v="2014-02-22T00:00:00"/>
    <s v="Zone 5 - Winston Area"/>
    <x v="439"/>
    <x v="308"/>
    <x v="235"/>
    <x v="2"/>
    <x v="12"/>
    <s v="Blacktail"/>
    <m/>
    <m/>
    <n v="0.9"/>
    <n v="0.9"/>
  </r>
  <r>
    <x v="19"/>
    <d v="2014-02-22T00:00:00"/>
    <s v="Zone 5 - Winston Area"/>
    <x v="439"/>
    <x v="308"/>
    <x v="235"/>
    <x v="2"/>
    <x v="12"/>
    <s v="Kob"/>
    <m/>
    <m/>
    <n v="0.7"/>
    <n v="0.7"/>
  </r>
  <r>
    <x v="19"/>
    <d v="2014-02-22T00:00:00"/>
    <s v="Zone 5 - Winston Area"/>
    <x v="117"/>
    <x v="16"/>
    <x v="57"/>
    <x v="2"/>
    <x v="12"/>
    <s v="Galjoen"/>
    <m/>
    <m/>
    <n v="0.7"/>
    <n v="0.7"/>
  </r>
  <r>
    <x v="19"/>
    <d v="2014-02-22T00:00:00"/>
    <s v="Zone 5 - Winston Area"/>
    <x v="117"/>
    <x v="16"/>
    <x v="57"/>
    <x v="2"/>
    <x v="12"/>
    <s v="Galjoen"/>
    <m/>
    <m/>
    <n v="0.7"/>
    <n v="0.7"/>
  </r>
  <r>
    <x v="19"/>
    <d v="2014-02-22T00:00:00"/>
    <s v="Zone 5 - Winston Area"/>
    <x v="116"/>
    <x v="92"/>
    <x v="83"/>
    <x v="2"/>
    <x v="12"/>
    <m/>
    <m/>
    <m/>
    <s v=""/>
    <s v=""/>
  </r>
  <r>
    <x v="19"/>
    <d v="2014-02-22T00:00:00"/>
    <s v="Zone 5 - Winston Area"/>
    <x v="440"/>
    <x v="309"/>
    <x v="83"/>
    <x v="8"/>
    <x v="12"/>
    <s v="Blacktail"/>
    <m/>
    <m/>
    <n v="1.1000000000000001"/>
    <n v="1.1000000000000001"/>
  </r>
  <r>
    <x v="19"/>
    <d v="2014-02-22T00:00:00"/>
    <s v="Zone 5 - Winston Area"/>
    <x v="440"/>
    <x v="309"/>
    <x v="83"/>
    <x v="8"/>
    <x v="12"/>
    <s v="Blacktail"/>
    <m/>
    <m/>
    <n v="0.7"/>
    <n v="0.7"/>
  </r>
  <r>
    <x v="19"/>
    <d v="2014-02-22T00:00:00"/>
    <s v="Zone 5 - Winston Area"/>
    <x v="124"/>
    <x v="98"/>
    <x v="83"/>
    <x v="8"/>
    <x v="12"/>
    <s v="Kob"/>
    <m/>
    <m/>
    <n v="0.9"/>
    <n v="0.9"/>
  </r>
  <r>
    <x v="19"/>
    <d v="2014-02-22T00:00:00"/>
    <s v="Zone 5 - Winston Area"/>
    <x v="189"/>
    <x v="45"/>
    <x v="16"/>
    <x v="2"/>
    <x v="20"/>
    <m/>
    <s v="Shark Spotted Gully"/>
    <m/>
    <s v=""/>
    <s v=""/>
  </r>
  <r>
    <x v="19"/>
    <d v="2014-02-22T00:00:00"/>
    <s v="Zone 5 - Winston Area"/>
    <x v="189"/>
    <x v="45"/>
    <x v="16"/>
    <x v="2"/>
    <x v="20"/>
    <s v="Blacktail"/>
    <m/>
    <m/>
    <n v="1.2"/>
    <n v="1.2"/>
  </r>
  <r>
    <x v="19"/>
    <d v="2014-02-22T00:00:00"/>
    <s v="Zone 5 - Winston Area"/>
    <x v="189"/>
    <x v="45"/>
    <x v="16"/>
    <x v="2"/>
    <x v="20"/>
    <s v="Blacktail"/>
    <m/>
    <m/>
    <n v="0.8"/>
    <n v="0.8"/>
  </r>
  <r>
    <x v="19"/>
    <d v="2014-02-22T00:00:00"/>
    <s v="Zone 5 - Winston Area"/>
    <x v="189"/>
    <x v="45"/>
    <x v="16"/>
    <x v="2"/>
    <x v="20"/>
    <m/>
    <s v="Skate - Thornback"/>
    <m/>
    <n v="19.3"/>
    <n v="19.3"/>
  </r>
  <r>
    <x v="19"/>
    <d v="2014-02-22T00:00:00"/>
    <s v="Zone 5 - Winston Area"/>
    <x v="189"/>
    <x v="45"/>
    <x v="16"/>
    <x v="2"/>
    <x v="20"/>
    <m/>
    <s v="Shark Spotted Gully"/>
    <m/>
    <n v="7.9"/>
    <n v="7.9"/>
  </r>
  <r>
    <x v="19"/>
    <d v="2014-02-22T00:00:00"/>
    <s v="Zone 5 - Winston Area"/>
    <x v="192"/>
    <x v="144"/>
    <x v="119"/>
    <x v="6"/>
    <x v="20"/>
    <m/>
    <m/>
    <m/>
    <s v=""/>
    <s v=""/>
  </r>
  <r>
    <x v="19"/>
    <d v="2014-02-22T00:00:00"/>
    <s v="Zone 5 - Winston Area"/>
    <x v="418"/>
    <x v="76"/>
    <x v="166"/>
    <x v="2"/>
    <x v="20"/>
    <m/>
    <m/>
    <m/>
    <s v=""/>
    <s v=""/>
  </r>
  <r>
    <x v="19"/>
    <d v="2014-02-22T00:00:00"/>
    <s v="Zone 5 - Winston Area"/>
    <x v="185"/>
    <x v="140"/>
    <x v="114"/>
    <x v="2"/>
    <x v="20"/>
    <m/>
    <s v="Shark Hound Smooth"/>
    <m/>
    <n v="11.4"/>
    <n v="11.4"/>
  </r>
  <r>
    <x v="19"/>
    <d v="2014-02-22T00:00:00"/>
    <s v="Zone 5 - Winston Area"/>
    <x v="412"/>
    <x v="288"/>
    <x v="224"/>
    <x v="9"/>
    <x v="20"/>
    <m/>
    <m/>
    <m/>
    <s v=""/>
    <s v=""/>
  </r>
  <r>
    <x v="19"/>
    <d v="2014-02-22T00:00:00"/>
    <s v="Zone 5 - Winston Area"/>
    <x v="199"/>
    <x v="149"/>
    <x v="43"/>
    <x v="9"/>
    <x v="20"/>
    <m/>
    <m/>
    <m/>
    <s v=""/>
    <s v=""/>
  </r>
  <r>
    <x v="19"/>
    <d v="2014-02-22T00:00:00"/>
    <s v="Zone 5 - Winston Area"/>
    <x v="329"/>
    <x v="232"/>
    <x v="31"/>
    <x v="4"/>
    <x v="20"/>
    <m/>
    <s v="Shark Spotted Gully"/>
    <m/>
    <n v="18.2"/>
    <n v="18.2"/>
  </r>
  <r>
    <x v="19"/>
    <d v="2014-02-22T00:00:00"/>
    <s v="Zone 5 - Winston Area"/>
    <x v="329"/>
    <x v="232"/>
    <x v="31"/>
    <x v="4"/>
    <x v="20"/>
    <m/>
    <s v="Shark Spotted Gully"/>
    <m/>
    <n v="13.7"/>
    <n v="13.7"/>
  </r>
  <r>
    <x v="19"/>
    <d v="2014-02-22T00:00:00"/>
    <s v="Zone 5 - Winston Area"/>
    <x v="195"/>
    <x v="146"/>
    <x v="122"/>
    <x v="4"/>
    <x v="20"/>
    <m/>
    <s v="Shark Hound Smooth"/>
    <m/>
    <n v="2.7"/>
    <n v="2.7"/>
  </r>
  <r>
    <x v="19"/>
    <d v="2014-02-22T00:00:00"/>
    <s v="Zone 5 - Winston Area"/>
    <x v="195"/>
    <x v="146"/>
    <x v="122"/>
    <x v="4"/>
    <x v="20"/>
    <s v="Blacktail"/>
    <m/>
    <m/>
    <n v="1.2"/>
    <n v="1.2"/>
  </r>
  <r>
    <x v="19"/>
    <d v="2014-02-22T00:00:00"/>
    <s v="Zone 5 - Winston Area"/>
    <x v="195"/>
    <x v="146"/>
    <x v="122"/>
    <x v="4"/>
    <x v="20"/>
    <s v="Blacktail"/>
    <m/>
    <m/>
    <n v="1.1000000000000001"/>
    <n v="1.1000000000000001"/>
  </r>
  <r>
    <x v="19"/>
    <d v="2014-02-22T00:00:00"/>
    <s v="Zone 5 - Winston Area"/>
    <x v="202"/>
    <x v="152"/>
    <x v="123"/>
    <x v="2"/>
    <x v="20"/>
    <s v="Steenbras West Coast"/>
    <m/>
    <m/>
    <n v="1.6"/>
    <n v="1.6"/>
  </r>
  <r>
    <x v="19"/>
    <d v="2014-02-22T00:00:00"/>
    <s v="Zone 5 - Winston Area"/>
    <x v="194"/>
    <x v="124"/>
    <x v="121"/>
    <x v="0"/>
    <x v="20"/>
    <s v="Kob"/>
    <m/>
    <m/>
    <n v="0.7"/>
    <n v="0.7"/>
  </r>
  <r>
    <x v="19"/>
    <d v="2014-02-22T00:00:00"/>
    <s v="Zone 5 - Winston Area"/>
    <x v="420"/>
    <x v="73"/>
    <x v="228"/>
    <x v="0"/>
    <x v="20"/>
    <m/>
    <m/>
    <m/>
    <s v=""/>
    <s v=""/>
  </r>
  <r>
    <x v="19"/>
    <d v="2014-02-22T00:00:00"/>
    <s v="Zone 5 - Winston Area"/>
    <x v="191"/>
    <x v="45"/>
    <x v="118"/>
    <x v="2"/>
    <x v="20"/>
    <s v="Steenbras West Coast"/>
    <m/>
    <m/>
    <n v="1.5"/>
    <n v="1.5"/>
  </r>
  <r>
    <x v="19"/>
    <d v="2014-02-22T00:00:00"/>
    <s v="Zone 5 - Winston Area"/>
    <x v="191"/>
    <x v="45"/>
    <x v="118"/>
    <x v="2"/>
    <x v="20"/>
    <s v="Steenbras West Coast"/>
    <m/>
    <m/>
    <n v="2.1"/>
    <n v="2.1"/>
  </r>
  <r>
    <x v="19"/>
    <d v="2014-02-22T00:00:00"/>
    <s v="Zone 5 - Winston Area"/>
    <x v="191"/>
    <x v="45"/>
    <x v="118"/>
    <x v="2"/>
    <x v="20"/>
    <s v="Steenbras West Coast"/>
    <m/>
    <m/>
    <n v="1.5"/>
    <n v="1.5"/>
  </r>
  <r>
    <x v="19"/>
    <d v="2014-02-22T00:00:00"/>
    <s v="Zone 5 - Winston Area"/>
    <x v="191"/>
    <x v="45"/>
    <x v="118"/>
    <x v="2"/>
    <x v="20"/>
    <s v="Blacktail"/>
    <m/>
    <m/>
    <n v="0.7"/>
    <n v="0.7"/>
  </r>
  <r>
    <x v="19"/>
    <d v="2014-02-22T00:00:00"/>
    <s v="Zone 5 - Winston Area"/>
    <x v="191"/>
    <x v="45"/>
    <x v="118"/>
    <x v="2"/>
    <x v="20"/>
    <s v="Blacktail"/>
    <m/>
    <m/>
    <n v="0.9"/>
    <n v="0.9"/>
  </r>
  <r>
    <x v="19"/>
    <d v="2014-02-22T00:00:00"/>
    <s v="Zone 5 - Winston Area"/>
    <x v="191"/>
    <x v="45"/>
    <x v="118"/>
    <x v="2"/>
    <x v="20"/>
    <m/>
    <s v="Guitarfish - Lesser"/>
    <m/>
    <n v="2.5"/>
    <n v="2.5"/>
  </r>
  <r>
    <x v="19"/>
    <d v="2014-02-22T00:00:00"/>
    <s v="Zone 5 - Winston Area"/>
    <x v="204"/>
    <x v="118"/>
    <x v="126"/>
    <x v="4"/>
    <x v="20"/>
    <m/>
    <m/>
    <m/>
    <s v=""/>
    <s v=""/>
  </r>
  <r>
    <x v="19"/>
    <d v="2014-02-22T00:00:00"/>
    <s v="Zone 5 - Winston Area"/>
    <x v="181"/>
    <x v="45"/>
    <x v="43"/>
    <x v="2"/>
    <x v="20"/>
    <m/>
    <m/>
    <m/>
    <s v=""/>
    <s v=""/>
  </r>
  <r>
    <x v="19"/>
    <d v="2014-02-22T00:00:00"/>
    <s v="Zone 5 - Winston Area"/>
    <x v="182"/>
    <x v="138"/>
    <x v="43"/>
    <x v="9"/>
    <x v="20"/>
    <m/>
    <m/>
    <m/>
    <s v=""/>
    <s v=""/>
  </r>
  <r>
    <x v="19"/>
    <d v="2014-02-22T00:00:00"/>
    <s v="Zone 5 - Winston Area"/>
    <x v="282"/>
    <x v="200"/>
    <x v="163"/>
    <x v="0"/>
    <x v="20"/>
    <m/>
    <m/>
    <m/>
    <s v=""/>
    <s v=""/>
  </r>
  <r>
    <x v="19"/>
    <d v="2014-02-22T00:00:00"/>
    <s v="Zone 5 - Winston Area"/>
    <x v="186"/>
    <x v="16"/>
    <x v="115"/>
    <x v="0"/>
    <x v="20"/>
    <m/>
    <m/>
    <m/>
    <s v=""/>
    <s v=""/>
  </r>
  <r>
    <x v="19"/>
    <d v="2014-02-22T00:00:00"/>
    <s v="Zone 5 - Winston Area"/>
    <x v="5"/>
    <x v="5"/>
    <x v="2"/>
    <x v="2"/>
    <x v="0"/>
    <m/>
    <m/>
    <m/>
    <s v=""/>
    <s v=""/>
  </r>
  <r>
    <x v="19"/>
    <d v="2014-02-22T00:00:00"/>
    <s v="Zone 5 - Winston Area"/>
    <x v="267"/>
    <x v="172"/>
    <x v="153"/>
    <x v="9"/>
    <x v="0"/>
    <m/>
    <m/>
    <m/>
    <s v=""/>
    <s v=""/>
  </r>
  <r>
    <x v="19"/>
    <d v="2014-02-22T00:00:00"/>
    <s v="Zone 5 - Winston Area"/>
    <x v="441"/>
    <x v="310"/>
    <x v="93"/>
    <x v="4"/>
    <x v="0"/>
    <s v="Blacktail"/>
    <m/>
    <m/>
    <n v="0.6"/>
    <n v="0.6"/>
  </r>
  <r>
    <x v="19"/>
    <d v="2014-02-22T00:00:00"/>
    <s v="Zone 5 - Winston Area"/>
    <x v="442"/>
    <x v="311"/>
    <x v="93"/>
    <x v="2"/>
    <x v="0"/>
    <s v="Kob"/>
    <m/>
    <m/>
    <n v="0.7"/>
    <n v="0.7"/>
  </r>
  <r>
    <x v="19"/>
    <d v="2014-02-22T00:00:00"/>
    <s v="Zone 5 - Winston Area"/>
    <x v="4"/>
    <x v="4"/>
    <x v="2"/>
    <x v="9"/>
    <x v="0"/>
    <s v="Blacktail"/>
    <m/>
    <m/>
    <n v="0.6"/>
    <n v="0.6"/>
  </r>
  <r>
    <x v="19"/>
    <d v="2014-02-22T00:00:00"/>
    <s v="Zone 5 - Winston Area"/>
    <x v="4"/>
    <x v="4"/>
    <x v="2"/>
    <x v="9"/>
    <x v="0"/>
    <s v="Steenbras West Coast"/>
    <m/>
    <m/>
    <n v="1.5"/>
    <n v="1.5"/>
  </r>
  <r>
    <x v="19"/>
    <d v="2014-02-22T00:00:00"/>
    <s v="Zone 5 - Winston Area"/>
    <x v="4"/>
    <x v="4"/>
    <x v="2"/>
    <x v="9"/>
    <x v="0"/>
    <s v="Kob"/>
    <m/>
    <m/>
    <n v="0.7"/>
    <n v="0.7"/>
  </r>
  <r>
    <x v="19"/>
    <d v="2014-02-22T00:00:00"/>
    <s v="Zone 5 - Winston Area"/>
    <x v="3"/>
    <x v="3"/>
    <x v="2"/>
    <x v="0"/>
    <x v="0"/>
    <s v="Blacktail"/>
    <m/>
    <m/>
    <n v="0.3"/>
    <n v="0.3"/>
  </r>
  <r>
    <x v="19"/>
    <d v="2014-02-22T00:00:00"/>
    <s v="Zone 5 - Winston Area"/>
    <x v="3"/>
    <x v="3"/>
    <x v="2"/>
    <x v="0"/>
    <x v="0"/>
    <s v="Blacktail"/>
    <m/>
    <m/>
    <n v="0.4"/>
    <n v="0.4"/>
  </r>
  <r>
    <x v="19"/>
    <d v="2014-02-22T00:00:00"/>
    <s v="Zone 5 - Winston Area"/>
    <x v="3"/>
    <x v="3"/>
    <x v="2"/>
    <x v="0"/>
    <x v="0"/>
    <s v="Kob"/>
    <m/>
    <m/>
    <n v="0.8"/>
    <n v="0.8"/>
  </r>
  <r>
    <x v="19"/>
    <d v="2014-02-22T00:00:00"/>
    <s v="Zone 5 - Winston Area"/>
    <x v="3"/>
    <x v="3"/>
    <x v="2"/>
    <x v="0"/>
    <x v="0"/>
    <s v="Blacktail"/>
    <m/>
    <m/>
    <n v="0.8"/>
    <n v="0.8"/>
  </r>
  <r>
    <x v="19"/>
    <d v="2014-02-22T00:00:00"/>
    <s v="Zone 5 - Winston Area"/>
    <x v="3"/>
    <x v="3"/>
    <x v="2"/>
    <x v="0"/>
    <x v="0"/>
    <s v="Steenbras West Coast"/>
    <m/>
    <m/>
    <n v="2.2000000000000002"/>
    <n v="2.2000000000000002"/>
  </r>
  <r>
    <x v="19"/>
    <d v="2014-02-22T00:00:00"/>
    <s v="Zone 5 - Winston Area"/>
    <x v="3"/>
    <x v="3"/>
    <x v="2"/>
    <x v="0"/>
    <x v="0"/>
    <s v="Kob"/>
    <m/>
    <m/>
    <n v="0.7"/>
    <n v="0.7"/>
  </r>
  <r>
    <x v="19"/>
    <d v="2014-02-22T00:00:00"/>
    <s v="Zone 5 - Winston Area"/>
    <x v="3"/>
    <x v="3"/>
    <x v="2"/>
    <x v="0"/>
    <x v="0"/>
    <m/>
    <s v="Shark Spotted Gully"/>
    <m/>
    <n v="4.5"/>
    <n v="4.5"/>
  </r>
  <r>
    <x v="19"/>
    <d v="2014-02-22T00:00:00"/>
    <s v="Zone 5 - Winston Area"/>
    <x v="6"/>
    <x v="6"/>
    <x v="2"/>
    <x v="3"/>
    <x v="0"/>
    <s v="Steenbras West Coast"/>
    <m/>
    <m/>
    <n v="1.4"/>
    <n v="1.4"/>
  </r>
  <r>
    <x v="19"/>
    <d v="2014-02-22T00:00:00"/>
    <s v="Zone 5 - Winston Area"/>
    <x v="6"/>
    <x v="6"/>
    <x v="2"/>
    <x v="3"/>
    <x v="0"/>
    <s v="Kob"/>
    <m/>
    <m/>
    <n v="1.7"/>
    <n v="1.7"/>
  </r>
  <r>
    <x v="19"/>
    <d v="2014-02-22T00:00:00"/>
    <s v="Zone 5 - Winston Area"/>
    <x v="325"/>
    <x v="61"/>
    <x v="187"/>
    <x v="2"/>
    <x v="0"/>
    <m/>
    <s v="Shark Spotted Gully"/>
    <m/>
    <n v="19.100000000000001"/>
    <n v="19.100000000000001"/>
  </r>
  <r>
    <x v="19"/>
    <d v="2014-02-22T00:00:00"/>
    <s v="Zone 5 - Winston Area"/>
    <x v="11"/>
    <x v="11"/>
    <x v="7"/>
    <x v="5"/>
    <x v="0"/>
    <s v="Blacktail"/>
    <m/>
    <m/>
    <n v="0.6"/>
    <n v="0.6"/>
  </r>
  <r>
    <x v="19"/>
    <d v="2014-02-22T00:00:00"/>
    <s v="Zone 5 - Winston Area"/>
    <x v="11"/>
    <x v="11"/>
    <x v="7"/>
    <x v="5"/>
    <x v="0"/>
    <s v="Kob"/>
    <m/>
    <m/>
    <n v="0.7"/>
    <n v="0.7"/>
  </r>
  <r>
    <x v="19"/>
    <d v="2014-02-22T00:00:00"/>
    <s v="Zone 5 - Winston Area"/>
    <x v="11"/>
    <x v="11"/>
    <x v="7"/>
    <x v="5"/>
    <x v="0"/>
    <s v="Kob"/>
    <m/>
    <m/>
    <n v="0.9"/>
    <n v="0.9"/>
  </r>
  <r>
    <x v="19"/>
    <d v="2014-02-22T00:00:00"/>
    <s v="Zone 5 - Winston Area"/>
    <x v="9"/>
    <x v="9"/>
    <x v="5"/>
    <x v="4"/>
    <x v="0"/>
    <s v="Steenbras West Coast"/>
    <m/>
    <m/>
    <n v="1.9"/>
    <n v="1.9"/>
  </r>
  <r>
    <x v="19"/>
    <d v="2014-02-22T00:00:00"/>
    <s v="Zone 5 - Winston Area"/>
    <x v="9"/>
    <x v="9"/>
    <x v="5"/>
    <x v="4"/>
    <x v="0"/>
    <s v="Kob"/>
    <m/>
    <m/>
    <n v="0.7"/>
    <n v="0.7"/>
  </r>
  <r>
    <x v="19"/>
    <d v="2014-02-22T00:00:00"/>
    <s v="Zone 5 - Winston Area"/>
    <x v="9"/>
    <x v="9"/>
    <x v="5"/>
    <x v="4"/>
    <x v="0"/>
    <s v="Kob"/>
    <m/>
    <m/>
    <n v="1.1000000000000001"/>
    <n v="1.1000000000000001"/>
  </r>
  <r>
    <x v="19"/>
    <d v="2014-02-22T00:00:00"/>
    <s v="Zone 5 - Winston Area"/>
    <x v="443"/>
    <x v="312"/>
    <x v="236"/>
    <x v="0"/>
    <x v="0"/>
    <m/>
    <m/>
    <m/>
    <s v=""/>
    <s v=""/>
  </r>
  <r>
    <x v="19"/>
    <d v="2014-02-22T00:00:00"/>
    <s v="Zone 5 - Winston Area"/>
    <x v="7"/>
    <x v="7"/>
    <x v="3"/>
    <x v="2"/>
    <x v="0"/>
    <m/>
    <m/>
    <m/>
    <s v=""/>
    <s v=""/>
  </r>
  <r>
    <x v="19"/>
    <d v="2014-02-22T00:00:00"/>
    <s v="Zone 5 - Winston Area"/>
    <x v="263"/>
    <x v="55"/>
    <x v="158"/>
    <x v="2"/>
    <x v="0"/>
    <s v="Blacktail"/>
    <m/>
    <m/>
    <n v="1.2"/>
    <n v="1.2"/>
  </r>
  <r>
    <x v="19"/>
    <d v="2014-02-22T00:00:00"/>
    <s v="Zone 5 - Winston Area"/>
    <x v="10"/>
    <x v="10"/>
    <x v="6"/>
    <x v="2"/>
    <x v="0"/>
    <s v="Blacktail"/>
    <m/>
    <m/>
    <n v="1.5"/>
    <n v="1.5"/>
  </r>
  <r>
    <x v="19"/>
    <d v="2014-02-22T00:00:00"/>
    <s v="Zone 5 - Winston Area"/>
    <x v="10"/>
    <x v="10"/>
    <x v="6"/>
    <x v="2"/>
    <x v="0"/>
    <s v="Kob"/>
    <m/>
    <m/>
    <n v="2.2999999999999998"/>
    <n v="2.2999999999999998"/>
  </r>
  <r>
    <x v="19"/>
    <d v="2014-02-22T00:00:00"/>
    <s v="Zone 5 - Winston Area"/>
    <x v="270"/>
    <x v="191"/>
    <x v="9"/>
    <x v="3"/>
    <x v="0"/>
    <m/>
    <m/>
    <m/>
    <s v=""/>
    <s v=""/>
  </r>
  <r>
    <x v="19"/>
    <d v="2014-02-22T00:00:00"/>
    <s v="Zone 5 - Winston Area"/>
    <x v="269"/>
    <x v="55"/>
    <x v="9"/>
    <x v="0"/>
    <x v="0"/>
    <m/>
    <m/>
    <m/>
    <s v=""/>
    <s v=""/>
  </r>
  <r>
    <x v="19"/>
    <d v="2014-02-22T00:00:00"/>
    <s v="Zone 5 - Winston Area"/>
    <x v="261"/>
    <x v="188"/>
    <x v="158"/>
    <x v="7"/>
    <x v="0"/>
    <m/>
    <m/>
    <m/>
    <s v=""/>
    <s v=""/>
  </r>
  <r>
    <x v="19"/>
    <d v="2014-02-22T00:00:00"/>
    <s v="Zone 5 - Winston Area"/>
    <x v="1"/>
    <x v="1"/>
    <x v="0"/>
    <x v="1"/>
    <x v="0"/>
    <s v="Kob"/>
    <m/>
    <m/>
    <n v="0.9"/>
    <n v="0.9"/>
  </r>
  <r>
    <x v="19"/>
    <d v="2014-02-22T00:00:00"/>
    <s v="Zone 5 - Winston Area"/>
    <x v="14"/>
    <x v="14"/>
    <x v="10"/>
    <x v="4"/>
    <x v="0"/>
    <m/>
    <m/>
    <m/>
    <s v=""/>
    <s v=""/>
  </r>
  <r>
    <x v="19"/>
    <d v="2014-02-22T00:00:00"/>
    <s v="Zone 5 - Winston Area"/>
    <x v="15"/>
    <x v="15"/>
    <x v="10"/>
    <x v="3"/>
    <x v="0"/>
    <m/>
    <m/>
    <m/>
    <s v=""/>
    <s v=""/>
  </r>
  <r>
    <x v="19"/>
    <d v="2014-02-22T00:00:00"/>
    <s v="Zone 5 - Winston Area"/>
    <x v="260"/>
    <x v="187"/>
    <x v="85"/>
    <x v="6"/>
    <x v="0"/>
    <m/>
    <m/>
    <m/>
    <s v=""/>
    <s v=""/>
  </r>
  <r>
    <x v="19"/>
    <d v="2014-02-22T00:00:00"/>
    <s v="Zone 5 - Winston Area"/>
    <x v="444"/>
    <x v="313"/>
    <x v="237"/>
    <x v="2"/>
    <x v="0"/>
    <m/>
    <m/>
    <m/>
    <s v=""/>
    <s v=""/>
  </r>
  <r>
    <x v="19"/>
    <d v="2014-02-22T00:00:00"/>
    <s v="Zone 5 - Winston Area"/>
    <x v="266"/>
    <x v="5"/>
    <x v="153"/>
    <x v="4"/>
    <x v="0"/>
    <m/>
    <s v="Shark Spotted Gully"/>
    <m/>
    <n v="16.2"/>
    <n v="16.2"/>
  </r>
  <r>
    <x v="19"/>
    <d v="2014-02-22T00:00:00"/>
    <s v="Zone 5 - Winston Area"/>
    <x v="262"/>
    <x v="189"/>
    <x v="6"/>
    <x v="5"/>
    <x v="0"/>
    <s v="Blacktail"/>
    <m/>
    <m/>
    <n v="1"/>
    <n v="1"/>
  </r>
  <r>
    <x v="19"/>
    <d v="2014-02-22T00:00:00"/>
    <s v="Zone 5 - Winston Area"/>
    <x v="262"/>
    <x v="189"/>
    <x v="6"/>
    <x v="5"/>
    <x v="0"/>
    <s v="Kob"/>
    <m/>
    <m/>
    <n v="0.8"/>
    <n v="0.8"/>
  </r>
  <r>
    <x v="19"/>
    <d v="2014-02-22T00:00:00"/>
    <s v="Zone 5 - Winston Area"/>
    <x v="262"/>
    <x v="189"/>
    <x v="6"/>
    <x v="5"/>
    <x v="0"/>
    <s v="Blacktail"/>
    <m/>
    <m/>
    <n v="0.9"/>
    <n v="0.9"/>
  </r>
  <r>
    <x v="19"/>
    <d v="2014-02-22T00:00:00"/>
    <s v="Zone 5 - Winston Area"/>
    <x v="262"/>
    <x v="189"/>
    <x v="6"/>
    <x v="5"/>
    <x v="0"/>
    <s v="Kob"/>
    <m/>
    <m/>
    <n v="1.3"/>
    <n v="1.3"/>
  </r>
  <r>
    <x v="19"/>
    <d v="2014-02-22T00:00:00"/>
    <s v="Zone 5 - Winston Area"/>
    <x v="262"/>
    <x v="189"/>
    <x v="6"/>
    <x v="5"/>
    <x v="0"/>
    <s v="Steenbras West Coast"/>
    <m/>
    <m/>
    <n v="2.2000000000000002"/>
    <n v="2.2000000000000002"/>
  </r>
  <r>
    <x v="19"/>
    <d v="2014-02-22T00:00:00"/>
    <s v="Zone 5 - Winston Area"/>
    <x v="354"/>
    <x v="248"/>
    <x v="200"/>
    <x v="12"/>
    <x v="0"/>
    <s v="Steenbras West Coast"/>
    <m/>
    <m/>
    <n v="1.4"/>
    <n v="1.4"/>
  </r>
  <r>
    <x v="19"/>
    <d v="2014-02-22T00:00:00"/>
    <s v="Zone 5 - Winston Area"/>
    <x v="445"/>
    <x v="60"/>
    <x v="237"/>
    <x v="7"/>
    <x v="0"/>
    <m/>
    <m/>
    <m/>
    <s v=""/>
    <s v=""/>
  </r>
  <r>
    <x v="19"/>
    <d v="2014-02-22T00:00:00"/>
    <s v="Zone 5 - Winston Area"/>
    <x v="0"/>
    <x v="0"/>
    <x v="0"/>
    <x v="0"/>
    <x v="0"/>
    <s v="Blacktail"/>
    <m/>
    <m/>
    <n v="1"/>
    <n v="1"/>
  </r>
  <r>
    <x v="19"/>
    <d v="2014-02-22T00:00:00"/>
    <s v="Zone 5 - Winston Area"/>
    <x v="0"/>
    <x v="0"/>
    <x v="0"/>
    <x v="0"/>
    <x v="0"/>
    <s v="Kob"/>
    <m/>
    <m/>
    <n v="0.8"/>
    <n v="0.8"/>
  </r>
  <r>
    <x v="19"/>
    <d v="2014-02-22T00:00:00"/>
    <s v="Zone 5 - Winston Area"/>
    <x v="0"/>
    <x v="0"/>
    <x v="0"/>
    <x v="0"/>
    <x v="0"/>
    <s v="Blacktail"/>
    <m/>
    <m/>
    <n v="0.6"/>
    <n v="0.6"/>
  </r>
  <r>
    <x v="19"/>
    <d v="2014-02-22T00:00:00"/>
    <s v="Zone 5 - Winston Area"/>
    <x v="0"/>
    <x v="0"/>
    <x v="0"/>
    <x v="0"/>
    <x v="0"/>
    <m/>
    <s v="Shark Spotted Gully"/>
    <m/>
    <n v="2.5"/>
    <n v="2.5"/>
  </r>
  <r>
    <x v="19"/>
    <d v="2014-02-22T00:00:00"/>
    <s v="Zone 5 - Winston Area"/>
    <x v="53"/>
    <x v="5"/>
    <x v="38"/>
    <x v="9"/>
    <x v="5"/>
    <m/>
    <m/>
    <m/>
    <s v=""/>
    <s v=""/>
  </r>
  <r>
    <x v="19"/>
    <d v="2014-02-22T00:00:00"/>
    <s v="Zone 5 - Winston Area"/>
    <x v="48"/>
    <x v="43"/>
    <x v="34"/>
    <x v="0"/>
    <x v="5"/>
    <m/>
    <m/>
    <m/>
    <s v=""/>
    <s v=""/>
  </r>
  <r>
    <x v="19"/>
    <d v="2014-02-22T00:00:00"/>
    <s v="Zone 5 - Winston Area"/>
    <x v="60"/>
    <x v="49"/>
    <x v="44"/>
    <x v="2"/>
    <x v="5"/>
    <m/>
    <s v="Shark Spotted Gully"/>
    <m/>
    <n v="18.2"/>
    <n v="18.2"/>
  </r>
  <r>
    <x v="19"/>
    <d v="2014-02-22T00:00:00"/>
    <s v="Zone 5 - Winston Area"/>
    <x v="57"/>
    <x v="5"/>
    <x v="21"/>
    <x v="2"/>
    <x v="5"/>
    <m/>
    <s v="Shark Spotted Gully"/>
    <m/>
    <n v="16.600000000000001"/>
    <n v="16.600000000000001"/>
  </r>
  <r>
    <x v="19"/>
    <d v="2014-02-22T00:00:00"/>
    <s v="Zone 5 - Winston Area"/>
    <x v="59"/>
    <x v="48"/>
    <x v="43"/>
    <x v="2"/>
    <x v="5"/>
    <m/>
    <m/>
    <m/>
    <s v=""/>
    <s v=""/>
  </r>
  <r>
    <x v="19"/>
    <d v="2014-02-22T00:00:00"/>
    <s v="Zone 5 - Winston Area"/>
    <x v="56"/>
    <x v="39"/>
    <x v="41"/>
    <x v="2"/>
    <x v="5"/>
    <m/>
    <s v="Shark Spotted Gully"/>
    <m/>
    <n v="3.5"/>
    <n v="3.5"/>
  </r>
  <r>
    <x v="19"/>
    <d v="2014-02-22T00:00:00"/>
    <s v="Zone 5 - Winston Area"/>
    <x v="47"/>
    <x v="42"/>
    <x v="34"/>
    <x v="1"/>
    <x v="5"/>
    <s v="Blacktail"/>
    <m/>
    <m/>
    <n v="1.1000000000000001"/>
    <n v="1.1000000000000001"/>
  </r>
  <r>
    <x v="19"/>
    <d v="2014-02-22T00:00:00"/>
    <s v="Zone 5 - Winston Area"/>
    <x v="54"/>
    <x v="46"/>
    <x v="39"/>
    <x v="2"/>
    <x v="5"/>
    <m/>
    <s v="Shark Hound Smooth"/>
    <m/>
    <n v="9"/>
    <n v="9"/>
  </r>
  <r>
    <x v="19"/>
    <d v="2014-02-22T00:00:00"/>
    <s v="Zone 5 - Winston Area"/>
    <x v="250"/>
    <x v="21"/>
    <x v="3"/>
    <x v="9"/>
    <x v="5"/>
    <m/>
    <m/>
    <m/>
    <s v=""/>
    <s v=""/>
  </r>
  <r>
    <x v="19"/>
    <d v="2014-02-22T00:00:00"/>
    <s v="Zone 5 - Winston Area"/>
    <x v="446"/>
    <x v="314"/>
    <x v="39"/>
    <x v="2"/>
    <x v="5"/>
    <m/>
    <s v="Shark Spotted Gully"/>
    <m/>
    <n v="10.1"/>
    <n v="10.1"/>
  </r>
  <r>
    <x v="19"/>
    <d v="2014-02-22T00:00:00"/>
    <s v="Zone 5 - Winston Area"/>
    <x v="446"/>
    <x v="314"/>
    <x v="39"/>
    <x v="2"/>
    <x v="5"/>
    <m/>
    <s v="Shark Spotted Gully"/>
    <m/>
    <n v="13.7"/>
    <n v="13.7"/>
  </r>
  <r>
    <x v="19"/>
    <d v="2014-02-22T00:00:00"/>
    <s v="Zone 5 - Winston Area"/>
    <x v="446"/>
    <x v="314"/>
    <x v="39"/>
    <x v="2"/>
    <x v="5"/>
    <m/>
    <s v="Shark Spotted Gully"/>
    <m/>
    <n v="9.1"/>
    <n v="9.1"/>
  </r>
  <r>
    <x v="19"/>
    <d v="2014-02-22T00:00:00"/>
    <s v="Zone 5 - Winston Area"/>
    <x v="446"/>
    <x v="314"/>
    <x v="39"/>
    <x v="2"/>
    <x v="5"/>
    <m/>
    <s v="Shark Spotted Gully"/>
    <m/>
    <n v="8.8000000000000007"/>
    <n v="8.8000000000000007"/>
  </r>
  <r>
    <x v="19"/>
    <d v="2014-02-22T00:00:00"/>
    <s v="Zone 5 - Winston Area"/>
    <x v="446"/>
    <x v="314"/>
    <x v="39"/>
    <x v="2"/>
    <x v="5"/>
    <m/>
    <s v="Shark Hound Smooth"/>
    <m/>
    <n v="9.8000000000000007"/>
    <n v="9.8000000000000007"/>
  </r>
  <r>
    <x v="19"/>
    <d v="2014-02-22T00:00:00"/>
    <s v="Zone 5 - Winston Area"/>
    <x v="446"/>
    <x v="314"/>
    <x v="39"/>
    <x v="2"/>
    <x v="5"/>
    <s v="Kob"/>
    <m/>
    <m/>
    <n v="2.6"/>
    <n v="2.6"/>
  </r>
  <r>
    <x v="19"/>
    <d v="2014-02-22T00:00:00"/>
    <s v="Zone 5 - Winston Area"/>
    <x v="446"/>
    <x v="314"/>
    <x v="39"/>
    <x v="2"/>
    <x v="5"/>
    <s v="Kob"/>
    <m/>
    <m/>
    <n v="1.1000000000000001"/>
    <n v="1.1000000000000001"/>
  </r>
  <r>
    <x v="19"/>
    <d v="2014-02-22T00:00:00"/>
    <s v="Zone 5 - Winston Area"/>
    <x v="46"/>
    <x v="41"/>
    <x v="33"/>
    <x v="2"/>
    <x v="5"/>
    <m/>
    <s v="Shark Spotted Gully"/>
    <m/>
    <n v="13.7"/>
    <n v="13.7"/>
  </r>
  <r>
    <x v="19"/>
    <d v="2014-02-22T00:00:00"/>
    <s v="Zone 5 - Winston Area"/>
    <x v="55"/>
    <x v="47"/>
    <x v="40"/>
    <x v="2"/>
    <x v="5"/>
    <m/>
    <s v="Shark Spotted Gully"/>
    <m/>
    <n v="16.2"/>
    <n v="16.2"/>
  </r>
  <r>
    <x v="19"/>
    <d v="2014-02-22T00:00:00"/>
    <s v="Zone 5 - Winston Area"/>
    <x v="55"/>
    <x v="47"/>
    <x v="40"/>
    <x v="2"/>
    <x v="5"/>
    <m/>
    <s v="Shark Spotted Gully"/>
    <m/>
    <n v="11.5"/>
    <n v="11.5"/>
  </r>
  <r>
    <x v="19"/>
    <d v="2014-02-22T00:00:00"/>
    <s v="Zone 5 - Winston Area"/>
    <x v="55"/>
    <x v="47"/>
    <x v="40"/>
    <x v="2"/>
    <x v="5"/>
    <m/>
    <s v="Shark Hound Smooth"/>
    <m/>
    <n v="3.2"/>
    <n v="3.2"/>
  </r>
  <r>
    <x v="19"/>
    <d v="2014-02-22T00:00:00"/>
    <s v="Zone 5 - Winston Area"/>
    <x v="55"/>
    <x v="47"/>
    <x v="40"/>
    <x v="2"/>
    <x v="5"/>
    <m/>
    <s v="Ray Bull / Eagle"/>
    <m/>
    <n v="2.5"/>
    <n v="2.5"/>
  </r>
  <r>
    <x v="19"/>
    <d v="2014-02-22T00:00:00"/>
    <s v="Zone 5 - Winston Area"/>
    <x v="154"/>
    <x v="122"/>
    <x v="6"/>
    <x v="5"/>
    <x v="17"/>
    <m/>
    <s v="Guitarfish - Lesser"/>
    <m/>
    <n v="2.4"/>
    <n v="2.4"/>
  </r>
  <r>
    <x v="19"/>
    <d v="2014-02-22T00:00:00"/>
    <s v="Zone 5 - Winston Area"/>
    <x v="154"/>
    <x v="122"/>
    <x v="6"/>
    <x v="5"/>
    <x v="17"/>
    <s v="Galjoen"/>
    <m/>
    <m/>
    <n v="0.5"/>
    <n v="0.5"/>
  </r>
  <r>
    <x v="19"/>
    <d v="2014-02-22T00:00:00"/>
    <s v="Zone 5 - Winston Area"/>
    <x v="154"/>
    <x v="122"/>
    <x v="6"/>
    <x v="5"/>
    <x v="17"/>
    <s v="Kob"/>
    <m/>
    <m/>
    <n v="0.7"/>
    <n v="0.7"/>
  </r>
  <r>
    <x v="19"/>
    <d v="2014-02-22T00:00:00"/>
    <s v="Zone 5 - Winston Area"/>
    <x v="405"/>
    <x v="284"/>
    <x v="223"/>
    <x v="2"/>
    <x v="17"/>
    <m/>
    <s v="Shark Spotted Gully"/>
    <m/>
    <n v="19.5"/>
    <n v="19.5"/>
  </r>
  <r>
    <x v="19"/>
    <d v="2014-02-22T00:00:00"/>
    <s v="Zone 5 - Winston Area"/>
    <x v="237"/>
    <x v="170"/>
    <x v="146"/>
    <x v="2"/>
    <x v="17"/>
    <m/>
    <m/>
    <m/>
    <s v=""/>
    <s v=""/>
  </r>
  <r>
    <x v="19"/>
    <d v="2014-02-22T00:00:00"/>
    <s v="Zone 5 - Winston Area"/>
    <x v="235"/>
    <x v="168"/>
    <x v="94"/>
    <x v="4"/>
    <x v="17"/>
    <s v="Kob"/>
    <m/>
    <m/>
    <n v="1.8"/>
    <n v="1.8"/>
  </r>
  <r>
    <x v="19"/>
    <d v="2014-02-22T00:00:00"/>
    <s v="Zone 5 - Winston Area"/>
    <x v="235"/>
    <x v="168"/>
    <x v="94"/>
    <x v="4"/>
    <x v="17"/>
    <s v="Kob"/>
    <m/>
    <m/>
    <n v="0.9"/>
    <n v="0.9"/>
  </r>
  <r>
    <x v="19"/>
    <d v="2014-02-22T00:00:00"/>
    <s v="Zone 5 - Winston Area"/>
    <x v="235"/>
    <x v="168"/>
    <x v="94"/>
    <x v="4"/>
    <x v="17"/>
    <s v="Kob"/>
    <m/>
    <m/>
    <n v="0.8"/>
    <n v="0.8"/>
  </r>
  <r>
    <x v="19"/>
    <d v="2014-02-22T00:00:00"/>
    <s v="Zone 5 - Winston Area"/>
    <x v="235"/>
    <x v="168"/>
    <x v="94"/>
    <x v="4"/>
    <x v="17"/>
    <s v="Blacktail"/>
    <m/>
    <m/>
    <n v="0.5"/>
    <n v="0.5"/>
  </r>
  <r>
    <x v="19"/>
    <d v="2014-02-22T00:00:00"/>
    <s v="Zone 5 - Winston Area"/>
    <x v="255"/>
    <x v="183"/>
    <x v="94"/>
    <x v="3"/>
    <x v="17"/>
    <s v="Blacktail"/>
    <m/>
    <m/>
    <n v="1.1000000000000001"/>
    <n v="1.1000000000000001"/>
  </r>
  <r>
    <x v="19"/>
    <d v="2014-02-22T00:00:00"/>
    <s v="Zone 5 - Winston Area"/>
    <x v="255"/>
    <x v="183"/>
    <x v="94"/>
    <x v="3"/>
    <x v="17"/>
    <s v="Galjoen"/>
    <m/>
    <m/>
    <n v="0.5"/>
    <n v="0.5"/>
  </r>
  <r>
    <x v="19"/>
    <d v="2014-02-22T00:00:00"/>
    <s v="Zone 5 - Winston Area"/>
    <x v="255"/>
    <x v="183"/>
    <x v="94"/>
    <x v="3"/>
    <x v="17"/>
    <s v="Steenbras West Coast"/>
    <m/>
    <m/>
    <n v="1.1000000000000001"/>
    <n v="1.1000000000000001"/>
  </r>
  <r>
    <x v="19"/>
    <d v="2014-02-22T00:00:00"/>
    <s v="Zone 5 - Winston Area"/>
    <x v="155"/>
    <x v="113"/>
    <x v="6"/>
    <x v="4"/>
    <x v="17"/>
    <m/>
    <s v="Ray Bull / Eagle"/>
    <m/>
    <n v="21"/>
    <n v="21"/>
  </r>
  <r>
    <x v="19"/>
    <d v="2014-02-22T00:00:00"/>
    <s v="Zone 5 - Winston Area"/>
    <x v="155"/>
    <x v="113"/>
    <x v="6"/>
    <x v="4"/>
    <x v="17"/>
    <m/>
    <s v="Shark Spotted Gully"/>
    <m/>
    <n v="28.4"/>
    <n v="28.4"/>
  </r>
  <r>
    <x v="19"/>
    <d v="2014-02-22T00:00:00"/>
    <s v="Zone 5 - Winston Area"/>
    <x v="155"/>
    <x v="113"/>
    <x v="6"/>
    <x v="4"/>
    <x v="17"/>
    <m/>
    <s v="Shark Spotted Gully"/>
    <m/>
    <n v="35.1"/>
    <n v="35.1"/>
  </r>
  <r>
    <x v="19"/>
    <d v="2014-02-22T00:00:00"/>
    <s v="Zone 5 - Winston Area"/>
    <x v="155"/>
    <x v="113"/>
    <x v="6"/>
    <x v="4"/>
    <x v="17"/>
    <s v="Kob"/>
    <m/>
    <m/>
    <n v="1.4"/>
    <n v="1.4"/>
  </r>
  <r>
    <x v="19"/>
    <d v="2014-02-22T00:00:00"/>
    <s v="Zone 5 - Winston Area"/>
    <x v="155"/>
    <x v="113"/>
    <x v="6"/>
    <x v="4"/>
    <x v="17"/>
    <s v="Kob"/>
    <m/>
    <m/>
    <n v="1.4"/>
    <n v="1.4"/>
  </r>
  <r>
    <x v="19"/>
    <d v="2014-02-22T00:00:00"/>
    <s v="Zone 5 - Winston Area"/>
    <x v="155"/>
    <x v="113"/>
    <x v="6"/>
    <x v="4"/>
    <x v="17"/>
    <m/>
    <s v="Shark Hound Smooth"/>
    <m/>
    <n v="13.2"/>
    <n v="13.2"/>
  </r>
  <r>
    <x v="19"/>
    <d v="2014-02-22T00:00:00"/>
    <s v="Zone 5 - Winston Area"/>
    <x v="155"/>
    <x v="113"/>
    <x v="6"/>
    <x v="4"/>
    <x v="17"/>
    <s v="Kob"/>
    <m/>
    <m/>
    <n v="1.3"/>
    <n v="1.3"/>
  </r>
  <r>
    <x v="19"/>
    <d v="2014-02-22T00:00:00"/>
    <s v="Zone 5 - Winston Area"/>
    <x v="155"/>
    <x v="113"/>
    <x v="6"/>
    <x v="4"/>
    <x v="17"/>
    <s v="Kob"/>
    <m/>
    <m/>
    <n v="1.9"/>
    <n v="1.9"/>
  </r>
  <r>
    <x v="19"/>
    <d v="2014-02-22T00:00:00"/>
    <s v="Zone 5 - Winston Area"/>
    <x v="155"/>
    <x v="113"/>
    <x v="6"/>
    <x v="4"/>
    <x v="17"/>
    <s v="Kob"/>
    <m/>
    <m/>
    <n v="1.4"/>
    <n v="1.4"/>
  </r>
  <r>
    <x v="19"/>
    <d v="2014-02-22T00:00:00"/>
    <s v="Zone 5 - Winston Area"/>
    <x v="155"/>
    <x v="113"/>
    <x v="6"/>
    <x v="4"/>
    <x v="17"/>
    <m/>
    <s v="Shark Spotted Gully"/>
    <m/>
    <n v="8.3000000000000007"/>
    <n v="8.3000000000000007"/>
  </r>
  <r>
    <x v="19"/>
    <d v="2014-02-22T00:00:00"/>
    <s v="Zone 5 - Winston Area"/>
    <x v="350"/>
    <x v="32"/>
    <x v="197"/>
    <x v="2"/>
    <x v="17"/>
    <s v="Galjoen"/>
    <m/>
    <m/>
    <n v="0.9"/>
    <n v="0.9"/>
  </r>
  <r>
    <x v="19"/>
    <d v="2014-02-22T00:00:00"/>
    <s v="Zone 5 - Winston Area"/>
    <x v="350"/>
    <x v="32"/>
    <x v="197"/>
    <x v="2"/>
    <x v="17"/>
    <s v="Blacktail"/>
    <m/>
    <m/>
    <n v="0.4"/>
    <n v="0.4"/>
  </r>
  <r>
    <x v="19"/>
    <d v="2014-02-22T00:00:00"/>
    <s v="Zone 5 - Winston Area"/>
    <x v="350"/>
    <x v="32"/>
    <x v="197"/>
    <x v="2"/>
    <x v="17"/>
    <s v="Blacktail"/>
    <m/>
    <m/>
    <n v="1.1000000000000001"/>
    <n v="1.1000000000000001"/>
  </r>
  <r>
    <x v="19"/>
    <d v="2014-02-22T00:00:00"/>
    <s v="Zone 5 - Winston Area"/>
    <x v="350"/>
    <x v="32"/>
    <x v="197"/>
    <x v="2"/>
    <x v="17"/>
    <s v="Blacktail"/>
    <m/>
    <m/>
    <n v="0.5"/>
    <n v="0.5"/>
  </r>
  <r>
    <x v="19"/>
    <d v="2014-02-22T00:00:00"/>
    <s v="Zone 5 - Winston Area"/>
    <x v="351"/>
    <x v="110"/>
    <x v="197"/>
    <x v="4"/>
    <x v="17"/>
    <m/>
    <s v="Ray Bull / Eagle"/>
    <m/>
    <n v="8"/>
    <n v="8"/>
  </r>
  <r>
    <x v="19"/>
    <d v="2014-02-22T00:00:00"/>
    <s v="Zone 5 - Winston Area"/>
    <x v="351"/>
    <x v="110"/>
    <x v="197"/>
    <x v="4"/>
    <x v="17"/>
    <s v="Blacktail"/>
    <m/>
    <m/>
    <n v="0.5"/>
    <n v="0.5"/>
  </r>
  <r>
    <x v="19"/>
    <d v="2014-02-22T00:00:00"/>
    <s v="Zone 5 - Winston Area"/>
    <x v="351"/>
    <x v="110"/>
    <x v="197"/>
    <x v="4"/>
    <x v="17"/>
    <s v="Galjoen"/>
    <m/>
    <m/>
    <n v="0.7"/>
    <n v="0.7"/>
  </r>
  <r>
    <x v="19"/>
    <d v="2014-02-22T00:00:00"/>
    <s v="Zone 5 - Winston Area"/>
    <x v="351"/>
    <x v="110"/>
    <x v="197"/>
    <x v="4"/>
    <x v="17"/>
    <s v="Galjoen"/>
    <m/>
    <m/>
    <n v="0.9"/>
    <n v="0.9"/>
  </r>
  <r>
    <x v="19"/>
    <d v="2014-02-22T00:00:00"/>
    <s v="Zone 5 - Winston Area"/>
    <x v="447"/>
    <x v="13"/>
    <x v="238"/>
    <x v="4"/>
    <x v="17"/>
    <s v="Galjoen"/>
    <m/>
    <m/>
    <n v="0.5"/>
    <n v="0.5"/>
  </r>
  <r>
    <x v="19"/>
    <d v="2014-02-22T00:00:00"/>
    <s v="Zone 5 - Winston Area"/>
    <x v="447"/>
    <x v="13"/>
    <x v="238"/>
    <x v="4"/>
    <x v="17"/>
    <s v="Galjoen"/>
    <m/>
    <m/>
    <n v="0.6"/>
    <n v="0.6"/>
  </r>
  <r>
    <x v="19"/>
    <d v="2014-02-22T00:00:00"/>
    <s v="Zone 5 - Winston Area"/>
    <x v="447"/>
    <x v="13"/>
    <x v="238"/>
    <x v="4"/>
    <x v="17"/>
    <s v="Galjoen"/>
    <m/>
    <m/>
    <n v="0.8"/>
    <n v="0.8"/>
  </r>
  <r>
    <x v="19"/>
    <d v="2014-02-22T00:00:00"/>
    <s v="Zone 5 - Winston Area"/>
    <x v="448"/>
    <x v="156"/>
    <x v="215"/>
    <x v="2"/>
    <x v="3"/>
    <s v="Kob"/>
    <m/>
    <m/>
    <n v="2"/>
    <n v="2"/>
  </r>
  <r>
    <x v="19"/>
    <d v="2014-02-22T00:00:00"/>
    <s v="Zone 5 - Winston Area"/>
    <x v="449"/>
    <x v="61"/>
    <x v="218"/>
    <x v="2"/>
    <x v="3"/>
    <m/>
    <m/>
    <m/>
    <s v=""/>
    <s v=""/>
  </r>
  <r>
    <x v="19"/>
    <d v="2014-02-22T00:00:00"/>
    <s v="Zone 5 - Winston Area"/>
    <x v="18"/>
    <x v="18"/>
    <x v="13"/>
    <x v="0"/>
    <x v="3"/>
    <m/>
    <m/>
    <m/>
    <s v=""/>
    <s v=""/>
  </r>
  <r>
    <x v="19"/>
    <d v="2014-02-22T00:00:00"/>
    <s v="Zone 5 - Winston Area"/>
    <x v="20"/>
    <x v="13"/>
    <x v="15"/>
    <x v="4"/>
    <x v="3"/>
    <m/>
    <m/>
    <m/>
    <s v=""/>
    <s v=""/>
  </r>
  <r>
    <x v="19"/>
    <d v="2014-02-22T00:00:00"/>
    <s v="Zone 5 - Winston Area"/>
    <x v="258"/>
    <x v="68"/>
    <x v="156"/>
    <x v="4"/>
    <x v="3"/>
    <m/>
    <m/>
    <m/>
    <s v=""/>
    <s v=""/>
  </r>
  <r>
    <x v="19"/>
    <d v="2014-02-22T00:00:00"/>
    <s v="Zone 5 - Winston Area"/>
    <x v="353"/>
    <x v="247"/>
    <x v="199"/>
    <x v="2"/>
    <x v="3"/>
    <m/>
    <s v="Guitarfish - Lesser"/>
    <m/>
    <n v="2"/>
    <n v="2"/>
  </r>
  <r>
    <x v="19"/>
    <d v="2014-02-22T00:00:00"/>
    <s v="Zone 5 - Winston Area"/>
    <x v="322"/>
    <x v="118"/>
    <x v="171"/>
    <x v="2"/>
    <x v="3"/>
    <m/>
    <s v="Shark Hound Smooth"/>
    <m/>
    <n v="5.5"/>
    <n v="5.5"/>
  </r>
  <r>
    <x v="19"/>
    <d v="2014-02-22T00:00:00"/>
    <s v="Zone 5 - Winston Area"/>
    <x v="30"/>
    <x v="28"/>
    <x v="23"/>
    <x v="9"/>
    <x v="3"/>
    <s v="Galjoen"/>
    <m/>
    <m/>
    <n v="0.7"/>
    <n v="0.7"/>
  </r>
  <r>
    <x v="19"/>
    <d v="2014-02-22T00:00:00"/>
    <s v="Zone 5 - Winston Area"/>
    <x v="404"/>
    <x v="283"/>
    <x v="69"/>
    <x v="0"/>
    <x v="3"/>
    <m/>
    <m/>
    <m/>
    <s v=""/>
    <s v=""/>
  </r>
  <r>
    <x v="19"/>
    <d v="2014-02-22T00:00:00"/>
    <s v="Zone 5 - Winston Area"/>
    <x v="37"/>
    <x v="32"/>
    <x v="28"/>
    <x v="0"/>
    <x v="3"/>
    <m/>
    <m/>
    <m/>
    <s v=""/>
    <s v=""/>
  </r>
  <r>
    <x v="19"/>
    <d v="2014-02-22T00:00:00"/>
    <s v="Zone 5 - Winston Area"/>
    <x v="25"/>
    <x v="24"/>
    <x v="19"/>
    <x v="0"/>
    <x v="3"/>
    <m/>
    <s v="Shark Spotted Gully"/>
    <m/>
    <n v="19.100000000000001"/>
    <n v="19.100000000000001"/>
  </r>
  <r>
    <x v="19"/>
    <d v="2014-02-22T00:00:00"/>
    <s v="Zone 5 - Winston Area"/>
    <x v="25"/>
    <x v="24"/>
    <x v="19"/>
    <x v="0"/>
    <x v="3"/>
    <m/>
    <s v="Shark Spotted Gully"/>
    <m/>
    <n v="17.600000000000001"/>
    <n v="17.600000000000001"/>
  </r>
  <r>
    <x v="19"/>
    <d v="2014-02-22T00:00:00"/>
    <s v="Zone 5 - Winston Area"/>
    <x v="19"/>
    <x v="19"/>
    <x v="14"/>
    <x v="2"/>
    <x v="3"/>
    <s v="Blacktail"/>
    <m/>
    <m/>
    <n v="1.2"/>
    <n v="1.2"/>
  </r>
  <r>
    <x v="19"/>
    <d v="2014-02-22T00:00:00"/>
    <s v="Zone 5 - Winston Area"/>
    <x v="403"/>
    <x v="55"/>
    <x v="94"/>
    <x v="6"/>
    <x v="3"/>
    <m/>
    <s v="Shark Spotted Gully"/>
    <m/>
    <n v="20.8"/>
    <n v="20.8"/>
  </r>
  <r>
    <x v="19"/>
    <d v="2014-02-22T00:00:00"/>
    <s v="Zone 5 - Winston Area"/>
    <x v="38"/>
    <x v="33"/>
    <x v="15"/>
    <x v="7"/>
    <x v="3"/>
    <s v="Blacktail"/>
    <m/>
    <m/>
    <n v="0.7"/>
    <n v="0.7"/>
  </r>
  <r>
    <x v="19"/>
    <d v="2014-02-22T00:00:00"/>
    <s v="Zone 5 - Winston Area"/>
    <x v="35"/>
    <x v="30"/>
    <x v="26"/>
    <x v="2"/>
    <x v="3"/>
    <m/>
    <s v="Shark Hound Smooth"/>
    <m/>
    <n v="2.5"/>
    <n v="2.5"/>
  </r>
  <r>
    <x v="19"/>
    <d v="2014-02-22T00:00:00"/>
    <s v="Zone 5 - Winston Area"/>
    <x v="29"/>
    <x v="27"/>
    <x v="22"/>
    <x v="6"/>
    <x v="3"/>
    <m/>
    <s v="Shark Hound Smooth"/>
    <m/>
    <n v="5"/>
    <n v="5"/>
  </r>
  <r>
    <x v="19"/>
    <d v="2014-02-22T00:00:00"/>
    <s v="Zone 5 - Winston Area"/>
    <x v="29"/>
    <x v="27"/>
    <x v="22"/>
    <x v="6"/>
    <x v="3"/>
    <m/>
    <s v="Shark Spotted Gully"/>
    <m/>
    <n v="2"/>
    <n v="2"/>
  </r>
  <r>
    <x v="19"/>
    <d v="2014-02-22T00:00:00"/>
    <s v="Zone 5 - Winston Area"/>
    <x v="257"/>
    <x v="185"/>
    <x v="48"/>
    <x v="2"/>
    <x v="3"/>
    <m/>
    <s v="Shark Hound Smooth"/>
    <m/>
    <n v="2"/>
    <n v="2"/>
  </r>
  <r>
    <x v="19"/>
    <d v="2014-02-22T00:00:00"/>
    <s v="Zone 5 - Winston Area"/>
    <x v="23"/>
    <x v="22"/>
    <x v="17"/>
    <x v="6"/>
    <x v="3"/>
    <m/>
    <m/>
    <m/>
    <s v=""/>
    <s v=""/>
  </r>
  <r>
    <x v="19"/>
    <d v="2014-02-22T00:00:00"/>
    <s v="Zone 5 - Winston Area"/>
    <x v="28"/>
    <x v="18"/>
    <x v="21"/>
    <x v="4"/>
    <x v="3"/>
    <m/>
    <m/>
    <m/>
    <s v=""/>
    <s v=""/>
  </r>
  <r>
    <x v="19"/>
    <d v="2014-02-22T00:00:00"/>
    <s v="Zone 5 - Winston Area"/>
    <x v="26"/>
    <x v="25"/>
    <x v="20"/>
    <x v="6"/>
    <x v="3"/>
    <m/>
    <m/>
    <m/>
    <s v=""/>
    <s v=""/>
  </r>
  <r>
    <x v="19"/>
    <d v="2014-02-22T00:00:00"/>
    <s v="Zone 5 - Winston Area"/>
    <x v="21"/>
    <x v="20"/>
    <x v="16"/>
    <x v="2"/>
    <x v="3"/>
    <m/>
    <m/>
    <m/>
    <s v=""/>
    <s v=""/>
  </r>
  <r>
    <x v="19"/>
    <d v="2014-02-22T00:00:00"/>
    <s v="Zone 5 - Winston Area"/>
    <x v="24"/>
    <x v="23"/>
    <x v="18"/>
    <x v="4"/>
    <x v="3"/>
    <m/>
    <m/>
    <m/>
    <s v=""/>
    <s v=""/>
  </r>
  <r>
    <x v="19"/>
    <d v="2014-02-22T00:00:00"/>
    <s v="Zone 5 - Winston Area"/>
    <x v="17"/>
    <x v="17"/>
    <x v="12"/>
    <x v="0"/>
    <x v="3"/>
    <m/>
    <m/>
    <m/>
    <s v=""/>
    <s v=""/>
  </r>
  <r>
    <x v="19"/>
    <d v="2014-02-22T00:00:00"/>
    <s v="Zone 5 - Winston Area"/>
    <x v="27"/>
    <x v="26"/>
    <x v="21"/>
    <x v="2"/>
    <x v="3"/>
    <m/>
    <m/>
    <m/>
    <s v=""/>
    <s v=""/>
  </r>
  <r>
    <x v="19"/>
    <d v="2014-02-22T00:00:00"/>
    <s v="Zone 5 - Winston Area"/>
    <x v="22"/>
    <x v="21"/>
    <x v="17"/>
    <x v="6"/>
    <x v="3"/>
    <m/>
    <m/>
    <m/>
    <s v=""/>
    <s v=""/>
  </r>
  <r>
    <x v="19"/>
    <d v="2014-02-22T00:00:00"/>
    <s v="Zone 5 - Winston Area"/>
    <x v="306"/>
    <x v="216"/>
    <x v="129"/>
    <x v="8"/>
    <x v="2"/>
    <s v="Galjoen"/>
    <m/>
    <m/>
    <n v="0.5"/>
    <n v="0.5"/>
  </r>
  <r>
    <x v="19"/>
    <d v="2014-02-22T00:00:00"/>
    <s v="Zone 5 - Winston Area"/>
    <x v="306"/>
    <x v="216"/>
    <x v="129"/>
    <x v="8"/>
    <x v="2"/>
    <s v="Galjoen"/>
    <m/>
    <m/>
    <n v="0.5"/>
    <n v="0.5"/>
  </r>
  <r>
    <x v="19"/>
    <d v="2014-02-22T00:00:00"/>
    <s v="Zone 5 - Winston Area"/>
    <x v="450"/>
    <x v="13"/>
    <x v="239"/>
    <x v="2"/>
    <x v="2"/>
    <s v="Blacktail"/>
    <m/>
    <m/>
    <n v="0.5"/>
    <n v="0.5"/>
  </r>
  <r>
    <x v="19"/>
    <d v="2014-02-22T00:00:00"/>
    <s v="Zone 5 - Winston Area"/>
    <x v="210"/>
    <x v="157"/>
    <x v="128"/>
    <x v="4"/>
    <x v="2"/>
    <s v="Blacktail"/>
    <m/>
    <m/>
    <n v="1.1000000000000001"/>
    <n v="1.1000000000000001"/>
  </r>
  <r>
    <x v="19"/>
    <d v="2014-02-22T00:00:00"/>
    <s v="Zone 5 - Winston Area"/>
    <x v="210"/>
    <x v="157"/>
    <x v="128"/>
    <x v="4"/>
    <x v="2"/>
    <s v="Blacktail"/>
    <m/>
    <m/>
    <n v="0.5"/>
    <n v="0.5"/>
  </r>
  <r>
    <x v="19"/>
    <d v="2014-02-22T00:00:00"/>
    <s v="Zone 5 - Winston Area"/>
    <x v="210"/>
    <x v="157"/>
    <x v="128"/>
    <x v="4"/>
    <x v="2"/>
    <s v="Galjoen"/>
    <m/>
    <m/>
    <n v="0.7"/>
    <n v="0.7"/>
  </r>
  <r>
    <x v="19"/>
    <d v="2014-02-22T00:00:00"/>
    <s v="Zone 5 - Winston Area"/>
    <x v="129"/>
    <x v="102"/>
    <x v="37"/>
    <x v="5"/>
    <x v="2"/>
    <s v="Blacktail"/>
    <m/>
    <m/>
    <n v="0.5"/>
    <n v="0.5"/>
  </r>
  <r>
    <x v="19"/>
    <d v="2014-02-22T00:00:00"/>
    <s v="Zone 5 - Winston Area"/>
    <x v="218"/>
    <x v="162"/>
    <x v="135"/>
    <x v="4"/>
    <x v="2"/>
    <s v="Steenbras West Coast"/>
    <m/>
    <m/>
    <n v="2.4"/>
    <n v="2.4"/>
  </r>
  <r>
    <x v="19"/>
    <d v="2014-02-22T00:00:00"/>
    <s v="Zone 5 - Winston Area"/>
    <x v="215"/>
    <x v="94"/>
    <x v="133"/>
    <x v="2"/>
    <x v="2"/>
    <s v="Steenbras West Coast"/>
    <m/>
    <m/>
    <n v="1.8"/>
    <n v="1.8"/>
  </r>
  <r>
    <x v="19"/>
    <d v="2014-02-22T00:00:00"/>
    <s v="Zone 5 - Winston Area"/>
    <x v="451"/>
    <x v="315"/>
    <x v="105"/>
    <x v="2"/>
    <x v="2"/>
    <s v="Blacktail"/>
    <m/>
    <m/>
    <n v="0.7"/>
    <n v="0.7"/>
  </r>
  <r>
    <x v="19"/>
    <d v="2014-02-22T00:00:00"/>
    <s v="Zone 5 - Winston Area"/>
    <x v="214"/>
    <x v="159"/>
    <x v="132"/>
    <x v="2"/>
    <x v="2"/>
    <s v="Blacktail"/>
    <m/>
    <m/>
    <n v="0.8"/>
    <n v="0.8"/>
  </r>
  <r>
    <x v="19"/>
    <d v="2014-02-22T00:00:00"/>
    <s v="Zone 5 - Winston Area"/>
    <x v="8"/>
    <x v="8"/>
    <x v="4"/>
    <x v="2"/>
    <x v="2"/>
    <m/>
    <s v="Shark Spotted Gully"/>
    <m/>
    <n v="2.7"/>
    <n v="2.7"/>
  </r>
  <r>
    <x v="19"/>
    <d v="2014-02-22T00:00:00"/>
    <s v="Zone 5 - Winston Area"/>
    <x v="378"/>
    <x v="262"/>
    <x v="37"/>
    <x v="4"/>
    <x v="2"/>
    <m/>
    <s v="Shark Spotted Gully"/>
    <m/>
    <n v="10.4"/>
    <n v="10.4"/>
  </r>
  <r>
    <x v="19"/>
    <d v="2014-02-22T00:00:00"/>
    <s v="Zone 5 - Winston Area"/>
    <x v="213"/>
    <x v="113"/>
    <x v="131"/>
    <x v="2"/>
    <x v="2"/>
    <s v="Blacktail"/>
    <m/>
    <m/>
    <n v="0.6"/>
    <n v="0.6"/>
  </r>
  <r>
    <x v="19"/>
    <d v="2014-02-22T00:00:00"/>
    <s v="Zone 5 - Winston Area"/>
    <x v="213"/>
    <x v="113"/>
    <x v="131"/>
    <x v="2"/>
    <x v="2"/>
    <s v="Blacktail"/>
    <m/>
    <m/>
    <n v="1.2"/>
    <n v="1.2"/>
  </r>
  <r>
    <x v="19"/>
    <d v="2014-02-22T00:00:00"/>
    <s v="Zone 5 - Winston Area"/>
    <x v="211"/>
    <x v="158"/>
    <x v="129"/>
    <x v="4"/>
    <x v="2"/>
    <s v="Blacktail"/>
    <m/>
    <m/>
    <n v="0.6"/>
    <n v="0.6"/>
  </r>
  <r>
    <x v="19"/>
    <d v="2014-02-22T00:00:00"/>
    <s v="Zone 5 - Winston Area"/>
    <x v="379"/>
    <x v="263"/>
    <x v="135"/>
    <x v="7"/>
    <x v="2"/>
    <m/>
    <m/>
    <m/>
    <s v=""/>
    <s v=""/>
  </r>
  <r>
    <x v="19"/>
    <d v="2014-02-22T00:00:00"/>
    <s v="Zone 5 - Winston Area"/>
    <x v="335"/>
    <x v="236"/>
    <x v="37"/>
    <x v="9"/>
    <x v="2"/>
    <m/>
    <m/>
    <m/>
    <s v=""/>
    <s v=""/>
  </r>
  <r>
    <x v="19"/>
    <d v="2014-02-22T00:00:00"/>
    <s v="Zone 5 - Winston Area"/>
    <x v="393"/>
    <x v="276"/>
    <x v="152"/>
    <x v="7"/>
    <x v="22"/>
    <m/>
    <m/>
    <m/>
    <s v=""/>
    <s v=""/>
  </r>
  <r>
    <x v="19"/>
    <d v="2014-02-22T00:00:00"/>
    <s v="Zone 5 - Winston Area"/>
    <x v="247"/>
    <x v="81"/>
    <x v="153"/>
    <x v="2"/>
    <x v="22"/>
    <s v="Kob"/>
    <m/>
    <m/>
    <n v="3.7"/>
    <n v="3.7"/>
  </r>
  <r>
    <x v="19"/>
    <d v="2014-02-22T00:00:00"/>
    <s v="Zone 5 - Winston Area"/>
    <x v="334"/>
    <x v="235"/>
    <x v="114"/>
    <x v="6"/>
    <x v="22"/>
    <s v="Kob"/>
    <m/>
    <m/>
    <n v="0.8"/>
    <n v="0.8"/>
  </r>
  <r>
    <x v="19"/>
    <d v="2014-02-22T00:00:00"/>
    <s v="Zone 5 - Winston Area"/>
    <x v="334"/>
    <x v="235"/>
    <x v="114"/>
    <x v="6"/>
    <x v="22"/>
    <s v="Kob"/>
    <m/>
    <m/>
    <n v="0.7"/>
    <n v="0.7"/>
  </r>
  <r>
    <x v="19"/>
    <d v="2014-02-22T00:00:00"/>
    <s v="Zone 5 - Winston Area"/>
    <x v="334"/>
    <x v="235"/>
    <x v="114"/>
    <x v="6"/>
    <x v="22"/>
    <s v="Kob"/>
    <m/>
    <m/>
    <n v="0.7"/>
    <n v="0.7"/>
  </r>
  <r>
    <x v="19"/>
    <d v="2014-02-22T00:00:00"/>
    <s v="Zone 5 - Winston Area"/>
    <x v="244"/>
    <x v="175"/>
    <x v="94"/>
    <x v="2"/>
    <x v="22"/>
    <s v="Kob"/>
    <m/>
    <m/>
    <n v="2.8"/>
    <n v="2.8"/>
  </r>
  <r>
    <x v="19"/>
    <d v="2014-02-22T00:00:00"/>
    <s v="Zone 5 - Winston Area"/>
    <x v="248"/>
    <x v="177"/>
    <x v="154"/>
    <x v="4"/>
    <x v="22"/>
    <s v="Kob"/>
    <m/>
    <m/>
    <n v="0.7"/>
    <n v="0.7"/>
  </r>
  <r>
    <x v="19"/>
    <d v="2014-02-22T00:00:00"/>
    <s v="Zone 5 - Winston Area"/>
    <x v="190"/>
    <x v="143"/>
    <x v="118"/>
    <x v="2"/>
    <x v="22"/>
    <s v="Steenbras West Coast"/>
    <m/>
    <m/>
    <n v="1.4"/>
    <n v="1.4"/>
  </r>
  <r>
    <x v="19"/>
    <d v="2014-02-22T00:00:00"/>
    <s v="Zone 5 - Winston Area"/>
    <x v="190"/>
    <x v="143"/>
    <x v="118"/>
    <x v="2"/>
    <x v="22"/>
    <s v="Steenbras West Coast"/>
    <m/>
    <m/>
    <n v="1.6"/>
    <n v="1.6"/>
  </r>
  <r>
    <x v="19"/>
    <d v="2014-02-22T00:00:00"/>
    <s v="Zone 5 - Winston Area"/>
    <x v="190"/>
    <x v="143"/>
    <x v="118"/>
    <x v="2"/>
    <x v="22"/>
    <s v="Steenbras West Coast"/>
    <m/>
    <m/>
    <n v="1.4"/>
    <n v="1.4"/>
  </r>
  <r>
    <x v="19"/>
    <d v="2014-02-22T00:00:00"/>
    <s v="Zone 5 - Winston Area"/>
    <x v="190"/>
    <x v="143"/>
    <x v="118"/>
    <x v="2"/>
    <x v="22"/>
    <s v="Kob"/>
    <m/>
    <m/>
    <n v="2.2000000000000002"/>
    <n v="2.2000000000000002"/>
  </r>
  <r>
    <x v="19"/>
    <d v="2014-02-22T00:00:00"/>
    <s v="Zone 5 - Winston Area"/>
    <x v="190"/>
    <x v="143"/>
    <x v="118"/>
    <x v="2"/>
    <x v="22"/>
    <s v="Kob"/>
    <m/>
    <m/>
    <n v="1"/>
    <n v="1"/>
  </r>
  <r>
    <x v="19"/>
    <d v="2014-02-22T00:00:00"/>
    <s v="Zone 5 - Winston Area"/>
    <x v="452"/>
    <x v="316"/>
    <x v="3"/>
    <x v="8"/>
    <x v="22"/>
    <s v="Kob"/>
    <m/>
    <m/>
    <n v="0.7"/>
    <n v="0.7"/>
  </r>
  <r>
    <x v="19"/>
    <d v="2014-02-22T00:00:00"/>
    <s v="Zone 5 - Winston Area"/>
    <x v="452"/>
    <x v="316"/>
    <x v="3"/>
    <x v="8"/>
    <x v="22"/>
    <s v="Blacktail"/>
    <m/>
    <m/>
    <n v="0.5"/>
    <n v="0.5"/>
  </r>
  <r>
    <x v="19"/>
    <d v="2014-02-22T00:00:00"/>
    <s v="Zone 5 - Winston Area"/>
    <x v="296"/>
    <x v="210"/>
    <x v="154"/>
    <x v="2"/>
    <x v="22"/>
    <s v="Kob"/>
    <m/>
    <m/>
    <n v="0.7"/>
    <n v="0.7"/>
  </r>
  <r>
    <x v="19"/>
    <d v="2014-02-22T00:00:00"/>
    <s v="Zone 5 - Winston Area"/>
    <x v="299"/>
    <x v="212"/>
    <x v="154"/>
    <x v="2"/>
    <x v="22"/>
    <s v="Kob"/>
    <m/>
    <m/>
    <n v="0.7"/>
    <n v="0.7"/>
  </r>
  <r>
    <x v="19"/>
    <d v="2014-02-22T00:00:00"/>
    <s v="Zone 5 - Winston Area"/>
    <x v="453"/>
    <x v="317"/>
    <x v="118"/>
    <x v="2"/>
    <x v="22"/>
    <s v="Kob"/>
    <m/>
    <m/>
    <n v="0.7"/>
    <n v="0.7"/>
  </r>
  <r>
    <x v="19"/>
    <d v="2014-02-22T00:00:00"/>
    <s v="Zone 5 - Winston Area"/>
    <x v="453"/>
    <x v="317"/>
    <x v="118"/>
    <x v="2"/>
    <x v="22"/>
    <s v="Blacktail"/>
    <m/>
    <m/>
    <n v="0.6"/>
    <n v="0.6"/>
  </r>
  <r>
    <x v="19"/>
    <d v="2014-02-22T00:00:00"/>
    <s v="Zone 5 - Winston Area"/>
    <x v="246"/>
    <x v="5"/>
    <x v="152"/>
    <x v="2"/>
    <x v="22"/>
    <s v="Blacktail"/>
    <m/>
    <m/>
    <n v="0.5"/>
    <n v="0.5"/>
  </r>
  <r>
    <x v="19"/>
    <d v="2014-02-22T00:00:00"/>
    <s v="Zone 5 - Winston Area"/>
    <x v="246"/>
    <x v="5"/>
    <x v="152"/>
    <x v="2"/>
    <x v="22"/>
    <s v="Blacktail"/>
    <m/>
    <m/>
    <n v="0.4"/>
    <n v="0.4"/>
  </r>
  <r>
    <x v="19"/>
    <d v="2014-02-22T00:00:00"/>
    <s v="Zone 5 - Winston Area"/>
    <x v="246"/>
    <x v="5"/>
    <x v="152"/>
    <x v="2"/>
    <x v="22"/>
    <m/>
    <s v="Shark Spotted Gully"/>
    <m/>
    <n v="7.2"/>
    <n v="7.2"/>
  </r>
  <r>
    <x v="19"/>
    <d v="2014-02-22T00:00:00"/>
    <s v="Zone 5 - Winston Area"/>
    <x v="147"/>
    <x v="116"/>
    <x v="29"/>
    <x v="6"/>
    <x v="15"/>
    <m/>
    <m/>
    <m/>
    <s v=""/>
    <s v=""/>
  </r>
  <r>
    <x v="19"/>
    <d v="2014-02-22T00:00:00"/>
    <s v="Zone 5 - Winston Area"/>
    <x v="454"/>
    <x v="199"/>
    <x v="240"/>
    <x v="4"/>
    <x v="15"/>
    <m/>
    <m/>
    <m/>
    <s v=""/>
    <s v=""/>
  </r>
  <r>
    <x v="19"/>
    <d v="2014-02-22T00:00:00"/>
    <s v="Zone 5 - Winston Area"/>
    <x v="455"/>
    <x v="318"/>
    <x v="241"/>
    <x v="4"/>
    <x v="15"/>
    <m/>
    <m/>
    <m/>
    <s v=""/>
    <s v=""/>
  </r>
  <r>
    <x v="19"/>
    <d v="2014-02-22T00:00:00"/>
    <s v="Zone 5 - Winston Area"/>
    <x v="327"/>
    <x v="82"/>
    <x v="21"/>
    <x v="2"/>
    <x v="15"/>
    <m/>
    <m/>
    <m/>
    <s v=""/>
    <s v=""/>
  </r>
  <r>
    <x v="19"/>
    <d v="2014-02-22T00:00:00"/>
    <s v="Zone 5 - Winston Area"/>
    <x v="140"/>
    <x v="110"/>
    <x v="95"/>
    <x v="2"/>
    <x v="15"/>
    <m/>
    <m/>
    <m/>
    <s v=""/>
    <s v=""/>
  </r>
  <r>
    <x v="19"/>
    <d v="2014-02-22T00:00:00"/>
    <s v="Zone 5 - Winston Area"/>
    <x v="149"/>
    <x v="118"/>
    <x v="99"/>
    <x v="2"/>
    <x v="15"/>
    <m/>
    <m/>
    <m/>
    <s v=""/>
    <s v=""/>
  </r>
  <r>
    <x v="19"/>
    <d v="2014-02-22T00:00:00"/>
    <s v="Zone 5 - Winston Area"/>
    <x v="151"/>
    <x v="119"/>
    <x v="99"/>
    <x v="5"/>
    <x v="15"/>
    <m/>
    <m/>
    <m/>
    <s v=""/>
    <s v=""/>
  </r>
  <r>
    <x v="19"/>
    <d v="2014-02-22T00:00:00"/>
    <s v="Zone 5 - Winston Area"/>
    <x v="148"/>
    <x v="117"/>
    <x v="99"/>
    <x v="2"/>
    <x v="15"/>
    <m/>
    <m/>
    <m/>
    <s v=""/>
    <s v=""/>
  </r>
  <r>
    <x v="19"/>
    <d v="2014-02-22T00:00:00"/>
    <s v="Zone 5 - Winston Area"/>
    <x v="456"/>
    <x v="31"/>
    <x v="167"/>
    <x v="0"/>
    <x v="15"/>
    <s v="Blacktail"/>
    <m/>
    <m/>
    <n v="0.6"/>
    <n v="0.6"/>
  </r>
  <r>
    <x v="19"/>
    <d v="2014-02-22T00:00:00"/>
    <s v="Zone 5 - Winston Area"/>
    <x v="456"/>
    <x v="31"/>
    <x v="167"/>
    <x v="0"/>
    <x v="15"/>
    <s v="Blacktail"/>
    <m/>
    <m/>
    <n v="0.6"/>
    <n v="0.6"/>
  </r>
  <r>
    <x v="19"/>
    <d v="2014-02-22T00:00:00"/>
    <s v="Zone 5 - Winston Area"/>
    <x v="456"/>
    <x v="31"/>
    <x v="167"/>
    <x v="0"/>
    <x v="15"/>
    <s v="Blacktail"/>
    <m/>
    <m/>
    <n v="0.9"/>
    <n v="0.9"/>
  </r>
  <r>
    <x v="19"/>
    <d v="2014-02-22T00:00:00"/>
    <s v="Zone 5 - Winston Area"/>
    <x v="456"/>
    <x v="31"/>
    <x v="167"/>
    <x v="0"/>
    <x v="15"/>
    <s v="Blacktail"/>
    <m/>
    <m/>
    <n v="0.6"/>
    <n v="0.6"/>
  </r>
  <r>
    <x v="19"/>
    <d v="2014-02-22T00:00:00"/>
    <s v="Zone 5 - Winston Area"/>
    <x v="141"/>
    <x v="111"/>
    <x v="95"/>
    <x v="6"/>
    <x v="15"/>
    <m/>
    <m/>
    <m/>
    <s v=""/>
    <s v=""/>
  </r>
  <r>
    <x v="19"/>
    <d v="2014-02-22T00:00:00"/>
    <s v="Zone 5 - Winston Area"/>
    <x v="145"/>
    <x v="115"/>
    <x v="98"/>
    <x v="10"/>
    <x v="15"/>
    <s v="Kob"/>
    <m/>
    <m/>
    <n v="0.8"/>
    <n v="0.8"/>
  </r>
  <r>
    <x v="19"/>
    <d v="2014-02-22T00:00:00"/>
    <s v="Zone 5 - Winston Area"/>
    <x v="145"/>
    <x v="115"/>
    <x v="98"/>
    <x v="10"/>
    <x v="15"/>
    <s v="Blacktail"/>
    <m/>
    <m/>
    <n v="0.5"/>
    <n v="0.5"/>
  </r>
  <r>
    <x v="19"/>
    <d v="2014-02-22T00:00:00"/>
    <s v="Zone 5 - Winston Area"/>
    <x v="144"/>
    <x v="114"/>
    <x v="98"/>
    <x v="2"/>
    <x v="15"/>
    <m/>
    <m/>
    <m/>
    <s v=""/>
    <s v=""/>
  </r>
  <r>
    <x v="19"/>
    <d v="2014-02-22T00:00:00"/>
    <s v="Zone 5 - Winston Area"/>
    <x v="139"/>
    <x v="109"/>
    <x v="94"/>
    <x v="4"/>
    <x v="15"/>
    <m/>
    <s v="Guitarfish - Lesser"/>
    <m/>
    <n v="2"/>
    <n v="2"/>
  </r>
  <r>
    <x v="19"/>
    <d v="2014-02-22T00:00:00"/>
    <s v="Zone 5 - Winston Area"/>
    <x v="333"/>
    <x v="234"/>
    <x v="114"/>
    <x v="2"/>
    <x v="15"/>
    <m/>
    <s v="Guitarfish - Lesser"/>
    <m/>
    <n v="5.0999999999999996"/>
    <n v="5.0999999999999996"/>
  </r>
  <r>
    <x v="19"/>
    <d v="2014-02-22T00:00:00"/>
    <s v="Zone 5 - Winston Area"/>
    <x v="333"/>
    <x v="234"/>
    <x v="114"/>
    <x v="2"/>
    <x v="15"/>
    <s v="Kob"/>
    <m/>
    <m/>
    <n v="1.1000000000000001"/>
    <n v="1.1000000000000001"/>
  </r>
  <r>
    <x v="19"/>
    <d v="2014-02-22T00:00:00"/>
    <s v="Zone 5 - Winston Area"/>
    <x v="333"/>
    <x v="234"/>
    <x v="114"/>
    <x v="2"/>
    <x v="15"/>
    <s v="Kob"/>
    <m/>
    <m/>
    <n v="0.9"/>
    <n v="0.9"/>
  </r>
  <r>
    <x v="19"/>
    <d v="2014-02-22T00:00:00"/>
    <s v="Zone 5 - Winston Area"/>
    <x v="333"/>
    <x v="234"/>
    <x v="114"/>
    <x v="2"/>
    <x v="15"/>
    <s v="Kob"/>
    <m/>
    <m/>
    <n v="0.7"/>
    <n v="0.7"/>
  </r>
  <r>
    <x v="19"/>
    <d v="2014-02-22T00:00:00"/>
    <s v="Zone 5 - Winston Area"/>
    <x v="333"/>
    <x v="234"/>
    <x v="114"/>
    <x v="2"/>
    <x v="15"/>
    <s v="Kob"/>
    <m/>
    <m/>
    <n v="1"/>
    <n v="1"/>
  </r>
  <r>
    <x v="19"/>
    <d v="2014-02-22T00:00:00"/>
    <s v="Zone 5 - Winston Area"/>
    <x v="333"/>
    <x v="234"/>
    <x v="114"/>
    <x v="2"/>
    <x v="15"/>
    <s v="Steenbras West Coast"/>
    <m/>
    <m/>
    <n v="1.7"/>
    <n v="1.7"/>
  </r>
  <r>
    <x v="19"/>
    <d v="2014-02-22T00:00:00"/>
    <s v="Zone 5 - Winston Area"/>
    <x v="457"/>
    <x v="319"/>
    <x v="157"/>
    <x v="0"/>
    <x v="15"/>
    <m/>
    <m/>
    <m/>
    <s v=""/>
    <s v=""/>
  </r>
  <r>
    <x v="19"/>
    <d v="2014-02-22T00:00:00"/>
    <s v="Zone 5 - Winston Area"/>
    <x v="458"/>
    <x v="320"/>
    <x v="167"/>
    <x v="9"/>
    <x v="15"/>
    <m/>
    <s v="Shark Hound Smooth"/>
    <m/>
    <n v="2.6"/>
    <n v="2.6"/>
  </r>
  <r>
    <x v="19"/>
    <d v="2014-02-22T00:00:00"/>
    <s v="Zone 5 - Winston Area"/>
    <x v="458"/>
    <x v="320"/>
    <x v="167"/>
    <x v="9"/>
    <x v="15"/>
    <s v="Kob"/>
    <m/>
    <m/>
    <n v="0.8"/>
    <n v="0.8"/>
  </r>
  <r>
    <x v="19"/>
    <d v="2014-02-22T00:00:00"/>
    <s v="Zone 5 - Winston Area"/>
    <x v="415"/>
    <x v="289"/>
    <x v="225"/>
    <x v="4"/>
    <x v="15"/>
    <m/>
    <m/>
    <m/>
    <s v=""/>
    <s v=""/>
  </r>
  <r>
    <x v="19"/>
    <d v="2014-02-22T00:00:00"/>
    <s v="Zone 5 - Winston Area"/>
    <x v="176"/>
    <x v="136"/>
    <x v="113"/>
    <x v="2"/>
    <x v="4"/>
    <m/>
    <s v="Shark Spotted Gully"/>
    <m/>
    <n v="13.1"/>
    <n v="13.1"/>
  </r>
  <r>
    <x v="19"/>
    <d v="2014-02-22T00:00:00"/>
    <s v="Zone 5 - Winston Area"/>
    <x v="176"/>
    <x v="136"/>
    <x v="113"/>
    <x v="2"/>
    <x v="4"/>
    <m/>
    <s v="Shark Spotted Gully"/>
    <m/>
    <n v="2.7"/>
    <n v="2.7"/>
  </r>
  <r>
    <x v="19"/>
    <d v="2014-02-22T00:00:00"/>
    <s v="Zone 5 - Winston Area"/>
    <x v="176"/>
    <x v="136"/>
    <x v="113"/>
    <x v="2"/>
    <x v="4"/>
    <m/>
    <s v="Shark Hound Smooth"/>
    <m/>
    <n v="4.0999999999999996"/>
    <n v="4.0999999999999996"/>
  </r>
  <r>
    <x v="19"/>
    <d v="2014-02-22T00:00:00"/>
    <s v="Zone 5 - Winston Area"/>
    <x v="43"/>
    <x v="38"/>
    <x v="30"/>
    <x v="5"/>
    <x v="4"/>
    <s v="Kob"/>
    <m/>
    <m/>
    <n v="1.2"/>
    <n v="1.2"/>
  </r>
  <r>
    <x v="19"/>
    <d v="2014-02-22T00:00:00"/>
    <s v="Zone 5 - Winston Area"/>
    <x v="43"/>
    <x v="38"/>
    <x v="30"/>
    <x v="5"/>
    <x v="4"/>
    <s v="Kob"/>
    <m/>
    <m/>
    <n v="1.1000000000000001"/>
    <n v="1.1000000000000001"/>
  </r>
  <r>
    <x v="19"/>
    <d v="2014-02-22T00:00:00"/>
    <s v="Zone 5 - Winston Area"/>
    <x v="43"/>
    <x v="38"/>
    <x v="30"/>
    <x v="5"/>
    <x v="4"/>
    <s v="Kob"/>
    <m/>
    <m/>
    <n v="1.3"/>
    <n v="1.3"/>
  </r>
  <r>
    <x v="19"/>
    <d v="2014-02-22T00:00:00"/>
    <s v="Zone 5 - Winston Area"/>
    <x v="43"/>
    <x v="38"/>
    <x v="30"/>
    <x v="5"/>
    <x v="4"/>
    <s v="Steenbras West Coast"/>
    <m/>
    <m/>
    <n v="1.3"/>
    <n v="1.3"/>
  </r>
  <r>
    <x v="19"/>
    <d v="2014-02-22T00:00:00"/>
    <s v="Zone 5 - Winston Area"/>
    <x v="318"/>
    <x v="226"/>
    <x v="182"/>
    <x v="4"/>
    <x v="4"/>
    <m/>
    <s v="Shark Spotted Gully"/>
    <m/>
    <n v="19.100000000000001"/>
    <n v="19.100000000000001"/>
  </r>
  <r>
    <x v="19"/>
    <d v="2014-02-22T00:00:00"/>
    <s v="Zone 5 - Winston Area"/>
    <x v="318"/>
    <x v="226"/>
    <x v="182"/>
    <x v="4"/>
    <x v="4"/>
    <m/>
    <s v="Shark Spotted Gully"/>
    <m/>
    <n v="21.7"/>
    <n v="21.7"/>
  </r>
  <r>
    <x v="19"/>
    <d v="2014-02-22T00:00:00"/>
    <s v="Zone 5 - Winston Area"/>
    <x v="318"/>
    <x v="226"/>
    <x v="182"/>
    <x v="4"/>
    <x v="4"/>
    <m/>
    <s v="Shark Spotted Gully"/>
    <m/>
    <n v="3.4"/>
    <n v="3.4"/>
  </r>
  <r>
    <x v="19"/>
    <d v="2014-02-22T00:00:00"/>
    <s v="Zone 5 - Winston Area"/>
    <x v="42"/>
    <x v="37"/>
    <x v="30"/>
    <x v="4"/>
    <x v="4"/>
    <m/>
    <s v="Shark Spotted Gully"/>
    <m/>
    <n v="31.3"/>
    <n v="31.3"/>
  </r>
  <r>
    <x v="19"/>
    <d v="2014-02-22T00:00:00"/>
    <s v="Zone 5 - Winston Area"/>
    <x v="42"/>
    <x v="37"/>
    <x v="30"/>
    <x v="4"/>
    <x v="4"/>
    <m/>
    <s v="Shark Spotted Gully"/>
    <m/>
    <n v="10.4"/>
    <n v="10.4"/>
  </r>
  <r>
    <x v="19"/>
    <d v="2014-02-22T00:00:00"/>
    <s v="Zone 5 - Winston Area"/>
    <x v="42"/>
    <x v="37"/>
    <x v="30"/>
    <x v="4"/>
    <x v="4"/>
    <m/>
    <s v="Shark Spotted Gully"/>
    <m/>
    <n v="24.1"/>
    <n v="24.1"/>
  </r>
  <r>
    <x v="19"/>
    <d v="2014-02-22T00:00:00"/>
    <s v="Zone 5 - Winston Area"/>
    <x v="42"/>
    <x v="37"/>
    <x v="30"/>
    <x v="4"/>
    <x v="4"/>
    <m/>
    <s v="Shark Spotted Gully"/>
    <m/>
    <n v="18.2"/>
    <n v="18.2"/>
  </r>
  <r>
    <x v="19"/>
    <d v="2014-02-22T00:00:00"/>
    <s v="Zone 5 - Winston Area"/>
    <x v="42"/>
    <x v="37"/>
    <x v="30"/>
    <x v="4"/>
    <x v="4"/>
    <m/>
    <s v="Shark Spotted Gully"/>
    <m/>
    <n v="5.8"/>
    <n v="5.8"/>
  </r>
  <r>
    <x v="19"/>
    <d v="2014-02-22T00:00:00"/>
    <s v="Zone 5 - Winston Area"/>
    <x v="42"/>
    <x v="37"/>
    <x v="30"/>
    <x v="4"/>
    <x v="4"/>
    <m/>
    <s v="Shark Spotted Gully"/>
    <m/>
    <n v="9.8000000000000007"/>
    <n v="9.8000000000000007"/>
  </r>
  <r>
    <x v="19"/>
    <d v="2014-02-22T00:00:00"/>
    <s v="Zone 5 - Winston Area"/>
    <x v="42"/>
    <x v="37"/>
    <x v="30"/>
    <x v="4"/>
    <x v="4"/>
    <s v="Kob"/>
    <m/>
    <m/>
    <n v="1.3"/>
    <n v="1.3"/>
  </r>
  <r>
    <x v="19"/>
    <d v="2014-02-22T00:00:00"/>
    <s v="Zone 5 - Winston Area"/>
    <x v="42"/>
    <x v="37"/>
    <x v="30"/>
    <x v="4"/>
    <x v="4"/>
    <s v="Kob"/>
    <m/>
    <m/>
    <n v="1.1000000000000001"/>
    <n v="1.1000000000000001"/>
  </r>
  <r>
    <x v="19"/>
    <d v="2014-02-22T00:00:00"/>
    <s v="Zone 5 - Winston Area"/>
    <x v="42"/>
    <x v="37"/>
    <x v="30"/>
    <x v="4"/>
    <x v="4"/>
    <s v="Kob"/>
    <m/>
    <m/>
    <n v="0.9"/>
    <n v="0.9"/>
  </r>
  <r>
    <x v="19"/>
    <d v="2014-02-22T00:00:00"/>
    <s v="Zone 5 - Winston Area"/>
    <x v="319"/>
    <x v="158"/>
    <x v="183"/>
    <x v="2"/>
    <x v="4"/>
    <m/>
    <s v="Shark Spotted Gully"/>
    <m/>
    <n v="18.2"/>
    <n v="18.2"/>
  </r>
  <r>
    <x v="19"/>
    <d v="2014-02-22T00:00:00"/>
    <s v="Zone 5 - Winston Area"/>
    <x v="319"/>
    <x v="158"/>
    <x v="183"/>
    <x v="2"/>
    <x v="4"/>
    <m/>
    <s v="Shark Spotted Gully"/>
    <m/>
    <n v="16.2"/>
    <n v="16.2"/>
  </r>
  <r>
    <x v="19"/>
    <d v="2014-02-22T00:00:00"/>
    <s v="Zone 5 - Winston Area"/>
    <x v="317"/>
    <x v="225"/>
    <x v="181"/>
    <x v="2"/>
    <x v="4"/>
    <m/>
    <s v="Shark Spotted Gully"/>
    <m/>
    <n v="3"/>
    <n v="3"/>
  </r>
  <r>
    <x v="19"/>
    <d v="2014-02-22T00:00:00"/>
    <s v="Zone 5 - Winston Area"/>
    <x v="315"/>
    <x v="45"/>
    <x v="179"/>
    <x v="2"/>
    <x v="4"/>
    <m/>
    <s v="Shark Hound Smooth"/>
    <m/>
    <n v="16"/>
    <n v="16"/>
  </r>
  <r>
    <x v="19"/>
    <d v="2014-02-22T00:00:00"/>
    <s v="Zone 5 - Winston Area"/>
    <x v="163"/>
    <x v="84"/>
    <x v="104"/>
    <x v="2"/>
    <x v="4"/>
    <m/>
    <s v="Shark Spotted Gully"/>
    <m/>
    <n v="13.4"/>
    <n v="13.4"/>
  </r>
  <r>
    <x v="19"/>
    <d v="2014-02-22T00:00:00"/>
    <s v="Zone 5 - Winston Area"/>
    <x v="163"/>
    <x v="84"/>
    <x v="104"/>
    <x v="2"/>
    <x v="4"/>
    <m/>
    <s v="Shark Spotted Gully"/>
    <m/>
    <n v="8.3000000000000007"/>
    <n v="8.3000000000000007"/>
  </r>
  <r>
    <x v="19"/>
    <d v="2014-02-22T00:00:00"/>
    <s v="Zone 5 - Winston Area"/>
    <x v="163"/>
    <x v="84"/>
    <x v="104"/>
    <x v="2"/>
    <x v="4"/>
    <m/>
    <s v="Shark Spotted Gully"/>
    <m/>
    <n v="9.8000000000000007"/>
    <n v="9.8000000000000007"/>
  </r>
  <r>
    <x v="19"/>
    <d v="2014-02-22T00:00:00"/>
    <s v="Zone 5 - Winston Area"/>
    <x v="163"/>
    <x v="84"/>
    <x v="104"/>
    <x v="2"/>
    <x v="4"/>
    <m/>
    <s v="Shark Spotted Gully"/>
    <m/>
    <n v="17.399999999999999"/>
    <n v="17.399999999999999"/>
  </r>
  <r>
    <x v="19"/>
    <d v="2014-02-22T00:00:00"/>
    <s v="Zone 5 - Winston Area"/>
    <x v="414"/>
    <x v="109"/>
    <x v="105"/>
    <x v="8"/>
    <x v="4"/>
    <s v="Blacktail"/>
    <m/>
    <m/>
    <n v="0.4"/>
    <n v="0.4"/>
  </r>
  <r>
    <x v="19"/>
    <d v="2014-02-22T00:00:00"/>
    <s v="Zone 5 - Winston Area"/>
    <x v="414"/>
    <x v="109"/>
    <x v="105"/>
    <x v="8"/>
    <x v="4"/>
    <s v="Steenbras West Coast"/>
    <m/>
    <m/>
    <n v="1.3"/>
    <n v="1.3"/>
  </r>
  <r>
    <x v="19"/>
    <d v="2014-02-22T00:00:00"/>
    <s v="Zone 5 - Winston Area"/>
    <x v="414"/>
    <x v="109"/>
    <x v="105"/>
    <x v="8"/>
    <x v="4"/>
    <s v="Blacktail"/>
    <m/>
    <m/>
    <n v="0.8"/>
    <n v="0.8"/>
  </r>
  <r>
    <x v="19"/>
    <d v="2014-02-22T00:00:00"/>
    <s v="Zone 5 - Winston Area"/>
    <x v="168"/>
    <x v="130"/>
    <x v="108"/>
    <x v="9"/>
    <x v="4"/>
    <m/>
    <m/>
    <m/>
    <s v=""/>
    <s v=""/>
  </r>
  <r>
    <x v="19"/>
    <d v="2014-02-22T00:00:00"/>
    <s v="Zone 5 - Winston Area"/>
    <x v="413"/>
    <x v="256"/>
    <x v="105"/>
    <x v="4"/>
    <x v="4"/>
    <m/>
    <m/>
    <m/>
    <s v=""/>
    <s v=""/>
  </r>
  <r>
    <x v="19"/>
    <d v="2014-02-22T00:00:00"/>
    <s v="Zone 5 - Winston Area"/>
    <x v="459"/>
    <x v="180"/>
    <x v="17"/>
    <x v="2"/>
    <x v="4"/>
    <m/>
    <m/>
    <m/>
    <s v=""/>
    <s v=""/>
  </r>
  <r>
    <x v="19"/>
    <d v="2014-02-22T00:00:00"/>
    <s v="Zone 5 - Winston Area"/>
    <x v="314"/>
    <x v="223"/>
    <x v="178"/>
    <x v="7"/>
    <x v="4"/>
    <m/>
    <m/>
    <m/>
    <s v=""/>
    <s v=""/>
  </r>
  <r>
    <x v="19"/>
    <d v="2014-02-22T00:00:00"/>
    <s v="Zone 5 - Winston Area"/>
    <x v="313"/>
    <x v="222"/>
    <x v="178"/>
    <x v="4"/>
    <x v="4"/>
    <m/>
    <m/>
    <m/>
    <s v=""/>
    <s v=""/>
  </r>
  <r>
    <x v="19"/>
    <d v="2014-02-22T00:00:00"/>
    <s v="Zone 5 - Winston Area"/>
    <x v="316"/>
    <x v="224"/>
    <x v="180"/>
    <x v="2"/>
    <x v="4"/>
    <m/>
    <m/>
    <m/>
    <s v=""/>
    <s v=""/>
  </r>
  <r>
    <x v="19"/>
    <d v="2014-02-22T00:00:00"/>
    <s v="Zone 5 - Winston Area"/>
    <x v="361"/>
    <x v="138"/>
    <x v="37"/>
    <x v="2"/>
    <x v="4"/>
    <m/>
    <m/>
    <m/>
    <s v=""/>
    <s v=""/>
  </r>
  <r>
    <x v="19"/>
    <d v="2014-02-22T00:00:00"/>
    <s v="Zone 5 - Winston Area"/>
    <x v="360"/>
    <x v="252"/>
    <x v="203"/>
    <x v="2"/>
    <x v="4"/>
    <m/>
    <m/>
    <m/>
    <s v=""/>
    <s v=""/>
  </r>
  <r>
    <x v="19"/>
    <d v="2014-02-22T00:00:00"/>
    <s v="Zone 5 - Winston Area"/>
    <x v="397"/>
    <x v="280"/>
    <x v="70"/>
    <x v="2"/>
    <x v="4"/>
    <m/>
    <m/>
    <m/>
    <s v=""/>
    <s v=""/>
  </r>
  <r>
    <x v="19"/>
    <d v="2014-02-22T00:00:00"/>
    <s v="Zone 5 - Winston Area"/>
    <x v="460"/>
    <x v="82"/>
    <x v="179"/>
    <x v="2"/>
    <x v="4"/>
    <m/>
    <m/>
    <m/>
    <s v=""/>
    <s v=""/>
  </r>
  <r>
    <x v="19"/>
    <d v="2014-02-22T00:00:00"/>
    <s v="Zone 5 - Winston Area"/>
    <x v="389"/>
    <x v="270"/>
    <x v="30"/>
    <x v="12"/>
    <x v="4"/>
    <m/>
    <m/>
    <m/>
    <s v=""/>
    <s v=""/>
  </r>
  <r>
    <x v="19"/>
    <d v="2014-02-22T00:00:00"/>
    <s v="Zone 5 - Winston Area"/>
    <x v="44"/>
    <x v="39"/>
    <x v="31"/>
    <x v="4"/>
    <x v="4"/>
    <m/>
    <m/>
    <m/>
    <s v=""/>
    <s v=""/>
  </r>
  <r>
    <x v="19"/>
    <d v="2014-02-22T00:00:00"/>
    <s v="Zone 5 - Winston Area"/>
    <x v="127"/>
    <x v="61"/>
    <x v="55"/>
    <x v="2"/>
    <x v="7"/>
    <m/>
    <s v="Shark Spotted Gully"/>
    <m/>
    <n v="16.2"/>
    <n v="16.2"/>
  </r>
  <r>
    <x v="19"/>
    <d v="2014-02-22T00:00:00"/>
    <s v="Zone 5 - Winston Area"/>
    <x v="137"/>
    <x v="13"/>
    <x v="92"/>
    <x v="8"/>
    <x v="7"/>
    <s v="Blacktail"/>
    <m/>
    <m/>
    <n v="0.7"/>
    <n v="0.7"/>
  </r>
  <r>
    <x v="19"/>
    <d v="2014-02-22T00:00:00"/>
    <s v="Zone 5 - Winston Area"/>
    <x v="461"/>
    <x v="321"/>
    <x v="242"/>
    <x v="4"/>
    <x v="7"/>
    <m/>
    <m/>
    <m/>
    <s v=""/>
    <s v=""/>
  </r>
  <r>
    <x v="19"/>
    <d v="2014-02-22T00:00:00"/>
    <s v="Zone 5 - Winston Area"/>
    <x v="62"/>
    <x v="51"/>
    <x v="46"/>
    <x v="4"/>
    <x v="7"/>
    <s v="Steenbras West Coast"/>
    <m/>
    <m/>
    <n v="1.3"/>
    <n v="1.3"/>
  </r>
  <r>
    <x v="19"/>
    <d v="2014-02-22T00:00:00"/>
    <s v="Zone 5 - Winston Area"/>
    <x v="62"/>
    <x v="51"/>
    <x v="46"/>
    <x v="4"/>
    <x v="7"/>
    <s v="Steenbras West Coast"/>
    <m/>
    <m/>
    <n v="1.4"/>
    <n v="1.4"/>
  </r>
  <r>
    <x v="19"/>
    <d v="2014-02-22T00:00:00"/>
    <s v="Zone 5 - Winston Area"/>
    <x v="62"/>
    <x v="51"/>
    <x v="46"/>
    <x v="4"/>
    <x v="7"/>
    <s v="Steenbras West Coast"/>
    <m/>
    <m/>
    <n v="1.4"/>
    <n v="1.4"/>
  </r>
  <r>
    <x v="19"/>
    <d v="2014-02-22T00:00:00"/>
    <s v="Zone 5 - Winston Area"/>
    <x v="62"/>
    <x v="51"/>
    <x v="46"/>
    <x v="4"/>
    <x v="7"/>
    <s v="Kob"/>
    <m/>
    <m/>
    <n v="0.7"/>
    <n v="0.7"/>
  </r>
  <r>
    <x v="19"/>
    <d v="2014-02-22T00:00:00"/>
    <s v="Zone 5 - Winston Area"/>
    <x v="67"/>
    <x v="56"/>
    <x v="48"/>
    <x v="1"/>
    <x v="7"/>
    <s v="Galjoen"/>
    <m/>
    <m/>
    <n v="0.5"/>
    <n v="0.5"/>
  </r>
  <r>
    <x v="19"/>
    <d v="2014-02-22T00:00:00"/>
    <s v="Zone 5 - Winston Area"/>
    <x v="66"/>
    <x v="55"/>
    <x v="48"/>
    <x v="0"/>
    <x v="7"/>
    <s v="Galjoen"/>
    <m/>
    <m/>
    <n v="0.5"/>
    <n v="0.5"/>
  </r>
  <r>
    <x v="19"/>
    <d v="2014-02-22T00:00:00"/>
    <s v="Zone 5 - Winston Area"/>
    <x v="66"/>
    <x v="55"/>
    <x v="48"/>
    <x v="0"/>
    <x v="7"/>
    <m/>
    <s v="Guitarfish - Lesser"/>
    <m/>
    <n v="3.2"/>
    <n v="3.2"/>
  </r>
  <r>
    <x v="19"/>
    <d v="2014-02-22T00:00:00"/>
    <s v="Zone 5 - Winston Area"/>
    <x v="133"/>
    <x v="106"/>
    <x v="74"/>
    <x v="0"/>
    <x v="7"/>
    <m/>
    <m/>
    <m/>
    <s v=""/>
    <s v=""/>
  </r>
  <r>
    <x v="19"/>
    <d v="2014-02-22T00:00:00"/>
    <s v="Zone 5 - Winston Area"/>
    <x v="302"/>
    <x v="32"/>
    <x v="172"/>
    <x v="2"/>
    <x v="7"/>
    <s v="Blacktail"/>
    <m/>
    <m/>
    <n v="0.7"/>
    <n v="0.7"/>
  </r>
  <r>
    <x v="19"/>
    <d v="2014-02-22T00:00:00"/>
    <s v="Zone 5 - Winston Area"/>
    <x v="410"/>
    <x v="81"/>
    <x v="82"/>
    <x v="6"/>
    <x v="7"/>
    <m/>
    <s v="Shark Spotted Gully"/>
    <m/>
    <n v="17.399999999999999"/>
    <n v="17.399999999999999"/>
  </r>
  <r>
    <x v="19"/>
    <d v="2014-02-22T00:00:00"/>
    <s v="Zone 5 - Winston Area"/>
    <x v="128"/>
    <x v="101"/>
    <x v="88"/>
    <x v="2"/>
    <x v="7"/>
    <m/>
    <m/>
    <m/>
    <s v=""/>
    <s v=""/>
  </r>
  <r>
    <x v="19"/>
    <d v="2014-02-22T00:00:00"/>
    <s v="Zone 5 - Winston Area"/>
    <x v="300"/>
    <x v="213"/>
    <x v="171"/>
    <x v="0"/>
    <x v="7"/>
    <m/>
    <m/>
    <m/>
    <s v=""/>
    <s v=""/>
  </r>
  <r>
    <x v="19"/>
    <d v="2014-02-22T00:00:00"/>
    <s v="Zone 5 - Winston Area"/>
    <x v="58"/>
    <x v="5"/>
    <x v="42"/>
    <x v="4"/>
    <x v="7"/>
    <s v="Kob"/>
    <m/>
    <m/>
    <n v="3.3"/>
    <n v="3.3"/>
  </r>
  <r>
    <x v="19"/>
    <d v="2014-02-22T00:00:00"/>
    <s v="Zone 5 - Winston Area"/>
    <x v="135"/>
    <x v="107"/>
    <x v="90"/>
    <x v="2"/>
    <x v="7"/>
    <m/>
    <s v="Shark Spotted Gully"/>
    <m/>
    <n v="18.2"/>
    <n v="18.2"/>
  </r>
  <r>
    <x v="19"/>
    <d v="2014-02-22T00:00:00"/>
    <s v="Zone 5 - Winston Area"/>
    <x v="135"/>
    <x v="107"/>
    <x v="90"/>
    <x v="2"/>
    <x v="7"/>
    <m/>
    <s v="Shark Spotted Gully"/>
    <m/>
    <n v="12.4"/>
    <n v="12.4"/>
  </r>
  <r>
    <x v="19"/>
    <d v="2014-02-22T00:00:00"/>
    <s v="Zone 5 - Winston Area"/>
    <x v="135"/>
    <x v="107"/>
    <x v="90"/>
    <x v="2"/>
    <x v="7"/>
    <m/>
    <s v="Shark Spotted Gully"/>
    <m/>
    <n v="21.7"/>
    <n v="21.7"/>
  </r>
  <r>
    <x v="19"/>
    <d v="2014-02-22T00:00:00"/>
    <s v="Zone 5 - Winston Area"/>
    <x v="134"/>
    <x v="5"/>
    <x v="74"/>
    <x v="2"/>
    <x v="7"/>
    <m/>
    <s v="Shark Spotted Gully"/>
    <m/>
    <n v="4.3"/>
    <n v="4.3"/>
  </r>
  <r>
    <x v="19"/>
    <d v="2014-02-22T00:00:00"/>
    <s v="Zone 5 - Winston Area"/>
    <x v="134"/>
    <x v="5"/>
    <x v="74"/>
    <x v="2"/>
    <x v="7"/>
    <m/>
    <s v="Shark Spotted Gully"/>
    <m/>
    <n v="4.2"/>
    <n v="4.2"/>
  </r>
  <r>
    <x v="19"/>
    <d v="2014-02-22T00:00:00"/>
    <s v="Zone 5 - Winston Area"/>
    <x v="134"/>
    <x v="5"/>
    <x v="74"/>
    <x v="2"/>
    <x v="7"/>
    <m/>
    <s v="Shark Spotted Gully"/>
    <m/>
    <n v="16.600000000000001"/>
    <n v="16.600000000000001"/>
  </r>
  <r>
    <x v="19"/>
    <d v="2014-02-22T00:00:00"/>
    <s v="Zone 5 - Winston Area"/>
    <x v="131"/>
    <x v="104"/>
    <x v="70"/>
    <x v="2"/>
    <x v="7"/>
    <s v="Blacktail"/>
    <m/>
    <m/>
    <n v="0.4"/>
    <n v="0.4"/>
  </r>
  <r>
    <x v="19"/>
    <d v="2014-02-22T00:00:00"/>
    <s v="Zone 5 - Winston Area"/>
    <x v="131"/>
    <x v="104"/>
    <x v="70"/>
    <x v="2"/>
    <x v="7"/>
    <s v="Blacktail"/>
    <m/>
    <m/>
    <n v="0.9"/>
    <n v="0.9"/>
  </r>
  <r>
    <x v="19"/>
    <d v="2014-02-22T00:00:00"/>
    <s v="Zone 5 - Winston Area"/>
    <x v="131"/>
    <x v="104"/>
    <x v="70"/>
    <x v="2"/>
    <x v="7"/>
    <s v="Blacktail"/>
    <m/>
    <m/>
    <n v="0.8"/>
    <n v="0.8"/>
  </r>
  <r>
    <x v="19"/>
    <d v="2014-02-22T00:00:00"/>
    <s v="Zone 5 - Winston Area"/>
    <x v="131"/>
    <x v="104"/>
    <x v="70"/>
    <x v="2"/>
    <x v="7"/>
    <s v="Blacktail"/>
    <m/>
    <m/>
    <n v="0.5"/>
    <n v="0.5"/>
  </r>
  <r>
    <x v="19"/>
    <d v="2014-02-22T00:00:00"/>
    <s v="Zone 5 - Winston Area"/>
    <x v="132"/>
    <x v="105"/>
    <x v="23"/>
    <x v="7"/>
    <x v="7"/>
    <m/>
    <m/>
    <m/>
    <s v=""/>
    <s v=""/>
  </r>
  <r>
    <x v="19"/>
    <d v="2014-02-22T00:00:00"/>
    <s v="Zone 5 - Winston Area"/>
    <x v="136"/>
    <x v="45"/>
    <x v="91"/>
    <x v="2"/>
    <x v="7"/>
    <s v="Kob"/>
    <m/>
    <m/>
    <n v="0.7"/>
    <n v="0.7"/>
  </r>
  <r>
    <x v="19"/>
    <d v="2014-02-22T00:00:00"/>
    <s v="Zone 5 - Winston Area"/>
    <x v="136"/>
    <x v="45"/>
    <x v="91"/>
    <x v="2"/>
    <x v="7"/>
    <s v="Kob"/>
    <m/>
    <m/>
    <n v="0.8"/>
    <n v="0.8"/>
  </r>
  <r>
    <x v="19"/>
    <d v="2014-02-22T00:00:00"/>
    <s v="Zone 5 - Winston Area"/>
    <x v="136"/>
    <x v="45"/>
    <x v="91"/>
    <x v="2"/>
    <x v="7"/>
    <s v="Blacktail"/>
    <m/>
    <m/>
    <n v="1"/>
    <n v="1"/>
  </r>
  <r>
    <x v="19"/>
    <d v="2014-02-22T00:00:00"/>
    <s v="Zone 5 - Winston Area"/>
    <x v="136"/>
    <x v="45"/>
    <x v="91"/>
    <x v="2"/>
    <x v="7"/>
    <s v="Blacktail"/>
    <m/>
    <m/>
    <n v="0.6"/>
    <n v="0.6"/>
  </r>
  <r>
    <x v="19"/>
    <d v="2014-02-22T00:00:00"/>
    <s v="Zone 5 - Winston Area"/>
    <x v="136"/>
    <x v="45"/>
    <x v="91"/>
    <x v="2"/>
    <x v="7"/>
    <s v="Blacktail"/>
    <m/>
    <m/>
    <n v="0.5"/>
    <n v="0.5"/>
  </r>
  <r>
    <x v="19"/>
    <d v="2014-02-22T00:00:00"/>
    <s v="Zone 5 - Winston Area"/>
    <x v="64"/>
    <x v="53"/>
    <x v="23"/>
    <x v="2"/>
    <x v="7"/>
    <m/>
    <s v="Shark Spotted Gully"/>
    <m/>
    <n v="8.8000000000000007"/>
    <n v="8.8000000000000007"/>
  </r>
  <r>
    <x v="19"/>
    <d v="2014-02-22T00:00:00"/>
    <s v="Zone 5 - Winston Area"/>
    <x v="64"/>
    <x v="53"/>
    <x v="23"/>
    <x v="2"/>
    <x v="7"/>
    <s v="Kob"/>
    <m/>
    <m/>
    <n v="1.7"/>
    <n v="1.7"/>
  </r>
  <r>
    <x v="19"/>
    <d v="2014-02-22T00:00:00"/>
    <s v="Zone 5 - Winston Area"/>
    <x v="65"/>
    <x v="54"/>
    <x v="47"/>
    <x v="2"/>
    <x v="7"/>
    <m/>
    <s v="Shark Spotted Gully"/>
    <m/>
    <n v="3.5"/>
    <n v="3.5"/>
  </r>
  <r>
    <x v="19"/>
    <d v="2014-02-22T00:00:00"/>
    <s v="Zone 5 - Winston Area"/>
    <x v="65"/>
    <x v="54"/>
    <x v="47"/>
    <x v="2"/>
    <x v="7"/>
    <m/>
    <s v="Shark Spotted Gully"/>
    <m/>
    <n v="17.399999999999999"/>
    <n v="17.399999999999999"/>
  </r>
  <r>
    <x v="19"/>
    <d v="2014-02-22T00:00:00"/>
    <s v="Zone 5 - Winston Area"/>
    <x v="65"/>
    <x v="54"/>
    <x v="47"/>
    <x v="2"/>
    <x v="7"/>
    <s v="Blacktail"/>
    <m/>
    <m/>
    <n v="0.5"/>
    <n v="0.5"/>
  </r>
  <r>
    <x v="19"/>
    <d v="2014-02-22T00:00:00"/>
    <s v="Zone 5 - Winston Area"/>
    <x v="65"/>
    <x v="54"/>
    <x v="47"/>
    <x v="2"/>
    <x v="7"/>
    <s v="Kob"/>
    <m/>
    <m/>
    <n v="0.8"/>
    <n v="0.8"/>
  </r>
  <r>
    <x v="19"/>
    <d v="2014-02-22T00:00:00"/>
    <s v="Zone 5 - Winston Area"/>
    <x v="65"/>
    <x v="54"/>
    <x v="47"/>
    <x v="2"/>
    <x v="7"/>
    <s v="Galjoen"/>
    <m/>
    <m/>
    <n v="0.8"/>
    <n v="0.8"/>
  </r>
  <r>
    <x v="19"/>
    <d v="2014-02-22T00:00:00"/>
    <s v="Zone 5 - Winston Area"/>
    <x v="68"/>
    <x v="57"/>
    <x v="49"/>
    <x v="2"/>
    <x v="7"/>
    <m/>
    <m/>
    <m/>
    <s v=""/>
    <s v=""/>
  </r>
  <r>
    <x v="19"/>
    <d v="2014-02-22T00:00:00"/>
    <s v="Zone 5 - Winston Area"/>
    <x v="63"/>
    <x v="52"/>
    <x v="29"/>
    <x v="0"/>
    <x v="7"/>
    <m/>
    <m/>
    <m/>
    <s v=""/>
    <s v=""/>
  </r>
  <r>
    <x v="19"/>
    <d v="2014-02-22T00:00:00"/>
    <s v="Zone 5 - Winston Area"/>
    <x v="462"/>
    <x v="306"/>
    <x v="243"/>
    <x v="2"/>
    <x v="7"/>
    <s v="Blacktail"/>
    <m/>
    <m/>
    <n v="0.4"/>
    <n v="0.4"/>
  </r>
  <r>
    <x v="19"/>
    <d v="2014-02-22T00:00:00"/>
    <s v="Zone 5 - Winston Area"/>
    <x v="462"/>
    <x v="306"/>
    <x v="243"/>
    <x v="2"/>
    <x v="7"/>
    <s v="Blacktail"/>
    <m/>
    <m/>
    <n v="0.5"/>
    <n v="0.5"/>
  </r>
  <r>
    <x v="19"/>
    <d v="2014-02-22T00:00:00"/>
    <s v="Zone 5 - Winston Area"/>
    <x v="462"/>
    <x v="306"/>
    <x v="243"/>
    <x v="2"/>
    <x v="7"/>
    <s v="Blacktail"/>
    <m/>
    <m/>
    <n v="0.7"/>
    <n v="0.7"/>
  </r>
  <r>
    <x v="20"/>
    <d v="2014-03-20T00:00:00"/>
    <s v="Mile 68"/>
    <x v="42"/>
    <x v="37"/>
    <x v="30"/>
    <x v="4"/>
    <x v="4"/>
    <m/>
    <s v="Shark Spotted Gully"/>
    <m/>
    <n v="7.4"/>
    <n v="7.4"/>
  </r>
  <r>
    <x v="20"/>
    <d v="2014-03-20T00:00:00"/>
    <s v="Mile 68"/>
    <x v="42"/>
    <x v="37"/>
    <x v="30"/>
    <x v="4"/>
    <x v="4"/>
    <m/>
    <s v="Shark Spotted Gully"/>
    <m/>
    <n v="12.1"/>
    <n v="12.1"/>
  </r>
  <r>
    <x v="20"/>
    <d v="2014-03-20T00:00:00"/>
    <s v="Mile 68"/>
    <x v="42"/>
    <x v="37"/>
    <x v="30"/>
    <x v="4"/>
    <x v="4"/>
    <m/>
    <s v="Shark Spotted Gully"/>
    <m/>
    <n v="7.9"/>
    <n v="7.9"/>
  </r>
  <r>
    <x v="20"/>
    <d v="2014-03-20T00:00:00"/>
    <s v="Mile 68"/>
    <x v="42"/>
    <x v="37"/>
    <x v="30"/>
    <x v="4"/>
    <x v="4"/>
    <m/>
    <s v="Shark Spotted Gully"/>
    <m/>
    <n v="6.6"/>
    <n v="6.6"/>
  </r>
  <r>
    <x v="20"/>
    <d v="2014-03-20T00:00:00"/>
    <s v="Mile 68"/>
    <x v="42"/>
    <x v="37"/>
    <x v="30"/>
    <x v="4"/>
    <x v="4"/>
    <m/>
    <s v="Shark Spotted Gully"/>
    <m/>
    <n v="22.7"/>
    <n v="22.7"/>
  </r>
  <r>
    <x v="20"/>
    <d v="2014-03-20T00:00:00"/>
    <s v="Mile 68"/>
    <x v="318"/>
    <x v="226"/>
    <x v="182"/>
    <x v="4"/>
    <x v="4"/>
    <m/>
    <s v="Shark Spotted Gully"/>
    <m/>
    <n v="8.8000000000000007"/>
    <n v="8.8000000000000007"/>
  </r>
  <r>
    <x v="20"/>
    <d v="2014-03-20T00:00:00"/>
    <s v="Mile 68"/>
    <x v="318"/>
    <x v="226"/>
    <x v="182"/>
    <x v="4"/>
    <x v="4"/>
    <m/>
    <s v="Shark Spotted Gully"/>
    <m/>
    <n v="11.2"/>
    <n v="11.2"/>
  </r>
  <r>
    <x v="20"/>
    <d v="2014-03-20T00:00:00"/>
    <s v="Mile 68"/>
    <x v="318"/>
    <x v="226"/>
    <x v="182"/>
    <x v="4"/>
    <x v="4"/>
    <m/>
    <s v="Shark Spotted Gully"/>
    <m/>
    <n v="16.2"/>
    <n v="16.2"/>
  </r>
  <r>
    <x v="20"/>
    <d v="2014-03-20T00:00:00"/>
    <s v="Mile 68"/>
    <x v="318"/>
    <x v="226"/>
    <x v="182"/>
    <x v="4"/>
    <x v="4"/>
    <m/>
    <s v="Shark Spotted Gully"/>
    <m/>
    <n v="16.600000000000001"/>
    <n v="16.600000000000001"/>
  </r>
  <r>
    <x v="20"/>
    <d v="2014-03-20T00:00:00"/>
    <s v="Mile 68"/>
    <x v="414"/>
    <x v="109"/>
    <x v="105"/>
    <x v="8"/>
    <x v="32"/>
    <m/>
    <m/>
    <m/>
    <s v=""/>
    <s v=""/>
  </r>
  <r>
    <x v="20"/>
    <d v="2014-03-20T00:00:00"/>
    <s v="Mile 68"/>
    <x v="360"/>
    <x v="252"/>
    <x v="203"/>
    <x v="2"/>
    <x v="4"/>
    <m/>
    <m/>
    <m/>
    <s v=""/>
    <s v=""/>
  </r>
  <r>
    <x v="20"/>
    <d v="2014-03-20T00:00:00"/>
    <s v="Mile 68"/>
    <x v="317"/>
    <x v="225"/>
    <x v="181"/>
    <x v="2"/>
    <x v="4"/>
    <m/>
    <s v="Shark Spotted Gully"/>
    <m/>
    <n v="4"/>
    <n v="4"/>
  </r>
  <r>
    <x v="20"/>
    <d v="2014-03-20T00:00:00"/>
    <s v="Mile 68"/>
    <x v="317"/>
    <x v="225"/>
    <x v="181"/>
    <x v="2"/>
    <x v="4"/>
    <m/>
    <s v="Shark Spotted Gully"/>
    <m/>
    <n v="5.5"/>
    <n v="5.5"/>
  </r>
  <r>
    <x v="20"/>
    <d v="2014-03-20T00:00:00"/>
    <s v="Mile 68"/>
    <x v="43"/>
    <x v="38"/>
    <x v="30"/>
    <x v="5"/>
    <x v="4"/>
    <m/>
    <m/>
    <m/>
    <s v=""/>
    <s v=""/>
  </r>
  <r>
    <x v="20"/>
    <d v="2014-03-20T00:00:00"/>
    <s v="Mile 68"/>
    <x v="168"/>
    <x v="130"/>
    <x v="108"/>
    <x v="9"/>
    <x v="4"/>
    <m/>
    <s v="Shark Spotted Gully"/>
    <m/>
    <n v="17"/>
    <n v="17"/>
  </r>
  <r>
    <x v="20"/>
    <d v="2014-03-20T00:00:00"/>
    <s v="Mile 68"/>
    <x v="389"/>
    <x v="270"/>
    <x v="30"/>
    <x v="12"/>
    <x v="32"/>
    <s v="Galjoen"/>
    <m/>
    <m/>
    <n v="0.7"/>
    <n v="0.7"/>
  </r>
  <r>
    <x v="20"/>
    <d v="2014-03-20T00:00:00"/>
    <s v="Mile 68"/>
    <x v="163"/>
    <x v="84"/>
    <x v="104"/>
    <x v="2"/>
    <x v="4"/>
    <m/>
    <s v="Shark Spotted Gully"/>
    <m/>
    <n v="15.9"/>
    <n v="15.9"/>
  </r>
  <r>
    <x v="20"/>
    <d v="2014-03-20T00:00:00"/>
    <s v="Mile 68"/>
    <x v="163"/>
    <x v="84"/>
    <x v="104"/>
    <x v="2"/>
    <x v="4"/>
    <m/>
    <s v="Ray Bull / Eagle"/>
    <m/>
    <n v="5.7"/>
    <n v="5.7"/>
  </r>
  <r>
    <x v="20"/>
    <d v="2014-03-20T00:00:00"/>
    <s v="Mile 68"/>
    <x v="163"/>
    <x v="84"/>
    <x v="104"/>
    <x v="2"/>
    <x v="4"/>
    <m/>
    <s v="Guitarfish - Lesser"/>
    <m/>
    <n v="2.2000000000000002"/>
    <n v="2.2000000000000002"/>
  </r>
  <r>
    <x v="20"/>
    <d v="2014-03-20T00:00:00"/>
    <s v="Mile 68"/>
    <x v="163"/>
    <x v="84"/>
    <x v="104"/>
    <x v="2"/>
    <x v="4"/>
    <m/>
    <s v="Shark Spotted Gully"/>
    <m/>
    <n v="6.6"/>
    <n v="6.6"/>
  </r>
  <r>
    <x v="20"/>
    <d v="2014-03-20T00:00:00"/>
    <s v="Mile 68"/>
    <x v="315"/>
    <x v="45"/>
    <x v="179"/>
    <x v="2"/>
    <x v="4"/>
    <m/>
    <m/>
    <m/>
    <s v=""/>
    <s v=""/>
  </r>
  <r>
    <x v="20"/>
    <d v="2014-03-20T00:00:00"/>
    <s v="Mile 68"/>
    <x v="143"/>
    <x v="113"/>
    <x v="97"/>
    <x v="0"/>
    <x v="15"/>
    <m/>
    <s v="Shark Spotted Gully"/>
    <m/>
    <n v="13.1"/>
    <n v="13.1"/>
  </r>
  <r>
    <x v="20"/>
    <d v="2014-03-20T00:00:00"/>
    <s v="Mile 68"/>
    <x v="147"/>
    <x v="116"/>
    <x v="29"/>
    <x v="6"/>
    <x v="15"/>
    <m/>
    <m/>
    <m/>
    <s v=""/>
    <s v=""/>
  </r>
  <r>
    <x v="20"/>
    <d v="2014-03-20T00:00:00"/>
    <s v="Mile 68"/>
    <x v="139"/>
    <x v="109"/>
    <x v="94"/>
    <x v="4"/>
    <x v="15"/>
    <m/>
    <m/>
    <m/>
    <s v=""/>
    <s v=""/>
  </r>
  <r>
    <x v="20"/>
    <d v="2014-03-20T00:00:00"/>
    <s v="Mile 68"/>
    <x v="146"/>
    <x v="31"/>
    <x v="93"/>
    <x v="2"/>
    <x v="15"/>
    <m/>
    <s v="Shark Spotted Gully"/>
    <m/>
    <n v="15.1"/>
    <n v="15.1"/>
  </r>
  <r>
    <x v="20"/>
    <d v="2014-03-20T00:00:00"/>
    <s v="Mile 68"/>
    <x v="144"/>
    <x v="114"/>
    <x v="98"/>
    <x v="2"/>
    <x v="15"/>
    <m/>
    <s v="Shark Spotted Gully"/>
    <m/>
    <n v="2.8"/>
    <n v="2.8"/>
  </r>
  <r>
    <x v="20"/>
    <d v="2014-03-20T00:00:00"/>
    <s v="Mile 68"/>
    <x v="144"/>
    <x v="114"/>
    <x v="98"/>
    <x v="2"/>
    <x v="15"/>
    <m/>
    <s v="Shark Spotted Gully"/>
    <m/>
    <n v="14.1"/>
    <n v="14.1"/>
  </r>
  <r>
    <x v="20"/>
    <d v="2014-03-20T00:00:00"/>
    <s v="Mile 68"/>
    <x v="144"/>
    <x v="114"/>
    <x v="98"/>
    <x v="2"/>
    <x v="15"/>
    <m/>
    <s v="Shark Copper (Female)"/>
    <m/>
    <n v="28.1"/>
    <n v="28.1"/>
  </r>
  <r>
    <x v="20"/>
    <d v="2014-03-20T00:00:00"/>
    <s v="Mile 68"/>
    <x v="251"/>
    <x v="179"/>
    <x v="139"/>
    <x v="9"/>
    <x v="15"/>
    <m/>
    <m/>
    <m/>
    <s v=""/>
    <s v=""/>
  </r>
  <r>
    <x v="20"/>
    <d v="2014-03-20T00:00:00"/>
    <s v="Mile 68"/>
    <x v="333"/>
    <x v="234"/>
    <x v="114"/>
    <x v="2"/>
    <x v="15"/>
    <m/>
    <s v="Shark Spotted Gully"/>
    <m/>
    <n v="4.3"/>
    <n v="4.3"/>
  </r>
  <r>
    <x v="20"/>
    <d v="2014-03-20T00:00:00"/>
    <s v="Mile 68"/>
    <x v="333"/>
    <x v="234"/>
    <x v="114"/>
    <x v="2"/>
    <x v="15"/>
    <m/>
    <s v="Guitarfish - Lesser"/>
    <m/>
    <n v="2"/>
    <n v="2"/>
  </r>
  <r>
    <x v="20"/>
    <d v="2014-03-20T00:00:00"/>
    <s v="Mile 68"/>
    <x v="333"/>
    <x v="234"/>
    <x v="114"/>
    <x v="2"/>
    <x v="15"/>
    <m/>
    <s v="Shark Spotted Gully"/>
    <m/>
    <n v="4.2"/>
    <n v="4.2"/>
  </r>
  <r>
    <x v="20"/>
    <d v="2014-03-20T00:00:00"/>
    <s v="Mile 68"/>
    <x v="145"/>
    <x v="115"/>
    <x v="98"/>
    <x v="10"/>
    <x v="15"/>
    <m/>
    <m/>
    <m/>
    <s v=""/>
    <s v=""/>
  </r>
  <r>
    <x v="20"/>
    <d v="2014-03-20T00:00:00"/>
    <s v="Mile 68"/>
    <x v="22"/>
    <x v="21"/>
    <x v="17"/>
    <x v="6"/>
    <x v="3"/>
    <m/>
    <s v="Ray Bull / Eagle"/>
    <m/>
    <n v="11.7"/>
    <n v="11.7"/>
  </r>
  <r>
    <x v="20"/>
    <d v="2014-03-20T00:00:00"/>
    <s v="Mile 68"/>
    <x v="29"/>
    <x v="27"/>
    <x v="22"/>
    <x v="6"/>
    <x v="3"/>
    <m/>
    <s v="Shark Spotted Gully"/>
    <m/>
    <n v="6.2"/>
    <n v="6.2"/>
  </r>
  <r>
    <x v="20"/>
    <d v="2014-03-20T00:00:00"/>
    <s v="Mile 68"/>
    <x v="29"/>
    <x v="27"/>
    <x v="22"/>
    <x v="6"/>
    <x v="3"/>
    <m/>
    <s v="Shark Spotted Gully"/>
    <m/>
    <n v="9.3000000000000007"/>
    <n v="9.3000000000000007"/>
  </r>
  <r>
    <x v="20"/>
    <d v="2014-03-20T00:00:00"/>
    <s v="Mile 68"/>
    <x v="25"/>
    <x v="24"/>
    <x v="19"/>
    <x v="0"/>
    <x v="3"/>
    <m/>
    <m/>
    <m/>
    <s v=""/>
    <s v=""/>
  </r>
  <r>
    <x v="20"/>
    <d v="2014-03-20T00:00:00"/>
    <s v="Mile 68"/>
    <x v="35"/>
    <x v="30"/>
    <x v="26"/>
    <x v="2"/>
    <x v="3"/>
    <m/>
    <m/>
    <m/>
    <s v=""/>
    <s v=""/>
  </r>
  <r>
    <x v="20"/>
    <d v="2014-03-20T00:00:00"/>
    <s v="Mile 68"/>
    <x v="27"/>
    <x v="26"/>
    <x v="21"/>
    <x v="2"/>
    <x v="3"/>
    <m/>
    <m/>
    <m/>
    <s v=""/>
    <s v=""/>
  </r>
  <r>
    <x v="20"/>
    <d v="2014-03-20T00:00:00"/>
    <s v="Mile 68"/>
    <x v="24"/>
    <x v="23"/>
    <x v="18"/>
    <x v="4"/>
    <x v="3"/>
    <m/>
    <s v="Shark Spotted Gully"/>
    <m/>
    <n v="6"/>
    <n v="6"/>
  </r>
  <r>
    <x v="20"/>
    <d v="2014-03-20T00:00:00"/>
    <s v="Mile 68"/>
    <x v="24"/>
    <x v="23"/>
    <x v="18"/>
    <x v="4"/>
    <x v="3"/>
    <m/>
    <s v="Ray Bull / Eagle"/>
    <m/>
    <n v="2"/>
    <n v="2"/>
  </r>
  <r>
    <x v="20"/>
    <d v="2014-03-20T00:00:00"/>
    <s v="Mile 68"/>
    <x v="24"/>
    <x v="23"/>
    <x v="18"/>
    <x v="4"/>
    <x v="3"/>
    <s v="Kob"/>
    <m/>
    <m/>
    <n v="1"/>
    <n v="1"/>
  </r>
  <r>
    <x v="20"/>
    <d v="2014-03-20T00:00:00"/>
    <s v="Mile 68"/>
    <x v="85"/>
    <x v="71"/>
    <x v="61"/>
    <x v="4"/>
    <x v="10"/>
    <m/>
    <s v="Shark Spotted Gully"/>
    <m/>
    <n v="19.899999999999999"/>
    <n v="19.899999999999999"/>
  </r>
  <r>
    <x v="20"/>
    <d v="2014-03-20T00:00:00"/>
    <s v="Mile 68"/>
    <x v="428"/>
    <x v="300"/>
    <x v="232"/>
    <x v="2"/>
    <x v="10"/>
    <m/>
    <s v="Shark Spotted Gully"/>
    <m/>
    <n v="16.2"/>
    <n v="16.2"/>
  </r>
  <r>
    <x v="20"/>
    <d v="2014-03-20T00:00:00"/>
    <s v="Mile 68"/>
    <x v="416"/>
    <x v="9"/>
    <x v="93"/>
    <x v="2"/>
    <x v="10"/>
    <m/>
    <m/>
    <m/>
    <s v=""/>
    <s v=""/>
  </r>
  <r>
    <x v="20"/>
    <d v="2014-03-20T00:00:00"/>
    <s v="Mile 68"/>
    <x v="97"/>
    <x v="80"/>
    <x v="69"/>
    <x v="0"/>
    <x v="10"/>
    <m/>
    <m/>
    <m/>
    <s v=""/>
    <s v=""/>
  </r>
  <r>
    <x v="20"/>
    <d v="2014-03-20T00:00:00"/>
    <s v="Mile 68"/>
    <x v="331"/>
    <x v="84"/>
    <x v="189"/>
    <x v="9"/>
    <x v="10"/>
    <m/>
    <s v="Ray Bull / Eagle"/>
    <m/>
    <n v="6.8"/>
    <n v="6.8"/>
  </r>
  <r>
    <x v="20"/>
    <d v="2014-03-20T00:00:00"/>
    <s v="Mile 68"/>
    <x v="395"/>
    <x v="278"/>
    <x v="174"/>
    <x v="2"/>
    <x v="10"/>
    <m/>
    <s v="Shark Spotted Gully"/>
    <m/>
    <n v="6.6"/>
    <n v="6.6"/>
  </r>
  <r>
    <x v="20"/>
    <d v="2014-03-20T00:00:00"/>
    <s v="Mile 68"/>
    <x v="101"/>
    <x v="18"/>
    <x v="73"/>
    <x v="2"/>
    <x v="10"/>
    <m/>
    <s v="Shark Spotted Gully"/>
    <m/>
    <n v="6.8"/>
    <n v="6.8"/>
  </r>
  <r>
    <x v="20"/>
    <d v="2014-03-20T00:00:00"/>
    <s v="Mile 68"/>
    <x v="82"/>
    <x v="69"/>
    <x v="58"/>
    <x v="7"/>
    <x v="10"/>
    <s v="Kob"/>
    <m/>
    <m/>
    <n v="1.1000000000000001"/>
    <n v="1.1000000000000001"/>
  </r>
  <r>
    <x v="20"/>
    <d v="2014-03-20T00:00:00"/>
    <s v="Mile 68"/>
    <x v="174"/>
    <x v="45"/>
    <x v="112"/>
    <x v="9"/>
    <x v="18"/>
    <m/>
    <s v="Guitarfish - Lesser"/>
    <m/>
    <n v="2"/>
    <n v="2"/>
  </r>
  <r>
    <x v="20"/>
    <d v="2014-03-20T00:00:00"/>
    <s v="Mile 68"/>
    <x v="358"/>
    <x v="250"/>
    <x v="75"/>
    <x v="2"/>
    <x v="18"/>
    <s v="Kob"/>
    <m/>
    <m/>
    <n v="0.9"/>
    <n v="0.9"/>
  </r>
  <r>
    <x v="20"/>
    <d v="2014-03-20T00:00:00"/>
    <s v="Mile 68"/>
    <x v="162"/>
    <x v="71"/>
    <x v="94"/>
    <x v="2"/>
    <x v="18"/>
    <m/>
    <s v="Shark Spotted Gully"/>
    <m/>
    <n v="3.5"/>
    <n v="3.5"/>
  </r>
  <r>
    <x v="20"/>
    <d v="2014-03-20T00:00:00"/>
    <s v="Mile 68"/>
    <x v="162"/>
    <x v="71"/>
    <x v="94"/>
    <x v="2"/>
    <x v="18"/>
    <m/>
    <s v="Shark Spotted Gully"/>
    <m/>
    <n v="15.1"/>
    <n v="15.1"/>
  </r>
  <r>
    <x v="20"/>
    <d v="2014-03-20T00:00:00"/>
    <s v="Mile 68"/>
    <x v="338"/>
    <x v="45"/>
    <x v="75"/>
    <x v="2"/>
    <x v="18"/>
    <m/>
    <s v="Shark Spotted Gully"/>
    <m/>
    <n v="9.6"/>
    <n v="9.6"/>
  </r>
  <r>
    <x v="20"/>
    <d v="2014-03-20T00:00:00"/>
    <s v="Mile 68"/>
    <x v="422"/>
    <x v="78"/>
    <x v="229"/>
    <x v="2"/>
    <x v="18"/>
    <m/>
    <m/>
    <m/>
    <s v=""/>
    <s v=""/>
  </r>
  <r>
    <x v="20"/>
    <d v="2014-03-20T00:00:00"/>
    <s v="Mile 68"/>
    <x v="159"/>
    <x v="126"/>
    <x v="103"/>
    <x v="2"/>
    <x v="18"/>
    <m/>
    <m/>
    <m/>
    <s v=""/>
    <s v=""/>
  </r>
  <r>
    <x v="20"/>
    <d v="2014-03-20T00:00:00"/>
    <s v="Mile 68"/>
    <x v="406"/>
    <x v="246"/>
    <x v="198"/>
    <x v="2"/>
    <x v="18"/>
    <m/>
    <m/>
    <m/>
    <s v=""/>
    <s v=""/>
  </r>
  <r>
    <x v="20"/>
    <d v="2014-03-20T00:00:00"/>
    <s v="Mile 68"/>
    <x v="178"/>
    <x v="13"/>
    <x v="102"/>
    <x v="9"/>
    <x v="18"/>
    <m/>
    <m/>
    <m/>
    <s v=""/>
    <s v=""/>
  </r>
  <r>
    <x v="20"/>
    <d v="2014-03-20T00:00:00"/>
    <s v="Mile 68"/>
    <x v="134"/>
    <x v="5"/>
    <x v="74"/>
    <x v="2"/>
    <x v="7"/>
    <m/>
    <s v="Shark Hound Smooth"/>
    <m/>
    <n v="10"/>
    <n v="10"/>
  </r>
  <r>
    <x v="20"/>
    <d v="2014-03-20T00:00:00"/>
    <s v="Mile 68"/>
    <x v="135"/>
    <x v="107"/>
    <x v="90"/>
    <x v="2"/>
    <x v="7"/>
    <m/>
    <s v="Shark Hound Smooth"/>
    <m/>
    <n v="16.8"/>
    <n v="16.8"/>
  </r>
  <r>
    <x v="20"/>
    <d v="2014-03-20T00:00:00"/>
    <s v="Mile 68"/>
    <x v="135"/>
    <x v="107"/>
    <x v="90"/>
    <x v="2"/>
    <x v="7"/>
    <m/>
    <s v="Shark Spotted Gully"/>
    <m/>
    <n v="23.1"/>
    <n v="23.1"/>
  </r>
  <r>
    <x v="20"/>
    <d v="2014-03-20T00:00:00"/>
    <s v="Mile 68"/>
    <x v="135"/>
    <x v="107"/>
    <x v="90"/>
    <x v="2"/>
    <x v="7"/>
    <m/>
    <s v="Shark Spotted Gully"/>
    <m/>
    <n v="2.7"/>
    <n v="2.7"/>
  </r>
  <r>
    <x v="20"/>
    <d v="2014-03-20T00:00:00"/>
    <s v="Mile 68"/>
    <x v="62"/>
    <x v="51"/>
    <x v="46"/>
    <x v="4"/>
    <x v="7"/>
    <m/>
    <m/>
    <m/>
    <s v=""/>
    <s v=""/>
  </r>
  <r>
    <x v="20"/>
    <d v="2014-03-20T00:00:00"/>
    <s v="Mile 68"/>
    <x v="127"/>
    <x v="61"/>
    <x v="55"/>
    <x v="2"/>
    <x v="7"/>
    <m/>
    <m/>
    <m/>
    <s v=""/>
    <s v=""/>
  </r>
  <r>
    <x v="20"/>
    <d v="2014-03-20T00:00:00"/>
    <s v="Mile 68"/>
    <x v="128"/>
    <x v="101"/>
    <x v="88"/>
    <x v="2"/>
    <x v="7"/>
    <m/>
    <m/>
    <m/>
    <s v=""/>
    <s v=""/>
  </r>
  <r>
    <x v="20"/>
    <d v="2014-03-20T00:00:00"/>
    <s v="Mile 68"/>
    <x v="131"/>
    <x v="104"/>
    <x v="70"/>
    <x v="2"/>
    <x v="7"/>
    <m/>
    <m/>
    <m/>
    <s v=""/>
    <s v=""/>
  </r>
  <r>
    <x v="20"/>
    <d v="2014-03-20T00:00:00"/>
    <s v="Mile 68"/>
    <x v="70"/>
    <x v="59"/>
    <x v="51"/>
    <x v="0"/>
    <x v="8"/>
    <s v="Kob"/>
    <m/>
    <m/>
    <n v="0.7"/>
    <n v="0.7"/>
  </r>
  <r>
    <x v="20"/>
    <d v="2014-03-20T00:00:00"/>
    <s v="Mile 68"/>
    <x v="74"/>
    <x v="13"/>
    <x v="54"/>
    <x v="2"/>
    <x v="8"/>
    <m/>
    <s v="Shark Spotted Gully"/>
    <m/>
    <n v="5.8"/>
    <n v="5.8"/>
  </r>
  <r>
    <x v="20"/>
    <d v="2014-03-20T00:00:00"/>
    <s v="Mile 68"/>
    <x v="411"/>
    <x v="45"/>
    <x v="57"/>
    <x v="2"/>
    <x v="10"/>
    <m/>
    <m/>
    <m/>
    <s v=""/>
    <s v=""/>
  </r>
  <r>
    <x v="20"/>
    <d v="2014-03-20T00:00:00"/>
    <s v="Mile 68"/>
    <x v="87"/>
    <x v="73"/>
    <x v="62"/>
    <x v="9"/>
    <x v="8"/>
    <m/>
    <m/>
    <m/>
    <s v=""/>
    <s v=""/>
  </r>
  <r>
    <x v="20"/>
    <d v="2014-03-20T00:00:00"/>
    <s v="Mile 68"/>
    <x v="78"/>
    <x v="65"/>
    <x v="55"/>
    <x v="2"/>
    <x v="8"/>
    <m/>
    <m/>
    <m/>
    <s v=""/>
    <s v=""/>
  </r>
  <r>
    <x v="20"/>
    <d v="2014-03-20T00:00:00"/>
    <s v="Mile 68"/>
    <x v="92"/>
    <x v="76"/>
    <x v="64"/>
    <x v="2"/>
    <x v="8"/>
    <m/>
    <s v="Shark Spotted Gully"/>
    <m/>
    <n v="14.4"/>
    <n v="14.4"/>
  </r>
  <r>
    <x v="20"/>
    <d v="2014-03-20T00:00:00"/>
    <s v="Mile 68"/>
    <x v="80"/>
    <x v="67"/>
    <x v="56"/>
    <x v="4"/>
    <x v="8"/>
    <m/>
    <s v="Shark Spotted Gully"/>
    <m/>
    <n v="16.600000000000001"/>
    <n v="16.600000000000001"/>
  </r>
  <r>
    <x v="20"/>
    <d v="2014-03-20T00:00:00"/>
    <s v="Mile 68"/>
    <x v="208"/>
    <x v="155"/>
    <x v="29"/>
    <x v="9"/>
    <x v="20"/>
    <m/>
    <s v="Shark Spotted Gully"/>
    <m/>
    <n v="19.5"/>
    <n v="19.5"/>
  </r>
  <r>
    <x v="20"/>
    <d v="2014-03-20T00:00:00"/>
    <s v="Mile 68"/>
    <x v="189"/>
    <x v="45"/>
    <x v="16"/>
    <x v="2"/>
    <x v="20"/>
    <m/>
    <s v="Shark Spotted Gully"/>
    <m/>
    <n v="3.8"/>
    <n v="3.8"/>
  </r>
  <r>
    <x v="20"/>
    <d v="2014-03-20T00:00:00"/>
    <s v="Mile 68"/>
    <x v="194"/>
    <x v="124"/>
    <x v="121"/>
    <x v="0"/>
    <x v="20"/>
    <m/>
    <s v="Shark Spotted Gully"/>
    <m/>
    <n v="11.5"/>
    <n v="11.5"/>
  </r>
  <r>
    <x v="20"/>
    <d v="2014-03-20T00:00:00"/>
    <s v="Mile 68"/>
    <x v="194"/>
    <x v="124"/>
    <x v="121"/>
    <x v="0"/>
    <x v="20"/>
    <m/>
    <s v="Shark Spotted Gully"/>
    <m/>
    <n v="8.3000000000000007"/>
    <n v="8.3000000000000007"/>
  </r>
  <r>
    <x v="20"/>
    <d v="2014-03-20T00:00:00"/>
    <s v="Mile 68"/>
    <x v="194"/>
    <x v="124"/>
    <x v="121"/>
    <x v="0"/>
    <x v="20"/>
    <m/>
    <s v="Guitarfish - Lesser"/>
    <m/>
    <n v="2.2999999999999998"/>
    <n v="2.2999999999999998"/>
  </r>
  <r>
    <x v="20"/>
    <d v="2014-03-20T00:00:00"/>
    <s v="Mile 68"/>
    <x v="194"/>
    <x v="124"/>
    <x v="121"/>
    <x v="0"/>
    <x v="20"/>
    <m/>
    <s v="Shark Spotted Gully"/>
    <m/>
    <n v="3.3"/>
    <n v="3.3"/>
  </r>
  <r>
    <x v="20"/>
    <d v="2014-03-20T00:00:00"/>
    <s v="Mile 68"/>
    <x v="195"/>
    <x v="146"/>
    <x v="122"/>
    <x v="4"/>
    <x v="20"/>
    <m/>
    <s v="Shark Spotted Gully"/>
    <m/>
    <n v="3.3"/>
    <n v="3.3"/>
  </r>
  <r>
    <x v="20"/>
    <d v="2014-03-20T00:00:00"/>
    <s v="Mile 68"/>
    <x v="202"/>
    <x v="152"/>
    <x v="123"/>
    <x v="2"/>
    <x v="20"/>
    <m/>
    <m/>
    <m/>
    <s v=""/>
    <s v=""/>
  </r>
  <r>
    <x v="20"/>
    <d v="2014-03-20T00:00:00"/>
    <s v="Mile 68"/>
    <x v="181"/>
    <x v="45"/>
    <x v="43"/>
    <x v="2"/>
    <x v="20"/>
    <m/>
    <m/>
    <m/>
    <s v=""/>
    <s v=""/>
  </r>
  <r>
    <x v="20"/>
    <d v="2014-03-20T00:00:00"/>
    <s v="Mile 68"/>
    <x v="329"/>
    <x v="232"/>
    <x v="31"/>
    <x v="4"/>
    <x v="20"/>
    <m/>
    <m/>
    <m/>
    <s v=""/>
    <s v=""/>
  </r>
  <r>
    <x v="20"/>
    <d v="2014-03-20T00:00:00"/>
    <s v="Mile 68"/>
    <x v="8"/>
    <x v="8"/>
    <x v="4"/>
    <x v="2"/>
    <x v="2"/>
    <m/>
    <s v="Elephantfish"/>
    <m/>
    <n v="4.7"/>
    <n v="4.7"/>
  </r>
  <r>
    <x v="20"/>
    <d v="2014-03-20T00:00:00"/>
    <s v="Mile 68"/>
    <x v="211"/>
    <x v="158"/>
    <x v="129"/>
    <x v="4"/>
    <x v="2"/>
    <m/>
    <s v="Shark Spotted Gully"/>
    <m/>
    <n v="20.8"/>
    <n v="20.8"/>
  </r>
  <r>
    <x v="20"/>
    <d v="2014-03-20T00:00:00"/>
    <s v="Mile 68"/>
    <x v="377"/>
    <x v="76"/>
    <x v="132"/>
    <x v="8"/>
    <x v="2"/>
    <m/>
    <m/>
    <m/>
    <s v=""/>
    <s v=""/>
  </r>
  <r>
    <x v="20"/>
    <d v="2014-03-20T00:00:00"/>
    <s v="Mile 68"/>
    <x v="335"/>
    <x v="236"/>
    <x v="37"/>
    <x v="9"/>
    <x v="2"/>
    <m/>
    <m/>
    <m/>
    <s v=""/>
    <s v=""/>
  </r>
  <r>
    <x v="20"/>
    <d v="2014-03-20T00:00:00"/>
    <s v="Mile 68"/>
    <x v="129"/>
    <x v="102"/>
    <x v="37"/>
    <x v="5"/>
    <x v="2"/>
    <m/>
    <m/>
    <m/>
    <s v=""/>
    <s v=""/>
  </r>
  <r>
    <x v="20"/>
    <d v="2014-03-20T00:00:00"/>
    <s v="Mile 68"/>
    <x v="304"/>
    <x v="215"/>
    <x v="134"/>
    <x v="2"/>
    <x v="2"/>
    <m/>
    <s v="Shark Spotted Gully"/>
    <m/>
    <n v="16.2"/>
    <n v="16.2"/>
  </r>
  <r>
    <x v="20"/>
    <d v="2014-03-20T00:00:00"/>
    <s v="Mile 68"/>
    <x v="304"/>
    <x v="215"/>
    <x v="134"/>
    <x v="2"/>
    <x v="2"/>
    <m/>
    <s v="Shark Spotted Gully"/>
    <m/>
    <n v="6.6"/>
    <n v="6.6"/>
  </r>
  <r>
    <x v="20"/>
    <d v="2014-03-20T00:00:00"/>
    <s v="Mile 68"/>
    <x v="304"/>
    <x v="215"/>
    <x v="134"/>
    <x v="2"/>
    <x v="2"/>
    <m/>
    <s v="Shark Spotted Gully"/>
    <m/>
    <n v="5.6"/>
    <n v="5.6"/>
  </r>
  <r>
    <x v="20"/>
    <d v="2014-03-20T00:00:00"/>
    <s v="Mile 68"/>
    <x v="210"/>
    <x v="157"/>
    <x v="128"/>
    <x v="4"/>
    <x v="2"/>
    <m/>
    <s v="Shark Spotted Gully"/>
    <m/>
    <n v="17.399999999999999"/>
    <n v="17.399999999999999"/>
  </r>
  <r>
    <x v="20"/>
    <d v="2014-03-20T00:00:00"/>
    <s v="Mile 68"/>
    <x v="214"/>
    <x v="159"/>
    <x v="132"/>
    <x v="2"/>
    <x v="2"/>
    <m/>
    <s v="Shark Spotted Gully"/>
    <m/>
    <n v="4.5"/>
    <n v="4.5"/>
  </r>
  <r>
    <x v="20"/>
    <d v="2014-03-20T00:00:00"/>
    <s v="Mile 68"/>
    <x v="1"/>
    <x v="1"/>
    <x v="0"/>
    <x v="1"/>
    <x v="0"/>
    <m/>
    <s v="Elephantfish"/>
    <m/>
    <n v="3.6"/>
    <n v="3.6"/>
  </r>
  <r>
    <x v="20"/>
    <d v="2014-03-20T00:00:00"/>
    <s v="Mile 68"/>
    <x v="4"/>
    <x v="4"/>
    <x v="2"/>
    <x v="9"/>
    <x v="0"/>
    <m/>
    <s v="Shark Spotted Gully"/>
    <m/>
    <n v="20.8"/>
    <n v="20.8"/>
  </r>
  <r>
    <x v="20"/>
    <d v="2014-03-20T00:00:00"/>
    <s v="Mile 68"/>
    <x v="9"/>
    <x v="9"/>
    <x v="5"/>
    <x v="4"/>
    <x v="0"/>
    <m/>
    <s v="Shark Spotted Gully"/>
    <m/>
    <n v="17.8"/>
    <n v="17.8"/>
  </r>
  <r>
    <x v="20"/>
    <d v="2014-03-20T00:00:00"/>
    <s v="Mile 68"/>
    <x v="9"/>
    <x v="9"/>
    <x v="5"/>
    <x v="4"/>
    <x v="0"/>
    <m/>
    <s v="Shark Spotted Gully"/>
    <m/>
    <n v="7"/>
    <n v="7"/>
  </r>
  <r>
    <x v="20"/>
    <d v="2014-03-20T00:00:00"/>
    <s v="Mile 68"/>
    <x v="267"/>
    <x v="172"/>
    <x v="153"/>
    <x v="9"/>
    <x v="0"/>
    <m/>
    <m/>
    <m/>
    <s v=""/>
    <s v=""/>
  </r>
  <r>
    <x v="20"/>
    <d v="2014-03-20T00:00:00"/>
    <s v="Mile 68"/>
    <x v="10"/>
    <x v="10"/>
    <x v="6"/>
    <x v="2"/>
    <x v="0"/>
    <m/>
    <m/>
    <m/>
    <s v=""/>
    <s v=""/>
  </r>
  <r>
    <x v="20"/>
    <d v="2014-03-20T00:00:00"/>
    <s v="Mile 68"/>
    <x v="3"/>
    <x v="3"/>
    <x v="2"/>
    <x v="0"/>
    <x v="0"/>
    <m/>
    <m/>
    <m/>
    <s v=""/>
    <s v=""/>
  </r>
  <r>
    <x v="20"/>
    <d v="2014-03-20T00:00:00"/>
    <s v="Mile 68"/>
    <x v="266"/>
    <x v="5"/>
    <x v="153"/>
    <x v="4"/>
    <x v="0"/>
    <m/>
    <m/>
    <m/>
    <s v=""/>
    <s v=""/>
  </r>
  <r>
    <x v="20"/>
    <d v="2014-03-20T00:00:00"/>
    <s v="Mile 68"/>
    <x v="0"/>
    <x v="0"/>
    <x v="0"/>
    <x v="0"/>
    <x v="0"/>
    <m/>
    <s v="Shark Spotted Gully"/>
    <m/>
    <n v="15.9"/>
    <n v="15.9"/>
  </r>
  <r>
    <x v="20"/>
    <d v="2014-03-20T00:00:00"/>
    <s v="Mile 68"/>
    <x v="0"/>
    <x v="0"/>
    <x v="0"/>
    <x v="0"/>
    <x v="0"/>
    <m/>
    <s v="Shark Spotted Gully"/>
    <m/>
    <n v="17.8"/>
    <n v="17.8"/>
  </r>
  <r>
    <x v="20"/>
    <d v="2014-03-20T00:00:00"/>
    <s v="Mile 68"/>
    <x v="245"/>
    <x v="176"/>
    <x v="151"/>
    <x v="0"/>
    <x v="22"/>
    <m/>
    <s v="Shark Spotted Gully"/>
    <m/>
    <n v="2.2999999999999998"/>
    <n v="2.2999999999999998"/>
  </r>
  <r>
    <x v="20"/>
    <d v="2014-03-20T00:00:00"/>
    <s v="Mile 68"/>
    <x v="327"/>
    <x v="82"/>
    <x v="21"/>
    <x v="2"/>
    <x v="22"/>
    <m/>
    <s v="Shark Spotted Gully"/>
    <m/>
    <n v="7.2"/>
    <n v="7.2"/>
  </r>
  <r>
    <x v="20"/>
    <d v="2014-03-20T00:00:00"/>
    <s v="Mile 68"/>
    <x v="296"/>
    <x v="210"/>
    <x v="154"/>
    <x v="2"/>
    <x v="22"/>
    <s v="Kob"/>
    <m/>
    <m/>
    <n v="1.4"/>
    <n v="1.4"/>
  </r>
  <r>
    <x v="20"/>
    <d v="2014-03-20T00:00:00"/>
    <s v="Mile 68"/>
    <x v="249"/>
    <x v="178"/>
    <x v="114"/>
    <x v="2"/>
    <x v="22"/>
    <m/>
    <m/>
    <m/>
    <s v=""/>
    <s v=""/>
  </r>
  <r>
    <x v="20"/>
    <d v="2014-03-20T00:00:00"/>
    <s v="Mile 68"/>
    <x v="246"/>
    <x v="5"/>
    <x v="152"/>
    <x v="2"/>
    <x v="22"/>
    <m/>
    <s v="Shark Spotted Gully"/>
    <m/>
    <n v="15.1"/>
    <n v="15.1"/>
  </r>
  <r>
    <x v="20"/>
    <d v="2014-03-20T00:00:00"/>
    <s v="Mile 68"/>
    <x v="246"/>
    <x v="5"/>
    <x v="152"/>
    <x v="2"/>
    <x v="22"/>
    <m/>
    <s v="Shark Spotted Gully"/>
    <m/>
    <n v="6.2"/>
    <n v="6.2"/>
  </r>
  <r>
    <x v="20"/>
    <d v="2014-03-20T00:00:00"/>
    <s v="Mile 68"/>
    <x v="247"/>
    <x v="81"/>
    <x v="153"/>
    <x v="2"/>
    <x v="22"/>
    <s v="Kob"/>
    <m/>
    <m/>
    <n v="1.4"/>
    <n v="1.4"/>
  </r>
  <r>
    <x v="20"/>
    <d v="2014-03-20T00:00:00"/>
    <s v="Mile 68"/>
    <x v="298"/>
    <x v="132"/>
    <x v="170"/>
    <x v="2"/>
    <x v="22"/>
    <m/>
    <m/>
    <m/>
    <s v=""/>
    <s v=""/>
  </r>
  <r>
    <x v="20"/>
    <d v="2014-03-20T00:00:00"/>
    <s v="Mile 68"/>
    <x v="350"/>
    <x v="32"/>
    <x v="197"/>
    <x v="2"/>
    <x v="17"/>
    <s v="Kob"/>
    <m/>
    <m/>
    <n v="12.2"/>
    <n v="12.2"/>
  </r>
  <r>
    <x v="20"/>
    <d v="2014-03-20T00:00:00"/>
    <s v="Mile 68"/>
    <x v="350"/>
    <x v="32"/>
    <x v="197"/>
    <x v="2"/>
    <x v="17"/>
    <m/>
    <s v="Shark Spotted Gully"/>
    <m/>
    <n v="7.4"/>
    <n v="7.4"/>
  </r>
  <r>
    <x v="20"/>
    <d v="2014-03-20T00:00:00"/>
    <s v="Mile 68"/>
    <x v="350"/>
    <x v="32"/>
    <x v="197"/>
    <x v="2"/>
    <x v="17"/>
    <m/>
    <s v="Shark Spotted Gully"/>
    <m/>
    <n v="4"/>
    <n v="4"/>
  </r>
  <r>
    <x v="20"/>
    <d v="2014-03-20T00:00:00"/>
    <s v="Mile 68"/>
    <x v="350"/>
    <x v="32"/>
    <x v="197"/>
    <x v="2"/>
    <x v="17"/>
    <m/>
    <s v="Shark Spotted Gully"/>
    <m/>
    <n v="18.2"/>
    <n v="18.2"/>
  </r>
  <r>
    <x v="20"/>
    <d v="2014-03-20T00:00:00"/>
    <s v="Mile 68"/>
    <x v="350"/>
    <x v="32"/>
    <x v="197"/>
    <x v="2"/>
    <x v="17"/>
    <m/>
    <s v="Shark Spotted Gully"/>
    <m/>
    <n v="14.4"/>
    <n v="14.4"/>
  </r>
  <r>
    <x v="20"/>
    <d v="2014-03-20T00:00:00"/>
    <s v="Mile 68"/>
    <x v="237"/>
    <x v="170"/>
    <x v="146"/>
    <x v="2"/>
    <x v="17"/>
    <m/>
    <s v="Shark Spotted Gully"/>
    <m/>
    <n v="5.8"/>
    <n v="5.8"/>
  </r>
  <r>
    <x v="20"/>
    <d v="2014-03-20T00:00:00"/>
    <s v="Mile 68"/>
    <x v="311"/>
    <x v="220"/>
    <x v="176"/>
    <x v="0"/>
    <x v="17"/>
    <s v="Kob"/>
    <m/>
    <m/>
    <n v="1.7"/>
    <n v="1.7"/>
  </r>
  <r>
    <x v="20"/>
    <d v="2014-03-20T00:00:00"/>
    <s v="Mile 68"/>
    <x v="310"/>
    <x v="61"/>
    <x v="10"/>
    <x v="2"/>
    <x v="17"/>
    <m/>
    <m/>
    <m/>
    <s v=""/>
    <s v=""/>
  </r>
  <r>
    <x v="20"/>
    <d v="2014-03-20T00:00:00"/>
    <s v="Mile 68"/>
    <x v="405"/>
    <x v="284"/>
    <x v="223"/>
    <x v="2"/>
    <x v="17"/>
    <m/>
    <s v="Shark Spotted Gully"/>
    <m/>
    <n v="19.100000000000001"/>
    <n v="19.100000000000001"/>
  </r>
  <r>
    <x v="20"/>
    <d v="2014-03-20T00:00:00"/>
    <s v="Mile 68"/>
    <x v="255"/>
    <x v="183"/>
    <x v="94"/>
    <x v="3"/>
    <x v="17"/>
    <m/>
    <m/>
    <m/>
    <s v=""/>
    <s v=""/>
  </r>
  <r>
    <x v="20"/>
    <d v="2014-03-20T00:00:00"/>
    <s v="Mile 68"/>
    <x v="236"/>
    <x v="169"/>
    <x v="145"/>
    <x v="4"/>
    <x v="17"/>
    <m/>
    <m/>
    <m/>
    <s v=""/>
    <s v=""/>
  </r>
  <r>
    <x v="20"/>
    <d v="2014-03-20T00:00:00"/>
    <s v="Mile 68"/>
    <x v="154"/>
    <x v="122"/>
    <x v="6"/>
    <x v="5"/>
    <x v="17"/>
    <m/>
    <m/>
    <m/>
    <s v=""/>
    <s v=""/>
  </r>
  <r>
    <x v="20"/>
    <d v="2014-03-20T00:00:00"/>
    <s v="Mile 68"/>
    <x v="232"/>
    <x v="47"/>
    <x v="143"/>
    <x v="2"/>
    <x v="21"/>
    <s v="Kob"/>
    <m/>
    <m/>
    <n v="0.8"/>
    <n v="0.8"/>
  </r>
  <r>
    <x v="20"/>
    <d v="2014-03-20T00:00:00"/>
    <s v="Mile 68"/>
    <x v="232"/>
    <x v="47"/>
    <x v="143"/>
    <x v="2"/>
    <x v="21"/>
    <s v="Kob"/>
    <m/>
    <m/>
    <n v="0.7"/>
    <n v="0.7"/>
  </r>
  <r>
    <x v="20"/>
    <d v="2014-03-20T00:00:00"/>
    <s v="Mile 68"/>
    <x v="348"/>
    <x v="23"/>
    <x v="94"/>
    <x v="2"/>
    <x v="21"/>
    <s v="Kob"/>
    <m/>
    <m/>
    <n v="0.8"/>
    <n v="0.8"/>
  </r>
  <r>
    <x v="20"/>
    <d v="2014-03-20T00:00:00"/>
    <s v="Mile 68"/>
    <x v="348"/>
    <x v="23"/>
    <x v="94"/>
    <x v="2"/>
    <x v="21"/>
    <s v="Kob"/>
    <m/>
    <m/>
    <n v="0.7"/>
    <n v="0.7"/>
  </r>
  <r>
    <x v="20"/>
    <d v="2014-03-20T00:00:00"/>
    <s v="Mile 68"/>
    <x v="227"/>
    <x v="55"/>
    <x v="140"/>
    <x v="2"/>
    <x v="21"/>
    <s v="Kob"/>
    <m/>
    <m/>
    <n v="0.8"/>
    <n v="0.8"/>
  </r>
  <r>
    <x v="20"/>
    <d v="2014-03-20T00:00:00"/>
    <s v="Mile 68"/>
    <x v="227"/>
    <x v="55"/>
    <x v="140"/>
    <x v="2"/>
    <x v="21"/>
    <s v="Kob"/>
    <m/>
    <m/>
    <n v="0.7"/>
    <n v="0.7"/>
  </r>
  <r>
    <x v="20"/>
    <d v="2014-03-20T00:00:00"/>
    <s v="Mile 68"/>
    <x v="227"/>
    <x v="55"/>
    <x v="140"/>
    <x v="2"/>
    <x v="21"/>
    <s v="Kob"/>
    <m/>
    <m/>
    <n v="0.8"/>
    <n v="0.8"/>
  </r>
  <r>
    <x v="20"/>
    <d v="2014-03-20T00:00:00"/>
    <s v="Mile 68"/>
    <x v="227"/>
    <x v="55"/>
    <x v="140"/>
    <x v="2"/>
    <x v="21"/>
    <s v="Kob"/>
    <m/>
    <m/>
    <n v="0.7"/>
    <n v="0.7"/>
  </r>
  <r>
    <x v="20"/>
    <d v="2014-03-20T00:00:00"/>
    <s v="Mile 68"/>
    <x v="275"/>
    <x v="194"/>
    <x v="162"/>
    <x v="2"/>
    <x v="21"/>
    <m/>
    <m/>
    <m/>
    <s v=""/>
    <s v=""/>
  </r>
  <r>
    <x v="20"/>
    <d v="2014-03-20T00:00:00"/>
    <s v="Mile 68"/>
    <x v="228"/>
    <x v="104"/>
    <x v="141"/>
    <x v="2"/>
    <x v="21"/>
    <m/>
    <m/>
    <m/>
    <s v=""/>
    <s v=""/>
  </r>
  <r>
    <x v="20"/>
    <d v="2014-03-20T00:00:00"/>
    <s v="Mile 68"/>
    <x v="364"/>
    <x v="55"/>
    <x v="78"/>
    <x v="2"/>
    <x v="21"/>
    <m/>
    <m/>
    <m/>
    <s v=""/>
    <s v=""/>
  </r>
  <r>
    <x v="20"/>
    <d v="2014-03-20T00:00:00"/>
    <s v="Mile 68"/>
    <x v="250"/>
    <x v="21"/>
    <x v="3"/>
    <x v="9"/>
    <x v="5"/>
    <m/>
    <s v="Elephantfish"/>
    <m/>
    <n v="2.4"/>
    <n v="2.4"/>
  </r>
  <r>
    <x v="20"/>
    <d v="2014-03-20T00:00:00"/>
    <s v="Mile 68"/>
    <x v="250"/>
    <x v="21"/>
    <x v="3"/>
    <x v="9"/>
    <x v="5"/>
    <m/>
    <s v="Ray Bull / Eagle"/>
    <m/>
    <n v="2"/>
    <n v="2"/>
  </r>
  <r>
    <x v="20"/>
    <d v="2014-03-20T00:00:00"/>
    <s v="Mile 68"/>
    <x v="46"/>
    <x v="41"/>
    <x v="33"/>
    <x v="2"/>
    <x v="5"/>
    <m/>
    <s v="Shark Spotted Gully"/>
    <m/>
    <n v="19.899999999999999"/>
    <n v="19.899999999999999"/>
  </r>
  <r>
    <x v="20"/>
    <d v="2014-03-20T00:00:00"/>
    <s v="Mile 68"/>
    <x v="56"/>
    <x v="39"/>
    <x v="41"/>
    <x v="2"/>
    <x v="5"/>
    <m/>
    <s v="Shark Spotted Gully"/>
    <m/>
    <n v="17.399999999999999"/>
    <n v="17.399999999999999"/>
  </r>
  <r>
    <x v="20"/>
    <d v="2014-03-20T00:00:00"/>
    <s v="Mile 68"/>
    <x v="57"/>
    <x v="5"/>
    <x v="21"/>
    <x v="2"/>
    <x v="5"/>
    <m/>
    <m/>
    <m/>
    <s v=""/>
    <s v=""/>
  </r>
  <r>
    <x v="20"/>
    <d v="2014-03-20T00:00:00"/>
    <s v="Mile 68"/>
    <x v="59"/>
    <x v="48"/>
    <x v="43"/>
    <x v="2"/>
    <x v="5"/>
    <m/>
    <s v="Shark Spotted Gully"/>
    <m/>
    <n v="4.3"/>
    <n v="4.3"/>
  </r>
  <r>
    <x v="20"/>
    <d v="2014-03-20T00:00:00"/>
    <s v="Mile 68"/>
    <x v="54"/>
    <x v="46"/>
    <x v="39"/>
    <x v="2"/>
    <x v="5"/>
    <m/>
    <m/>
    <m/>
    <s v=""/>
    <s v=""/>
  </r>
  <r>
    <x v="20"/>
    <d v="2014-03-20T00:00:00"/>
    <s v="Mile 68"/>
    <x v="55"/>
    <x v="47"/>
    <x v="40"/>
    <x v="2"/>
    <x v="5"/>
    <m/>
    <m/>
    <m/>
    <s v=""/>
    <s v=""/>
  </r>
  <r>
    <x v="20"/>
    <d v="2014-03-20T00:00:00"/>
    <s v="Mile 68"/>
    <x v="252"/>
    <x v="180"/>
    <x v="81"/>
    <x v="9"/>
    <x v="12"/>
    <m/>
    <m/>
    <m/>
    <s v=""/>
    <s v=""/>
  </r>
  <r>
    <x v="20"/>
    <d v="2014-03-20T00:00:00"/>
    <s v="Mile 68"/>
    <x v="121"/>
    <x v="95"/>
    <x v="86"/>
    <x v="2"/>
    <x v="12"/>
    <m/>
    <m/>
    <m/>
    <s v=""/>
    <s v=""/>
  </r>
  <r>
    <x v="20"/>
    <d v="2014-03-20T00:00:00"/>
    <s v="Mile 68"/>
    <x v="124"/>
    <x v="98"/>
    <x v="83"/>
    <x v="8"/>
    <x v="32"/>
    <m/>
    <m/>
    <m/>
    <s v=""/>
    <s v=""/>
  </r>
  <r>
    <x v="20"/>
    <d v="2014-03-20T00:00:00"/>
    <s v="Mile 68"/>
    <x v="116"/>
    <x v="92"/>
    <x v="83"/>
    <x v="2"/>
    <x v="12"/>
    <s v="Kob"/>
    <m/>
    <m/>
    <n v="0.8"/>
    <n v="0.8"/>
  </r>
  <r>
    <x v="20"/>
    <d v="2014-03-20T00:00:00"/>
    <s v="Mile 68"/>
    <x v="116"/>
    <x v="92"/>
    <x v="83"/>
    <x v="2"/>
    <x v="12"/>
    <s v="Galjoen"/>
    <m/>
    <m/>
    <n v="0.5"/>
    <n v="0.5"/>
  </r>
  <r>
    <x v="20"/>
    <d v="2014-03-20T00:00:00"/>
    <s v="Mile 68"/>
    <x v="116"/>
    <x v="92"/>
    <x v="83"/>
    <x v="2"/>
    <x v="12"/>
    <s v="Kob"/>
    <m/>
    <m/>
    <n v="0.7"/>
    <n v="0.7"/>
  </r>
  <r>
    <x v="20"/>
    <d v="2014-03-20T00:00:00"/>
    <s v="Mile 68"/>
    <x v="387"/>
    <x v="268"/>
    <x v="84"/>
    <x v="8"/>
    <x v="32"/>
    <m/>
    <m/>
    <m/>
    <s v=""/>
    <s v=""/>
  </r>
  <r>
    <x v="20"/>
    <d v="2014-03-20T00:00:00"/>
    <s v="Mile 68"/>
    <x v="332"/>
    <x v="157"/>
    <x v="81"/>
    <x v="2"/>
    <x v="12"/>
    <m/>
    <m/>
    <m/>
    <s v=""/>
    <s v=""/>
  </r>
  <r>
    <x v="20"/>
    <d v="2014-03-20T00:00:00"/>
    <s v="Mile 68"/>
    <x v="126"/>
    <x v="100"/>
    <x v="87"/>
    <x v="2"/>
    <x v="12"/>
    <m/>
    <m/>
    <m/>
    <s v=""/>
    <s v=""/>
  </r>
  <r>
    <x v="20"/>
    <d v="2014-03-20T00:00:00"/>
    <s v="Mile 68"/>
    <x v="382"/>
    <x v="23"/>
    <x v="214"/>
    <x v="2"/>
    <x v="12"/>
    <m/>
    <m/>
    <m/>
    <s v=""/>
    <s v=""/>
  </r>
  <r>
    <x v="20"/>
    <d v="2014-03-20T00:00:00"/>
    <s v="Mile 68"/>
    <x v="114"/>
    <x v="61"/>
    <x v="81"/>
    <x v="2"/>
    <x v="12"/>
    <m/>
    <s v="Shark Spotted Gully"/>
    <m/>
    <n v="4.8"/>
    <n v="4.8"/>
  </r>
  <r>
    <x v="20"/>
    <d v="2014-03-20T00:00:00"/>
    <s v="Mile 68"/>
    <x v="114"/>
    <x v="61"/>
    <x v="81"/>
    <x v="2"/>
    <x v="12"/>
    <s v="Kob"/>
    <m/>
    <m/>
    <n v="0.7"/>
    <n v="0.7"/>
  </r>
  <r>
    <x v="20"/>
    <d v="2014-03-20T00:00:00"/>
    <s v="Mile 68"/>
    <x v="440"/>
    <x v="309"/>
    <x v="83"/>
    <x v="8"/>
    <x v="32"/>
    <m/>
    <m/>
    <m/>
    <s v=""/>
    <s v=""/>
  </r>
  <r>
    <x v="21"/>
    <d v="2014-03-21T00:00:00"/>
    <s v="Mile 8"/>
    <x v="85"/>
    <x v="71"/>
    <x v="61"/>
    <x v="4"/>
    <x v="10"/>
    <m/>
    <m/>
    <m/>
    <s v=""/>
    <s v=""/>
  </r>
  <r>
    <x v="21"/>
    <d v="2014-03-21T00:00:00"/>
    <s v="Mile 8"/>
    <x v="331"/>
    <x v="84"/>
    <x v="189"/>
    <x v="9"/>
    <x v="10"/>
    <m/>
    <m/>
    <m/>
    <s v=""/>
    <s v=""/>
  </r>
  <r>
    <x v="21"/>
    <d v="2014-03-21T00:00:00"/>
    <s v="Mile 8"/>
    <x v="101"/>
    <x v="18"/>
    <x v="73"/>
    <x v="2"/>
    <x v="10"/>
    <m/>
    <m/>
    <m/>
    <s v=""/>
    <s v=""/>
  </r>
  <r>
    <x v="21"/>
    <d v="2014-03-21T00:00:00"/>
    <s v="Mile 8"/>
    <x v="428"/>
    <x v="300"/>
    <x v="232"/>
    <x v="2"/>
    <x v="10"/>
    <m/>
    <m/>
    <m/>
    <s v=""/>
    <s v=""/>
  </r>
  <r>
    <x v="21"/>
    <d v="2014-03-21T00:00:00"/>
    <s v="Mile 8"/>
    <x v="416"/>
    <x v="9"/>
    <x v="93"/>
    <x v="2"/>
    <x v="10"/>
    <m/>
    <m/>
    <m/>
    <s v=""/>
    <s v=""/>
  </r>
  <r>
    <x v="21"/>
    <d v="2014-03-21T00:00:00"/>
    <s v="Mile 8"/>
    <x v="82"/>
    <x v="69"/>
    <x v="58"/>
    <x v="7"/>
    <x v="10"/>
    <m/>
    <m/>
    <m/>
    <s v=""/>
    <s v=""/>
  </r>
  <r>
    <x v="21"/>
    <d v="2014-03-21T00:00:00"/>
    <s v="Mile 8"/>
    <x v="395"/>
    <x v="278"/>
    <x v="174"/>
    <x v="2"/>
    <x v="10"/>
    <m/>
    <m/>
    <m/>
    <s v=""/>
    <s v=""/>
  </r>
  <r>
    <x v="21"/>
    <d v="2014-03-21T00:00:00"/>
    <s v="Mile 8"/>
    <x v="97"/>
    <x v="80"/>
    <x v="69"/>
    <x v="0"/>
    <x v="10"/>
    <m/>
    <m/>
    <m/>
    <s v=""/>
    <s v=""/>
  </r>
  <r>
    <x v="21"/>
    <d v="2014-03-21T00:00:00"/>
    <s v="Mile 8"/>
    <x v="332"/>
    <x v="157"/>
    <x v="81"/>
    <x v="2"/>
    <x v="12"/>
    <m/>
    <s v="Guitarfish - Lesser"/>
    <m/>
    <n v="2.5"/>
    <n v="2.5"/>
  </r>
  <r>
    <x v="21"/>
    <d v="2014-03-21T00:00:00"/>
    <s v="Mile 8"/>
    <x v="114"/>
    <x v="61"/>
    <x v="81"/>
    <x v="2"/>
    <x v="12"/>
    <m/>
    <m/>
    <m/>
    <s v=""/>
    <s v=""/>
  </r>
  <r>
    <x v="21"/>
    <d v="2014-03-21T00:00:00"/>
    <s v="Mile 8"/>
    <x v="440"/>
    <x v="309"/>
    <x v="83"/>
    <x v="8"/>
    <x v="32"/>
    <m/>
    <m/>
    <m/>
    <s v=""/>
    <s v=""/>
  </r>
  <r>
    <x v="21"/>
    <d v="2014-03-21T00:00:00"/>
    <s v="Mile 8"/>
    <x v="116"/>
    <x v="92"/>
    <x v="83"/>
    <x v="2"/>
    <x v="12"/>
    <m/>
    <m/>
    <m/>
    <s v=""/>
    <s v=""/>
  </r>
  <r>
    <x v="21"/>
    <d v="2014-03-21T00:00:00"/>
    <s v="Mile 8"/>
    <x v="124"/>
    <x v="98"/>
    <x v="83"/>
    <x v="8"/>
    <x v="32"/>
    <m/>
    <m/>
    <m/>
    <s v=""/>
    <s v=""/>
  </r>
  <r>
    <x v="21"/>
    <d v="2014-03-21T00:00:00"/>
    <s v="Mile 8"/>
    <x v="121"/>
    <x v="95"/>
    <x v="86"/>
    <x v="2"/>
    <x v="12"/>
    <m/>
    <m/>
    <m/>
    <s v=""/>
    <s v=""/>
  </r>
  <r>
    <x v="21"/>
    <d v="2014-03-21T00:00:00"/>
    <s v="Mile 8"/>
    <x v="126"/>
    <x v="100"/>
    <x v="87"/>
    <x v="2"/>
    <x v="12"/>
    <m/>
    <m/>
    <m/>
    <s v=""/>
    <s v=""/>
  </r>
  <r>
    <x v="21"/>
    <d v="2014-03-21T00:00:00"/>
    <s v="Mile 8"/>
    <x v="387"/>
    <x v="268"/>
    <x v="84"/>
    <x v="8"/>
    <x v="32"/>
    <m/>
    <m/>
    <m/>
    <s v=""/>
    <s v=""/>
  </r>
  <r>
    <x v="21"/>
    <d v="2014-03-21T00:00:00"/>
    <s v="Mile 8"/>
    <x v="382"/>
    <x v="23"/>
    <x v="214"/>
    <x v="2"/>
    <x v="12"/>
    <m/>
    <m/>
    <m/>
    <s v=""/>
    <s v=""/>
  </r>
  <r>
    <x v="21"/>
    <d v="2014-03-21T00:00:00"/>
    <s v="Mile 8"/>
    <x v="252"/>
    <x v="180"/>
    <x v="81"/>
    <x v="9"/>
    <x v="12"/>
    <m/>
    <m/>
    <m/>
    <s v=""/>
    <s v=""/>
  </r>
  <r>
    <x v="21"/>
    <d v="2014-03-21T00:00:00"/>
    <s v="Mile 8"/>
    <x v="405"/>
    <x v="284"/>
    <x v="223"/>
    <x v="2"/>
    <x v="17"/>
    <m/>
    <m/>
    <m/>
    <s v=""/>
    <s v=""/>
  </r>
  <r>
    <x v="21"/>
    <d v="2014-03-21T00:00:00"/>
    <s v="Mile 8"/>
    <x v="310"/>
    <x v="61"/>
    <x v="10"/>
    <x v="2"/>
    <x v="17"/>
    <m/>
    <m/>
    <m/>
    <s v=""/>
    <s v=""/>
  </r>
  <r>
    <x v="21"/>
    <d v="2014-03-21T00:00:00"/>
    <s v="Mile 8"/>
    <x v="236"/>
    <x v="169"/>
    <x v="145"/>
    <x v="4"/>
    <x v="17"/>
    <m/>
    <m/>
    <m/>
    <s v=""/>
    <s v=""/>
  </r>
  <r>
    <x v="21"/>
    <d v="2014-03-21T00:00:00"/>
    <s v="Mile 8"/>
    <x v="311"/>
    <x v="220"/>
    <x v="176"/>
    <x v="0"/>
    <x v="17"/>
    <m/>
    <m/>
    <m/>
    <s v=""/>
    <s v=""/>
  </r>
  <r>
    <x v="21"/>
    <d v="2014-03-21T00:00:00"/>
    <s v="Mile 8"/>
    <x v="255"/>
    <x v="183"/>
    <x v="94"/>
    <x v="3"/>
    <x v="17"/>
    <m/>
    <m/>
    <m/>
    <s v=""/>
    <s v=""/>
  </r>
  <r>
    <x v="21"/>
    <d v="2014-03-21T00:00:00"/>
    <s v="Mile 8"/>
    <x v="350"/>
    <x v="32"/>
    <x v="197"/>
    <x v="2"/>
    <x v="17"/>
    <m/>
    <m/>
    <m/>
    <s v=""/>
    <s v=""/>
  </r>
  <r>
    <x v="21"/>
    <d v="2014-03-21T00:00:00"/>
    <s v="Mile 8"/>
    <x v="237"/>
    <x v="170"/>
    <x v="146"/>
    <x v="2"/>
    <x v="17"/>
    <m/>
    <m/>
    <m/>
    <s v=""/>
    <s v=""/>
  </r>
  <r>
    <x v="21"/>
    <d v="2014-03-21T00:00:00"/>
    <s v="Mile 8"/>
    <x v="154"/>
    <x v="122"/>
    <x v="6"/>
    <x v="5"/>
    <x v="17"/>
    <s v="Galjoen"/>
    <m/>
    <m/>
    <n v="0.6"/>
    <n v="0.6"/>
  </r>
  <r>
    <x v="21"/>
    <d v="2014-03-21T00:00:00"/>
    <s v="Mile 8"/>
    <x v="296"/>
    <x v="210"/>
    <x v="154"/>
    <x v="2"/>
    <x v="22"/>
    <m/>
    <m/>
    <m/>
    <s v=""/>
    <s v=""/>
  </r>
  <r>
    <x v="21"/>
    <d v="2014-03-21T00:00:00"/>
    <s v="Mile 8"/>
    <x v="246"/>
    <x v="5"/>
    <x v="152"/>
    <x v="2"/>
    <x v="22"/>
    <m/>
    <m/>
    <m/>
    <s v=""/>
    <s v=""/>
  </r>
  <r>
    <x v="21"/>
    <d v="2014-03-21T00:00:00"/>
    <s v="Mile 8"/>
    <x v="298"/>
    <x v="132"/>
    <x v="170"/>
    <x v="2"/>
    <x v="22"/>
    <m/>
    <m/>
    <m/>
    <s v=""/>
    <s v=""/>
  </r>
  <r>
    <x v="21"/>
    <d v="2014-03-21T00:00:00"/>
    <s v="Mile 8"/>
    <x v="245"/>
    <x v="176"/>
    <x v="151"/>
    <x v="0"/>
    <x v="22"/>
    <m/>
    <m/>
    <m/>
    <s v=""/>
    <s v=""/>
  </r>
  <r>
    <x v="21"/>
    <d v="2014-03-21T00:00:00"/>
    <s v="Mile 8"/>
    <x v="249"/>
    <x v="178"/>
    <x v="114"/>
    <x v="2"/>
    <x v="22"/>
    <m/>
    <m/>
    <m/>
    <s v=""/>
    <s v=""/>
  </r>
  <r>
    <x v="21"/>
    <d v="2014-03-21T00:00:00"/>
    <s v="Mile 8"/>
    <x v="247"/>
    <x v="81"/>
    <x v="153"/>
    <x v="2"/>
    <x v="22"/>
    <m/>
    <m/>
    <m/>
    <s v=""/>
    <s v=""/>
  </r>
  <r>
    <x v="21"/>
    <d v="2014-03-21T00:00:00"/>
    <s v="Mile 8"/>
    <x v="327"/>
    <x v="82"/>
    <x v="21"/>
    <x v="2"/>
    <x v="22"/>
    <m/>
    <m/>
    <m/>
    <s v=""/>
    <s v=""/>
  </r>
  <r>
    <x v="21"/>
    <d v="2014-03-21T00:00:00"/>
    <s v="Mile 8"/>
    <x v="168"/>
    <x v="130"/>
    <x v="108"/>
    <x v="9"/>
    <x v="4"/>
    <m/>
    <s v="Shark Hound Smooth"/>
    <m/>
    <n v="10.8"/>
    <n v="10.8"/>
  </r>
  <r>
    <x v="21"/>
    <d v="2014-03-21T00:00:00"/>
    <s v="Mile 8"/>
    <x v="360"/>
    <x v="252"/>
    <x v="203"/>
    <x v="2"/>
    <x v="4"/>
    <m/>
    <m/>
    <m/>
    <s v=""/>
    <s v=""/>
  </r>
  <r>
    <x v="21"/>
    <d v="2014-03-21T00:00:00"/>
    <s v="Mile 8"/>
    <x v="318"/>
    <x v="226"/>
    <x v="182"/>
    <x v="4"/>
    <x v="4"/>
    <m/>
    <m/>
    <m/>
    <s v=""/>
    <s v=""/>
  </r>
  <r>
    <x v="21"/>
    <d v="2014-03-21T00:00:00"/>
    <s v="Mile 8"/>
    <x v="315"/>
    <x v="45"/>
    <x v="179"/>
    <x v="2"/>
    <x v="4"/>
    <m/>
    <m/>
    <m/>
    <s v=""/>
    <s v=""/>
  </r>
  <r>
    <x v="21"/>
    <d v="2014-03-21T00:00:00"/>
    <s v="Mile 8"/>
    <x v="42"/>
    <x v="37"/>
    <x v="30"/>
    <x v="4"/>
    <x v="4"/>
    <m/>
    <s v="Shark Spotted Gully"/>
    <m/>
    <n v="27.8"/>
    <n v="27.8"/>
  </r>
  <r>
    <x v="21"/>
    <d v="2014-03-21T00:00:00"/>
    <s v="Mile 8"/>
    <x v="163"/>
    <x v="84"/>
    <x v="104"/>
    <x v="2"/>
    <x v="4"/>
    <m/>
    <m/>
    <m/>
    <s v=""/>
    <s v=""/>
  </r>
  <r>
    <x v="21"/>
    <d v="2014-03-21T00:00:00"/>
    <s v="Mile 8"/>
    <x v="317"/>
    <x v="225"/>
    <x v="181"/>
    <x v="2"/>
    <x v="4"/>
    <m/>
    <m/>
    <m/>
    <s v=""/>
    <s v=""/>
  </r>
  <r>
    <x v="21"/>
    <d v="2014-03-21T00:00:00"/>
    <s v="Mile 8"/>
    <x v="414"/>
    <x v="109"/>
    <x v="105"/>
    <x v="8"/>
    <x v="32"/>
    <m/>
    <m/>
    <m/>
    <s v=""/>
    <s v=""/>
  </r>
  <r>
    <x v="21"/>
    <d v="2014-03-21T00:00:00"/>
    <s v="Mile 8"/>
    <x v="389"/>
    <x v="270"/>
    <x v="30"/>
    <x v="12"/>
    <x v="32"/>
    <m/>
    <m/>
    <m/>
    <s v=""/>
    <s v=""/>
  </r>
  <r>
    <x v="21"/>
    <d v="2014-03-21T00:00:00"/>
    <s v="Mile 8"/>
    <x v="43"/>
    <x v="38"/>
    <x v="30"/>
    <x v="5"/>
    <x v="4"/>
    <m/>
    <m/>
    <m/>
    <s v=""/>
    <s v=""/>
  </r>
  <r>
    <x v="21"/>
    <d v="2014-03-21T00:00:00"/>
    <s v="Mile 8"/>
    <x v="145"/>
    <x v="115"/>
    <x v="98"/>
    <x v="10"/>
    <x v="15"/>
    <m/>
    <m/>
    <m/>
    <s v=""/>
    <s v=""/>
  </r>
  <r>
    <x v="21"/>
    <d v="2014-03-21T00:00:00"/>
    <s v="Mile 8"/>
    <x v="146"/>
    <x v="31"/>
    <x v="93"/>
    <x v="2"/>
    <x v="15"/>
    <m/>
    <m/>
    <m/>
    <s v=""/>
    <s v=""/>
  </r>
  <r>
    <x v="21"/>
    <d v="2014-03-21T00:00:00"/>
    <s v="Mile 8"/>
    <x v="251"/>
    <x v="179"/>
    <x v="139"/>
    <x v="9"/>
    <x v="15"/>
    <m/>
    <m/>
    <m/>
    <s v=""/>
    <s v=""/>
  </r>
  <r>
    <x v="21"/>
    <d v="2014-03-21T00:00:00"/>
    <s v="Mile 8"/>
    <x v="333"/>
    <x v="234"/>
    <x v="114"/>
    <x v="2"/>
    <x v="15"/>
    <m/>
    <m/>
    <m/>
    <s v=""/>
    <s v=""/>
  </r>
  <r>
    <x v="21"/>
    <d v="2014-03-21T00:00:00"/>
    <s v="Mile 8"/>
    <x v="144"/>
    <x v="114"/>
    <x v="98"/>
    <x v="2"/>
    <x v="15"/>
    <m/>
    <m/>
    <m/>
    <s v=""/>
    <s v=""/>
  </r>
  <r>
    <x v="21"/>
    <d v="2014-03-21T00:00:00"/>
    <s v="Mile 8"/>
    <x v="147"/>
    <x v="116"/>
    <x v="29"/>
    <x v="6"/>
    <x v="15"/>
    <m/>
    <s v="Shark Spotted Gully"/>
    <m/>
    <n v="15.9"/>
    <n v="15.9"/>
  </r>
  <r>
    <x v="21"/>
    <d v="2014-03-21T00:00:00"/>
    <s v="Mile 8"/>
    <x v="139"/>
    <x v="109"/>
    <x v="94"/>
    <x v="4"/>
    <x v="15"/>
    <m/>
    <m/>
    <m/>
    <s v=""/>
    <s v=""/>
  </r>
  <r>
    <x v="21"/>
    <d v="2014-03-21T00:00:00"/>
    <s v="Mile 8"/>
    <x v="143"/>
    <x v="113"/>
    <x v="97"/>
    <x v="0"/>
    <x v="15"/>
    <m/>
    <m/>
    <m/>
    <s v=""/>
    <s v=""/>
  </r>
  <r>
    <x v="21"/>
    <d v="2014-03-21T00:00:00"/>
    <s v="Mile 8"/>
    <x v="27"/>
    <x v="26"/>
    <x v="21"/>
    <x v="2"/>
    <x v="3"/>
    <s v="Shad"/>
    <m/>
    <m/>
    <n v="1.4"/>
    <n v="1.4"/>
  </r>
  <r>
    <x v="21"/>
    <d v="2014-03-21T00:00:00"/>
    <s v="Mile 8"/>
    <x v="24"/>
    <x v="23"/>
    <x v="18"/>
    <x v="4"/>
    <x v="3"/>
    <s v="Kob"/>
    <m/>
    <m/>
    <n v="1.1000000000000001"/>
    <n v="1.1000000000000001"/>
  </r>
  <r>
    <x v="21"/>
    <d v="2014-03-21T00:00:00"/>
    <s v="Mile 8"/>
    <x v="25"/>
    <x v="24"/>
    <x v="19"/>
    <x v="0"/>
    <x v="3"/>
    <m/>
    <m/>
    <m/>
    <s v=""/>
    <s v=""/>
  </r>
  <r>
    <x v="21"/>
    <d v="2014-03-21T00:00:00"/>
    <s v="Mile 8"/>
    <x v="35"/>
    <x v="30"/>
    <x v="26"/>
    <x v="2"/>
    <x v="3"/>
    <m/>
    <m/>
    <m/>
    <s v=""/>
    <s v=""/>
  </r>
  <r>
    <x v="21"/>
    <d v="2014-03-21T00:00:00"/>
    <s v="Mile 8"/>
    <x v="22"/>
    <x v="21"/>
    <x v="17"/>
    <x v="6"/>
    <x v="3"/>
    <m/>
    <m/>
    <m/>
    <s v=""/>
    <s v=""/>
  </r>
  <r>
    <x v="21"/>
    <d v="2014-03-21T00:00:00"/>
    <s v="Mile 8"/>
    <x v="29"/>
    <x v="27"/>
    <x v="22"/>
    <x v="6"/>
    <x v="3"/>
    <m/>
    <m/>
    <m/>
    <s v=""/>
    <s v=""/>
  </r>
  <r>
    <x v="21"/>
    <d v="2014-03-21T00:00:00"/>
    <s v="Mile 8"/>
    <x v="174"/>
    <x v="45"/>
    <x v="112"/>
    <x v="9"/>
    <x v="18"/>
    <m/>
    <s v="Shark Spotted Gully"/>
    <m/>
    <n v="6.6"/>
    <n v="6.6"/>
  </r>
  <r>
    <x v="21"/>
    <d v="2014-03-21T00:00:00"/>
    <s v="Mile 8"/>
    <x v="358"/>
    <x v="250"/>
    <x v="75"/>
    <x v="2"/>
    <x v="18"/>
    <m/>
    <s v="Guitarfish - Lesser"/>
    <m/>
    <n v="2.8"/>
    <n v="2.8"/>
  </r>
  <r>
    <x v="21"/>
    <d v="2014-03-21T00:00:00"/>
    <s v="Mile 8"/>
    <x v="178"/>
    <x v="13"/>
    <x v="102"/>
    <x v="9"/>
    <x v="18"/>
    <m/>
    <s v="Shark Hound Smooth"/>
    <m/>
    <n v="14.9"/>
    <n v="14.9"/>
  </r>
  <r>
    <x v="21"/>
    <d v="2014-03-21T00:00:00"/>
    <s v="Mile 8"/>
    <x v="159"/>
    <x v="126"/>
    <x v="103"/>
    <x v="2"/>
    <x v="18"/>
    <m/>
    <m/>
    <m/>
    <s v=""/>
    <s v=""/>
  </r>
  <r>
    <x v="21"/>
    <d v="2014-03-21T00:00:00"/>
    <s v="Mile 8"/>
    <x v="422"/>
    <x v="78"/>
    <x v="229"/>
    <x v="2"/>
    <x v="18"/>
    <m/>
    <m/>
    <m/>
    <s v=""/>
    <s v=""/>
  </r>
  <r>
    <x v="21"/>
    <d v="2014-03-21T00:00:00"/>
    <s v="Mile 8"/>
    <x v="406"/>
    <x v="246"/>
    <x v="198"/>
    <x v="2"/>
    <x v="18"/>
    <m/>
    <m/>
    <m/>
    <s v=""/>
    <s v=""/>
  </r>
  <r>
    <x v="21"/>
    <d v="2014-03-21T00:00:00"/>
    <s v="Mile 8"/>
    <x v="338"/>
    <x v="45"/>
    <x v="75"/>
    <x v="2"/>
    <x v="18"/>
    <m/>
    <m/>
    <m/>
    <s v=""/>
    <s v=""/>
  </r>
  <r>
    <x v="21"/>
    <d v="2014-03-21T00:00:00"/>
    <s v="Mile 8"/>
    <x v="162"/>
    <x v="71"/>
    <x v="94"/>
    <x v="2"/>
    <x v="18"/>
    <m/>
    <m/>
    <m/>
    <s v=""/>
    <s v=""/>
  </r>
  <r>
    <x v="21"/>
    <d v="2014-03-21T00:00:00"/>
    <s v="Mile 8"/>
    <x v="275"/>
    <x v="194"/>
    <x v="162"/>
    <x v="2"/>
    <x v="21"/>
    <m/>
    <m/>
    <m/>
    <s v=""/>
    <s v=""/>
  </r>
  <r>
    <x v="21"/>
    <d v="2014-03-21T00:00:00"/>
    <s v="Mile 8"/>
    <x v="348"/>
    <x v="23"/>
    <x v="94"/>
    <x v="2"/>
    <x v="21"/>
    <m/>
    <m/>
    <m/>
    <s v=""/>
    <s v=""/>
  </r>
  <r>
    <x v="21"/>
    <d v="2014-03-21T00:00:00"/>
    <s v="Mile 8"/>
    <x v="227"/>
    <x v="55"/>
    <x v="140"/>
    <x v="2"/>
    <x v="21"/>
    <m/>
    <m/>
    <m/>
    <s v=""/>
    <s v=""/>
  </r>
  <r>
    <x v="21"/>
    <d v="2014-03-21T00:00:00"/>
    <s v="Mile 8"/>
    <x v="364"/>
    <x v="55"/>
    <x v="78"/>
    <x v="2"/>
    <x v="21"/>
    <m/>
    <m/>
    <m/>
    <s v=""/>
    <s v=""/>
  </r>
  <r>
    <x v="21"/>
    <d v="2014-03-21T00:00:00"/>
    <s v="Mile 8"/>
    <x v="228"/>
    <x v="104"/>
    <x v="141"/>
    <x v="2"/>
    <x v="21"/>
    <m/>
    <m/>
    <m/>
    <s v=""/>
    <s v=""/>
  </r>
  <r>
    <x v="21"/>
    <d v="2014-03-21T00:00:00"/>
    <s v="Mile 8"/>
    <x v="232"/>
    <x v="47"/>
    <x v="143"/>
    <x v="2"/>
    <x v="21"/>
    <m/>
    <m/>
    <m/>
    <s v=""/>
    <s v=""/>
  </r>
  <r>
    <x v="21"/>
    <d v="2014-03-21T00:00:00"/>
    <s v="Mile 8"/>
    <x v="266"/>
    <x v="5"/>
    <x v="153"/>
    <x v="4"/>
    <x v="0"/>
    <m/>
    <m/>
    <m/>
    <s v=""/>
    <s v=""/>
  </r>
  <r>
    <x v="21"/>
    <d v="2014-03-21T00:00:00"/>
    <s v="Mile 8"/>
    <x v="4"/>
    <x v="4"/>
    <x v="2"/>
    <x v="9"/>
    <x v="0"/>
    <m/>
    <m/>
    <m/>
    <s v=""/>
    <s v=""/>
  </r>
  <r>
    <x v="21"/>
    <d v="2014-03-21T00:00:00"/>
    <s v="Mile 8"/>
    <x v="267"/>
    <x v="172"/>
    <x v="153"/>
    <x v="9"/>
    <x v="0"/>
    <m/>
    <m/>
    <m/>
    <s v=""/>
    <s v=""/>
  </r>
  <r>
    <x v="21"/>
    <d v="2014-03-21T00:00:00"/>
    <s v="Mile 8"/>
    <x v="10"/>
    <x v="10"/>
    <x v="6"/>
    <x v="2"/>
    <x v="0"/>
    <m/>
    <m/>
    <m/>
    <s v=""/>
    <s v=""/>
  </r>
  <r>
    <x v="21"/>
    <d v="2014-03-21T00:00:00"/>
    <s v="Mile 8"/>
    <x v="3"/>
    <x v="3"/>
    <x v="2"/>
    <x v="0"/>
    <x v="0"/>
    <m/>
    <s v="Shark Spotted Gully"/>
    <m/>
    <n v="2.9"/>
    <n v="2.9"/>
  </r>
  <r>
    <x v="21"/>
    <d v="2014-03-21T00:00:00"/>
    <s v="Mile 8"/>
    <x v="0"/>
    <x v="0"/>
    <x v="0"/>
    <x v="0"/>
    <x v="0"/>
    <m/>
    <s v="Shark Spotted Gully"/>
    <m/>
    <n v="18.600000000000001"/>
    <n v="18.600000000000001"/>
  </r>
  <r>
    <x v="21"/>
    <d v="2014-03-21T00:00:00"/>
    <s v="Mile 8"/>
    <x v="1"/>
    <x v="1"/>
    <x v="0"/>
    <x v="1"/>
    <x v="0"/>
    <s v="Kob"/>
    <m/>
    <m/>
    <n v="0.7"/>
    <n v="0.7"/>
  </r>
  <r>
    <x v="21"/>
    <d v="2014-03-21T00:00:00"/>
    <s v="Mile 8"/>
    <x v="9"/>
    <x v="9"/>
    <x v="5"/>
    <x v="4"/>
    <x v="0"/>
    <m/>
    <s v="Guitarfish - Lesser"/>
    <m/>
    <n v="2.2000000000000002"/>
    <n v="2.2000000000000002"/>
  </r>
  <r>
    <x v="21"/>
    <d v="2014-03-21T00:00:00"/>
    <s v="Mile 8"/>
    <x v="9"/>
    <x v="9"/>
    <x v="5"/>
    <x v="4"/>
    <x v="0"/>
    <m/>
    <s v="Shark Hound Smooth"/>
    <m/>
    <n v="8.5"/>
    <n v="8.5"/>
  </r>
  <r>
    <x v="21"/>
    <d v="2014-03-21T00:00:00"/>
    <s v="Mile 8"/>
    <x v="210"/>
    <x v="157"/>
    <x v="128"/>
    <x v="4"/>
    <x v="2"/>
    <m/>
    <s v="Shark Spotted Gully"/>
    <m/>
    <n v="14.8"/>
    <n v="14.8"/>
  </r>
  <r>
    <x v="21"/>
    <d v="2014-03-21T00:00:00"/>
    <s v="Mile 8"/>
    <x v="210"/>
    <x v="157"/>
    <x v="128"/>
    <x v="4"/>
    <x v="2"/>
    <m/>
    <s v="Guitarfish - Lesser"/>
    <m/>
    <n v="2.4"/>
    <n v="2.4"/>
  </r>
  <r>
    <x v="21"/>
    <d v="2014-03-21T00:00:00"/>
    <s v="Mile 8"/>
    <x v="129"/>
    <x v="102"/>
    <x v="37"/>
    <x v="5"/>
    <x v="2"/>
    <m/>
    <m/>
    <m/>
    <s v=""/>
    <s v=""/>
  </r>
  <r>
    <x v="21"/>
    <d v="2014-03-21T00:00:00"/>
    <s v="Mile 8"/>
    <x v="304"/>
    <x v="215"/>
    <x v="134"/>
    <x v="2"/>
    <x v="2"/>
    <m/>
    <m/>
    <m/>
    <s v=""/>
    <s v=""/>
  </r>
  <r>
    <x v="21"/>
    <d v="2014-03-21T00:00:00"/>
    <s v="Mile 8"/>
    <x v="211"/>
    <x v="158"/>
    <x v="129"/>
    <x v="4"/>
    <x v="2"/>
    <m/>
    <m/>
    <m/>
    <s v=""/>
    <s v=""/>
  </r>
  <r>
    <x v="21"/>
    <d v="2014-03-21T00:00:00"/>
    <s v="Mile 8"/>
    <x v="335"/>
    <x v="236"/>
    <x v="37"/>
    <x v="9"/>
    <x v="2"/>
    <m/>
    <m/>
    <m/>
    <s v=""/>
    <s v=""/>
  </r>
  <r>
    <x v="21"/>
    <d v="2014-03-21T00:00:00"/>
    <s v="Mile 8"/>
    <x v="8"/>
    <x v="8"/>
    <x v="4"/>
    <x v="2"/>
    <x v="2"/>
    <m/>
    <m/>
    <m/>
    <s v=""/>
    <s v=""/>
  </r>
  <r>
    <x v="21"/>
    <d v="2014-03-21T00:00:00"/>
    <s v="Mile 8"/>
    <x v="214"/>
    <x v="159"/>
    <x v="132"/>
    <x v="2"/>
    <x v="2"/>
    <m/>
    <m/>
    <m/>
    <s v=""/>
    <s v=""/>
  </r>
  <r>
    <x v="21"/>
    <d v="2014-03-21T00:00:00"/>
    <s v="Mile 8"/>
    <x v="377"/>
    <x v="76"/>
    <x v="132"/>
    <x v="8"/>
    <x v="2"/>
    <m/>
    <m/>
    <m/>
    <s v=""/>
    <s v=""/>
  </r>
  <r>
    <x v="21"/>
    <d v="2014-03-21T00:00:00"/>
    <s v="Mile 8"/>
    <x v="74"/>
    <x v="13"/>
    <x v="54"/>
    <x v="2"/>
    <x v="8"/>
    <m/>
    <m/>
    <m/>
    <s v=""/>
    <s v=""/>
  </r>
  <r>
    <x v="21"/>
    <d v="2014-03-21T00:00:00"/>
    <s v="Mile 8"/>
    <x v="411"/>
    <x v="45"/>
    <x v="57"/>
    <x v="2"/>
    <x v="10"/>
    <m/>
    <m/>
    <m/>
    <s v=""/>
    <s v=""/>
  </r>
  <r>
    <x v="21"/>
    <d v="2014-03-21T00:00:00"/>
    <s v="Mile 8"/>
    <x v="92"/>
    <x v="76"/>
    <x v="64"/>
    <x v="2"/>
    <x v="8"/>
    <m/>
    <m/>
    <m/>
    <s v=""/>
    <s v=""/>
  </r>
  <r>
    <x v="21"/>
    <d v="2014-03-21T00:00:00"/>
    <s v="Mile 8"/>
    <x v="78"/>
    <x v="65"/>
    <x v="55"/>
    <x v="2"/>
    <x v="8"/>
    <m/>
    <s v="Guitarfish - Lesser"/>
    <m/>
    <n v="2.4"/>
    <n v="2.4"/>
  </r>
  <r>
    <x v="21"/>
    <d v="2014-03-21T00:00:00"/>
    <s v="Mile 8"/>
    <x v="80"/>
    <x v="67"/>
    <x v="56"/>
    <x v="4"/>
    <x v="8"/>
    <s v="Kob"/>
    <m/>
    <m/>
    <n v="0.8"/>
    <n v="0.8"/>
  </r>
  <r>
    <x v="21"/>
    <d v="2014-03-21T00:00:00"/>
    <s v="Mile 8"/>
    <x v="80"/>
    <x v="67"/>
    <x v="56"/>
    <x v="4"/>
    <x v="8"/>
    <m/>
    <s v="Guitarfish - Lesser"/>
    <m/>
    <n v="2.8"/>
    <n v="2.8"/>
  </r>
  <r>
    <x v="21"/>
    <d v="2014-03-21T00:00:00"/>
    <s v="Mile 8"/>
    <x v="87"/>
    <x v="73"/>
    <x v="62"/>
    <x v="9"/>
    <x v="8"/>
    <s v="Kob"/>
    <m/>
    <m/>
    <n v="0.9"/>
    <n v="0.9"/>
  </r>
  <r>
    <x v="21"/>
    <d v="2014-03-21T00:00:00"/>
    <s v="Mile 8"/>
    <x v="87"/>
    <x v="73"/>
    <x v="62"/>
    <x v="9"/>
    <x v="8"/>
    <s v="Kob"/>
    <m/>
    <m/>
    <n v="0.7"/>
    <n v="0.7"/>
  </r>
  <r>
    <x v="21"/>
    <d v="2014-03-21T00:00:00"/>
    <s v="Mile 8"/>
    <x v="70"/>
    <x v="59"/>
    <x v="51"/>
    <x v="0"/>
    <x v="8"/>
    <m/>
    <s v="Shark Spotted Gully"/>
    <m/>
    <n v="18.600000000000001"/>
    <n v="18.600000000000001"/>
  </r>
  <r>
    <x v="21"/>
    <d v="2014-03-21T00:00:00"/>
    <s v="Mile 8"/>
    <x v="195"/>
    <x v="146"/>
    <x v="122"/>
    <x v="4"/>
    <x v="20"/>
    <m/>
    <m/>
    <m/>
    <s v=""/>
    <s v=""/>
  </r>
  <r>
    <x v="21"/>
    <d v="2014-03-21T00:00:00"/>
    <s v="Mile 8"/>
    <x v="189"/>
    <x v="45"/>
    <x v="16"/>
    <x v="2"/>
    <x v="20"/>
    <m/>
    <m/>
    <m/>
    <s v=""/>
    <s v=""/>
  </r>
  <r>
    <x v="21"/>
    <d v="2014-03-21T00:00:00"/>
    <s v="Mile 8"/>
    <x v="329"/>
    <x v="232"/>
    <x v="31"/>
    <x v="4"/>
    <x v="20"/>
    <m/>
    <m/>
    <m/>
    <s v=""/>
    <s v=""/>
  </r>
  <r>
    <x v="21"/>
    <d v="2014-03-21T00:00:00"/>
    <s v="Mile 8"/>
    <x v="202"/>
    <x v="152"/>
    <x v="123"/>
    <x v="2"/>
    <x v="20"/>
    <s v="Kob"/>
    <m/>
    <m/>
    <n v="1.4"/>
    <n v="1.4"/>
  </r>
  <r>
    <x v="21"/>
    <d v="2014-03-21T00:00:00"/>
    <s v="Mile 8"/>
    <x v="194"/>
    <x v="124"/>
    <x v="121"/>
    <x v="0"/>
    <x v="20"/>
    <m/>
    <s v="Shark Spotted Gully"/>
    <m/>
    <n v="18.600000000000001"/>
    <n v="18.600000000000001"/>
  </r>
  <r>
    <x v="21"/>
    <d v="2014-03-21T00:00:00"/>
    <s v="Mile 8"/>
    <x v="208"/>
    <x v="155"/>
    <x v="29"/>
    <x v="9"/>
    <x v="20"/>
    <m/>
    <m/>
    <m/>
    <s v=""/>
    <s v=""/>
  </r>
  <r>
    <x v="21"/>
    <d v="2014-03-21T00:00:00"/>
    <s v="Mile 8"/>
    <x v="181"/>
    <x v="45"/>
    <x v="43"/>
    <x v="2"/>
    <x v="20"/>
    <m/>
    <m/>
    <m/>
    <s v=""/>
    <s v=""/>
  </r>
  <r>
    <x v="21"/>
    <d v="2014-03-21T00:00:00"/>
    <s v="Mile 8"/>
    <x v="57"/>
    <x v="5"/>
    <x v="21"/>
    <x v="2"/>
    <x v="5"/>
    <m/>
    <m/>
    <m/>
    <s v=""/>
    <s v=""/>
  </r>
  <r>
    <x v="21"/>
    <d v="2014-03-21T00:00:00"/>
    <s v="Mile 8"/>
    <x v="250"/>
    <x v="21"/>
    <x v="3"/>
    <x v="9"/>
    <x v="5"/>
    <m/>
    <m/>
    <m/>
    <s v=""/>
    <s v=""/>
  </r>
  <r>
    <x v="21"/>
    <d v="2014-03-21T00:00:00"/>
    <s v="Mile 8"/>
    <x v="54"/>
    <x v="46"/>
    <x v="39"/>
    <x v="2"/>
    <x v="5"/>
    <s v="Kob"/>
    <m/>
    <m/>
    <n v="0.8"/>
    <n v="0.8"/>
  </r>
  <r>
    <x v="21"/>
    <d v="2014-03-21T00:00:00"/>
    <s v="Mile 8"/>
    <x v="46"/>
    <x v="41"/>
    <x v="33"/>
    <x v="2"/>
    <x v="5"/>
    <s v="Kob"/>
    <m/>
    <m/>
    <n v="2"/>
    <n v="2"/>
  </r>
  <r>
    <x v="21"/>
    <d v="2014-03-21T00:00:00"/>
    <s v="Mile 8"/>
    <x v="55"/>
    <x v="47"/>
    <x v="40"/>
    <x v="2"/>
    <x v="5"/>
    <m/>
    <s v="Shark Spotted Gully"/>
    <m/>
    <n v="25.2"/>
    <n v="25.2"/>
  </r>
  <r>
    <x v="21"/>
    <d v="2014-03-21T00:00:00"/>
    <s v="Mile 8"/>
    <x v="56"/>
    <x v="39"/>
    <x v="41"/>
    <x v="2"/>
    <x v="5"/>
    <m/>
    <s v="Shark Spotted Gully"/>
    <m/>
    <n v="19.899999999999999"/>
    <n v="19.899999999999999"/>
  </r>
  <r>
    <x v="21"/>
    <d v="2014-03-21T00:00:00"/>
    <s v="Mile 8"/>
    <x v="56"/>
    <x v="39"/>
    <x v="41"/>
    <x v="2"/>
    <x v="5"/>
    <m/>
    <s v="Guitarfish - Lesser"/>
    <m/>
    <n v="2.7"/>
    <n v="2.7"/>
  </r>
  <r>
    <x v="21"/>
    <d v="2014-03-21T00:00:00"/>
    <s v="Mile 8"/>
    <x v="59"/>
    <x v="48"/>
    <x v="43"/>
    <x v="2"/>
    <x v="5"/>
    <m/>
    <s v="Shark Spotted Gully"/>
    <m/>
    <n v="6.2"/>
    <n v="6.2"/>
  </r>
  <r>
    <x v="21"/>
    <d v="2014-03-21T00:00:00"/>
    <s v="Mile 8"/>
    <x v="134"/>
    <x v="5"/>
    <x v="74"/>
    <x v="2"/>
    <x v="7"/>
    <m/>
    <s v="Shark Spotted Gully"/>
    <m/>
    <n v="12.1"/>
    <n v="12.1"/>
  </r>
  <r>
    <x v="21"/>
    <d v="2014-03-21T00:00:00"/>
    <s v="Mile 8"/>
    <x v="134"/>
    <x v="5"/>
    <x v="74"/>
    <x v="2"/>
    <x v="7"/>
    <m/>
    <s v="Shark Spotted Gully"/>
    <m/>
    <n v="9.8000000000000007"/>
    <n v="9.8000000000000007"/>
  </r>
  <r>
    <x v="21"/>
    <d v="2014-03-21T00:00:00"/>
    <s v="Mile 8"/>
    <x v="134"/>
    <x v="5"/>
    <x v="74"/>
    <x v="2"/>
    <x v="7"/>
    <m/>
    <s v="Shark Hound Smooth"/>
    <m/>
    <n v="9.5"/>
    <n v="9.5"/>
  </r>
  <r>
    <x v="21"/>
    <d v="2014-03-21T00:00:00"/>
    <s v="Mile 8"/>
    <x v="131"/>
    <x v="104"/>
    <x v="70"/>
    <x v="2"/>
    <x v="7"/>
    <m/>
    <m/>
    <m/>
    <s v=""/>
    <s v=""/>
  </r>
  <r>
    <x v="21"/>
    <d v="2014-03-21T00:00:00"/>
    <s v="Mile 8"/>
    <x v="127"/>
    <x v="61"/>
    <x v="55"/>
    <x v="2"/>
    <x v="7"/>
    <m/>
    <m/>
    <m/>
    <s v=""/>
    <s v=""/>
  </r>
  <r>
    <x v="21"/>
    <d v="2014-03-21T00:00:00"/>
    <s v="Mile 8"/>
    <x v="62"/>
    <x v="51"/>
    <x v="46"/>
    <x v="4"/>
    <x v="7"/>
    <s v="Kob"/>
    <m/>
    <m/>
    <n v="1.1000000000000001"/>
    <n v="1.1000000000000001"/>
  </r>
  <r>
    <x v="21"/>
    <d v="2014-03-21T00:00:00"/>
    <s v="Mile 8"/>
    <x v="128"/>
    <x v="101"/>
    <x v="88"/>
    <x v="2"/>
    <x v="7"/>
    <m/>
    <s v="Shark Hound Smooth"/>
    <m/>
    <n v="12"/>
    <n v="12"/>
  </r>
  <r>
    <x v="21"/>
    <d v="2014-03-21T00:00:00"/>
    <s v="Mile 8"/>
    <x v="128"/>
    <x v="101"/>
    <x v="88"/>
    <x v="2"/>
    <x v="7"/>
    <m/>
    <s v="Shark Spotted Gully"/>
    <m/>
    <n v="26.2"/>
    <n v="26.2"/>
  </r>
  <r>
    <x v="21"/>
    <d v="2014-03-21T00:00:00"/>
    <s v="Mile 8"/>
    <x v="135"/>
    <x v="107"/>
    <x v="90"/>
    <x v="2"/>
    <x v="7"/>
    <m/>
    <s v="Shark Hound Smooth"/>
    <m/>
    <n v="16"/>
    <n v="16"/>
  </r>
  <r>
    <x v="22"/>
    <d v="2014-03-22T00:00:00"/>
    <s v="Popeye"/>
    <x v="348"/>
    <x v="23"/>
    <x v="94"/>
    <x v="2"/>
    <x v="21"/>
    <m/>
    <m/>
    <m/>
    <s v=""/>
    <s v=""/>
  </r>
  <r>
    <x v="22"/>
    <d v="2014-03-22T00:00:00"/>
    <s v="Popeye"/>
    <x v="232"/>
    <x v="47"/>
    <x v="143"/>
    <x v="2"/>
    <x v="21"/>
    <m/>
    <m/>
    <m/>
    <s v=""/>
    <s v=""/>
  </r>
  <r>
    <x v="22"/>
    <d v="2014-03-22T00:00:00"/>
    <s v="Popeye"/>
    <x v="225"/>
    <x v="166"/>
    <x v="105"/>
    <x v="2"/>
    <x v="21"/>
    <m/>
    <m/>
    <m/>
    <s v=""/>
    <s v=""/>
  </r>
  <r>
    <x v="22"/>
    <d v="2014-03-22T00:00:00"/>
    <s v="Popeye"/>
    <x v="275"/>
    <x v="194"/>
    <x v="162"/>
    <x v="2"/>
    <x v="21"/>
    <m/>
    <s v="Shark Spotted Gully"/>
    <m/>
    <n v="4.8"/>
    <n v="4.8"/>
  </r>
  <r>
    <x v="22"/>
    <d v="2014-03-22T00:00:00"/>
    <s v="Popeye"/>
    <x v="228"/>
    <x v="104"/>
    <x v="141"/>
    <x v="2"/>
    <x v="21"/>
    <m/>
    <s v="Shark Spotted Gully"/>
    <m/>
    <n v="3.9"/>
    <n v="3.9"/>
  </r>
  <r>
    <x v="22"/>
    <d v="2014-03-22T00:00:00"/>
    <s v="Popeye"/>
    <x v="227"/>
    <x v="55"/>
    <x v="140"/>
    <x v="2"/>
    <x v="21"/>
    <s v="Kob"/>
    <m/>
    <m/>
    <n v="0.8"/>
    <n v="0.8"/>
  </r>
  <r>
    <x v="22"/>
    <d v="2014-03-22T00:00:00"/>
    <s v="Popeye"/>
    <x v="227"/>
    <x v="55"/>
    <x v="140"/>
    <x v="2"/>
    <x v="21"/>
    <s v="Kob"/>
    <m/>
    <m/>
    <n v="0.8"/>
    <n v="0.8"/>
  </r>
  <r>
    <x v="22"/>
    <d v="2014-03-22T00:00:00"/>
    <s v="Popeye"/>
    <x v="252"/>
    <x v="180"/>
    <x v="81"/>
    <x v="9"/>
    <x v="12"/>
    <m/>
    <m/>
    <m/>
    <s v=""/>
    <s v=""/>
  </r>
  <r>
    <x v="22"/>
    <d v="2014-03-22T00:00:00"/>
    <s v="Popeye"/>
    <x v="382"/>
    <x v="23"/>
    <x v="214"/>
    <x v="2"/>
    <x v="12"/>
    <m/>
    <m/>
    <m/>
    <s v=""/>
    <s v=""/>
  </r>
  <r>
    <x v="22"/>
    <d v="2014-03-22T00:00:00"/>
    <s v="Popeye"/>
    <x v="440"/>
    <x v="309"/>
    <x v="83"/>
    <x v="8"/>
    <x v="32"/>
    <m/>
    <m/>
    <m/>
    <s v=""/>
    <s v=""/>
  </r>
  <r>
    <x v="22"/>
    <d v="2014-03-22T00:00:00"/>
    <s v="Popeye"/>
    <x v="116"/>
    <x v="92"/>
    <x v="83"/>
    <x v="2"/>
    <x v="12"/>
    <m/>
    <m/>
    <m/>
    <s v=""/>
    <s v=""/>
  </r>
  <r>
    <x v="22"/>
    <d v="2014-03-22T00:00:00"/>
    <s v="Popeye"/>
    <x v="124"/>
    <x v="98"/>
    <x v="83"/>
    <x v="8"/>
    <x v="32"/>
    <m/>
    <m/>
    <m/>
    <s v=""/>
    <s v=""/>
  </r>
  <r>
    <x v="22"/>
    <d v="2014-03-22T00:00:00"/>
    <s v="Popeye"/>
    <x v="114"/>
    <x v="61"/>
    <x v="81"/>
    <x v="2"/>
    <x v="12"/>
    <m/>
    <m/>
    <m/>
    <s v=""/>
    <s v=""/>
  </r>
  <r>
    <x v="22"/>
    <d v="2014-03-22T00:00:00"/>
    <s v="Popeye"/>
    <x v="332"/>
    <x v="157"/>
    <x v="81"/>
    <x v="2"/>
    <x v="12"/>
    <s v="Kob"/>
    <m/>
    <m/>
    <n v="0.8"/>
    <n v="0.8"/>
  </r>
  <r>
    <x v="22"/>
    <d v="2014-03-22T00:00:00"/>
    <s v="Popeye"/>
    <x v="387"/>
    <x v="268"/>
    <x v="84"/>
    <x v="8"/>
    <x v="32"/>
    <m/>
    <m/>
    <m/>
    <s v=""/>
    <s v=""/>
  </r>
  <r>
    <x v="22"/>
    <d v="2014-03-22T00:00:00"/>
    <s v="Popeye"/>
    <x v="126"/>
    <x v="100"/>
    <x v="87"/>
    <x v="2"/>
    <x v="12"/>
    <m/>
    <m/>
    <m/>
    <s v=""/>
    <s v=""/>
  </r>
  <r>
    <x v="22"/>
    <d v="2014-03-22T00:00:00"/>
    <s v="Popeye"/>
    <x v="121"/>
    <x v="95"/>
    <x v="86"/>
    <x v="2"/>
    <x v="12"/>
    <m/>
    <m/>
    <m/>
    <s v=""/>
    <s v=""/>
  </r>
  <r>
    <x v="22"/>
    <d v="2014-03-22T00:00:00"/>
    <s v="Popeye"/>
    <x v="146"/>
    <x v="31"/>
    <x v="93"/>
    <x v="2"/>
    <x v="15"/>
    <m/>
    <s v="Shark Copper (Female)"/>
    <m/>
    <n v="107.5"/>
    <n v="107.5"/>
  </r>
  <r>
    <x v="22"/>
    <d v="2014-03-22T00:00:00"/>
    <s v="Popeye"/>
    <x v="139"/>
    <x v="109"/>
    <x v="94"/>
    <x v="4"/>
    <x v="15"/>
    <m/>
    <m/>
    <m/>
    <s v=""/>
    <s v=""/>
  </r>
  <r>
    <x v="22"/>
    <d v="2014-03-22T00:00:00"/>
    <s v="Popeye"/>
    <x v="333"/>
    <x v="234"/>
    <x v="114"/>
    <x v="2"/>
    <x v="15"/>
    <m/>
    <m/>
    <m/>
    <s v=""/>
    <s v=""/>
  </r>
  <r>
    <x v="22"/>
    <d v="2014-03-22T00:00:00"/>
    <s v="Popeye"/>
    <x v="143"/>
    <x v="113"/>
    <x v="97"/>
    <x v="0"/>
    <x v="15"/>
    <m/>
    <m/>
    <m/>
    <s v=""/>
    <s v=""/>
  </r>
  <r>
    <x v="22"/>
    <d v="2014-03-22T00:00:00"/>
    <s v="Popeye"/>
    <x v="144"/>
    <x v="114"/>
    <x v="98"/>
    <x v="2"/>
    <x v="15"/>
    <s v="Kob"/>
    <m/>
    <m/>
    <n v="1.5"/>
    <n v="1.5"/>
  </r>
  <r>
    <x v="22"/>
    <d v="2014-03-22T00:00:00"/>
    <s v="Popeye"/>
    <x v="251"/>
    <x v="179"/>
    <x v="139"/>
    <x v="9"/>
    <x v="15"/>
    <m/>
    <m/>
    <m/>
    <s v=""/>
    <s v=""/>
  </r>
  <r>
    <x v="22"/>
    <d v="2014-03-22T00:00:00"/>
    <s v="Popeye"/>
    <x v="145"/>
    <x v="115"/>
    <x v="98"/>
    <x v="10"/>
    <x v="15"/>
    <m/>
    <m/>
    <m/>
    <s v=""/>
    <s v=""/>
  </r>
  <r>
    <x v="22"/>
    <d v="2014-03-22T00:00:00"/>
    <s v="Popeye"/>
    <x v="147"/>
    <x v="116"/>
    <x v="29"/>
    <x v="6"/>
    <x v="15"/>
    <m/>
    <m/>
    <m/>
    <s v=""/>
    <s v=""/>
  </r>
  <r>
    <x v="22"/>
    <d v="2014-03-22T00:00:00"/>
    <s v="Popeye"/>
    <x v="174"/>
    <x v="45"/>
    <x v="112"/>
    <x v="9"/>
    <x v="18"/>
    <s v="Kob"/>
    <m/>
    <m/>
    <n v="0.7"/>
    <n v="0.7"/>
  </r>
  <r>
    <x v="22"/>
    <d v="2014-03-22T00:00:00"/>
    <s v="Popeye"/>
    <x v="174"/>
    <x v="45"/>
    <x v="112"/>
    <x v="9"/>
    <x v="18"/>
    <s v="Kob"/>
    <m/>
    <m/>
    <n v="1"/>
    <n v="1"/>
  </r>
  <r>
    <x v="22"/>
    <d v="2014-03-22T00:00:00"/>
    <s v="Popeye"/>
    <x v="159"/>
    <x v="126"/>
    <x v="103"/>
    <x v="2"/>
    <x v="18"/>
    <m/>
    <m/>
    <m/>
    <s v=""/>
    <s v=""/>
  </r>
  <r>
    <x v="22"/>
    <d v="2014-03-22T00:00:00"/>
    <s v="Popeye"/>
    <x v="422"/>
    <x v="78"/>
    <x v="229"/>
    <x v="2"/>
    <x v="18"/>
    <m/>
    <m/>
    <m/>
    <s v=""/>
    <s v=""/>
  </r>
  <r>
    <x v="22"/>
    <d v="2014-03-22T00:00:00"/>
    <s v="Popeye"/>
    <x v="358"/>
    <x v="250"/>
    <x v="75"/>
    <x v="2"/>
    <x v="18"/>
    <m/>
    <m/>
    <m/>
    <s v=""/>
    <s v=""/>
  </r>
  <r>
    <x v="22"/>
    <d v="2014-03-22T00:00:00"/>
    <s v="Popeye"/>
    <x v="178"/>
    <x v="13"/>
    <x v="102"/>
    <x v="9"/>
    <x v="18"/>
    <m/>
    <s v="Elephantfish"/>
    <m/>
    <n v="3.8"/>
    <n v="3.8"/>
  </r>
  <r>
    <x v="22"/>
    <d v="2014-03-22T00:00:00"/>
    <s v="Popeye"/>
    <x v="406"/>
    <x v="246"/>
    <x v="198"/>
    <x v="2"/>
    <x v="18"/>
    <m/>
    <m/>
    <m/>
    <s v=""/>
    <s v=""/>
  </r>
  <r>
    <x v="22"/>
    <d v="2014-03-22T00:00:00"/>
    <s v="Popeye"/>
    <x v="162"/>
    <x v="71"/>
    <x v="94"/>
    <x v="2"/>
    <x v="18"/>
    <m/>
    <m/>
    <m/>
    <s v=""/>
    <s v=""/>
  </r>
  <r>
    <x v="22"/>
    <d v="2014-03-22T00:00:00"/>
    <s v="Popeye"/>
    <x v="338"/>
    <x v="45"/>
    <x v="75"/>
    <x v="2"/>
    <x v="18"/>
    <m/>
    <m/>
    <m/>
    <s v=""/>
    <s v=""/>
  </r>
  <r>
    <x v="22"/>
    <d v="2014-03-22T00:00:00"/>
    <s v="Popeye"/>
    <x v="236"/>
    <x v="169"/>
    <x v="145"/>
    <x v="4"/>
    <x v="17"/>
    <m/>
    <m/>
    <m/>
    <s v=""/>
    <s v=""/>
  </r>
  <r>
    <x v="22"/>
    <d v="2014-03-22T00:00:00"/>
    <s v="Popeye"/>
    <x v="237"/>
    <x v="170"/>
    <x v="146"/>
    <x v="2"/>
    <x v="17"/>
    <m/>
    <s v="Shark Spotted Gully"/>
    <m/>
    <n v="7"/>
    <n v="7"/>
  </r>
  <r>
    <x v="22"/>
    <d v="2014-03-22T00:00:00"/>
    <s v="Popeye"/>
    <x v="237"/>
    <x v="170"/>
    <x v="146"/>
    <x v="2"/>
    <x v="17"/>
    <m/>
    <s v="Shark Spotted Gully"/>
    <m/>
    <n v="12.4"/>
    <n v="12.4"/>
  </r>
  <r>
    <x v="22"/>
    <d v="2014-03-22T00:00:00"/>
    <s v="Popeye"/>
    <x v="310"/>
    <x v="61"/>
    <x v="10"/>
    <x v="2"/>
    <x v="17"/>
    <m/>
    <m/>
    <m/>
    <s v=""/>
    <s v=""/>
  </r>
  <r>
    <x v="22"/>
    <d v="2014-03-22T00:00:00"/>
    <s v="Popeye"/>
    <x v="405"/>
    <x v="284"/>
    <x v="223"/>
    <x v="2"/>
    <x v="17"/>
    <m/>
    <m/>
    <m/>
    <s v=""/>
    <s v=""/>
  </r>
  <r>
    <x v="22"/>
    <d v="2014-03-22T00:00:00"/>
    <s v="Popeye"/>
    <x v="154"/>
    <x v="122"/>
    <x v="6"/>
    <x v="5"/>
    <x v="17"/>
    <m/>
    <m/>
    <m/>
    <s v=""/>
    <s v=""/>
  </r>
  <r>
    <x v="22"/>
    <d v="2014-03-22T00:00:00"/>
    <s v="Popeye"/>
    <x v="350"/>
    <x v="32"/>
    <x v="197"/>
    <x v="2"/>
    <x v="17"/>
    <m/>
    <s v="Shark Spotted Gully"/>
    <m/>
    <n v="2"/>
    <n v="2"/>
  </r>
  <r>
    <x v="22"/>
    <d v="2014-03-22T00:00:00"/>
    <s v="Popeye"/>
    <x v="350"/>
    <x v="32"/>
    <x v="197"/>
    <x v="2"/>
    <x v="17"/>
    <m/>
    <s v="Shark Copper (Female)"/>
    <m/>
    <n v="48.6"/>
    <n v="48.6"/>
  </r>
  <r>
    <x v="22"/>
    <d v="2014-03-22T00:00:00"/>
    <s v="Popeye"/>
    <x v="311"/>
    <x v="220"/>
    <x v="176"/>
    <x v="0"/>
    <x v="17"/>
    <m/>
    <s v="Shark Spotted Gully"/>
    <m/>
    <n v="16.2"/>
    <n v="16.2"/>
  </r>
  <r>
    <x v="22"/>
    <d v="2014-03-22T00:00:00"/>
    <s v="Popeye"/>
    <x v="311"/>
    <x v="220"/>
    <x v="176"/>
    <x v="0"/>
    <x v="17"/>
    <m/>
    <s v="Shark Spotted Gully"/>
    <m/>
    <n v="6.2"/>
    <n v="6.2"/>
  </r>
  <r>
    <x v="22"/>
    <d v="2014-03-22T00:00:00"/>
    <s v="Popeye"/>
    <x v="255"/>
    <x v="183"/>
    <x v="94"/>
    <x v="3"/>
    <x v="17"/>
    <s v="Kob"/>
    <m/>
    <m/>
    <n v="2.2000000000000002"/>
    <n v="2.2000000000000002"/>
  </r>
  <r>
    <x v="22"/>
    <d v="2014-03-22T00:00:00"/>
    <s v="Popeye"/>
    <x v="389"/>
    <x v="270"/>
    <x v="30"/>
    <x v="12"/>
    <x v="32"/>
    <m/>
    <m/>
    <m/>
    <s v=""/>
    <s v=""/>
  </r>
  <r>
    <x v="22"/>
    <d v="2014-03-22T00:00:00"/>
    <s v="Popeye"/>
    <x v="414"/>
    <x v="109"/>
    <x v="105"/>
    <x v="8"/>
    <x v="32"/>
    <m/>
    <m/>
    <m/>
    <s v=""/>
    <s v=""/>
  </r>
  <r>
    <x v="22"/>
    <d v="2014-03-22T00:00:00"/>
    <s v="Popeye"/>
    <x v="317"/>
    <x v="225"/>
    <x v="181"/>
    <x v="2"/>
    <x v="4"/>
    <m/>
    <m/>
    <m/>
    <s v=""/>
    <s v=""/>
  </r>
  <r>
    <x v="22"/>
    <d v="2014-03-22T00:00:00"/>
    <s v="Popeye"/>
    <x v="163"/>
    <x v="84"/>
    <x v="104"/>
    <x v="2"/>
    <x v="4"/>
    <m/>
    <m/>
    <m/>
    <s v=""/>
    <s v=""/>
  </r>
  <r>
    <x v="22"/>
    <d v="2014-03-22T00:00:00"/>
    <s v="Popeye"/>
    <x v="360"/>
    <x v="252"/>
    <x v="203"/>
    <x v="2"/>
    <x v="4"/>
    <m/>
    <m/>
    <m/>
    <s v=""/>
    <s v=""/>
  </r>
  <r>
    <x v="22"/>
    <d v="2014-03-22T00:00:00"/>
    <s v="Popeye"/>
    <x v="318"/>
    <x v="226"/>
    <x v="182"/>
    <x v="4"/>
    <x v="4"/>
    <m/>
    <m/>
    <m/>
    <s v=""/>
    <s v=""/>
  </r>
  <r>
    <x v="22"/>
    <d v="2014-03-22T00:00:00"/>
    <s v="Popeye"/>
    <x v="43"/>
    <x v="38"/>
    <x v="30"/>
    <x v="5"/>
    <x v="4"/>
    <m/>
    <m/>
    <m/>
    <s v=""/>
    <s v=""/>
  </r>
  <r>
    <x v="22"/>
    <d v="2014-03-22T00:00:00"/>
    <s v="Popeye"/>
    <x v="315"/>
    <x v="45"/>
    <x v="179"/>
    <x v="2"/>
    <x v="4"/>
    <m/>
    <m/>
    <m/>
    <s v=""/>
    <s v=""/>
  </r>
  <r>
    <x v="22"/>
    <d v="2014-03-22T00:00:00"/>
    <s v="Popeye"/>
    <x v="42"/>
    <x v="37"/>
    <x v="30"/>
    <x v="4"/>
    <x v="4"/>
    <m/>
    <s v="Shark Spotted Gully"/>
    <m/>
    <n v="25.7"/>
    <n v="25.7"/>
  </r>
  <r>
    <x v="22"/>
    <d v="2014-03-22T00:00:00"/>
    <s v="Popeye"/>
    <x v="42"/>
    <x v="37"/>
    <x v="30"/>
    <x v="4"/>
    <x v="4"/>
    <m/>
    <s v="Shark Spotted Gully"/>
    <m/>
    <n v="8.8000000000000007"/>
    <n v="8.8000000000000007"/>
  </r>
  <r>
    <x v="22"/>
    <d v="2014-03-22T00:00:00"/>
    <s v="Popeye"/>
    <x v="42"/>
    <x v="37"/>
    <x v="30"/>
    <x v="4"/>
    <x v="4"/>
    <m/>
    <s v="Shark Spotted Gully"/>
    <m/>
    <n v="16.2"/>
    <n v="16.2"/>
  </r>
  <r>
    <x v="22"/>
    <d v="2014-03-22T00:00:00"/>
    <s v="Popeye"/>
    <x v="168"/>
    <x v="130"/>
    <x v="108"/>
    <x v="9"/>
    <x v="4"/>
    <s v="Kob"/>
    <m/>
    <m/>
    <n v="1"/>
    <n v="1"/>
  </r>
  <r>
    <x v="22"/>
    <d v="2014-03-22T00:00:00"/>
    <s v="Popeye"/>
    <x v="298"/>
    <x v="132"/>
    <x v="170"/>
    <x v="2"/>
    <x v="22"/>
    <m/>
    <s v="Shark Copper (Female)"/>
    <m/>
    <n v="30.6"/>
    <n v="30.6"/>
  </r>
  <r>
    <x v="22"/>
    <d v="2014-03-22T00:00:00"/>
    <s v="Popeye"/>
    <x v="327"/>
    <x v="82"/>
    <x v="21"/>
    <x v="2"/>
    <x v="22"/>
    <m/>
    <m/>
    <m/>
    <s v=""/>
    <s v=""/>
  </r>
  <r>
    <x v="22"/>
    <d v="2014-03-22T00:00:00"/>
    <s v="Popeye"/>
    <x v="245"/>
    <x v="176"/>
    <x v="151"/>
    <x v="0"/>
    <x v="22"/>
    <m/>
    <s v="Guitarfish - Lesser"/>
    <m/>
    <n v="2.9"/>
    <n v="2.9"/>
  </r>
  <r>
    <x v="22"/>
    <d v="2014-03-22T00:00:00"/>
    <s v="Popeye"/>
    <x v="247"/>
    <x v="81"/>
    <x v="153"/>
    <x v="2"/>
    <x v="22"/>
    <m/>
    <m/>
    <m/>
    <s v=""/>
    <s v=""/>
  </r>
  <r>
    <x v="22"/>
    <d v="2014-03-22T00:00:00"/>
    <s v="Popeye"/>
    <x v="246"/>
    <x v="5"/>
    <x v="152"/>
    <x v="2"/>
    <x v="22"/>
    <m/>
    <m/>
    <m/>
    <s v=""/>
    <s v=""/>
  </r>
  <r>
    <x v="22"/>
    <d v="2014-03-22T00:00:00"/>
    <s v="Popeye"/>
    <x v="296"/>
    <x v="210"/>
    <x v="154"/>
    <x v="2"/>
    <x v="22"/>
    <m/>
    <m/>
    <m/>
    <s v=""/>
    <s v=""/>
  </r>
  <r>
    <x v="22"/>
    <d v="2014-03-22T00:00:00"/>
    <s v="Popeye"/>
    <x v="249"/>
    <x v="178"/>
    <x v="114"/>
    <x v="2"/>
    <x v="22"/>
    <m/>
    <m/>
    <m/>
    <s v=""/>
    <s v=""/>
  </r>
  <r>
    <x v="22"/>
    <d v="2014-03-22T00:00:00"/>
    <s v="Popeye"/>
    <x v="56"/>
    <x v="39"/>
    <x v="41"/>
    <x v="2"/>
    <x v="5"/>
    <m/>
    <s v="Shark Spotted Gully"/>
    <m/>
    <n v="6.8"/>
    <n v="6.8"/>
  </r>
  <r>
    <x v="22"/>
    <d v="2014-03-22T00:00:00"/>
    <s v="Popeye"/>
    <x v="56"/>
    <x v="39"/>
    <x v="41"/>
    <x v="2"/>
    <x v="5"/>
    <m/>
    <s v="Shark Spotted Gully"/>
    <m/>
    <n v="15.9"/>
    <n v="15.9"/>
  </r>
  <r>
    <x v="22"/>
    <d v="2014-03-22T00:00:00"/>
    <s v="Popeye"/>
    <x v="46"/>
    <x v="41"/>
    <x v="33"/>
    <x v="2"/>
    <x v="5"/>
    <m/>
    <s v="Shark Spotted Gully"/>
    <m/>
    <n v="2.6"/>
    <n v="2.6"/>
  </r>
  <r>
    <x v="22"/>
    <d v="2014-03-22T00:00:00"/>
    <s v="Popeye"/>
    <x v="46"/>
    <x v="41"/>
    <x v="33"/>
    <x v="2"/>
    <x v="5"/>
    <m/>
    <s v="Shark Spotted Gully"/>
    <m/>
    <n v="5.8"/>
    <n v="5.8"/>
  </r>
  <r>
    <x v="22"/>
    <d v="2014-03-22T00:00:00"/>
    <s v="Popeye"/>
    <x v="46"/>
    <x v="41"/>
    <x v="33"/>
    <x v="2"/>
    <x v="5"/>
    <m/>
    <s v="Shark Spotted Gully"/>
    <m/>
    <n v="12.8"/>
    <n v="12.8"/>
  </r>
  <r>
    <x v="22"/>
    <d v="2014-03-22T00:00:00"/>
    <s v="Popeye"/>
    <x v="55"/>
    <x v="47"/>
    <x v="40"/>
    <x v="2"/>
    <x v="5"/>
    <m/>
    <s v="Shark Copper (Female)"/>
    <m/>
    <n v="85.3"/>
    <n v="85.3"/>
  </r>
  <r>
    <x v="22"/>
    <d v="2014-03-22T00:00:00"/>
    <s v="Popeye"/>
    <x v="57"/>
    <x v="5"/>
    <x v="21"/>
    <x v="2"/>
    <x v="5"/>
    <m/>
    <s v="Shark Copper (Female)"/>
    <m/>
    <n v="30.9"/>
    <n v="30.9"/>
  </r>
  <r>
    <x v="22"/>
    <d v="2014-03-22T00:00:00"/>
    <s v="Popeye"/>
    <x v="59"/>
    <x v="48"/>
    <x v="43"/>
    <x v="2"/>
    <x v="5"/>
    <m/>
    <s v="Shark Spotted Gully"/>
    <m/>
    <n v="5"/>
    <n v="5"/>
  </r>
  <r>
    <x v="22"/>
    <d v="2014-03-22T00:00:00"/>
    <s v="Popeye"/>
    <x v="250"/>
    <x v="21"/>
    <x v="3"/>
    <x v="9"/>
    <x v="5"/>
    <m/>
    <m/>
    <m/>
    <s v=""/>
    <s v=""/>
  </r>
  <r>
    <x v="22"/>
    <d v="2014-03-22T00:00:00"/>
    <s v="Popeye"/>
    <x v="54"/>
    <x v="46"/>
    <x v="39"/>
    <x v="2"/>
    <x v="5"/>
    <m/>
    <s v="Guitarfish - Lesser"/>
    <m/>
    <n v="3"/>
    <n v="3"/>
  </r>
  <r>
    <x v="22"/>
    <d v="2014-03-22T00:00:00"/>
    <s v="Popeye"/>
    <x v="54"/>
    <x v="46"/>
    <x v="39"/>
    <x v="2"/>
    <x v="5"/>
    <m/>
    <s v="Ray Bull / Eagle"/>
    <m/>
    <n v="4.0999999999999996"/>
    <n v="4.0999999999999996"/>
  </r>
  <r>
    <x v="22"/>
    <d v="2014-03-22T00:00:00"/>
    <s v="Popeye"/>
    <x v="54"/>
    <x v="46"/>
    <x v="39"/>
    <x v="2"/>
    <x v="5"/>
    <m/>
    <s v="Shark Spotted Gully"/>
    <m/>
    <n v="2"/>
    <n v="2"/>
  </r>
  <r>
    <x v="22"/>
    <d v="2014-03-22T00:00:00"/>
    <s v="Popeye"/>
    <x v="4"/>
    <x v="4"/>
    <x v="2"/>
    <x v="9"/>
    <x v="0"/>
    <s v="Kob"/>
    <m/>
    <m/>
    <n v="2.1"/>
    <n v="2.1"/>
  </r>
  <r>
    <x v="22"/>
    <d v="2014-03-22T00:00:00"/>
    <s v="Popeye"/>
    <x v="10"/>
    <x v="10"/>
    <x v="6"/>
    <x v="2"/>
    <x v="0"/>
    <m/>
    <m/>
    <m/>
    <s v=""/>
    <s v=""/>
  </r>
  <r>
    <x v="22"/>
    <d v="2014-03-22T00:00:00"/>
    <s v="Popeye"/>
    <x v="1"/>
    <x v="1"/>
    <x v="0"/>
    <x v="1"/>
    <x v="0"/>
    <m/>
    <m/>
    <m/>
    <s v=""/>
    <s v=""/>
  </r>
  <r>
    <x v="22"/>
    <d v="2014-03-22T00:00:00"/>
    <s v="Popeye"/>
    <x v="266"/>
    <x v="5"/>
    <x v="153"/>
    <x v="4"/>
    <x v="0"/>
    <m/>
    <m/>
    <m/>
    <s v=""/>
    <s v=""/>
  </r>
  <r>
    <x v="22"/>
    <d v="2014-03-22T00:00:00"/>
    <s v="Popeye"/>
    <x v="0"/>
    <x v="0"/>
    <x v="0"/>
    <x v="0"/>
    <x v="0"/>
    <m/>
    <m/>
    <m/>
    <s v=""/>
    <s v=""/>
  </r>
  <r>
    <x v="22"/>
    <d v="2014-03-22T00:00:00"/>
    <s v="Popeye"/>
    <x v="267"/>
    <x v="172"/>
    <x v="153"/>
    <x v="9"/>
    <x v="0"/>
    <m/>
    <m/>
    <m/>
    <s v=""/>
    <s v=""/>
  </r>
  <r>
    <x v="22"/>
    <d v="2014-03-22T00:00:00"/>
    <s v="Popeye"/>
    <x v="3"/>
    <x v="3"/>
    <x v="2"/>
    <x v="0"/>
    <x v="0"/>
    <m/>
    <s v="Shark Hound Smooth"/>
    <m/>
    <n v="9.5"/>
    <n v="9.5"/>
  </r>
  <r>
    <x v="22"/>
    <d v="2014-03-22T00:00:00"/>
    <s v="Popeye"/>
    <x v="3"/>
    <x v="3"/>
    <x v="2"/>
    <x v="0"/>
    <x v="0"/>
    <m/>
    <s v="Shark Spotted Gully"/>
    <m/>
    <n v="7.2"/>
    <n v="7.2"/>
  </r>
  <r>
    <x v="22"/>
    <d v="2014-03-22T00:00:00"/>
    <s v="Popeye"/>
    <x v="9"/>
    <x v="9"/>
    <x v="5"/>
    <x v="4"/>
    <x v="0"/>
    <m/>
    <m/>
    <m/>
    <s v=""/>
    <s v=""/>
  </r>
  <r>
    <x v="22"/>
    <d v="2014-03-22T00:00:00"/>
    <s v="Popeye"/>
    <x v="35"/>
    <x v="30"/>
    <x v="26"/>
    <x v="2"/>
    <x v="3"/>
    <m/>
    <s v="Shark Copper (Female)"/>
    <m/>
    <n v="78.7"/>
    <n v="78.7"/>
  </r>
  <r>
    <x v="22"/>
    <d v="2014-03-22T00:00:00"/>
    <s v="Popeye"/>
    <x v="29"/>
    <x v="27"/>
    <x v="22"/>
    <x v="6"/>
    <x v="3"/>
    <m/>
    <m/>
    <m/>
    <s v=""/>
    <s v=""/>
  </r>
  <r>
    <x v="22"/>
    <d v="2014-03-22T00:00:00"/>
    <s v="Popeye"/>
    <x v="24"/>
    <x v="23"/>
    <x v="18"/>
    <x v="4"/>
    <x v="3"/>
    <m/>
    <m/>
    <m/>
    <s v=""/>
    <s v=""/>
  </r>
  <r>
    <x v="22"/>
    <d v="2014-03-22T00:00:00"/>
    <s v="Popeye"/>
    <x v="27"/>
    <x v="26"/>
    <x v="21"/>
    <x v="2"/>
    <x v="3"/>
    <m/>
    <m/>
    <m/>
    <s v=""/>
    <s v=""/>
  </r>
  <r>
    <x v="22"/>
    <d v="2014-03-22T00:00:00"/>
    <s v="Popeye"/>
    <x v="22"/>
    <x v="21"/>
    <x v="17"/>
    <x v="6"/>
    <x v="3"/>
    <m/>
    <m/>
    <m/>
    <s v=""/>
    <s v=""/>
  </r>
  <r>
    <x v="22"/>
    <d v="2014-03-22T00:00:00"/>
    <s v="Popeye"/>
    <x v="25"/>
    <x v="24"/>
    <x v="19"/>
    <x v="0"/>
    <x v="3"/>
    <m/>
    <m/>
    <m/>
    <s v=""/>
    <s v=""/>
  </r>
  <r>
    <x v="22"/>
    <d v="2014-03-22T00:00:00"/>
    <s v="Popeye"/>
    <x v="127"/>
    <x v="61"/>
    <x v="55"/>
    <x v="2"/>
    <x v="7"/>
    <m/>
    <s v="Shark Spotted Gully"/>
    <m/>
    <n v="10.4"/>
    <n v="10.4"/>
  </r>
  <r>
    <x v="22"/>
    <d v="2014-03-22T00:00:00"/>
    <s v="Popeye"/>
    <x v="128"/>
    <x v="101"/>
    <x v="88"/>
    <x v="2"/>
    <x v="7"/>
    <m/>
    <m/>
    <m/>
    <s v=""/>
    <s v=""/>
  </r>
  <r>
    <x v="22"/>
    <d v="2014-03-22T00:00:00"/>
    <s v="Popeye"/>
    <x v="134"/>
    <x v="5"/>
    <x v="74"/>
    <x v="2"/>
    <x v="7"/>
    <m/>
    <m/>
    <m/>
    <s v=""/>
    <s v=""/>
  </r>
  <r>
    <x v="22"/>
    <d v="2014-03-22T00:00:00"/>
    <s v="Popeye"/>
    <x v="135"/>
    <x v="107"/>
    <x v="90"/>
    <x v="2"/>
    <x v="7"/>
    <m/>
    <s v="Shark Spotted Gully"/>
    <m/>
    <n v="7.6"/>
    <n v="7.6"/>
  </r>
  <r>
    <x v="22"/>
    <d v="2014-03-22T00:00:00"/>
    <s v="Popeye"/>
    <x v="131"/>
    <x v="104"/>
    <x v="70"/>
    <x v="2"/>
    <x v="7"/>
    <m/>
    <m/>
    <m/>
    <s v=""/>
    <s v=""/>
  </r>
  <r>
    <x v="22"/>
    <d v="2014-03-22T00:00:00"/>
    <s v="Popeye"/>
    <x v="62"/>
    <x v="51"/>
    <x v="46"/>
    <x v="4"/>
    <x v="7"/>
    <m/>
    <m/>
    <m/>
    <s v=""/>
    <s v=""/>
  </r>
  <r>
    <x v="22"/>
    <d v="2014-03-22T00:00:00"/>
    <s v="Popeye"/>
    <x v="202"/>
    <x v="152"/>
    <x v="123"/>
    <x v="2"/>
    <x v="20"/>
    <m/>
    <s v="Shark Copper (Female)"/>
    <m/>
    <n v="83.8"/>
    <n v="83.8"/>
  </r>
  <r>
    <x v="22"/>
    <d v="2014-03-22T00:00:00"/>
    <s v="Popeye"/>
    <x v="195"/>
    <x v="146"/>
    <x v="122"/>
    <x v="4"/>
    <x v="20"/>
    <m/>
    <s v="Shark Spotted Gully"/>
    <m/>
    <n v="4.5999999999999996"/>
    <n v="4.5999999999999996"/>
  </r>
  <r>
    <x v="22"/>
    <d v="2014-03-22T00:00:00"/>
    <s v="Popeye"/>
    <x v="181"/>
    <x v="45"/>
    <x v="43"/>
    <x v="2"/>
    <x v="20"/>
    <m/>
    <s v="Shark Soupfin"/>
    <m/>
    <n v="3.9"/>
    <n v="3.9"/>
  </r>
  <r>
    <x v="22"/>
    <d v="2014-03-22T00:00:00"/>
    <s v="Popeye"/>
    <x v="181"/>
    <x v="45"/>
    <x v="43"/>
    <x v="2"/>
    <x v="20"/>
    <m/>
    <s v="Shark Copper (Female)"/>
    <m/>
    <n v="39.299999999999997"/>
    <n v="39.299999999999997"/>
  </r>
  <r>
    <x v="22"/>
    <d v="2014-03-22T00:00:00"/>
    <s v="Popeye"/>
    <x v="189"/>
    <x v="45"/>
    <x v="16"/>
    <x v="2"/>
    <x v="20"/>
    <m/>
    <m/>
    <m/>
    <s v=""/>
    <s v=""/>
  </r>
  <r>
    <x v="22"/>
    <d v="2014-03-22T00:00:00"/>
    <s v="Popeye"/>
    <x v="329"/>
    <x v="232"/>
    <x v="31"/>
    <x v="4"/>
    <x v="20"/>
    <m/>
    <m/>
    <m/>
    <s v=""/>
    <s v=""/>
  </r>
  <r>
    <x v="22"/>
    <d v="2014-03-22T00:00:00"/>
    <s v="Popeye"/>
    <x v="194"/>
    <x v="124"/>
    <x v="121"/>
    <x v="0"/>
    <x v="20"/>
    <m/>
    <s v="Shark Spotted Gully"/>
    <m/>
    <n v="5.6"/>
    <n v="5.6"/>
  </r>
  <r>
    <x v="22"/>
    <d v="2014-03-22T00:00:00"/>
    <s v="Popeye"/>
    <x v="208"/>
    <x v="155"/>
    <x v="29"/>
    <x v="9"/>
    <x v="20"/>
    <m/>
    <m/>
    <m/>
    <s v=""/>
    <s v=""/>
  </r>
  <r>
    <x v="22"/>
    <d v="2014-03-22T00:00:00"/>
    <s v="Popeye"/>
    <x v="214"/>
    <x v="159"/>
    <x v="132"/>
    <x v="2"/>
    <x v="2"/>
    <m/>
    <s v="Elephantfish"/>
    <m/>
    <n v="4.4000000000000004"/>
    <n v="4.4000000000000004"/>
  </r>
  <r>
    <x v="22"/>
    <d v="2014-03-22T00:00:00"/>
    <s v="Popeye"/>
    <x v="377"/>
    <x v="76"/>
    <x v="132"/>
    <x v="8"/>
    <x v="2"/>
    <m/>
    <m/>
    <m/>
    <s v=""/>
    <s v=""/>
  </r>
  <r>
    <x v="22"/>
    <d v="2014-03-22T00:00:00"/>
    <s v="Popeye"/>
    <x v="8"/>
    <x v="8"/>
    <x v="4"/>
    <x v="2"/>
    <x v="2"/>
    <m/>
    <m/>
    <m/>
    <s v=""/>
    <s v=""/>
  </r>
  <r>
    <x v="22"/>
    <d v="2014-03-22T00:00:00"/>
    <s v="Popeye"/>
    <x v="129"/>
    <x v="102"/>
    <x v="37"/>
    <x v="5"/>
    <x v="2"/>
    <m/>
    <m/>
    <m/>
    <s v=""/>
    <s v=""/>
  </r>
  <r>
    <x v="22"/>
    <d v="2014-03-22T00:00:00"/>
    <s v="Popeye"/>
    <x v="210"/>
    <x v="157"/>
    <x v="128"/>
    <x v="4"/>
    <x v="2"/>
    <m/>
    <m/>
    <m/>
    <s v=""/>
    <s v=""/>
  </r>
  <r>
    <x v="22"/>
    <d v="2014-03-22T00:00:00"/>
    <s v="Popeye"/>
    <x v="335"/>
    <x v="236"/>
    <x v="37"/>
    <x v="9"/>
    <x v="2"/>
    <m/>
    <m/>
    <m/>
    <s v=""/>
    <s v=""/>
  </r>
  <r>
    <x v="22"/>
    <d v="2014-03-22T00:00:00"/>
    <s v="Popeye"/>
    <x v="304"/>
    <x v="215"/>
    <x v="134"/>
    <x v="2"/>
    <x v="2"/>
    <m/>
    <s v="Shark Hound Smooth"/>
    <m/>
    <n v="2"/>
    <n v="2"/>
  </r>
  <r>
    <x v="22"/>
    <d v="2014-03-22T00:00:00"/>
    <s v="Popeye"/>
    <x v="211"/>
    <x v="158"/>
    <x v="129"/>
    <x v="4"/>
    <x v="2"/>
    <m/>
    <s v="Shark Spotted Gully"/>
    <m/>
    <n v="14.8"/>
    <n v="14.8"/>
  </r>
  <r>
    <x v="22"/>
    <d v="2014-03-22T00:00:00"/>
    <s v="Popeye"/>
    <x v="80"/>
    <x v="67"/>
    <x v="56"/>
    <x v="4"/>
    <x v="8"/>
    <m/>
    <m/>
    <m/>
    <s v=""/>
    <s v=""/>
  </r>
  <r>
    <x v="22"/>
    <d v="2014-03-22T00:00:00"/>
    <s v="Popeye"/>
    <x v="87"/>
    <x v="73"/>
    <x v="62"/>
    <x v="9"/>
    <x v="8"/>
    <s v="Kob"/>
    <m/>
    <m/>
    <n v="1.2"/>
    <n v="1.2"/>
  </r>
  <r>
    <x v="22"/>
    <d v="2014-03-22T00:00:00"/>
    <s v="Popeye"/>
    <x v="70"/>
    <x v="59"/>
    <x v="51"/>
    <x v="0"/>
    <x v="8"/>
    <m/>
    <m/>
    <m/>
    <s v=""/>
    <s v=""/>
  </r>
  <r>
    <x v="22"/>
    <d v="2014-03-22T00:00:00"/>
    <s v="Popeye"/>
    <x v="411"/>
    <x v="45"/>
    <x v="57"/>
    <x v="2"/>
    <x v="10"/>
    <m/>
    <m/>
    <m/>
    <s v=""/>
    <s v=""/>
  </r>
  <r>
    <x v="22"/>
    <d v="2014-03-22T00:00:00"/>
    <s v="Popeye"/>
    <x v="74"/>
    <x v="13"/>
    <x v="54"/>
    <x v="2"/>
    <x v="8"/>
    <m/>
    <m/>
    <m/>
    <s v=""/>
    <s v=""/>
  </r>
  <r>
    <x v="22"/>
    <d v="2014-03-22T00:00:00"/>
    <s v="Popeye"/>
    <x v="78"/>
    <x v="65"/>
    <x v="55"/>
    <x v="2"/>
    <x v="8"/>
    <m/>
    <m/>
    <m/>
    <s v=""/>
    <s v=""/>
  </r>
  <r>
    <x v="22"/>
    <d v="2014-03-22T00:00:00"/>
    <s v="Popeye"/>
    <x v="92"/>
    <x v="76"/>
    <x v="64"/>
    <x v="2"/>
    <x v="8"/>
    <m/>
    <s v="Ray Bull / Eagle"/>
    <m/>
    <n v="5.2"/>
    <n v="5.2"/>
  </r>
  <r>
    <x v="22"/>
    <d v="2014-03-22T00:00:00"/>
    <s v="Popeye"/>
    <x v="82"/>
    <x v="69"/>
    <x v="58"/>
    <x v="7"/>
    <x v="10"/>
    <m/>
    <m/>
    <m/>
    <s v=""/>
    <s v=""/>
  </r>
  <r>
    <x v="22"/>
    <d v="2014-03-22T00:00:00"/>
    <s v="Popeye"/>
    <x v="416"/>
    <x v="9"/>
    <x v="93"/>
    <x v="2"/>
    <x v="10"/>
    <m/>
    <m/>
    <m/>
    <s v=""/>
    <s v=""/>
  </r>
  <r>
    <x v="22"/>
    <d v="2014-03-22T00:00:00"/>
    <s v="Popeye"/>
    <x v="97"/>
    <x v="80"/>
    <x v="69"/>
    <x v="0"/>
    <x v="10"/>
    <m/>
    <m/>
    <m/>
    <s v=""/>
    <s v=""/>
  </r>
  <r>
    <x v="22"/>
    <d v="2014-03-22T00:00:00"/>
    <s v="Popeye"/>
    <x v="428"/>
    <x v="300"/>
    <x v="232"/>
    <x v="2"/>
    <x v="10"/>
    <m/>
    <m/>
    <m/>
    <s v=""/>
    <s v=""/>
  </r>
  <r>
    <x v="22"/>
    <d v="2014-03-22T00:00:00"/>
    <s v="Popeye"/>
    <x v="85"/>
    <x v="71"/>
    <x v="61"/>
    <x v="4"/>
    <x v="10"/>
    <m/>
    <m/>
    <m/>
    <s v=""/>
    <s v=""/>
  </r>
  <r>
    <x v="22"/>
    <d v="2014-03-22T00:00:00"/>
    <s v="Popeye"/>
    <x v="101"/>
    <x v="18"/>
    <x v="73"/>
    <x v="2"/>
    <x v="10"/>
    <m/>
    <s v="Shark Hound Smooth"/>
    <m/>
    <n v="3.7"/>
    <n v="3.7"/>
  </r>
  <r>
    <x v="22"/>
    <d v="2014-03-22T00:00:00"/>
    <s v="Popeye"/>
    <x v="101"/>
    <x v="18"/>
    <x v="73"/>
    <x v="2"/>
    <x v="10"/>
    <m/>
    <s v="Shark Spotted Gully"/>
    <m/>
    <n v="6.2"/>
    <n v="6.2"/>
  </r>
  <r>
    <x v="22"/>
    <d v="2014-03-22T00:00:00"/>
    <s v="Popeye"/>
    <x v="395"/>
    <x v="278"/>
    <x v="174"/>
    <x v="2"/>
    <x v="10"/>
    <m/>
    <s v="Shark Spotted Gully"/>
    <m/>
    <n v="15.5"/>
    <n v="15.5"/>
  </r>
  <r>
    <x v="22"/>
    <d v="2014-03-22T00:00:00"/>
    <s v="Popeye"/>
    <x v="331"/>
    <x v="84"/>
    <x v="189"/>
    <x v="9"/>
    <x v="10"/>
    <s v="Kob"/>
    <m/>
    <m/>
    <n v="0.9"/>
    <n v="0.9"/>
  </r>
  <r>
    <x v="23"/>
    <d v="2014-04-12T00:00:00"/>
    <s v="Horing Baai"/>
    <x v="155"/>
    <x v="113"/>
    <x v="6"/>
    <x v="4"/>
    <x v="17"/>
    <m/>
    <s v="Ray Bull / Eagle"/>
    <m/>
    <n v="16.399999999999999"/>
    <n v="16.399999999999999"/>
  </r>
  <r>
    <x v="23"/>
    <d v="2014-04-12T00:00:00"/>
    <s v="Horing Baai"/>
    <x v="155"/>
    <x v="113"/>
    <x v="6"/>
    <x v="4"/>
    <x v="17"/>
    <m/>
    <s v="Ray Bull / Eagle"/>
    <m/>
    <n v="12.6"/>
    <n v="12.6"/>
  </r>
  <r>
    <x v="23"/>
    <d v="2014-04-12T00:00:00"/>
    <s v="Horing Baai"/>
    <x v="155"/>
    <x v="113"/>
    <x v="6"/>
    <x v="4"/>
    <x v="17"/>
    <m/>
    <s v="Shark Cow / Sevengill"/>
    <m/>
    <n v="79.5"/>
    <n v="79.5"/>
  </r>
  <r>
    <x v="23"/>
    <d v="2014-04-12T00:00:00"/>
    <s v="Horing Baai"/>
    <x v="155"/>
    <x v="113"/>
    <x v="6"/>
    <x v="4"/>
    <x v="17"/>
    <m/>
    <s v="Shark Spotted Gully"/>
    <m/>
    <n v="27.3"/>
    <n v="27.3"/>
  </r>
  <r>
    <x v="23"/>
    <d v="2014-04-12T00:00:00"/>
    <s v="Horing Baai"/>
    <x v="311"/>
    <x v="220"/>
    <x v="176"/>
    <x v="0"/>
    <x v="17"/>
    <m/>
    <s v="Shark Spotted Gully"/>
    <m/>
    <n v="13.1"/>
    <n v="13.1"/>
  </r>
  <r>
    <x v="23"/>
    <d v="2014-04-12T00:00:00"/>
    <s v="Horing Baai"/>
    <x v="311"/>
    <x v="220"/>
    <x v="176"/>
    <x v="0"/>
    <x v="17"/>
    <m/>
    <s v="Shark Spotted Gully"/>
    <m/>
    <n v="21.7"/>
    <n v="21.7"/>
  </r>
  <r>
    <x v="23"/>
    <d v="2014-04-12T00:00:00"/>
    <s v="Horing Baai"/>
    <x v="311"/>
    <x v="220"/>
    <x v="176"/>
    <x v="0"/>
    <x v="17"/>
    <m/>
    <s v="Shark Copper (Female)"/>
    <m/>
    <n v="105.8"/>
    <n v="105.8"/>
  </r>
  <r>
    <x v="23"/>
    <d v="2014-04-12T00:00:00"/>
    <s v="Horing Baai"/>
    <x v="405"/>
    <x v="284"/>
    <x v="223"/>
    <x v="2"/>
    <x v="17"/>
    <m/>
    <s v="Shark Spotted Gully"/>
    <m/>
    <n v="5.3"/>
    <n v="5.3"/>
  </r>
  <r>
    <x v="23"/>
    <d v="2014-04-12T00:00:00"/>
    <s v="Horing Baai"/>
    <x v="405"/>
    <x v="284"/>
    <x v="223"/>
    <x v="2"/>
    <x v="17"/>
    <m/>
    <s v="Shark Spotted Gully"/>
    <m/>
    <n v="17.399999999999999"/>
    <n v="17.399999999999999"/>
  </r>
  <r>
    <x v="23"/>
    <d v="2014-04-12T00:00:00"/>
    <s v="Horing Baai"/>
    <x v="405"/>
    <x v="284"/>
    <x v="223"/>
    <x v="2"/>
    <x v="17"/>
    <m/>
    <s v="Shark Spotted Gully"/>
    <m/>
    <n v="2.4"/>
    <n v="2.4"/>
  </r>
  <r>
    <x v="23"/>
    <d v="2014-04-12T00:00:00"/>
    <s v="Horing Baai"/>
    <x v="405"/>
    <x v="284"/>
    <x v="223"/>
    <x v="2"/>
    <x v="17"/>
    <m/>
    <s v="Shark Spotted Gully"/>
    <m/>
    <n v="15.1"/>
    <n v="15.1"/>
  </r>
  <r>
    <x v="23"/>
    <d v="2014-04-12T00:00:00"/>
    <s v="Horing Baai"/>
    <x v="405"/>
    <x v="284"/>
    <x v="223"/>
    <x v="2"/>
    <x v="17"/>
    <m/>
    <s v="Shark Spotted Gully"/>
    <m/>
    <n v="3.4"/>
    <n v="3.4"/>
  </r>
  <r>
    <x v="23"/>
    <d v="2014-04-12T00:00:00"/>
    <s v="Horing Baai"/>
    <x v="447"/>
    <x v="13"/>
    <x v="238"/>
    <x v="4"/>
    <x v="17"/>
    <m/>
    <m/>
    <m/>
    <s v=""/>
    <s v=""/>
  </r>
  <r>
    <x v="23"/>
    <d v="2014-04-12T00:00:00"/>
    <s v="Horing Baai"/>
    <x v="154"/>
    <x v="122"/>
    <x v="6"/>
    <x v="5"/>
    <x v="17"/>
    <m/>
    <s v="Shark Spotted Gully"/>
    <m/>
    <n v="21.3"/>
    <n v="21.3"/>
  </r>
  <r>
    <x v="23"/>
    <d v="2014-04-12T00:00:00"/>
    <s v="Horing Baai"/>
    <x v="154"/>
    <x v="122"/>
    <x v="6"/>
    <x v="5"/>
    <x v="17"/>
    <m/>
    <s v="Elephantfish"/>
    <m/>
    <n v="3.1"/>
    <n v="3.1"/>
  </r>
  <r>
    <x v="23"/>
    <d v="2014-04-12T00:00:00"/>
    <s v="Horing Baai"/>
    <x v="237"/>
    <x v="170"/>
    <x v="146"/>
    <x v="2"/>
    <x v="17"/>
    <m/>
    <s v="Shark Spotted Gully"/>
    <m/>
    <n v="15.1"/>
    <n v="15.1"/>
  </r>
  <r>
    <x v="23"/>
    <d v="2014-04-12T00:00:00"/>
    <s v="Horing Baai"/>
    <x v="237"/>
    <x v="170"/>
    <x v="146"/>
    <x v="2"/>
    <x v="17"/>
    <m/>
    <s v="Shark Spotted Gully"/>
    <m/>
    <n v="14.1"/>
    <n v="14.1"/>
  </r>
  <r>
    <x v="23"/>
    <d v="2014-04-12T00:00:00"/>
    <s v="Horing Baai"/>
    <x v="310"/>
    <x v="61"/>
    <x v="10"/>
    <x v="2"/>
    <x v="17"/>
    <m/>
    <s v="Shark Spotted Gully"/>
    <m/>
    <n v="18.2"/>
    <n v="18.2"/>
  </r>
  <r>
    <x v="23"/>
    <d v="2014-04-12T00:00:00"/>
    <s v="Horing Baai"/>
    <x v="351"/>
    <x v="110"/>
    <x v="197"/>
    <x v="4"/>
    <x v="17"/>
    <m/>
    <s v="Shark Spotted Gully"/>
    <m/>
    <n v="10.1"/>
    <n v="10.1"/>
  </r>
  <r>
    <x v="23"/>
    <d v="2014-04-12T00:00:00"/>
    <s v="Horing Baai"/>
    <x v="351"/>
    <x v="110"/>
    <x v="197"/>
    <x v="4"/>
    <x v="17"/>
    <m/>
    <s v="Shark Spotted Gully"/>
    <m/>
    <n v="5.6"/>
    <n v="5.6"/>
  </r>
  <r>
    <x v="23"/>
    <d v="2014-04-12T00:00:00"/>
    <s v="Horing Baai"/>
    <x v="351"/>
    <x v="110"/>
    <x v="197"/>
    <x v="4"/>
    <x v="17"/>
    <s v="Kob"/>
    <m/>
    <m/>
    <n v="0.7"/>
    <n v="0.7"/>
  </r>
  <r>
    <x v="23"/>
    <d v="2014-04-12T00:00:00"/>
    <s v="Horing Baai"/>
    <x v="351"/>
    <x v="110"/>
    <x v="197"/>
    <x v="4"/>
    <x v="17"/>
    <m/>
    <s v="Elephantfish"/>
    <m/>
    <n v="2.2999999999999998"/>
    <n v="2.2999999999999998"/>
  </r>
  <r>
    <x v="23"/>
    <d v="2014-04-12T00:00:00"/>
    <s v="Horing Baai"/>
    <x v="351"/>
    <x v="110"/>
    <x v="197"/>
    <x v="4"/>
    <x v="17"/>
    <s v="Kob"/>
    <m/>
    <m/>
    <n v="0.7"/>
    <n v="0.7"/>
  </r>
  <r>
    <x v="23"/>
    <d v="2014-04-12T00:00:00"/>
    <s v="Horing Baai"/>
    <x v="351"/>
    <x v="110"/>
    <x v="197"/>
    <x v="4"/>
    <x v="17"/>
    <s v="Kob"/>
    <m/>
    <m/>
    <n v="0.9"/>
    <n v="0.9"/>
  </r>
  <r>
    <x v="23"/>
    <d v="2014-04-12T00:00:00"/>
    <s v="Horing Baai"/>
    <x v="350"/>
    <x v="32"/>
    <x v="197"/>
    <x v="2"/>
    <x v="17"/>
    <m/>
    <s v="Elephantfish"/>
    <m/>
    <n v="2.7"/>
    <n v="2.7"/>
  </r>
  <r>
    <x v="23"/>
    <d v="2014-04-12T00:00:00"/>
    <s v="Horing Baai"/>
    <x v="350"/>
    <x v="32"/>
    <x v="197"/>
    <x v="2"/>
    <x v="17"/>
    <m/>
    <s v="Elephantfish"/>
    <m/>
    <n v="2.2999999999999998"/>
    <n v="2.2999999999999998"/>
  </r>
  <r>
    <x v="23"/>
    <d v="2014-04-12T00:00:00"/>
    <s v="Horing Baai"/>
    <x v="350"/>
    <x v="32"/>
    <x v="197"/>
    <x v="2"/>
    <x v="17"/>
    <m/>
    <s v="Elephantfish"/>
    <m/>
    <n v="4.9000000000000004"/>
    <n v="4.9000000000000004"/>
  </r>
  <r>
    <x v="23"/>
    <d v="2014-04-12T00:00:00"/>
    <s v="Horing Baai"/>
    <x v="350"/>
    <x v="32"/>
    <x v="197"/>
    <x v="2"/>
    <x v="17"/>
    <s v="Kob"/>
    <m/>
    <m/>
    <n v="0.8"/>
    <n v="0.8"/>
  </r>
  <r>
    <x v="23"/>
    <d v="2014-04-12T00:00:00"/>
    <s v="Horing Baai"/>
    <x v="350"/>
    <x v="32"/>
    <x v="197"/>
    <x v="2"/>
    <x v="17"/>
    <s v="Kob"/>
    <m/>
    <m/>
    <n v="1"/>
    <n v="1"/>
  </r>
  <r>
    <x v="23"/>
    <d v="2014-04-12T00:00:00"/>
    <s v="Horing Baai"/>
    <x v="350"/>
    <x v="32"/>
    <x v="197"/>
    <x v="2"/>
    <x v="17"/>
    <m/>
    <s v="Elephantfish"/>
    <m/>
    <n v="3.8"/>
    <n v="3.8"/>
  </r>
  <r>
    <x v="23"/>
    <d v="2014-04-12T00:00:00"/>
    <s v="Horing Baai"/>
    <x v="235"/>
    <x v="168"/>
    <x v="94"/>
    <x v="4"/>
    <x v="17"/>
    <s v="Kob"/>
    <m/>
    <m/>
    <n v="0.9"/>
    <n v="0.9"/>
  </r>
  <r>
    <x v="23"/>
    <d v="2014-04-12T00:00:00"/>
    <s v="Horing Baai"/>
    <x v="235"/>
    <x v="168"/>
    <x v="94"/>
    <x v="4"/>
    <x v="17"/>
    <s v="Kob"/>
    <m/>
    <m/>
    <n v="1.1000000000000001"/>
    <n v="1.1000000000000001"/>
  </r>
  <r>
    <x v="23"/>
    <d v="2014-04-12T00:00:00"/>
    <s v="Horing Baai"/>
    <x v="235"/>
    <x v="168"/>
    <x v="94"/>
    <x v="4"/>
    <x v="17"/>
    <s v="Kob"/>
    <m/>
    <m/>
    <n v="1.1000000000000001"/>
    <n v="1.1000000000000001"/>
  </r>
  <r>
    <x v="23"/>
    <d v="2014-04-12T00:00:00"/>
    <s v="Horing Baai"/>
    <x v="235"/>
    <x v="168"/>
    <x v="94"/>
    <x v="4"/>
    <x v="17"/>
    <s v="Kob"/>
    <m/>
    <m/>
    <n v="0.9"/>
    <n v="0.9"/>
  </r>
  <r>
    <x v="23"/>
    <d v="2014-04-12T00:00:00"/>
    <s v="Horing Baai"/>
    <x v="235"/>
    <x v="168"/>
    <x v="94"/>
    <x v="4"/>
    <x v="17"/>
    <s v="Kob"/>
    <m/>
    <m/>
    <n v="0.8"/>
    <n v="0.8"/>
  </r>
  <r>
    <x v="23"/>
    <d v="2014-04-12T00:00:00"/>
    <s v="Horing Baai"/>
    <x v="235"/>
    <x v="168"/>
    <x v="94"/>
    <x v="4"/>
    <x v="17"/>
    <s v="Kob"/>
    <m/>
    <m/>
    <n v="1.1000000000000001"/>
    <n v="1.1000000000000001"/>
  </r>
  <r>
    <x v="23"/>
    <d v="2014-04-12T00:00:00"/>
    <s v="Horing Baai"/>
    <x v="255"/>
    <x v="183"/>
    <x v="94"/>
    <x v="3"/>
    <x v="17"/>
    <s v="Kob"/>
    <m/>
    <m/>
    <n v="1.1000000000000001"/>
    <n v="1.1000000000000001"/>
  </r>
  <r>
    <x v="23"/>
    <d v="2014-04-12T00:00:00"/>
    <s v="Horing Baai"/>
    <x v="255"/>
    <x v="183"/>
    <x v="94"/>
    <x v="3"/>
    <x v="17"/>
    <s v="Kob"/>
    <m/>
    <m/>
    <n v="0.9"/>
    <n v="0.9"/>
  </r>
  <r>
    <x v="23"/>
    <d v="2014-04-12T00:00:00"/>
    <s v="Horing Baai"/>
    <x v="255"/>
    <x v="183"/>
    <x v="94"/>
    <x v="3"/>
    <x v="17"/>
    <s v="Kob"/>
    <m/>
    <m/>
    <n v="0.9"/>
    <n v="0.9"/>
  </r>
  <r>
    <x v="23"/>
    <d v="2014-04-12T00:00:00"/>
    <s v="Horing Baai"/>
    <x v="255"/>
    <x v="183"/>
    <x v="94"/>
    <x v="3"/>
    <x v="17"/>
    <s v="Kob"/>
    <m/>
    <m/>
    <n v="1.1000000000000001"/>
    <n v="1.1000000000000001"/>
  </r>
  <r>
    <x v="23"/>
    <d v="2014-04-12T00:00:00"/>
    <s v="Horing Baai"/>
    <x v="255"/>
    <x v="183"/>
    <x v="94"/>
    <x v="3"/>
    <x v="17"/>
    <s v="Kob"/>
    <m/>
    <m/>
    <n v="1.8"/>
    <n v="1.8"/>
  </r>
  <r>
    <x v="23"/>
    <d v="2014-04-12T00:00:00"/>
    <s v="Horing Baai"/>
    <x v="255"/>
    <x v="183"/>
    <x v="94"/>
    <x v="3"/>
    <x v="17"/>
    <s v="Steenbras West Coast"/>
    <m/>
    <m/>
    <n v="1.4"/>
    <n v="1.4"/>
  </r>
  <r>
    <x v="23"/>
    <d v="2014-04-12T00:00:00"/>
    <s v="Horing Baai"/>
    <x v="255"/>
    <x v="183"/>
    <x v="94"/>
    <x v="3"/>
    <x v="17"/>
    <s v="Kob"/>
    <m/>
    <m/>
    <n v="1.6"/>
    <n v="1.6"/>
  </r>
  <r>
    <x v="23"/>
    <d v="2014-04-12T00:00:00"/>
    <s v="Horing Baai"/>
    <x v="255"/>
    <x v="183"/>
    <x v="94"/>
    <x v="3"/>
    <x v="17"/>
    <s v="Kob"/>
    <m/>
    <m/>
    <n v="0.8"/>
    <n v="0.8"/>
  </r>
  <r>
    <x v="23"/>
    <d v="2014-04-12T00:00:00"/>
    <s v="Horing Baai"/>
    <x v="463"/>
    <x v="322"/>
    <x v="244"/>
    <x v="2"/>
    <x v="17"/>
    <m/>
    <s v="Shark Spotted Gully"/>
    <m/>
    <n v="6.4"/>
    <n v="6.4"/>
  </r>
  <r>
    <x v="23"/>
    <d v="2014-04-12T00:00:00"/>
    <s v="Horing Baai"/>
    <x v="463"/>
    <x v="322"/>
    <x v="244"/>
    <x v="2"/>
    <x v="17"/>
    <m/>
    <s v="Elephantfish"/>
    <m/>
    <n v="4.4000000000000004"/>
    <n v="4.4000000000000004"/>
  </r>
  <r>
    <x v="23"/>
    <d v="2014-04-12T00:00:00"/>
    <s v="Horing Baai"/>
    <x v="463"/>
    <x v="322"/>
    <x v="244"/>
    <x v="2"/>
    <x v="17"/>
    <s v="Kob"/>
    <m/>
    <m/>
    <n v="1.1000000000000001"/>
    <n v="1.1000000000000001"/>
  </r>
  <r>
    <x v="23"/>
    <d v="2014-04-12T00:00:00"/>
    <s v="Horing Baai"/>
    <x v="334"/>
    <x v="235"/>
    <x v="114"/>
    <x v="6"/>
    <x v="22"/>
    <m/>
    <m/>
    <m/>
    <s v=""/>
    <s v=""/>
  </r>
  <r>
    <x v="23"/>
    <d v="2014-04-12T00:00:00"/>
    <s v="Horing Baai"/>
    <x v="246"/>
    <x v="5"/>
    <x v="152"/>
    <x v="2"/>
    <x v="22"/>
    <s v="Kob"/>
    <m/>
    <m/>
    <n v="3"/>
    <n v="3"/>
  </r>
  <r>
    <x v="23"/>
    <d v="2014-04-12T00:00:00"/>
    <s v="Horing Baai"/>
    <x v="246"/>
    <x v="5"/>
    <x v="152"/>
    <x v="2"/>
    <x v="22"/>
    <m/>
    <s v="Shark Spotted Gully"/>
    <m/>
    <n v="3.8"/>
    <n v="3.8"/>
  </r>
  <r>
    <x v="23"/>
    <d v="2014-04-12T00:00:00"/>
    <s v="Horing Baai"/>
    <x v="393"/>
    <x v="276"/>
    <x v="152"/>
    <x v="7"/>
    <x v="22"/>
    <m/>
    <s v="Shark Spotted Gully"/>
    <m/>
    <n v="8.8000000000000007"/>
    <n v="8.8000000000000007"/>
  </r>
  <r>
    <x v="23"/>
    <d v="2014-04-12T00:00:00"/>
    <s v="Horing Baai"/>
    <x v="245"/>
    <x v="176"/>
    <x v="151"/>
    <x v="0"/>
    <x v="22"/>
    <m/>
    <s v="Elephantfish"/>
    <m/>
    <n v="4.7"/>
    <n v="4.7"/>
  </r>
  <r>
    <x v="23"/>
    <d v="2014-04-12T00:00:00"/>
    <s v="Horing Baai"/>
    <x v="245"/>
    <x v="176"/>
    <x v="151"/>
    <x v="0"/>
    <x v="22"/>
    <s v="Kob"/>
    <m/>
    <m/>
    <n v="1.6"/>
    <n v="1.6"/>
  </r>
  <r>
    <x v="23"/>
    <d v="2014-04-12T00:00:00"/>
    <s v="Horing Baai"/>
    <x v="245"/>
    <x v="176"/>
    <x v="151"/>
    <x v="0"/>
    <x v="22"/>
    <m/>
    <s v="Shark Spotted Gully"/>
    <m/>
    <n v="5.5"/>
    <n v="5.5"/>
  </r>
  <r>
    <x v="23"/>
    <d v="2014-04-12T00:00:00"/>
    <s v="Horing Baai"/>
    <x v="298"/>
    <x v="132"/>
    <x v="170"/>
    <x v="2"/>
    <x v="22"/>
    <m/>
    <s v="Shark Spotted Gully"/>
    <m/>
    <n v="9.1"/>
    <n v="9.1"/>
  </r>
  <r>
    <x v="23"/>
    <d v="2014-04-12T00:00:00"/>
    <s v="Horing Baai"/>
    <x v="247"/>
    <x v="81"/>
    <x v="153"/>
    <x v="2"/>
    <x v="22"/>
    <s v="Kob"/>
    <m/>
    <m/>
    <n v="1.3"/>
    <n v="1.3"/>
  </r>
  <r>
    <x v="23"/>
    <d v="2014-04-12T00:00:00"/>
    <s v="Horing Baai"/>
    <x v="295"/>
    <x v="178"/>
    <x v="169"/>
    <x v="4"/>
    <x v="22"/>
    <m/>
    <m/>
    <m/>
    <s v=""/>
    <s v=""/>
  </r>
  <r>
    <x v="23"/>
    <d v="2014-04-12T00:00:00"/>
    <s v="Horing Baai"/>
    <x v="453"/>
    <x v="317"/>
    <x v="118"/>
    <x v="2"/>
    <x v="22"/>
    <m/>
    <s v="Shark Spotted Gully"/>
    <m/>
    <n v="7.2"/>
    <n v="7.2"/>
  </r>
  <r>
    <x v="23"/>
    <d v="2014-04-12T00:00:00"/>
    <s v="Horing Baai"/>
    <x v="453"/>
    <x v="317"/>
    <x v="118"/>
    <x v="2"/>
    <x v="22"/>
    <m/>
    <s v="Shark Spotted Gully"/>
    <m/>
    <n v="6.8"/>
    <n v="6.8"/>
  </r>
  <r>
    <x v="23"/>
    <d v="2014-04-12T00:00:00"/>
    <s v="Horing Baai"/>
    <x v="453"/>
    <x v="317"/>
    <x v="118"/>
    <x v="2"/>
    <x v="22"/>
    <m/>
    <s v="Guitarfish - Lesser"/>
    <m/>
    <n v="2.2000000000000002"/>
    <n v="2.2000000000000002"/>
  </r>
  <r>
    <x v="23"/>
    <d v="2014-04-12T00:00:00"/>
    <s v="Horing Baai"/>
    <x v="453"/>
    <x v="317"/>
    <x v="118"/>
    <x v="2"/>
    <x v="22"/>
    <s v="Kob"/>
    <m/>
    <m/>
    <n v="1.7"/>
    <n v="1.7"/>
  </r>
  <r>
    <x v="23"/>
    <d v="2014-04-12T00:00:00"/>
    <s v="Horing Baai"/>
    <x v="190"/>
    <x v="143"/>
    <x v="118"/>
    <x v="2"/>
    <x v="22"/>
    <m/>
    <s v="Shark Spotted Gully"/>
    <m/>
    <n v="17.399999999999999"/>
    <n v="17.399999999999999"/>
  </r>
  <r>
    <x v="23"/>
    <d v="2014-04-12T00:00:00"/>
    <s v="Horing Baai"/>
    <x v="190"/>
    <x v="143"/>
    <x v="118"/>
    <x v="2"/>
    <x v="22"/>
    <s v="Kob"/>
    <m/>
    <m/>
    <n v="1.7"/>
    <n v="1.7"/>
  </r>
  <r>
    <x v="23"/>
    <d v="2014-04-12T00:00:00"/>
    <s v="Horing Baai"/>
    <x v="190"/>
    <x v="143"/>
    <x v="118"/>
    <x v="2"/>
    <x v="22"/>
    <s v="Kob"/>
    <m/>
    <m/>
    <n v="1"/>
    <n v="1"/>
  </r>
  <r>
    <x v="23"/>
    <d v="2014-04-12T00:00:00"/>
    <s v="Horing Baai"/>
    <x v="190"/>
    <x v="143"/>
    <x v="118"/>
    <x v="2"/>
    <x v="22"/>
    <m/>
    <s v="Guitarfish - Lesser"/>
    <m/>
    <n v="2.4"/>
    <n v="2.4"/>
  </r>
  <r>
    <x v="23"/>
    <d v="2014-04-12T00:00:00"/>
    <s v="Horing Baai"/>
    <x v="210"/>
    <x v="157"/>
    <x v="128"/>
    <x v="4"/>
    <x v="2"/>
    <m/>
    <s v="Shark Spotted Gully"/>
    <m/>
    <n v="8.1"/>
    <n v="8.1"/>
  </r>
  <r>
    <x v="23"/>
    <d v="2014-04-12T00:00:00"/>
    <s v="Horing Baai"/>
    <x v="210"/>
    <x v="157"/>
    <x v="128"/>
    <x v="4"/>
    <x v="2"/>
    <s v="Kob"/>
    <m/>
    <m/>
    <n v="0.8"/>
    <n v="0.8"/>
  </r>
  <r>
    <x v="23"/>
    <d v="2014-04-12T00:00:00"/>
    <s v="Horing Baai"/>
    <x v="210"/>
    <x v="157"/>
    <x v="128"/>
    <x v="4"/>
    <x v="2"/>
    <m/>
    <s v="Elephantfish"/>
    <m/>
    <n v="3.6"/>
    <n v="3.6"/>
  </r>
  <r>
    <x v="23"/>
    <d v="2014-04-12T00:00:00"/>
    <s v="Horing Baai"/>
    <x v="450"/>
    <x v="13"/>
    <x v="239"/>
    <x v="2"/>
    <x v="2"/>
    <m/>
    <s v="Shark Spotted Gully"/>
    <m/>
    <n v="5.3"/>
    <n v="5.3"/>
  </r>
  <r>
    <x v="23"/>
    <d v="2014-04-12T00:00:00"/>
    <s v="Horing Baai"/>
    <x v="450"/>
    <x v="13"/>
    <x v="239"/>
    <x v="2"/>
    <x v="2"/>
    <m/>
    <s v="Shark Spotted Gully"/>
    <m/>
    <n v="4"/>
    <n v="4"/>
  </r>
  <r>
    <x v="23"/>
    <d v="2014-04-12T00:00:00"/>
    <s v="Horing Baai"/>
    <x v="450"/>
    <x v="13"/>
    <x v="239"/>
    <x v="2"/>
    <x v="2"/>
    <m/>
    <s v="Shark Spotted Gully"/>
    <m/>
    <n v="6.4"/>
    <n v="6.4"/>
  </r>
  <r>
    <x v="23"/>
    <d v="2014-04-12T00:00:00"/>
    <s v="Horing Baai"/>
    <x v="378"/>
    <x v="262"/>
    <x v="37"/>
    <x v="4"/>
    <x v="2"/>
    <m/>
    <s v="Shark Spotted Gully"/>
    <m/>
    <n v="4.8"/>
    <n v="4.8"/>
  </r>
  <r>
    <x v="23"/>
    <d v="2014-04-12T00:00:00"/>
    <s v="Horing Baai"/>
    <x v="378"/>
    <x v="262"/>
    <x v="37"/>
    <x v="4"/>
    <x v="2"/>
    <m/>
    <s v="Shark Spotted Gully"/>
    <m/>
    <n v="5.3"/>
    <n v="5.3"/>
  </r>
  <r>
    <x v="23"/>
    <d v="2014-04-12T00:00:00"/>
    <s v="Horing Baai"/>
    <x v="218"/>
    <x v="162"/>
    <x v="135"/>
    <x v="4"/>
    <x v="2"/>
    <s v="Kob"/>
    <m/>
    <m/>
    <n v="0.9"/>
    <n v="0.9"/>
  </r>
  <r>
    <x v="23"/>
    <d v="2014-04-12T00:00:00"/>
    <s v="Horing Baai"/>
    <x v="218"/>
    <x v="162"/>
    <x v="135"/>
    <x v="4"/>
    <x v="2"/>
    <s v="Kob"/>
    <m/>
    <m/>
    <n v="1.4"/>
    <n v="1.4"/>
  </r>
  <r>
    <x v="23"/>
    <d v="2014-04-12T00:00:00"/>
    <s v="Horing Baai"/>
    <x v="377"/>
    <x v="76"/>
    <x v="132"/>
    <x v="8"/>
    <x v="2"/>
    <m/>
    <m/>
    <m/>
    <s v=""/>
    <s v=""/>
  </r>
  <r>
    <x v="23"/>
    <d v="2014-04-12T00:00:00"/>
    <s v="Horing Baai"/>
    <x v="212"/>
    <x v="81"/>
    <x v="130"/>
    <x v="0"/>
    <x v="2"/>
    <s v="Kob"/>
    <m/>
    <m/>
    <n v="1.4"/>
    <n v="1.4"/>
  </r>
  <r>
    <x v="23"/>
    <d v="2014-04-12T00:00:00"/>
    <s v="Horing Baai"/>
    <x v="212"/>
    <x v="81"/>
    <x v="130"/>
    <x v="0"/>
    <x v="2"/>
    <s v="Kob"/>
    <m/>
    <m/>
    <n v="0.9"/>
    <n v="0.9"/>
  </r>
  <r>
    <x v="23"/>
    <d v="2014-04-12T00:00:00"/>
    <s v="Horing Baai"/>
    <x v="379"/>
    <x v="263"/>
    <x v="135"/>
    <x v="7"/>
    <x v="2"/>
    <m/>
    <m/>
    <m/>
    <s v=""/>
    <s v=""/>
  </r>
  <r>
    <x v="23"/>
    <d v="2014-04-12T00:00:00"/>
    <s v="Horing Baai"/>
    <x v="213"/>
    <x v="113"/>
    <x v="131"/>
    <x v="2"/>
    <x v="2"/>
    <s v="Kob"/>
    <m/>
    <m/>
    <n v="1.3"/>
    <n v="1.3"/>
  </r>
  <r>
    <x v="23"/>
    <d v="2014-04-12T00:00:00"/>
    <s v="Horing Baai"/>
    <x v="220"/>
    <x v="163"/>
    <x v="93"/>
    <x v="2"/>
    <x v="2"/>
    <s v="Kob"/>
    <m/>
    <m/>
    <n v="1.1000000000000001"/>
    <n v="1.1000000000000001"/>
  </r>
  <r>
    <x v="23"/>
    <d v="2014-04-12T00:00:00"/>
    <s v="Horing Baai"/>
    <x v="220"/>
    <x v="163"/>
    <x v="93"/>
    <x v="2"/>
    <x v="2"/>
    <s v="Kob"/>
    <m/>
    <m/>
    <n v="1.1000000000000001"/>
    <n v="1.1000000000000001"/>
  </r>
  <r>
    <x v="23"/>
    <d v="2014-04-12T00:00:00"/>
    <s v="Horing Baai"/>
    <x v="451"/>
    <x v="315"/>
    <x v="105"/>
    <x v="2"/>
    <x v="2"/>
    <s v="Kob"/>
    <m/>
    <m/>
    <n v="1.3"/>
    <n v="1.3"/>
  </r>
  <r>
    <x v="23"/>
    <d v="2014-04-12T00:00:00"/>
    <s v="Horing Baai"/>
    <x v="214"/>
    <x v="159"/>
    <x v="132"/>
    <x v="2"/>
    <x v="2"/>
    <s v="Kob"/>
    <m/>
    <m/>
    <n v="1.3"/>
    <n v="1.3"/>
  </r>
  <r>
    <x v="23"/>
    <d v="2014-04-12T00:00:00"/>
    <s v="Horing Baai"/>
    <x v="214"/>
    <x v="159"/>
    <x v="132"/>
    <x v="2"/>
    <x v="2"/>
    <s v="Kob"/>
    <m/>
    <m/>
    <n v="1.3"/>
    <n v="1.3"/>
  </r>
  <r>
    <x v="23"/>
    <d v="2014-04-12T00:00:00"/>
    <s v="Horing Baai"/>
    <x v="8"/>
    <x v="8"/>
    <x v="4"/>
    <x v="2"/>
    <x v="2"/>
    <m/>
    <s v="Shark Spotted Gully"/>
    <m/>
    <n v="8.8000000000000007"/>
    <n v="8.8000000000000007"/>
  </r>
  <r>
    <x v="23"/>
    <d v="2014-04-12T00:00:00"/>
    <s v="Horing Baai"/>
    <x v="8"/>
    <x v="8"/>
    <x v="4"/>
    <x v="2"/>
    <x v="2"/>
    <m/>
    <s v="Shark Spotted Gully"/>
    <m/>
    <n v="13.4"/>
    <n v="13.4"/>
  </r>
  <r>
    <x v="23"/>
    <d v="2014-04-12T00:00:00"/>
    <s v="Horing Baai"/>
    <x v="8"/>
    <x v="8"/>
    <x v="4"/>
    <x v="2"/>
    <x v="2"/>
    <m/>
    <s v="Shark Spotted Gully"/>
    <m/>
    <n v="16.600000000000001"/>
    <n v="16.600000000000001"/>
  </r>
  <r>
    <x v="23"/>
    <d v="2014-04-12T00:00:00"/>
    <s v="Horing Baai"/>
    <x v="8"/>
    <x v="8"/>
    <x v="4"/>
    <x v="2"/>
    <x v="2"/>
    <m/>
    <s v="Shark Spotted Gully"/>
    <m/>
    <n v="7.6"/>
    <n v="7.6"/>
  </r>
  <r>
    <x v="23"/>
    <d v="2014-04-12T00:00:00"/>
    <s v="Horing Baai"/>
    <x v="129"/>
    <x v="102"/>
    <x v="37"/>
    <x v="5"/>
    <x v="2"/>
    <m/>
    <s v="Shark Spotted Gully"/>
    <m/>
    <n v="5.5"/>
    <n v="5.5"/>
  </r>
  <r>
    <x v="23"/>
    <d v="2014-04-12T00:00:00"/>
    <s v="Horing Baai"/>
    <x v="129"/>
    <x v="102"/>
    <x v="37"/>
    <x v="5"/>
    <x v="2"/>
    <m/>
    <s v="Shark Spotted Gully"/>
    <m/>
    <n v="8.8000000000000007"/>
    <n v="8.8000000000000007"/>
  </r>
  <r>
    <x v="23"/>
    <d v="2014-04-12T00:00:00"/>
    <s v="Horing Baai"/>
    <x v="129"/>
    <x v="102"/>
    <x v="37"/>
    <x v="5"/>
    <x v="2"/>
    <m/>
    <s v="Shark Spotted Gully"/>
    <m/>
    <n v="3.9"/>
    <n v="3.9"/>
  </r>
  <r>
    <x v="23"/>
    <d v="2014-04-12T00:00:00"/>
    <s v="Horing Baai"/>
    <x v="129"/>
    <x v="102"/>
    <x v="37"/>
    <x v="5"/>
    <x v="2"/>
    <s v="Kob"/>
    <m/>
    <m/>
    <n v="2"/>
    <n v="2"/>
  </r>
  <r>
    <x v="23"/>
    <d v="2014-04-12T00:00:00"/>
    <s v="Horing Baai"/>
    <x v="129"/>
    <x v="102"/>
    <x v="37"/>
    <x v="5"/>
    <x v="2"/>
    <s v="Kob"/>
    <m/>
    <m/>
    <n v="2.2999999999999998"/>
    <n v="2.2999999999999998"/>
  </r>
  <r>
    <x v="23"/>
    <d v="2014-04-12T00:00:00"/>
    <s v="Horing Baai"/>
    <x v="129"/>
    <x v="102"/>
    <x v="37"/>
    <x v="5"/>
    <x v="2"/>
    <s v="Kob"/>
    <m/>
    <m/>
    <n v="1.4"/>
    <n v="1.4"/>
  </r>
  <r>
    <x v="23"/>
    <d v="2014-04-12T00:00:00"/>
    <s v="Horing Baai"/>
    <x v="166"/>
    <x v="128"/>
    <x v="69"/>
    <x v="2"/>
    <x v="18"/>
    <m/>
    <s v="Shark Spotted Gully"/>
    <m/>
    <n v="15.5"/>
    <n v="15.5"/>
  </r>
  <r>
    <x v="23"/>
    <d v="2014-04-12T00:00:00"/>
    <s v="Horing Baai"/>
    <x v="166"/>
    <x v="128"/>
    <x v="69"/>
    <x v="2"/>
    <x v="18"/>
    <m/>
    <s v="Shark Spotted Gully"/>
    <m/>
    <n v="8.6"/>
    <n v="8.6"/>
  </r>
  <r>
    <x v="23"/>
    <d v="2014-04-12T00:00:00"/>
    <s v="Horing Baai"/>
    <x v="166"/>
    <x v="128"/>
    <x v="69"/>
    <x v="2"/>
    <x v="18"/>
    <m/>
    <s v="Shark Spotted Gully"/>
    <m/>
    <n v="22.2"/>
    <n v="22.2"/>
  </r>
  <r>
    <x v="23"/>
    <d v="2014-04-12T00:00:00"/>
    <s v="Horing Baai"/>
    <x v="166"/>
    <x v="128"/>
    <x v="69"/>
    <x v="2"/>
    <x v="18"/>
    <m/>
    <s v="Shark Spotted Gully"/>
    <m/>
    <n v="10.1"/>
    <n v="10.1"/>
  </r>
  <r>
    <x v="23"/>
    <d v="2014-04-12T00:00:00"/>
    <s v="Horing Baai"/>
    <x v="166"/>
    <x v="128"/>
    <x v="69"/>
    <x v="2"/>
    <x v="18"/>
    <m/>
    <s v="Shark Spotted Gully"/>
    <m/>
    <n v="5.8"/>
    <n v="5.8"/>
  </r>
  <r>
    <x v="23"/>
    <d v="2014-04-12T00:00:00"/>
    <s v="Horing Baai"/>
    <x v="166"/>
    <x v="128"/>
    <x v="69"/>
    <x v="2"/>
    <x v="18"/>
    <m/>
    <s v="Shark Cow / Sevengill"/>
    <m/>
    <n v="43.4"/>
    <n v="43.4"/>
  </r>
  <r>
    <x v="23"/>
    <d v="2014-04-12T00:00:00"/>
    <s v="Horing Baai"/>
    <x v="162"/>
    <x v="71"/>
    <x v="94"/>
    <x v="2"/>
    <x v="18"/>
    <s v="Kob"/>
    <m/>
    <m/>
    <n v="0.7"/>
    <n v="0.7"/>
  </r>
  <r>
    <x v="23"/>
    <d v="2014-04-12T00:00:00"/>
    <s v="Horing Baai"/>
    <x v="464"/>
    <x v="323"/>
    <x v="245"/>
    <x v="7"/>
    <x v="18"/>
    <s v="Kob"/>
    <m/>
    <m/>
    <n v="2.1"/>
    <n v="2.1"/>
  </r>
  <r>
    <x v="23"/>
    <d v="2014-04-12T00:00:00"/>
    <s v="Horing Baai"/>
    <x v="464"/>
    <x v="323"/>
    <x v="245"/>
    <x v="7"/>
    <x v="18"/>
    <m/>
    <s v="Shark Hound Smooth"/>
    <m/>
    <n v="2.1"/>
    <n v="2.1"/>
  </r>
  <r>
    <x v="23"/>
    <d v="2014-04-12T00:00:00"/>
    <s v="Horing Baai"/>
    <x v="240"/>
    <x v="172"/>
    <x v="148"/>
    <x v="2"/>
    <x v="18"/>
    <m/>
    <s v="Shark Spotted Gully"/>
    <m/>
    <n v="9.1"/>
    <n v="9.1"/>
  </r>
  <r>
    <x v="23"/>
    <d v="2014-04-12T00:00:00"/>
    <s v="Horing Baai"/>
    <x v="240"/>
    <x v="172"/>
    <x v="148"/>
    <x v="2"/>
    <x v="18"/>
    <m/>
    <s v="Shark Spotted Gully"/>
    <m/>
    <n v="20.8"/>
    <n v="20.8"/>
  </r>
  <r>
    <x v="23"/>
    <d v="2014-04-12T00:00:00"/>
    <s v="Horing Baai"/>
    <x v="240"/>
    <x v="172"/>
    <x v="148"/>
    <x v="2"/>
    <x v="18"/>
    <m/>
    <s v="Shark Spotted Gully"/>
    <m/>
    <n v="14.1"/>
    <n v="14.1"/>
  </r>
  <r>
    <x v="23"/>
    <d v="2014-04-12T00:00:00"/>
    <s v="Horing Baai"/>
    <x v="240"/>
    <x v="172"/>
    <x v="148"/>
    <x v="2"/>
    <x v="18"/>
    <m/>
    <s v="Shark Spotted Gully"/>
    <m/>
    <n v="16.600000000000001"/>
    <n v="16.600000000000001"/>
  </r>
  <r>
    <x v="23"/>
    <d v="2014-04-12T00:00:00"/>
    <s v="Horing Baai"/>
    <x v="240"/>
    <x v="172"/>
    <x v="148"/>
    <x v="2"/>
    <x v="18"/>
    <s v="Kob"/>
    <m/>
    <m/>
    <n v="0.7"/>
    <n v="0.7"/>
  </r>
  <r>
    <x v="23"/>
    <d v="2014-04-12T00:00:00"/>
    <s v="Horing Baai"/>
    <x v="240"/>
    <x v="172"/>
    <x v="148"/>
    <x v="2"/>
    <x v="18"/>
    <s v="Kob"/>
    <m/>
    <m/>
    <n v="0.9"/>
    <n v="0.9"/>
  </r>
  <r>
    <x v="23"/>
    <d v="2014-04-12T00:00:00"/>
    <s v="Horing Baai"/>
    <x v="240"/>
    <x v="172"/>
    <x v="148"/>
    <x v="2"/>
    <x v="18"/>
    <s v="Kob"/>
    <m/>
    <m/>
    <n v="0.8"/>
    <n v="0.8"/>
  </r>
  <r>
    <x v="23"/>
    <d v="2014-04-12T00:00:00"/>
    <s v="Horing Baai"/>
    <x v="240"/>
    <x v="172"/>
    <x v="148"/>
    <x v="2"/>
    <x v="18"/>
    <s v="Kob"/>
    <m/>
    <m/>
    <n v="1.8"/>
    <n v="1.8"/>
  </r>
  <r>
    <x v="23"/>
    <d v="2014-04-12T00:00:00"/>
    <s v="Horing Baai"/>
    <x v="240"/>
    <x v="172"/>
    <x v="148"/>
    <x v="2"/>
    <x v="18"/>
    <s v="Kob"/>
    <m/>
    <m/>
    <n v="0.9"/>
    <n v="0.9"/>
  </r>
  <r>
    <x v="23"/>
    <d v="2014-04-12T00:00:00"/>
    <s v="Horing Baai"/>
    <x v="422"/>
    <x v="78"/>
    <x v="229"/>
    <x v="2"/>
    <x v="18"/>
    <m/>
    <s v="Shark Spotted Gully"/>
    <m/>
    <n v="5.8"/>
    <n v="5.8"/>
  </r>
  <r>
    <x v="23"/>
    <d v="2014-04-12T00:00:00"/>
    <s v="Horing Baai"/>
    <x v="422"/>
    <x v="78"/>
    <x v="229"/>
    <x v="2"/>
    <x v="18"/>
    <s v="Kob"/>
    <m/>
    <m/>
    <n v="2.8"/>
    <n v="2.8"/>
  </r>
  <r>
    <x v="23"/>
    <d v="2014-04-12T00:00:00"/>
    <s v="Horing Baai"/>
    <x v="422"/>
    <x v="78"/>
    <x v="229"/>
    <x v="2"/>
    <x v="18"/>
    <s v="Kob"/>
    <m/>
    <m/>
    <n v="2.6"/>
    <n v="2.6"/>
  </r>
  <r>
    <x v="23"/>
    <d v="2014-04-12T00:00:00"/>
    <s v="Horing Baai"/>
    <x v="164"/>
    <x v="31"/>
    <x v="105"/>
    <x v="2"/>
    <x v="18"/>
    <m/>
    <s v="Shark Spotted Gully"/>
    <m/>
    <n v="11.5"/>
    <n v="11.5"/>
  </r>
  <r>
    <x v="23"/>
    <d v="2014-04-12T00:00:00"/>
    <s v="Horing Baai"/>
    <x v="164"/>
    <x v="31"/>
    <x v="105"/>
    <x v="2"/>
    <x v="18"/>
    <m/>
    <s v="Shark Spotted Gully"/>
    <m/>
    <n v="4.8"/>
    <n v="4.8"/>
  </r>
  <r>
    <x v="23"/>
    <d v="2014-04-12T00:00:00"/>
    <s v="Horing Baai"/>
    <x v="161"/>
    <x v="81"/>
    <x v="94"/>
    <x v="0"/>
    <x v="18"/>
    <m/>
    <s v="Shark Spotted Gully"/>
    <m/>
    <n v="24.6"/>
    <n v="24.6"/>
  </r>
  <r>
    <x v="23"/>
    <d v="2014-04-12T00:00:00"/>
    <s v="Horing Baai"/>
    <x v="159"/>
    <x v="126"/>
    <x v="103"/>
    <x v="2"/>
    <x v="18"/>
    <m/>
    <s v="Shark Spotted Gully"/>
    <m/>
    <n v="16.2"/>
    <n v="16.2"/>
  </r>
  <r>
    <x v="23"/>
    <d v="2014-04-12T00:00:00"/>
    <s v="Horing Baai"/>
    <x v="174"/>
    <x v="45"/>
    <x v="112"/>
    <x v="9"/>
    <x v="18"/>
    <m/>
    <s v="Shark Spotted Gully"/>
    <m/>
    <n v="6"/>
    <n v="6"/>
  </r>
  <r>
    <x v="23"/>
    <d v="2014-04-12T00:00:00"/>
    <s v="Horing Baai"/>
    <x v="174"/>
    <x v="45"/>
    <x v="112"/>
    <x v="9"/>
    <x v="18"/>
    <m/>
    <s v="Shark Spotted Gully"/>
    <m/>
    <n v="4.8"/>
    <n v="4.8"/>
  </r>
  <r>
    <x v="23"/>
    <d v="2014-04-12T00:00:00"/>
    <s v="Horing Baai"/>
    <x v="174"/>
    <x v="45"/>
    <x v="112"/>
    <x v="9"/>
    <x v="18"/>
    <s v="Kob"/>
    <m/>
    <m/>
    <n v="1.7"/>
    <n v="1.7"/>
  </r>
  <r>
    <x v="23"/>
    <d v="2014-04-12T00:00:00"/>
    <s v="Horing Baai"/>
    <x v="175"/>
    <x v="135"/>
    <x v="112"/>
    <x v="2"/>
    <x v="18"/>
    <m/>
    <s v="Shark Spotted Gully"/>
    <m/>
    <n v="9.1"/>
    <n v="9.1"/>
  </r>
  <r>
    <x v="23"/>
    <d v="2014-04-12T00:00:00"/>
    <s v="Horing Baai"/>
    <x v="175"/>
    <x v="135"/>
    <x v="112"/>
    <x v="2"/>
    <x v="18"/>
    <m/>
    <s v="Shark Spotted Gully"/>
    <m/>
    <n v="6.6"/>
    <n v="6.6"/>
  </r>
  <r>
    <x v="23"/>
    <d v="2014-04-12T00:00:00"/>
    <s v="Horing Baai"/>
    <x v="175"/>
    <x v="135"/>
    <x v="112"/>
    <x v="2"/>
    <x v="18"/>
    <m/>
    <s v="Shark Spotted Gully"/>
    <m/>
    <n v="6.2"/>
    <n v="6.2"/>
  </r>
  <r>
    <x v="23"/>
    <d v="2014-04-12T00:00:00"/>
    <s v="Horing Baai"/>
    <x v="160"/>
    <x v="121"/>
    <x v="48"/>
    <x v="0"/>
    <x v="18"/>
    <m/>
    <s v="Shark Spotted Gully"/>
    <m/>
    <n v="6"/>
    <n v="6"/>
  </r>
  <r>
    <x v="23"/>
    <d v="2014-04-12T00:00:00"/>
    <s v="Horing Baai"/>
    <x v="160"/>
    <x v="121"/>
    <x v="48"/>
    <x v="0"/>
    <x v="18"/>
    <m/>
    <s v="Shark Spotted Gully"/>
    <m/>
    <n v="15.5"/>
    <n v="15.5"/>
  </r>
  <r>
    <x v="23"/>
    <d v="2014-04-12T00:00:00"/>
    <s v="Horing Baai"/>
    <x v="160"/>
    <x v="121"/>
    <x v="48"/>
    <x v="0"/>
    <x v="18"/>
    <m/>
    <s v="Shark Spotted Gully"/>
    <m/>
    <n v="9.8000000000000007"/>
    <n v="9.8000000000000007"/>
  </r>
  <r>
    <x v="23"/>
    <d v="2014-04-12T00:00:00"/>
    <s v="Horing Baai"/>
    <x v="160"/>
    <x v="121"/>
    <x v="48"/>
    <x v="0"/>
    <x v="18"/>
    <s v="Kob"/>
    <m/>
    <m/>
    <n v="1.3"/>
    <n v="1.3"/>
  </r>
  <r>
    <x v="23"/>
    <d v="2014-04-12T00:00:00"/>
    <s v="Horing Baai"/>
    <x v="160"/>
    <x v="121"/>
    <x v="48"/>
    <x v="0"/>
    <x v="18"/>
    <s v="Kob"/>
    <m/>
    <m/>
    <n v="1.3"/>
    <n v="1.3"/>
  </r>
  <r>
    <x v="23"/>
    <d v="2014-04-12T00:00:00"/>
    <s v="Horing Baai"/>
    <x v="160"/>
    <x v="121"/>
    <x v="48"/>
    <x v="0"/>
    <x v="18"/>
    <s v="Kob"/>
    <m/>
    <m/>
    <n v="2.1"/>
    <n v="2.1"/>
  </r>
  <r>
    <x v="23"/>
    <d v="2014-04-12T00:00:00"/>
    <s v="Horing Baai"/>
    <x v="160"/>
    <x v="121"/>
    <x v="48"/>
    <x v="0"/>
    <x v="18"/>
    <m/>
    <s v="Shark Spotted Gully"/>
    <m/>
    <n v="13.7"/>
    <n v="13.7"/>
  </r>
  <r>
    <x v="23"/>
    <d v="2014-04-12T00:00:00"/>
    <s v="Horing Baai"/>
    <x v="160"/>
    <x v="121"/>
    <x v="48"/>
    <x v="0"/>
    <x v="18"/>
    <s v="Kob"/>
    <m/>
    <m/>
    <n v="1.6"/>
    <n v="1.6"/>
  </r>
  <r>
    <x v="23"/>
    <d v="2014-04-12T00:00:00"/>
    <s v="Horing Baai"/>
    <x v="160"/>
    <x v="121"/>
    <x v="48"/>
    <x v="0"/>
    <x v="18"/>
    <s v="Kob"/>
    <m/>
    <m/>
    <n v="1.1000000000000001"/>
    <n v="1.1000000000000001"/>
  </r>
  <r>
    <x v="23"/>
    <d v="2014-04-12T00:00:00"/>
    <s v="Horing Baai"/>
    <x v="160"/>
    <x v="121"/>
    <x v="48"/>
    <x v="0"/>
    <x v="18"/>
    <s v="Kob"/>
    <m/>
    <m/>
    <n v="1.4"/>
    <n v="1.4"/>
  </r>
  <r>
    <x v="23"/>
    <d v="2014-04-12T00:00:00"/>
    <s v="Horing Baai"/>
    <x v="160"/>
    <x v="121"/>
    <x v="48"/>
    <x v="0"/>
    <x v="18"/>
    <s v="Kob"/>
    <m/>
    <m/>
    <n v="1.6"/>
    <n v="1.6"/>
  </r>
  <r>
    <x v="23"/>
    <d v="2014-04-12T00:00:00"/>
    <s v="Horing Baai"/>
    <x v="160"/>
    <x v="121"/>
    <x v="48"/>
    <x v="0"/>
    <x v="18"/>
    <s v="Kob"/>
    <m/>
    <m/>
    <n v="1.2"/>
    <n v="1.2"/>
  </r>
  <r>
    <x v="23"/>
    <d v="2014-04-12T00:00:00"/>
    <s v="Horing Baai"/>
    <x v="160"/>
    <x v="121"/>
    <x v="48"/>
    <x v="0"/>
    <x v="18"/>
    <s v="Kob"/>
    <m/>
    <m/>
    <n v="2.2000000000000002"/>
    <n v="2.2000000000000002"/>
  </r>
  <r>
    <x v="23"/>
    <d v="2014-04-12T00:00:00"/>
    <s v="Horing Baai"/>
    <x v="160"/>
    <x v="121"/>
    <x v="48"/>
    <x v="0"/>
    <x v="18"/>
    <s v="Kob"/>
    <m/>
    <m/>
    <n v="1.8"/>
    <n v="1.8"/>
  </r>
  <r>
    <x v="23"/>
    <d v="2014-04-12T00:00:00"/>
    <s v="Horing Baai"/>
    <x v="160"/>
    <x v="121"/>
    <x v="48"/>
    <x v="0"/>
    <x v="18"/>
    <s v="Kob"/>
    <m/>
    <m/>
    <n v="1.7"/>
    <n v="1.7"/>
  </r>
  <r>
    <x v="23"/>
    <d v="2014-04-12T00:00:00"/>
    <s v="Horing Baai"/>
    <x v="160"/>
    <x v="121"/>
    <x v="48"/>
    <x v="0"/>
    <x v="18"/>
    <s v="Kob"/>
    <m/>
    <m/>
    <n v="1.4"/>
    <n v="1.4"/>
  </r>
  <r>
    <x v="23"/>
    <d v="2014-04-12T00:00:00"/>
    <s v="Horing Baai"/>
    <x v="160"/>
    <x v="121"/>
    <x v="48"/>
    <x v="0"/>
    <x v="18"/>
    <s v="Kob"/>
    <m/>
    <m/>
    <n v="1.8"/>
    <n v="1.8"/>
  </r>
  <r>
    <x v="23"/>
    <d v="2014-04-12T00:00:00"/>
    <s v="Horing Baai"/>
    <x v="160"/>
    <x v="121"/>
    <x v="48"/>
    <x v="0"/>
    <x v="18"/>
    <s v="Kob"/>
    <m/>
    <m/>
    <n v="1.8"/>
    <n v="1.8"/>
  </r>
  <r>
    <x v="23"/>
    <d v="2014-04-12T00:00:00"/>
    <s v="Horing Baai"/>
    <x v="160"/>
    <x v="121"/>
    <x v="48"/>
    <x v="0"/>
    <x v="18"/>
    <s v="Kob"/>
    <m/>
    <m/>
    <n v="3"/>
    <n v="3"/>
  </r>
  <r>
    <x v="23"/>
    <d v="2014-04-12T00:00:00"/>
    <s v="Horing Baai"/>
    <x v="160"/>
    <x v="121"/>
    <x v="48"/>
    <x v="0"/>
    <x v="18"/>
    <s v="Kob"/>
    <m/>
    <m/>
    <n v="1.1000000000000001"/>
    <n v="1.1000000000000001"/>
  </r>
  <r>
    <x v="23"/>
    <d v="2014-04-12T00:00:00"/>
    <s v="Horing Baai"/>
    <x v="160"/>
    <x v="121"/>
    <x v="48"/>
    <x v="0"/>
    <x v="18"/>
    <s v="Kob"/>
    <m/>
    <m/>
    <n v="1.6"/>
    <n v="1.6"/>
  </r>
  <r>
    <x v="23"/>
    <d v="2014-04-12T00:00:00"/>
    <s v="Horing Baai"/>
    <x v="252"/>
    <x v="180"/>
    <x v="81"/>
    <x v="9"/>
    <x v="12"/>
    <m/>
    <m/>
    <m/>
    <s v=""/>
    <s v=""/>
  </r>
  <r>
    <x v="23"/>
    <d v="2014-04-12T00:00:00"/>
    <s v="Horing Baai"/>
    <x v="121"/>
    <x v="95"/>
    <x v="86"/>
    <x v="2"/>
    <x v="12"/>
    <m/>
    <s v="Skate Spearnose"/>
    <m/>
    <n v="14.9"/>
    <n v="14.9"/>
  </r>
  <r>
    <x v="23"/>
    <d v="2014-04-12T00:00:00"/>
    <s v="Horing Baai"/>
    <x v="332"/>
    <x v="157"/>
    <x v="81"/>
    <x v="2"/>
    <x v="12"/>
    <m/>
    <s v="Elephantfish"/>
    <m/>
    <n v="4.2"/>
    <n v="4.2"/>
  </r>
  <r>
    <x v="23"/>
    <d v="2014-04-12T00:00:00"/>
    <s v="Horing Baai"/>
    <x v="114"/>
    <x v="61"/>
    <x v="81"/>
    <x v="2"/>
    <x v="12"/>
    <m/>
    <m/>
    <m/>
    <s v=""/>
    <s v=""/>
  </r>
  <r>
    <x v="23"/>
    <d v="2014-04-12T00:00:00"/>
    <s v="Horing Baai"/>
    <x v="382"/>
    <x v="23"/>
    <x v="214"/>
    <x v="2"/>
    <x v="12"/>
    <m/>
    <m/>
    <m/>
    <s v=""/>
    <s v=""/>
  </r>
  <r>
    <x v="23"/>
    <d v="2014-04-12T00:00:00"/>
    <s v="Horing Baai"/>
    <x v="134"/>
    <x v="5"/>
    <x v="74"/>
    <x v="2"/>
    <x v="7"/>
    <m/>
    <s v="Shark Copper (Female)"/>
    <m/>
    <n v="68.7"/>
    <n v="68.7"/>
  </r>
  <r>
    <x v="23"/>
    <d v="2014-04-12T00:00:00"/>
    <s v="Horing Baai"/>
    <x v="346"/>
    <x v="242"/>
    <x v="10"/>
    <x v="2"/>
    <x v="7"/>
    <m/>
    <s v="Shark Spotted Gully"/>
    <m/>
    <n v="8.6"/>
    <n v="8.6"/>
  </r>
  <r>
    <x v="23"/>
    <d v="2014-04-12T00:00:00"/>
    <s v="Horing Baai"/>
    <x v="346"/>
    <x v="242"/>
    <x v="10"/>
    <x v="2"/>
    <x v="7"/>
    <s v="Blacktail"/>
    <m/>
    <m/>
    <n v="1"/>
    <n v="1"/>
  </r>
  <r>
    <x v="23"/>
    <d v="2014-04-12T00:00:00"/>
    <s v="Horing Baai"/>
    <x v="346"/>
    <x v="242"/>
    <x v="10"/>
    <x v="2"/>
    <x v="7"/>
    <s v="Kob"/>
    <m/>
    <m/>
    <n v="3.3"/>
    <n v="3.3"/>
  </r>
  <r>
    <x v="23"/>
    <d v="2014-04-12T00:00:00"/>
    <s v="Horing Baai"/>
    <x v="346"/>
    <x v="242"/>
    <x v="10"/>
    <x v="2"/>
    <x v="7"/>
    <s v="Kob"/>
    <m/>
    <m/>
    <n v="1.9"/>
    <n v="1.9"/>
  </r>
  <r>
    <x v="23"/>
    <d v="2014-04-12T00:00:00"/>
    <s v="Horing Baai"/>
    <x v="346"/>
    <x v="242"/>
    <x v="10"/>
    <x v="2"/>
    <x v="7"/>
    <s v="Kob"/>
    <m/>
    <m/>
    <n v="1.1000000000000001"/>
    <n v="1.1000000000000001"/>
  </r>
  <r>
    <x v="23"/>
    <d v="2014-04-12T00:00:00"/>
    <s v="Horing Baai"/>
    <x v="346"/>
    <x v="242"/>
    <x v="10"/>
    <x v="2"/>
    <x v="7"/>
    <s v="Kob"/>
    <m/>
    <m/>
    <n v="8.5"/>
    <n v="8.5"/>
  </r>
  <r>
    <x v="23"/>
    <d v="2014-04-12T00:00:00"/>
    <s v="Horing Baai"/>
    <x v="64"/>
    <x v="53"/>
    <x v="23"/>
    <x v="2"/>
    <x v="7"/>
    <m/>
    <s v="Shark Spotted Gully"/>
    <m/>
    <n v="6.8"/>
    <n v="6.8"/>
  </r>
  <r>
    <x v="23"/>
    <d v="2014-04-12T00:00:00"/>
    <s v="Horing Baai"/>
    <x v="64"/>
    <x v="53"/>
    <x v="23"/>
    <x v="2"/>
    <x v="7"/>
    <m/>
    <s v="Shark Spotted Gully"/>
    <m/>
    <n v="12.8"/>
    <n v="12.8"/>
  </r>
  <r>
    <x v="23"/>
    <d v="2014-04-12T00:00:00"/>
    <s v="Horing Baai"/>
    <x v="64"/>
    <x v="53"/>
    <x v="23"/>
    <x v="2"/>
    <x v="7"/>
    <m/>
    <s v="Elephantfish"/>
    <m/>
    <n v="5.6"/>
    <n v="5.6"/>
  </r>
  <r>
    <x v="23"/>
    <d v="2014-04-12T00:00:00"/>
    <s v="Horing Baai"/>
    <x v="127"/>
    <x v="61"/>
    <x v="55"/>
    <x v="2"/>
    <x v="7"/>
    <s v="Kob"/>
    <m/>
    <m/>
    <n v="9.6"/>
    <n v="9.6"/>
  </r>
  <r>
    <x v="23"/>
    <d v="2014-04-12T00:00:00"/>
    <s v="Horing Baai"/>
    <x v="127"/>
    <x v="61"/>
    <x v="55"/>
    <x v="2"/>
    <x v="7"/>
    <m/>
    <s v="Shark Hound Smooth"/>
    <m/>
    <n v="3"/>
    <n v="3"/>
  </r>
  <r>
    <x v="23"/>
    <d v="2014-04-12T00:00:00"/>
    <s v="Horing Baai"/>
    <x v="67"/>
    <x v="56"/>
    <x v="48"/>
    <x v="1"/>
    <x v="7"/>
    <s v="Kob"/>
    <m/>
    <m/>
    <n v="0.8"/>
    <n v="0.8"/>
  </r>
  <r>
    <x v="23"/>
    <d v="2014-04-12T00:00:00"/>
    <s v="Horing Baai"/>
    <x v="67"/>
    <x v="56"/>
    <x v="48"/>
    <x v="1"/>
    <x v="7"/>
    <s v="Kob"/>
    <m/>
    <m/>
    <n v="0.9"/>
    <n v="0.9"/>
  </r>
  <r>
    <x v="23"/>
    <d v="2014-04-12T00:00:00"/>
    <s v="Horing Baai"/>
    <x v="66"/>
    <x v="55"/>
    <x v="48"/>
    <x v="0"/>
    <x v="7"/>
    <s v="Kob"/>
    <m/>
    <m/>
    <n v="0.7"/>
    <n v="0.7"/>
  </r>
  <r>
    <x v="23"/>
    <d v="2014-04-12T00:00:00"/>
    <s v="Horing Baai"/>
    <x v="66"/>
    <x v="55"/>
    <x v="48"/>
    <x v="0"/>
    <x v="7"/>
    <s v="Kob"/>
    <m/>
    <m/>
    <n v="6"/>
    <n v="6"/>
  </r>
  <r>
    <x v="23"/>
    <d v="2014-04-12T00:00:00"/>
    <s v="Horing Baai"/>
    <x v="135"/>
    <x v="107"/>
    <x v="90"/>
    <x v="2"/>
    <x v="7"/>
    <m/>
    <s v="Shark Spotted Gully"/>
    <m/>
    <n v="11.8"/>
    <n v="11.8"/>
  </r>
  <r>
    <x v="23"/>
    <d v="2014-04-12T00:00:00"/>
    <s v="Horing Baai"/>
    <x v="410"/>
    <x v="81"/>
    <x v="82"/>
    <x v="6"/>
    <x v="7"/>
    <m/>
    <s v="Shark Spotted Gully"/>
    <m/>
    <n v="17"/>
    <n v="17"/>
  </r>
  <r>
    <x v="23"/>
    <d v="2014-04-12T00:00:00"/>
    <s v="Horing Baai"/>
    <x v="410"/>
    <x v="81"/>
    <x v="82"/>
    <x v="6"/>
    <x v="7"/>
    <s v="Kob"/>
    <m/>
    <m/>
    <n v="0.9"/>
    <n v="0.9"/>
  </r>
  <r>
    <x v="23"/>
    <d v="2014-04-12T00:00:00"/>
    <s v="Horing Baai"/>
    <x v="132"/>
    <x v="105"/>
    <x v="23"/>
    <x v="7"/>
    <x v="7"/>
    <m/>
    <s v="Shark Spotted Gully"/>
    <m/>
    <n v="12.8"/>
    <n v="12.8"/>
  </r>
  <r>
    <x v="23"/>
    <d v="2014-04-12T00:00:00"/>
    <s v="Horing Baai"/>
    <x v="132"/>
    <x v="105"/>
    <x v="23"/>
    <x v="7"/>
    <x v="7"/>
    <m/>
    <s v="Shark Spotted Gully"/>
    <m/>
    <n v="4.5999999999999996"/>
    <n v="4.5999999999999996"/>
  </r>
  <r>
    <x v="23"/>
    <d v="2014-04-12T00:00:00"/>
    <s v="Horing Baai"/>
    <x v="132"/>
    <x v="105"/>
    <x v="23"/>
    <x v="7"/>
    <x v="7"/>
    <s v="Blacktail"/>
    <m/>
    <m/>
    <n v="0.4"/>
    <n v="0.4"/>
  </r>
  <r>
    <x v="23"/>
    <d v="2014-04-12T00:00:00"/>
    <s v="Horing Baai"/>
    <x v="132"/>
    <x v="105"/>
    <x v="23"/>
    <x v="7"/>
    <x v="7"/>
    <s v="Kob"/>
    <m/>
    <m/>
    <n v="1.9"/>
    <n v="1.9"/>
  </r>
  <r>
    <x v="23"/>
    <d v="2014-04-12T00:00:00"/>
    <s v="Horing Baai"/>
    <x v="461"/>
    <x v="321"/>
    <x v="242"/>
    <x v="4"/>
    <x v="7"/>
    <m/>
    <s v="Shark Spotted Gully"/>
    <m/>
    <n v="17.399999999999999"/>
    <n v="17.399999999999999"/>
  </r>
  <r>
    <x v="23"/>
    <d v="2014-04-12T00:00:00"/>
    <s v="Horing Baai"/>
    <x v="136"/>
    <x v="45"/>
    <x v="91"/>
    <x v="2"/>
    <x v="7"/>
    <s v="Kob"/>
    <m/>
    <m/>
    <n v="0.8"/>
    <n v="0.8"/>
  </r>
  <r>
    <x v="23"/>
    <d v="2014-04-12T00:00:00"/>
    <s v="Horing Baai"/>
    <x v="136"/>
    <x v="45"/>
    <x v="91"/>
    <x v="2"/>
    <x v="7"/>
    <s v="Kob"/>
    <m/>
    <m/>
    <n v="0.7"/>
    <n v="0.7"/>
  </r>
  <r>
    <x v="23"/>
    <d v="2014-04-12T00:00:00"/>
    <s v="Horing Baai"/>
    <x v="136"/>
    <x v="45"/>
    <x v="91"/>
    <x v="2"/>
    <x v="7"/>
    <m/>
    <s v="Elephantfish"/>
    <m/>
    <n v="4.5999999999999996"/>
    <n v="4.5999999999999996"/>
  </r>
  <r>
    <x v="23"/>
    <d v="2014-04-12T00:00:00"/>
    <s v="Horing Baai"/>
    <x v="465"/>
    <x v="324"/>
    <x v="246"/>
    <x v="2"/>
    <x v="7"/>
    <s v="Blacktail"/>
    <m/>
    <m/>
    <n v="0.9"/>
    <n v="0.9"/>
  </r>
  <r>
    <x v="23"/>
    <d v="2014-04-12T00:00:00"/>
    <s v="Horing Baai"/>
    <x v="62"/>
    <x v="51"/>
    <x v="46"/>
    <x v="4"/>
    <x v="7"/>
    <s v="Kob"/>
    <m/>
    <m/>
    <n v="0.9"/>
    <n v="0.9"/>
  </r>
  <r>
    <x v="23"/>
    <d v="2014-04-12T00:00:00"/>
    <s v="Horing Baai"/>
    <x v="62"/>
    <x v="51"/>
    <x v="46"/>
    <x v="4"/>
    <x v="7"/>
    <s v="Kob"/>
    <m/>
    <m/>
    <n v="0.8"/>
    <n v="0.8"/>
  </r>
  <r>
    <x v="23"/>
    <d v="2014-04-12T00:00:00"/>
    <s v="Horing Baai"/>
    <x v="62"/>
    <x v="51"/>
    <x v="46"/>
    <x v="4"/>
    <x v="7"/>
    <s v="Kob"/>
    <m/>
    <m/>
    <n v="0.8"/>
    <n v="0.8"/>
  </r>
  <r>
    <x v="23"/>
    <d v="2014-04-12T00:00:00"/>
    <s v="Horing Baai"/>
    <x v="62"/>
    <x v="51"/>
    <x v="46"/>
    <x v="4"/>
    <x v="7"/>
    <s v="Kob"/>
    <m/>
    <m/>
    <n v="0.8"/>
    <n v="0.8"/>
  </r>
  <r>
    <x v="23"/>
    <d v="2014-04-12T00:00:00"/>
    <s v="Horing Baai"/>
    <x v="62"/>
    <x v="51"/>
    <x v="46"/>
    <x v="4"/>
    <x v="7"/>
    <s v="Kob"/>
    <m/>
    <m/>
    <n v="0.7"/>
    <n v="0.7"/>
  </r>
  <r>
    <x v="23"/>
    <d v="2014-04-12T00:00:00"/>
    <s v="Horing Baai"/>
    <x v="62"/>
    <x v="51"/>
    <x v="46"/>
    <x v="4"/>
    <x v="7"/>
    <s v="Kob"/>
    <m/>
    <m/>
    <n v="0.8"/>
    <n v="0.8"/>
  </r>
  <r>
    <x v="23"/>
    <d v="2014-04-12T00:00:00"/>
    <s v="Horing Baai"/>
    <x v="65"/>
    <x v="54"/>
    <x v="47"/>
    <x v="2"/>
    <x v="7"/>
    <m/>
    <m/>
    <m/>
    <s v=""/>
    <s v=""/>
  </r>
  <r>
    <x v="23"/>
    <d v="2014-04-12T00:00:00"/>
    <s v="Horing Baai"/>
    <x v="137"/>
    <x v="13"/>
    <x v="92"/>
    <x v="8"/>
    <x v="7"/>
    <m/>
    <m/>
    <m/>
    <s v=""/>
    <s v=""/>
  </r>
  <r>
    <x v="23"/>
    <d v="2014-04-12T00:00:00"/>
    <s v="Horing Baai"/>
    <x v="133"/>
    <x v="106"/>
    <x v="74"/>
    <x v="0"/>
    <x v="7"/>
    <m/>
    <m/>
    <m/>
    <s v=""/>
    <s v=""/>
  </r>
  <r>
    <x v="23"/>
    <d v="2014-04-12T00:00:00"/>
    <s v="Horing Baai"/>
    <x v="79"/>
    <x v="66"/>
    <x v="55"/>
    <x v="2"/>
    <x v="8"/>
    <m/>
    <m/>
    <m/>
    <s v=""/>
    <s v=""/>
  </r>
  <r>
    <x v="23"/>
    <d v="2014-04-12T00:00:00"/>
    <s v="Horing Baai"/>
    <x v="78"/>
    <x v="65"/>
    <x v="55"/>
    <x v="2"/>
    <x v="8"/>
    <m/>
    <s v="Elephantfish"/>
    <m/>
    <n v="3.9"/>
    <n v="3.9"/>
  </r>
  <r>
    <x v="23"/>
    <d v="2014-04-12T00:00:00"/>
    <s v="Horing Baai"/>
    <x v="436"/>
    <x v="306"/>
    <x v="234"/>
    <x v="2"/>
    <x v="8"/>
    <m/>
    <s v="Elephantfish"/>
    <m/>
    <n v="3.6"/>
    <n v="3.6"/>
  </r>
  <r>
    <x v="23"/>
    <d v="2014-04-12T00:00:00"/>
    <s v="Horing Baai"/>
    <x v="436"/>
    <x v="306"/>
    <x v="234"/>
    <x v="2"/>
    <x v="8"/>
    <s v="Kob"/>
    <m/>
    <m/>
    <n v="1.1000000000000001"/>
    <n v="1.1000000000000001"/>
  </r>
  <r>
    <x v="23"/>
    <d v="2014-04-12T00:00:00"/>
    <s v="Horing Baai"/>
    <x v="408"/>
    <x v="31"/>
    <x v="171"/>
    <x v="2"/>
    <x v="8"/>
    <m/>
    <s v="Shark Copper (Female)"/>
    <m/>
    <n v="42.9"/>
    <n v="42.9"/>
  </r>
  <r>
    <x v="23"/>
    <d v="2014-04-12T00:00:00"/>
    <s v="Horing Baai"/>
    <x v="74"/>
    <x v="13"/>
    <x v="54"/>
    <x v="2"/>
    <x v="8"/>
    <m/>
    <s v="Shark Spotted Gully"/>
    <m/>
    <n v="19.100000000000001"/>
    <n v="19.100000000000001"/>
  </r>
  <r>
    <x v="23"/>
    <d v="2014-04-12T00:00:00"/>
    <s v="Horing Baai"/>
    <x v="74"/>
    <x v="13"/>
    <x v="54"/>
    <x v="2"/>
    <x v="8"/>
    <m/>
    <s v="Shark Spotted Gully"/>
    <m/>
    <n v="7.9"/>
    <n v="7.9"/>
  </r>
  <r>
    <x v="23"/>
    <d v="2014-04-12T00:00:00"/>
    <s v="Horing Baai"/>
    <x v="91"/>
    <x v="75"/>
    <x v="63"/>
    <x v="2"/>
    <x v="8"/>
    <m/>
    <m/>
    <m/>
    <s v=""/>
    <s v=""/>
  </r>
  <r>
    <x v="23"/>
    <d v="2014-04-12T00:00:00"/>
    <s v="Horing Baai"/>
    <x v="77"/>
    <x v="64"/>
    <x v="54"/>
    <x v="4"/>
    <x v="8"/>
    <m/>
    <s v="Shark Spotted Gully"/>
    <m/>
    <n v="10.4"/>
    <n v="10.4"/>
  </r>
  <r>
    <x v="23"/>
    <d v="2014-04-12T00:00:00"/>
    <s v="Horing Baai"/>
    <x v="77"/>
    <x v="64"/>
    <x v="54"/>
    <x v="4"/>
    <x v="8"/>
    <m/>
    <s v="Elephantfish"/>
    <m/>
    <n v="2.7"/>
    <n v="2.7"/>
  </r>
  <r>
    <x v="23"/>
    <d v="2014-04-12T00:00:00"/>
    <s v="Horing Baai"/>
    <x v="77"/>
    <x v="64"/>
    <x v="54"/>
    <x v="4"/>
    <x v="8"/>
    <m/>
    <s v="Elephantfish"/>
    <m/>
    <n v="3.1"/>
    <n v="3.1"/>
  </r>
  <r>
    <x v="23"/>
    <d v="2014-04-12T00:00:00"/>
    <s v="Horing Baai"/>
    <x v="77"/>
    <x v="64"/>
    <x v="54"/>
    <x v="4"/>
    <x v="8"/>
    <m/>
    <s v="Elephantfish"/>
    <m/>
    <n v="4.5999999999999996"/>
    <n v="4.5999999999999996"/>
  </r>
  <r>
    <x v="23"/>
    <d v="2014-04-12T00:00:00"/>
    <s v="Horing Baai"/>
    <x v="77"/>
    <x v="64"/>
    <x v="54"/>
    <x v="4"/>
    <x v="8"/>
    <m/>
    <s v="Ray Bull / Eagle"/>
    <m/>
    <n v="6"/>
    <n v="6"/>
  </r>
  <r>
    <x v="23"/>
    <d v="2014-04-12T00:00:00"/>
    <s v="Horing Baai"/>
    <x v="80"/>
    <x v="67"/>
    <x v="56"/>
    <x v="4"/>
    <x v="8"/>
    <m/>
    <s v="Shark Spotted Gully"/>
    <m/>
    <n v="4.3"/>
    <n v="4.3"/>
  </r>
  <r>
    <x v="23"/>
    <d v="2014-04-12T00:00:00"/>
    <s v="Horing Baai"/>
    <x v="80"/>
    <x v="67"/>
    <x v="56"/>
    <x v="4"/>
    <x v="8"/>
    <s v="Kob"/>
    <m/>
    <m/>
    <n v="0.8"/>
    <n v="0.8"/>
  </r>
  <r>
    <x v="23"/>
    <d v="2014-04-12T00:00:00"/>
    <s v="Horing Baai"/>
    <x v="80"/>
    <x v="67"/>
    <x v="56"/>
    <x v="4"/>
    <x v="8"/>
    <s v="Kob"/>
    <m/>
    <m/>
    <n v="1.1000000000000001"/>
    <n v="1.1000000000000001"/>
  </r>
  <r>
    <x v="23"/>
    <d v="2014-04-12T00:00:00"/>
    <s v="Horing Baai"/>
    <x v="80"/>
    <x v="67"/>
    <x v="56"/>
    <x v="4"/>
    <x v="8"/>
    <s v="Kob"/>
    <m/>
    <m/>
    <n v="0.8"/>
    <n v="0.8"/>
  </r>
  <r>
    <x v="23"/>
    <d v="2014-04-12T00:00:00"/>
    <s v="Horing Baai"/>
    <x v="72"/>
    <x v="325"/>
    <x v="52"/>
    <x v="4"/>
    <x v="8"/>
    <m/>
    <m/>
    <m/>
    <s v=""/>
    <s v=""/>
  </r>
  <r>
    <x v="23"/>
    <d v="2014-04-12T00:00:00"/>
    <s v="Horing Baai"/>
    <x v="92"/>
    <x v="76"/>
    <x v="64"/>
    <x v="2"/>
    <x v="8"/>
    <m/>
    <m/>
    <m/>
    <s v=""/>
    <s v=""/>
  </r>
  <r>
    <x v="23"/>
    <d v="2014-04-12T00:00:00"/>
    <s v="Horing Baai"/>
    <x v="145"/>
    <x v="115"/>
    <x v="98"/>
    <x v="10"/>
    <x v="15"/>
    <m/>
    <s v="Shark Spotted Gully"/>
    <m/>
    <n v="15.1"/>
    <n v="15.1"/>
  </r>
  <r>
    <x v="23"/>
    <d v="2014-04-12T00:00:00"/>
    <s v="Horing Baai"/>
    <x v="150"/>
    <x v="99"/>
    <x v="98"/>
    <x v="6"/>
    <x v="15"/>
    <m/>
    <m/>
    <m/>
    <s v=""/>
    <s v=""/>
  </r>
  <r>
    <x v="23"/>
    <d v="2014-04-12T00:00:00"/>
    <s v="Horing Baai"/>
    <x v="458"/>
    <x v="320"/>
    <x v="167"/>
    <x v="9"/>
    <x v="15"/>
    <m/>
    <m/>
    <m/>
    <s v=""/>
    <s v=""/>
  </r>
  <r>
    <x v="23"/>
    <d v="2014-04-12T00:00:00"/>
    <s v="Horing Baai"/>
    <x v="456"/>
    <x v="31"/>
    <x v="167"/>
    <x v="0"/>
    <x v="15"/>
    <m/>
    <m/>
    <m/>
    <s v=""/>
    <s v=""/>
  </r>
  <r>
    <x v="23"/>
    <d v="2014-04-12T00:00:00"/>
    <s v="Horing Baai"/>
    <x v="152"/>
    <x v="120"/>
    <x v="97"/>
    <x v="8"/>
    <x v="15"/>
    <m/>
    <m/>
    <m/>
    <s v=""/>
    <s v=""/>
  </r>
  <r>
    <x v="23"/>
    <d v="2014-04-12T00:00:00"/>
    <s v="Horing Baai"/>
    <x v="143"/>
    <x v="113"/>
    <x v="97"/>
    <x v="0"/>
    <x v="15"/>
    <m/>
    <s v="Shark Spotted Gully"/>
    <m/>
    <n v="23.1"/>
    <n v="23.1"/>
  </r>
  <r>
    <x v="23"/>
    <d v="2014-04-12T00:00:00"/>
    <s v="Horing Baai"/>
    <x v="143"/>
    <x v="113"/>
    <x v="97"/>
    <x v="0"/>
    <x v="15"/>
    <s v="Kob"/>
    <m/>
    <m/>
    <n v="6.7"/>
    <n v="6.7"/>
  </r>
  <r>
    <x v="23"/>
    <d v="2014-04-12T00:00:00"/>
    <s v="Horing Baai"/>
    <x v="143"/>
    <x v="113"/>
    <x v="97"/>
    <x v="0"/>
    <x v="15"/>
    <m/>
    <s v="Elephantfish"/>
    <m/>
    <n v="5.8"/>
    <n v="5.8"/>
  </r>
  <r>
    <x v="23"/>
    <d v="2014-04-12T00:00:00"/>
    <s v="Horing Baai"/>
    <x v="251"/>
    <x v="179"/>
    <x v="139"/>
    <x v="9"/>
    <x v="15"/>
    <s v="Kob"/>
    <m/>
    <m/>
    <n v="1.3"/>
    <n v="1.3"/>
  </r>
  <r>
    <x v="23"/>
    <d v="2014-04-12T00:00:00"/>
    <s v="Horing Baai"/>
    <x v="333"/>
    <x v="234"/>
    <x v="114"/>
    <x v="2"/>
    <x v="15"/>
    <m/>
    <s v="Shark Spotted Gully"/>
    <m/>
    <n v="4.8"/>
    <n v="4.8"/>
  </r>
  <r>
    <x v="23"/>
    <d v="2014-04-12T00:00:00"/>
    <s v="Horing Baai"/>
    <x v="147"/>
    <x v="116"/>
    <x v="29"/>
    <x v="6"/>
    <x v="15"/>
    <m/>
    <s v="Shark Spotted Gully"/>
    <m/>
    <n v="18.600000000000001"/>
    <n v="18.600000000000001"/>
  </r>
  <r>
    <x v="23"/>
    <d v="2014-04-12T00:00:00"/>
    <s v="Horing Baai"/>
    <x v="147"/>
    <x v="116"/>
    <x v="29"/>
    <x v="6"/>
    <x v="15"/>
    <s v="Kob"/>
    <m/>
    <m/>
    <n v="1.3"/>
    <n v="1.3"/>
  </r>
  <r>
    <x v="23"/>
    <d v="2014-04-12T00:00:00"/>
    <s v="Horing Baai"/>
    <x v="147"/>
    <x v="116"/>
    <x v="29"/>
    <x v="6"/>
    <x v="15"/>
    <m/>
    <s v="Ray Bull / Eagle"/>
    <m/>
    <n v="8.4"/>
    <n v="8.4"/>
  </r>
  <r>
    <x v="23"/>
    <d v="2014-04-12T00:00:00"/>
    <s v="Horing Baai"/>
    <x v="147"/>
    <x v="116"/>
    <x v="29"/>
    <x v="6"/>
    <x v="15"/>
    <m/>
    <s v="Shark Hound Smooth"/>
    <m/>
    <n v="4.4000000000000004"/>
    <n v="4.4000000000000004"/>
  </r>
  <r>
    <x v="23"/>
    <d v="2014-04-12T00:00:00"/>
    <s v="Horing Baai"/>
    <x v="277"/>
    <x v="24"/>
    <x v="139"/>
    <x v="2"/>
    <x v="15"/>
    <s v="Kob"/>
    <m/>
    <m/>
    <n v="0.7"/>
    <n v="0.7"/>
  </r>
  <r>
    <x v="23"/>
    <d v="2014-04-12T00:00:00"/>
    <s v="Horing Baai"/>
    <x v="466"/>
    <x v="326"/>
    <x v="133"/>
    <x v="13"/>
    <x v="15"/>
    <m/>
    <m/>
    <m/>
    <s v=""/>
    <s v=""/>
  </r>
  <r>
    <x v="23"/>
    <d v="2014-04-12T00:00:00"/>
    <s v="Horing Baai"/>
    <x v="241"/>
    <x v="157"/>
    <x v="149"/>
    <x v="6"/>
    <x v="15"/>
    <m/>
    <s v="Shark Copper (Female)"/>
    <m/>
    <n v="59"/>
    <n v="59"/>
  </r>
  <r>
    <x v="23"/>
    <d v="2014-04-12T00:00:00"/>
    <s v="Horing Baai"/>
    <x v="467"/>
    <x v="314"/>
    <x v="149"/>
    <x v="0"/>
    <x v="15"/>
    <m/>
    <m/>
    <m/>
    <s v=""/>
    <s v=""/>
  </r>
  <r>
    <x v="23"/>
    <d v="2014-04-12T00:00:00"/>
    <s v="Horing Baai"/>
    <x v="139"/>
    <x v="109"/>
    <x v="94"/>
    <x v="4"/>
    <x v="15"/>
    <m/>
    <s v="Elephantfish"/>
    <m/>
    <n v="2.7"/>
    <n v="2.7"/>
  </r>
  <r>
    <x v="23"/>
    <d v="2014-04-12T00:00:00"/>
    <s v="Horing Baai"/>
    <x v="139"/>
    <x v="109"/>
    <x v="94"/>
    <x v="4"/>
    <x v="15"/>
    <s v="Kob"/>
    <m/>
    <m/>
    <n v="2.2000000000000002"/>
    <n v="2.2000000000000002"/>
  </r>
  <r>
    <x v="23"/>
    <d v="2014-04-12T00:00:00"/>
    <s v="Horing Baai"/>
    <x v="272"/>
    <x v="39"/>
    <x v="160"/>
    <x v="2"/>
    <x v="5"/>
    <s v="Kob"/>
    <m/>
    <m/>
    <n v="1.1000000000000001"/>
    <n v="1.1000000000000001"/>
  </r>
  <r>
    <x v="23"/>
    <d v="2014-04-12T00:00:00"/>
    <s v="Horing Baai"/>
    <x v="272"/>
    <x v="39"/>
    <x v="160"/>
    <x v="2"/>
    <x v="5"/>
    <s v="Kob"/>
    <m/>
    <m/>
    <n v="1.2"/>
    <n v="1.2"/>
  </r>
  <r>
    <x v="23"/>
    <d v="2014-04-12T00:00:00"/>
    <s v="Horing Baai"/>
    <x v="272"/>
    <x v="39"/>
    <x v="160"/>
    <x v="2"/>
    <x v="5"/>
    <s v="Kob"/>
    <m/>
    <m/>
    <n v="1.4"/>
    <n v="1.4"/>
  </r>
  <r>
    <x v="23"/>
    <d v="2014-04-12T00:00:00"/>
    <s v="Horing Baai"/>
    <x v="272"/>
    <x v="39"/>
    <x v="160"/>
    <x v="2"/>
    <x v="5"/>
    <m/>
    <s v="Shark Spotted Gully"/>
    <m/>
    <n v="4.8"/>
    <n v="4.8"/>
  </r>
  <r>
    <x v="23"/>
    <d v="2014-04-12T00:00:00"/>
    <s v="Horing Baai"/>
    <x v="272"/>
    <x v="39"/>
    <x v="160"/>
    <x v="2"/>
    <x v="5"/>
    <m/>
    <s v="Shark Spotted Gully"/>
    <m/>
    <n v="2.5"/>
    <n v="2.5"/>
  </r>
  <r>
    <x v="23"/>
    <d v="2014-04-12T00:00:00"/>
    <s v="Horing Baai"/>
    <x v="446"/>
    <x v="314"/>
    <x v="39"/>
    <x v="2"/>
    <x v="5"/>
    <m/>
    <s v="Shark Copper (Female)"/>
    <m/>
    <n v="60.4"/>
    <n v="60.4"/>
  </r>
  <r>
    <x v="23"/>
    <d v="2014-04-12T00:00:00"/>
    <s v="Horing Baai"/>
    <x v="446"/>
    <x v="314"/>
    <x v="39"/>
    <x v="2"/>
    <x v="5"/>
    <m/>
    <s v="Ray Bull / Eagle"/>
    <m/>
    <n v="8.4"/>
    <n v="8.4"/>
  </r>
  <r>
    <x v="23"/>
    <d v="2014-04-12T00:00:00"/>
    <s v="Horing Baai"/>
    <x v="446"/>
    <x v="314"/>
    <x v="39"/>
    <x v="2"/>
    <x v="5"/>
    <m/>
    <s v="Elephantfish"/>
    <m/>
    <n v="4.0999999999999996"/>
    <n v="4.0999999999999996"/>
  </r>
  <r>
    <x v="23"/>
    <d v="2014-04-12T00:00:00"/>
    <s v="Horing Baai"/>
    <x v="446"/>
    <x v="314"/>
    <x v="39"/>
    <x v="2"/>
    <x v="5"/>
    <m/>
    <s v="Shark Cow / Sevengill"/>
    <m/>
    <n v="45.3"/>
    <n v="45.3"/>
  </r>
  <r>
    <x v="23"/>
    <d v="2014-04-12T00:00:00"/>
    <s v="Horing Baai"/>
    <x v="46"/>
    <x v="41"/>
    <x v="33"/>
    <x v="2"/>
    <x v="5"/>
    <m/>
    <s v="Shark Spotted Gully"/>
    <m/>
    <n v="17.399999999999999"/>
    <n v="17.399999999999999"/>
  </r>
  <r>
    <x v="23"/>
    <d v="2014-04-12T00:00:00"/>
    <s v="Horing Baai"/>
    <x v="46"/>
    <x v="41"/>
    <x v="33"/>
    <x v="2"/>
    <x v="5"/>
    <m/>
    <s v="Shark Spotted Gully"/>
    <m/>
    <n v="15.1"/>
    <n v="15.1"/>
  </r>
  <r>
    <x v="23"/>
    <d v="2014-04-12T00:00:00"/>
    <s v="Horing Baai"/>
    <x v="55"/>
    <x v="47"/>
    <x v="40"/>
    <x v="2"/>
    <x v="5"/>
    <s v="Kob"/>
    <m/>
    <m/>
    <n v="1.4"/>
    <n v="1.4"/>
  </r>
  <r>
    <x v="23"/>
    <d v="2014-04-12T00:00:00"/>
    <s v="Horing Baai"/>
    <x v="55"/>
    <x v="47"/>
    <x v="40"/>
    <x v="2"/>
    <x v="5"/>
    <s v="Kob"/>
    <m/>
    <m/>
    <n v="1.1000000000000001"/>
    <n v="1.1000000000000001"/>
  </r>
  <r>
    <x v="23"/>
    <d v="2014-04-12T00:00:00"/>
    <s v="Horing Baai"/>
    <x v="55"/>
    <x v="47"/>
    <x v="40"/>
    <x v="2"/>
    <x v="5"/>
    <m/>
    <s v="Shark Spotted Gully"/>
    <m/>
    <n v="15.5"/>
    <n v="15.5"/>
  </r>
  <r>
    <x v="23"/>
    <d v="2014-04-12T00:00:00"/>
    <s v="Horing Baai"/>
    <x v="59"/>
    <x v="48"/>
    <x v="43"/>
    <x v="2"/>
    <x v="5"/>
    <m/>
    <s v="Shark Spotted Gully"/>
    <m/>
    <n v="8.1"/>
    <n v="8.1"/>
  </r>
  <r>
    <x v="23"/>
    <d v="2014-04-12T00:00:00"/>
    <s v="Horing Baai"/>
    <x v="59"/>
    <x v="48"/>
    <x v="43"/>
    <x v="2"/>
    <x v="5"/>
    <m/>
    <s v="Elephantfish"/>
    <m/>
    <n v="3.1"/>
    <n v="3.1"/>
  </r>
  <r>
    <x v="23"/>
    <d v="2014-04-12T00:00:00"/>
    <s v="Horing Baai"/>
    <x v="47"/>
    <x v="42"/>
    <x v="34"/>
    <x v="1"/>
    <x v="5"/>
    <s v="Kob"/>
    <m/>
    <m/>
    <n v="1.1000000000000001"/>
    <n v="1.1000000000000001"/>
  </r>
  <r>
    <x v="23"/>
    <d v="2014-04-12T00:00:00"/>
    <s v="Horing Baai"/>
    <x v="47"/>
    <x v="42"/>
    <x v="34"/>
    <x v="1"/>
    <x v="5"/>
    <s v="Kob"/>
    <m/>
    <m/>
    <n v="0.8"/>
    <n v="0.8"/>
  </r>
  <r>
    <x v="23"/>
    <d v="2014-04-12T00:00:00"/>
    <s v="Horing Baai"/>
    <x v="47"/>
    <x v="42"/>
    <x v="34"/>
    <x v="1"/>
    <x v="5"/>
    <s v="Kob"/>
    <m/>
    <m/>
    <n v="0.8"/>
    <n v="0.8"/>
  </r>
  <r>
    <x v="23"/>
    <d v="2014-04-12T00:00:00"/>
    <s v="Horing Baai"/>
    <x v="47"/>
    <x v="42"/>
    <x v="34"/>
    <x v="1"/>
    <x v="5"/>
    <s v="Kob"/>
    <m/>
    <m/>
    <n v="0.7"/>
    <n v="0.7"/>
  </r>
  <r>
    <x v="23"/>
    <d v="2014-04-12T00:00:00"/>
    <s v="Horing Baai"/>
    <x v="54"/>
    <x v="46"/>
    <x v="39"/>
    <x v="2"/>
    <x v="5"/>
    <s v="Kob"/>
    <m/>
    <m/>
    <n v="0.8"/>
    <n v="0.8"/>
  </r>
  <r>
    <x v="23"/>
    <d v="2014-04-12T00:00:00"/>
    <s v="Horing Baai"/>
    <x v="54"/>
    <x v="46"/>
    <x v="39"/>
    <x v="2"/>
    <x v="5"/>
    <s v="Kob"/>
    <m/>
    <m/>
    <n v="0.8"/>
    <n v="0.8"/>
  </r>
  <r>
    <x v="23"/>
    <d v="2014-04-12T00:00:00"/>
    <s v="Horing Baai"/>
    <x v="54"/>
    <x v="46"/>
    <x v="39"/>
    <x v="2"/>
    <x v="5"/>
    <s v="Kob"/>
    <m/>
    <m/>
    <n v="0.7"/>
    <n v="0.7"/>
  </r>
  <r>
    <x v="23"/>
    <d v="2014-04-12T00:00:00"/>
    <s v="Horing Baai"/>
    <x v="54"/>
    <x v="46"/>
    <x v="39"/>
    <x v="2"/>
    <x v="5"/>
    <s v="Kob"/>
    <m/>
    <m/>
    <n v="0.9"/>
    <n v="0.9"/>
  </r>
  <r>
    <x v="23"/>
    <d v="2014-04-12T00:00:00"/>
    <s v="Horing Baai"/>
    <x v="54"/>
    <x v="46"/>
    <x v="39"/>
    <x v="2"/>
    <x v="5"/>
    <s v="Kob"/>
    <m/>
    <m/>
    <n v="0.7"/>
    <n v="0.7"/>
  </r>
  <r>
    <x v="23"/>
    <d v="2014-04-12T00:00:00"/>
    <s v="Horing Baai"/>
    <x v="54"/>
    <x v="46"/>
    <x v="39"/>
    <x v="2"/>
    <x v="5"/>
    <s v="Kob"/>
    <m/>
    <m/>
    <n v="0.8"/>
    <n v="0.8"/>
  </r>
  <r>
    <x v="23"/>
    <d v="2014-04-12T00:00:00"/>
    <s v="Horing Baai"/>
    <x v="48"/>
    <x v="43"/>
    <x v="34"/>
    <x v="0"/>
    <x v="5"/>
    <m/>
    <s v="Shark Hound Smooth"/>
    <m/>
    <n v="8.5"/>
    <n v="8.5"/>
  </r>
  <r>
    <x v="23"/>
    <d v="2014-04-12T00:00:00"/>
    <s v="Horing Baai"/>
    <x v="56"/>
    <x v="39"/>
    <x v="41"/>
    <x v="2"/>
    <x v="5"/>
    <m/>
    <m/>
    <m/>
    <s v=""/>
    <s v=""/>
  </r>
  <r>
    <x v="23"/>
    <d v="2014-04-12T00:00:00"/>
    <s v="Horing Baai"/>
    <x v="57"/>
    <x v="5"/>
    <x v="21"/>
    <x v="2"/>
    <x v="5"/>
    <m/>
    <s v="Shark Spotted Gully"/>
    <m/>
    <n v="20.8"/>
    <n v="20.8"/>
  </r>
  <r>
    <x v="23"/>
    <d v="2014-04-12T00:00:00"/>
    <s v="Horing Baai"/>
    <x v="57"/>
    <x v="5"/>
    <x v="21"/>
    <x v="2"/>
    <x v="5"/>
    <m/>
    <s v="Shark Spotted Gully"/>
    <m/>
    <n v="7.4"/>
    <n v="7.4"/>
  </r>
  <r>
    <x v="23"/>
    <d v="2014-04-12T00:00:00"/>
    <s v="Horing Baai"/>
    <x v="57"/>
    <x v="5"/>
    <x v="21"/>
    <x v="2"/>
    <x v="5"/>
    <m/>
    <s v="Shark Spotted Gully"/>
    <m/>
    <n v="8.1"/>
    <n v="8.1"/>
  </r>
  <r>
    <x v="23"/>
    <d v="2014-04-12T00:00:00"/>
    <s v="Horing Baai"/>
    <x v="57"/>
    <x v="5"/>
    <x v="21"/>
    <x v="2"/>
    <x v="5"/>
    <m/>
    <s v="Shark Spotted Gully"/>
    <m/>
    <n v="7.2"/>
    <n v="7.2"/>
  </r>
  <r>
    <x v="23"/>
    <d v="2014-04-12T00:00:00"/>
    <s v="Horing Baai"/>
    <x v="57"/>
    <x v="5"/>
    <x v="21"/>
    <x v="2"/>
    <x v="5"/>
    <m/>
    <s v="Shark Spotted Gully"/>
    <m/>
    <n v="5.5"/>
    <n v="5.5"/>
  </r>
  <r>
    <x v="23"/>
    <d v="2014-04-12T00:00:00"/>
    <s v="Horing Baai"/>
    <x v="57"/>
    <x v="5"/>
    <x v="21"/>
    <x v="2"/>
    <x v="5"/>
    <m/>
    <s v="Shark Spotted Gully"/>
    <m/>
    <n v="11.2"/>
    <n v="11.2"/>
  </r>
  <r>
    <x v="23"/>
    <d v="2014-04-12T00:00:00"/>
    <s v="Horing Baai"/>
    <x v="57"/>
    <x v="5"/>
    <x v="21"/>
    <x v="2"/>
    <x v="5"/>
    <m/>
    <s v="Shark Copper (Female)"/>
    <m/>
    <n v="53.8"/>
    <n v="53.8"/>
  </r>
  <r>
    <x v="23"/>
    <d v="2014-04-12T00:00:00"/>
    <s v="Horing Baai"/>
    <x v="49"/>
    <x v="44"/>
    <x v="35"/>
    <x v="2"/>
    <x v="5"/>
    <m/>
    <s v="Elephantfish"/>
    <m/>
    <n v="4.9000000000000004"/>
    <n v="4.9000000000000004"/>
  </r>
  <r>
    <x v="23"/>
    <d v="2014-04-12T00:00:00"/>
    <s v="Horing Baai"/>
    <x v="49"/>
    <x v="44"/>
    <x v="35"/>
    <x v="2"/>
    <x v="5"/>
    <m/>
    <s v="Elephantfish"/>
    <m/>
    <n v="3.1"/>
    <n v="3.1"/>
  </r>
  <r>
    <x v="23"/>
    <d v="2014-04-12T00:00:00"/>
    <s v="Horing Baai"/>
    <x v="49"/>
    <x v="44"/>
    <x v="35"/>
    <x v="2"/>
    <x v="5"/>
    <m/>
    <s v="Shark Spotted Gully"/>
    <m/>
    <n v="4.5"/>
    <n v="4.5"/>
  </r>
  <r>
    <x v="23"/>
    <d v="2014-04-12T00:00:00"/>
    <s v="Horing Baai"/>
    <x v="49"/>
    <x v="44"/>
    <x v="35"/>
    <x v="2"/>
    <x v="5"/>
    <s v="Kob"/>
    <m/>
    <m/>
    <n v="0.8"/>
    <n v="0.8"/>
  </r>
  <r>
    <x v="23"/>
    <d v="2014-04-12T00:00:00"/>
    <s v="Horing Baai"/>
    <x v="49"/>
    <x v="44"/>
    <x v="35"/>
    <x v="2"/>
    <x v="5"/>
    <s v="Kob"/>
    <m/>
    <m/>
    <n v="0.9"/>
    <n v="0.9"/>
  </r>
  <r>
    <x v="23"/>
    <d v="2014-04-12T00:00:00"/>
    <s v="Horing Baai"/>
    <x v="49"/>
    <x v="44"/>
    <x v="35"/>
    <x v="2"/>
    <x v="5"/>
    <s v="Kob"/>
    <m/>
    <m/>
    <n v="0.8"/>
    <n v="0.8"/>
  </r>
  <r>
    <x v="23"/>
    <d v="2014-04-12T00:00:00"/>
    <s v="Horing Baai"/>
    <x v="49"/>
    <x v="44"/>
    <x v="35"/>
    <x v="2"/>
    <x v="5"/>
    <s v="Kob"/>
    <m/>
    <m/>
    <n v="1.1000000000000001"/>
    <n v="1.1000000000000001"/>
  </r>
  <r>
    <x v="23"/>
    <d v="2014-04-12T00:00:00"/>
    <s v="Horing Baai"/>
    <x v="49"/>
    <x v="44"/>
    <x v="35"/>
    <x v="2"/>
    <x v="5"/>
    <s v="Kob"/>
    <m/>
    <m/>
    <n v="0.7"/>
    <n v="0.7"/>
  </r>
  <r>
    <x v="23"/>
    <d v="2014-04-12T00:00:00"/>
    <s v="Horing Baai"/>
    <x v="49"/>
    <x v="44"/>
    <x v="35"/>
    <x v="2"/>
    <x v="5"/>
    <s v="Kob"/>
    <m/>
    <m/>
    <n v="0.7"/>
    <n v="0.7"/>
  </r>
  <r>
    <x v="23"/>
    <d v="2014-04-12T00:00:00"/>
    <s v="Horing Baai"/>
    <x v="49"/>
    <x v="44"/>
    <x v="35"/>
    <x v="2"/>
    <x v="5"/>
    <s v="Kob"/>
    <m/>
    <m/>
    <n v="0.7"/>
    <n v="0.7"/>
  </r>
  <r>
    <x v="23"/>
    <d v="2014-04-12T00:00:00"/>
    <s v="Horing Baai"/>
    <x v="49"/>
    <x v="44"/>
    <x v="35"/>
    <x v="2"/>
    <x v="5"/>
    <s v="Kob"/>
    <m/>
    <m/>
    <n v="0.9"/>
    <n v="0.9"/>
  </r>
  <r>
    <x v="23"/>
    <d v="2014-04-12T00:00:00"/>
    <s v="Horing Baai"/>
    <x v="49"/>
    <x v="44"/>
    <x v="35"/>
    <x v="2"/>
    <x v="5"/>
    <s v="Kob"/>
    <m/>
    <m/>
    <n v="1.6"/>
    <n v="1.6"/>
  </r>
  <r>
    <x v="23"/>
    <d v="2014-04-12T00:00:00"/>
    <s v="Horing Baai"/>
    <x v="49"/>
    <x v="44"/>
    <x v="35"/>
    <x v="2"/>
    <x v="5"/>
    <s v="Kob"/>
    <m/>
    <m/>
    <n v="1.6"/>
    <n v="1.6"/>
  </r>
  <r>
    <x v="23"/>
    <d v="2014-04-12T00:00:00"/>
    <s v="Horing Baai"/>
    <x v="49"/>
    <x v="44"/>
    <x v="35"/>
    <x v="2"/>
    <x v="5"/>
    <s v="Kob"/>
    <m/>
    <m/>
    <n v="2.1"/>
    <n v="2.1"/>
  </r>
  <r>
    <x v="23"/>
    <d v="2014-04-12T00:00:00"/>
    <s v="Horing Baai"/>
    <x v="49"/>
    <x v="44"/>
    <x v="35"/>
    <x v="2"/>
    <x v="5"/>
    <s v="Kob"/>
    <m/>
    <m/>
    <n v="3.1"/>
    <n v="3.1"/>
  </r>
  <r>
    <x v="23"/>
    <d v="2014-04-12T00:00:00"/>
    <s v="Horing Baai"/>
    <x v="49"/>
    <x v="44"/>
    <x v="35"/>
    <x v="2"/>
    <x v="5"/>
    <s v="Kob"/>
    <m/>
    <m/>
    <n v="3.1"/>
    <n v="3.1"/>
  </r>
  <r>
    <x v="23"/>
    <d v="2014-04-12T00:00:00"/>
    <s v="Horing Baai"/>
    <x v="315"/>
    <x v="45"/>
    <x v="179"/>
    <x v="2"/>
    <x v="4"/>
    <m/>
    <s v="Shark Spotted Gully"/>
    <m/>
    <n v="5.3"/>
    <n v="5.3"/>
  </r>
  <r>
    <x v="23"/>
    <d v="2014-04-12T00:00:00"/>
    <s v="Horing Baai"/>
    <x v="315"/>
    <x v="45"/>
    <x v="179"/>
    <x v="2"/>
    <x v="4"/>
    <m/>
    <s v="Shark Spotted Gully"/>
    <m/>
    <n v="6.4"/>
    <n v="6.4"/>
  </r>
  <r>
    <x v="23"/>
    <d v="2014-04-12T00:00:00"/>
    <s v="Horing Baai"/>
    <x v="315"/>
    <x v="45"/>
    <x v="179"/>
    <x v="2"/>
    <x v="4"/>
    <m/>
    <s v="Shark Spotted Gully"/>
    <m/>
    <n v="7.2"/>
    <n v="7.2"/>
  </r>
  <r>
    <x v="23"/>
    <d v="2014-04-12T00:00:00"/>
    <s v="Horing Baai"/>
    <x v="413"/>
    <x v="256"/>
    <x v="105"/>
    <x v="4"/>
    <x v="4"/>
    <m/>
    <s v="Shark Spotted Gully"/>
    <m/>
    <n v="14.8"/>
    <n v="14.8"/>
  </r>
  <r>
    <x v="23"/>
    <d v="2014-04-12T00:00:00"/>
    <s v="Horing Baai"/>
    <x v="413"/>
    <x v="256"/>
    <x v="105"/>
    <x v="4"/>
    <x v="4"/>
    <m/>
    <s v="Shark Spotted Gully"/>
    <m/>
    <n v="19.5"/>
    <n v="19.5"/>
  </r>
  <r>
    <x v="23"/>
    <d v="2014-04-12T00:00:00"/>
    <s v="Horing Baai"/>
    <x v="413"/>
    <x v="256"/>
    <x v="105"/>
    <x v="4"/>
    <x v="4"/>
    <m/>
    <s v="Shark Spotted Gully"/>
    <m/>
    <n v="6.2"/>
    <n v="6.2"/>
  </r>
  <r>
    <x v="23"/>
    <d v="2014-04-12T00:00:00"/>
    <s v="Horing Baai"/>
    <x v="413"/>
    <x v="256"/>
    <x v="105"/>
    <x v="4"/>
    <x v="4"/>
    <m/>
    <s v="Shark Spotted Gully"/>
    <m/>
    <n v="22.2"/>
    <n v="22.2"/>
  </r>
  <r>
    <x v="23"/>
    <d v="2014-04-12T00:00:00"/>
    <s v="Horing Baai"/>
    <x v="413"/>
    <x v="256"/>
    <x v="105"/>
    <x v="4"/>
    <x v="4"/>
    <m/>
    <s v="Shark Copper (Female)"/>
    <m/>
    <n v="67.099999999999994"/>
    <n v="67.099999999999994"/>
  </r>
  <r>
    <x v="23"/>
    <d v="2014-04-12T00:00:00"/>
    <s v="Horing Baai"/>
    <x v="317"/>
    <x v="225"/>
    <x v="181"/>
    <x v="2"/>
    <x v="4"/>
    <m/>
    <s v="Shark Spotted Gully"/>
    <m/>
    <n v="3.1"/>
    <n v="3.1"/>
  </r>
  <r>
    <x v="23"/>
    <d v="2014-04-12T00:00:00"/>
    <s v="Horing Baai"/>
    <x v="317"/>
    <x v="225"/>
    <x v="181"/>
    <x v="2"/>
    <x v="4"/>
    <m/>
    <s v="Shark Spotted Gully"/>
    <m/>
    <n v="10.9"/>
    <n v="10.9"/>
  </r>
  <r>
    <x v="23"/>
    <d v="2014-04-12T00:00:00"/>
    <s v="Horing Baai"/>
    <x v="317"/>
    <x v="225"/>
    <x v="181"/>
    <x v="2"/>
    <x v="4"/>
    <s v="Kob"/>
    <m/>
    <m/>
    <n v="2.6"/>
    <n v="2.6"/>
  </r>
  <r>
    <x v="23"/>
    <d v="2014-04-12T00:00:00"/>
    <s v="Horing Baai"/>
    <x v="168"/>
    <x v="130"/>
    <x v="108"/>
    <x v="9"/>
    <x v="4"/>
    <m/>
    <s v="Shark Spotted Gully"/>
    <m/>
    <n v="4.3"/>
    <n v="4.3"/>
  </r>
  <r>
    <x v="23"/>
    <d v="2014-04-12T00:00:00"/>
    <s v="Horing Baai"/>
    <x v="168"/>
    <x v="130"/>
    <x v="108"/>
    <x v="9"/>
    <x v="4"/>
    <m/>
    <s v="Shark Spotted Gully"/>
    <m/>
    <n v="18.600000000000001"/>
    <n v="18.600000000000001"/>
  </r>
  <r>
    <x v="23"/>
    <d v="2014-04-12T00:00:00"/>
    <s v="Horing Baai"/>
    <x v="168"/>
    <x v="130"/>
    <x v="108"/>
    <x v="9"/>
    <x v="4"/>
    <m/>
    <s v="Shark Spotted Gully"/>
    <m/>
    <n v="6.4"/>
    <n v="6.4"/>
  </r>
  <r>
    <x v="23"/>
    <d v="2014-04-12T00:00:00"/>
    <s v="Horing Baai"/>
    <x v="168"/>
    <x v="130"/>
    <x v="108"/>
    <x v="9"/>
    <x v="4"/>
    <s v="Kob"/>
    <m/>
    <m/>
    <n v="1.9"/>
    <n v="1.9"/>
  </r>
  <r>
    <x v="23"/>
    <d v="2014-04-12T00:00:00"/>
    <s v="Horing Baai"/>
    <x v="168"/>
    <x v="130"/>
    <x v="108"/>
    <x v="9"/>
    <x v="4"/>
    <s v="Kob"/>
    <m/>
    <m/>
    <n v="1.1000000000000001"/>
    <n v="1.1000000000000001"/>
  </r>
  <r>
    <x v="23"/>
    <d v="2014-04-12T00:00:00"/>
    <s v="Horing Baai"/>
    <x v="168"/>
    <x v="130"/>
    <x v="108"/>
    <x v="9"/>
    <x v="4"/>
    <s v="Kob"/>
    <m/>
    <m/>
    <n v="1.2"/>
    <n v="1.2"/>
  </r>
  <r>
    <x v="23"/>
    <d v="2014-04-12T00:00:00"/>
    <s v="Horing Baai"/>
    <x v="316"/>
    <x v="224"/>
    <x v="180"/>
    <x v="2"/>
    <x v="4"/>
    <m/>
    <s v="Elephantfish"/>
    <m/>
    <n v="2.9"/>
    <n v="2.9"/>
  </r>
  <r>
    <x v="23"/>
    <d v="2014-04-12T00:00:00"/>
    <s v="Horing Baai"/>
    <x v="397"/>
    <x v="280"/>
    <x v="70"/>
    <x v="2"/>
    <x v="4"/>
    <m/>
    <s v="Shark Spotted Gully"/>
    <m/>
    <n v="18.2"/>
    <n v="18.2"/>
  </r>
  <r>
    <x v="23"/>
    <d v="2014-04-12T00:00:00"/>
    <s v="Horing Baai"/>
    <x v="397"/>
    <x v="280"/>
    <x v="70"/>
    <x v="2"/>
    <x v="4"/>
    <m/>
    <s v="Shark Spotted Gully"/>
    <m/>
    <n v="12.4"/>
    <n v="12.4"/>
  </r>
  <r>
    <x v="23"/>
    <d v="2014-04-12T00:00:00"/>
    <s v="Horing Baai"/>
    <x v="397"/>
    <x v="280"/>
    <x v="70"/>
    <x v="2"/>
    <x v="4"/>
    <m/>
    <s v="Shark Spotted Gully"/>
    <m/>
    <n v="15.9"/>
    <n v="15.9"/>
  </r>
  <r>
    <x v="23"/>
    <d v="2014-04-12T00:00:00"/>
    <s v="Horing Baai"/>
    <x v="176"/>
    <x v="136"/>
    <x v="113"/>
    <x v="2"/>
    <x v="4"/>
    <m/>
    <s v="Shark Spotted Gully"/>
    <m/>
    <n v="10.1"/>
    <n v="10.1"/>
  </r>
  <r>
    <x v="23"/>
    <d v="2014-04-12T00:00:00"/>
    <s v="Horing Baai"/>
    <x v="176"/>
    <x v="136"/>
    <x v="113"/>
    <x v="2"/>
    <x v="4"/>
    <m/>
    <s v="Shark Spotted Gully"/>
    <m/>
    <n v="18.600000000000001"/>
    <n v="18.600000000000001"/>
  </r>
  <r>
    <x v="23"/>
    <d v="2014-04-12T00:00:00"/>
    <s v="Horing Baai"/>
    <x v="176"/>
    <x v="136"/>
    <x v="113"/>
    <x v="2"/>
    <x v="4"/>
    <m/>
    <s v="Shark Spotted Gully"/>
    <m/>
    <n v="19.100000000000001"/>
    <n v="19.100000000000001"/>
  </r>
  <r>
    <x v="23"/>
    <d v="2014-04-12T00:00:00"/>
    <s v="Horing Baai"/>
    <x v="176"/>
    <x v="136"/>
    <x v="113"/>
    <x v="2"/>
    <x v="4"/>
    <m/>
    <s v="Shark Spotted Gully"/>
    <m/>
    <n v="20.8"/>
    <n v="20.8"/>
  </r>
  <r>
    <x v="23"/>
    <d v="2014-04-12T00:00:00"/>
    <s v="Horing Baai"/>
    <x v="340"/>
    <x v="73"/>
    <x v="108"/>
    <x v="2"/>
    <x v="4"/>
    <m/>
    <s v="Shark Spotted Gully"/>
    <m/>
    <n v="10.1"/>
    <n v="10.1"/>
  </r>
  <r>
    <x v="23"/>
    <d v="2014-04-12T00:00:00"/>
    <s v="Horing Baai"/>
    <x v="340"/>
    <x v="73"/>
    <x v="108"/>
    <x v="2"/>
    <x v="4"/>
    <m/>
    <s v="Shark Spotted Gully"/>
    <m/>
    <n v="7.6"/>
    <n v="7.6"/>
  </r>
  <r>
    <x v="23"/>
    <d v="2014-04-12T00:00:00"/>
    <s v="Horing Baai"/>
    <x v="340"/>
    <x v="73"/>
    <x v="108"/>
    <x v="2"/>
    <x v="4"/>
    <s v="Kob"/>
    <m/>
    <m/>
    <n v="5.6"/>
    <n v="5.6"/>
  </r>
  <r>
    <x v="23"/>
    <d v="2014-04-12T00:00:00"/>
    <s v="Horing Baai"/>
    <x v="163"/>
    <x v="84"/>
    <x v="104"/>
    <x v="2"/>
    <x v="4"/>
    <m/>
    <s v="Shark Spotted Gully"/>
    <m/>
    <n v="13.1"/>
    <n v="13.1"/>
  </r>
  <r>
    <x v="23"/>
    <d v="2014-04-12T00:00:00"/>
    <s v="Horing Baai"/>
    <x v="163"/>
    <x v="84"/>
    <x v="104"/>
    <x v="2"/>
    <x v="4"/>
    <m/>
    <s v="Shark Spotted Gully"/>
    <m/>
    <n v="17.8"/>
    <n v="17.8"/>
  </r>
  <r>
    <x v="23"/>
    <d v="2014-04-12T00:00:00"/>
    <s v="Horing Baai"/>
    <x v="163"/>
    <x v="84"/>
    <x v="104"/>
    <x v="2"/>
    <x v="4"/>
    <m/>
    <s v="Shark Spotted Gully"/>
    <m/>
    <n v="16.600000000000001"/>
    <n v="16.600000000000001"/>
  </r>
  <r>
    <x v="23"/>
    <d v="2014-04-12T00:00:00"/>
    <s v="Horing Baai"/>
    <x v="313"/>
    <x v="222"/>
    <x v="178"/>
    <x v="4"/>
    <x v="4"/>
    <m/>
    <s v="Shark Spotted Gully"/>
    <m/>
    <n v="7.6"/>
    <n v="7.6"/>
  </r>
  <r>
    <x v="23"/>
    <d v="2014-04-12T00:00:00"/>
    <s v="Horing Baai"/>
    <x v="313"/>
    <x v="222"/>
    <x v="178"/>
    <x v="4"/>
    <x v="4"/>
    <m/>
    <s v="Shark Spotted Gully"/>
    <m/>
    <n v="5.8"/>
    <n v="5.8"/>
  </r>
  <r>
    <x v="23"/>
    <d v="2014-04-12T00:00:00"/>
    <s v="Horing Baai"/>
    <x v="313"/>
    <x v="222"/>
    <x v="178"/>
    <x v="4"/>
    <x v="4"/>
    <m/>
    <s v="Shark Spotted Gully"/>
    <m/>
    <n v="6.8"/>
    <n v="6.8"/>
  </r>
  <r>
    <x v="23"/>
    <d v="2014-04-12T00:00:00"/>
    <s v="Horing Baai"/>
    <x v="313"/>
    <x v="222"/>
    <x v="178"/>
    <x v="4"/>
    <x v="4"/>
    <m/>
    <s v="Shark Spotted Gully"/>
    <m/>
    <n v="6.2"/>
    <n v="6.2"/>
  </r>
  <r>
    <x v="23"/>
    <d v="2014-04-12T00:00:00"/>
    <s v="Horing Baai"/>
    <x v="313"/>
    <x v="222"/>
    <x v="178"/>
    <x v="4"/>
    <x v="4"/>
    <s v="Shad"/>
    <m/>
    <m/>
    <n v="2.2000000000000002"/>
    <n v="2.2000000000000002"/>
  </r>
  <r>
    <x v="23"/>
    <d v="2014-04-12T00:00:00"/>
    <s v="Horing Baai"/>
    <x v="361"/>
    <x v="138"/>
    <x v="37"/>
    <x v="2"/>
    <x v="4"/>
    <m/>
    <s v="Shark Spotted Gully"/>
    <m/>
    <n v="16.600000000000001"/>
    <n v="16.600000000000001"/>
  </r>
  <r>
    <x v="23"/>
    <d v="2014-04-12T00:00:00"/>
    <s v="Horing Baai"/>
    <x v="361"/>
    <x v="138"/>
    <x v="37"/>
    <x v="2"/>
    <x v="4"/>
    <m/>
    <s v="Shark Spotted Gully"/>
    <m/>
    <n v="12.8"/>
    <n v="12.8"/>
  </r>
  <r>
    <x v="23"/>
    <d v="2014-04-12T00:00:00"/>
    <s v="Horing Baai"/>
    <x v="42"/>
    <x v="37"/>
    <x v="30"/>
    <x v="4"/>
    <x v="4"/>
    <m/>
    <s v="Shark Spotted Gully"/>
    <m/>
    <n v="5.0999999999999996"/>
    <n v="5.0999999999999996"/>
  </r>
  <r>
    <x v="23"/>
    <d v="2014-04-12T00:00:00"/>
    <s v="Horing Baai"/>
    <x v="42"/>
    <x v="37"/>
    <x v="30"/>
    <x v="4"/>
    <x v="4"/>
    <m/>
    <s v="Shark Spotted Gully"/>
    <m/>
    <n v="23.1"/>
    <n v="23.1"/>
  </r>
  <r>
    <x v="23"/>
    <d v="2014-04-12T00:00:00"/>
    <s v="Horing Baai"/>
    <x v="42"/>
    <x v="37"/>
    <x v="30"/>
    <x v="4"/>
    <x v="4"/>
    <m/>
    <s v="Shark Spotted Gully"/>
    <m/>
    <n v="12.8"/>
    <n v="12.8"/>
  </r>
  <r>
    <x v="23"/>
    <d v="2014-04-12T00:00:00"/>
    <s v="Horing Baai"/>
    <x v="42"/>
    <x v="37"/>
    <x v="30"/>
    <x v="4"/>
    <x v="4"/>
    <m/>
    <s v="Shark Spotted Gully"/>
    <m/>
    <n v="19.100000000000001"/>
    <n v="19.100000000000001"/>
  </r>
  <r>
    <x v="23"/>
    <d v="2014-04-12T00:00:00"/>
    <s v="Horing Baai"/>
    <x v="42"/>
    <x v="37"/>
    <x v="30"/>
    <x v="4"/>
    <x v="4"/>
    <m/>
    <s v="Shark Copper (Female)"/>
    <m/>
    <n v="68.900000000000006"/>
    <n v="68.900000000000006"/>
  </r>
  <r>
    <x v="23"/>
    <d v="2014-04-12T00:00:00"/>
    <s v="Horing Baai"/>
    <x v="42"/>
    <x v="37"/>
    <x v="30"/>
    <x v="4"/>
    <x v="4"/>
    <m/>
    <s v="Shark Copper (Female)"/>
    <m/>
    <n v="55.9"/>
    <n v="55.9"/>
  </r>
  <r>
    <x v="23"/>
    <d v="2014-04-12T00:00:00"/>
    <s v="Horing Baai"/>
    <x v="318"/>
    <x v="226"/>
    <x v="182"/>
    <x v="4"/>
    <x v="4"/>
    <m/>
    <m/>
    <m/>
    <s v=""/>
    <s v=""/>
  </r>
  <r>
    <x v="23"/>
    <d v="2014-04-12T00:00:00"/>
    <s v="Horing Baai"/>
    <x v="459"/>
    <x v="180"/>
    <x v="17"/>
    <x v="2"/>
    <x v="4"/>
    <m/>
    <m/>
    <m/>
    <s v=""/>
    <s v=""/>
  </r>
  <r>
    <x v="23"/>
    <d v="2014-04-12T00:00:00"/>
    <s v="Horing Baai"/>
    <x v="44"/>
    <x v="39"/>
    <x v="31"/>
    <x v="4"/>
    <x v="4"/>
    <m/>
    <m/>
    <m/>
    <s v=""/>
    <s v=""/>
  </r>
  <r>
    <x v="23"/>
    <d v="2014-04-12T00:00:00"/>
    <s v="Horing Baai"/>
    <x v="230"/>
    <x v="167"/>
    <x v="21"/>
    <x v="2"/>
    <x v="21"/>
    <m/>
    <m/>
    <m/>
    <s v=""/>
    <s v=""/>
  </r>
  <r>
    <x v="23"/>
    <d v="2014-04-12T00:00:00"/>
    <s v="Horing Baai"/>
    <x v="396"/>
    <x v="327"/>
    <x v="123"/>
    <x v="2"/>
    <x v="21"/>
    <m/>
    <m/>
    <m/>
    <s v=""/>
    <s v=""/>
  </r>
  <r>
    <x v="23"/>
    <d v="2014-04-12T00:00:00"/>
    <s v="Horing Baai"/>
    <x v="365"/>
    <x v="255"/>
    <x v="161"/>
    <x v="2"/>
    <x v="21"/>
    <m/>
    <s v="Shark Copper (Female)"/>
    <m/>
    <n v="35.200000000000003"/>
    <n v="35.200000000000003"/>
  </r>
  <r>
    <x v="23"/>
    <d v="2014-04-12T00:00:00"/>
    <s v="Horing Baai"/>
    <x v="225"/>
    <x v="166"/>
    <x v="105"/>
    <x v="2"/>
    <x v="21"/>
    <s v="Kob"/>
    <m/>
    <m/>
    <n v="0.8"/>
    <n v="0.8"/>
  </r>
  <r>
    <x v="23"/>
    <d v="2014-04-12T00:00:00"/>
    <s v="Horing Baai"/>
    <x v="232"/>
    <x v="47"/>
    <x v="143"/>
    <x v="2"/>
    <x v="21"/>
    <m/>
    <s v="Shark Copper (Female)"/>
    <m/>
    <n v="65.2"/>
    <n v="65.2"/>
  </r>
  <r>
    <x v="23"/>
    <d v="2014-04-12T00:00:00"/>
    <s v="Horing Baai"/>
    <x v="93"/>
    <x v="77"/>
    <x v="65"/>
    <x v="0"/>
    <x v="21"/>
    <m/>
    <s v="Guitarfish - Lesser"/>
    <m/>
    <n v="2.4"/>
    <n v="2.4"/>
  </r>
  <r>
    <x v="23"/>
    <d v="2014-04-12T00:00:00"/>
    <s v="Horing Baai"/>
    <x v="93"/>
    <x v="77"/>
    <x v="65"/>
    <x v="0"/>
    <x v="21"/>
    <s v="Kob"/>
    <m/>
    <m/>
    <n v="1.1000000000000001"/>
    <n v="1.1000000000000001"/>
  </r>
  <r>
    <x v="23"/>
    <d v="2014-04-12T00:00:00"/>
    <s v="Horing Baai"/>
    <x v="93"/>
    <x v="77"/>
    <x v="65"/>
    <x v="0"/>
    <x v="21"/>
    <s v="Kob"/>
    <m/>
    <m/>
    <n v="2"/>
    <n v="2"/>
  </r>
  <r>
    <x v="23"/>
    <d v="2014-04-12T00:00:00"/>
    <s v="Horing Baai"/>
    <x v="93"/>
    <x v="77"/>
    <x v="65"/>
    <x v="0"/>
    <x v="21"/>
    <s v="Kob"/>
    <m/>
    <m/>
    <n v="2.4"/>
    <n v="2.4"/>
  </r>
  <r>
    <x v="23"/>
    <d v="2014-04-12T00:00:00"/>
    <s v="Horing Baai"/>
    <x v="93"/>
    <x v="77"/>
    <x v="65"/>
    <x v="0"/>
    <x v="21"/>
    <s v="Kob"/>
    <m/>
    <m/>
    <n v="2.7"/>
    <n v="2.7"/>
  </r>
  <r>
    <x v="23"/>
    <d v="2014-04-12T00:00:00"/>
    <s v="Horing Baai"/>
    <x v="93"/>
    <x v="77"/>
    <x v="65"/>
    <x v="0"/>
    <x v="21"/>
    <s v="Kob"/>
    <m/>
    <m/>
    <n v="2"/>
    <n v="2"/>
  </r>
  <r>
    <x v="23"/>
    <d v="2014-04-12T00:00:00"/>
    <s v="Horing Baai"/>
    <x v="229"/>
    <x v="5"/>
    <x v="41"/>
    <x v="0"/>
    <x v="21"/>
    <m/>
    <m/>
    <m/>
    <s v=""/>
    <s v=""/>
  </r>
  <r>
    <x v="23"/>
    <d v="2014-04-12T00:00:00"/>
    <s v="Horing Baai"/>
    <x v="224"/>
    <x v="45"/>
    <x v="138"/>
    <x v="2"/>
    <x v="21"/>
    <m/>
    <m/>
    <m/>
    <s v=""/>
    <s v=""/>
  </r>
  <r>
    <x v="23"/>
    <d v="2014-04-12T00:00:00"/>
    <s v="Horing Baai"/>
    <x v="364"/>
    <x v="55"/>
    <x v="78"/>
    <x v="2"/>
    <x v="21"/>
    <m/>
    <s v="Shark Copper (Female)"/>
    <m/>
    <n v="82.5"/>
    <n v="82.5"/>
  </r>
  <r>
    <x v="23"/>
    <d v="2014-04-12T00:00:00"/>
    <s v="Horing Baai"/>
    <x v="228"/>
    <x v="104"/>
    <x v="141"/>
    <x v="2"/>
    <x v="21"/>
    <m/>
    <s v="Shark Copper (Female)"/>
    <m/>
    <n v="41.1"/>
    <n v="41.1"/>
  </r>
  <r>
    <x v="23"/>
    <d v="2014-04-12T00:00:00"/>
    <s v="Horing Baai"/>
    <x v="275"/>
    <x v="194"/>
    <x v="162"/>
    <x v="2"/>
    <x v="21"/>
    <m/>
    <s v="Shark Cow / Sevengill"/>
    <m/>
    <n v="16.399999999999999"/>
    <n v="16.399999999999999"/>
  </r>
  <r>
    <x v="23"/>
    <d v="2014-04-12T00:00:00"/>
    <s v="Horing Baai"/>
    <x v="275"/>
    <x v="194"/>
    <x v="162"/>
    <x v="2"/>
    <x v="21"/>
    <m/>
    <s v="Shark Copper (Female)"/>
    <m/>
    <n v="100.8"/>
    <n v="100.8"/>
  </r>
  <r>
    <x v="23"/>
    <d v="2014-04-12T00:00:00"/>
    <s v="Horing Baai"/>
    <x v="35"/>
    <x v="30"/>
    <x v="26"/>
    <x v="2"/>
    <x v="3"/>
    <m/>
    <s v="Shark Spotted Gully"/>
    <m/>
    <n v="14.4"/>
    <n v="14.4"/>
  </r>
  <r>
    <x v="23"/>
    <d v="2014-04-12T00:00:00"/>
    <s v="Horing Baai"/>
    <x v="35"/>
    <x v="30"/>
    <x v="26"/>
    <x v="2"/>
    <x v="3"/>
    <m/>
    <s v="Shark Spotted Gully"/>
    <m/>
    <n v="17.399999999999999"/>
    <n v="17.399999999999999"/>
  </r>
  <r>
    <x v="23"/>
    <d v="2014-04-12T00:00:00"/>
    <s v="Horing Baai"/>
    <x v="35"/>
    <x v="30"/>
    <x v="26"/>
    <x v="2"/>
    <x v="3"/>
    <m/>
    <s v="Shark Spotted Gully"/>
    <m/>
    <n v="5.5"/>
    <n v="5.5"/>
  </r>
  <r>
    <x v="23"/>
    <d v="2014-04-12T00:00:00"/>
    <s v="Horing Baai"/>
    <x v="35"/>
    <x v="30"/>
    <x v="26"/>
    <x v="2"/>
    <x v="3"/>
    <m/>
    <s v="Shark Spotted Gully"/>
    <m/>
    <n v="16.8"/>
    <n v="16.8"/>
  </r>
  <r>
    <x v="23"/>
    <d v="2014-04-12T00:00:00"/>
    <s v="Horing Baai"/>
    <x v="35"/>
    <x v="30"/>
    <x v="26"/>
    <x v="2"/>
    <x v="3"/>
    <m/>
    <s v="Shark Spotted Gully"/>
    <m/>
    <n v="5"/>
    <n v="5"/>
  </r>
  <r>
    <x v="23"/>
    <d v="2014-04-12T00:00:00"/>
    <s v="Horing Baai"/>
    <x v="20"/>
    <x v="13"/>
    <x v="15"/>
    <x v="4"/>
    <x v="3"/>
    <s v="Kob"/>
    <m/>
    <m/>
    <n v="0.9"/>
    <n v="0.9"/>
  </r>
  <r>
    <x v="23"/>
    <d v="2014-04-12T00:00:00"/>
    <s v="Horing Baai"/>
    <x v="37"/>
    <x v="32"/>
    <x v="28"/>
    <x v="0"/>
    <x v="3"/>
    <s v="Kob"/>
    <m/>
    <m/>
    <n v="1.2"/>
    <n v="1.2"/>
  </r>
  <r>
    <x v="23"/>
    <d v="2014-04-12T00:00:00"/>
    <s v="Horing Baai"/>
    <x v="37"/>
    <x v="32"/>
    <x v="28"/>
    <x v="0"/>
    <x v="3"/>
    <s v="Kob"/>
    <m/>
    <m/>
    <n v="1.9"/>
    <n v="1.9"/>
  </r>
  <r>
    <x v="23"/>
    <d v="2014-04-12T00:00:00"/>
    <s v="Horing Baai"/>
    <x v="37"/>
    <x v="32"/>
    <x v="28"/>
    <x v="0"/>
    <x v="3"/>
    <s v="Kob"/>
    <m/>
    <m/>
    <n v="1.4"/>
    <n v="1.4"/>
  </r>
  <r>
    <x v="23"/>
    <d v="2014-04-12T00:00:00"/>
    <s v="Horing Baai"/>
    <x v="37"/>
    <x v="32"/>
    <x v="28"/>
    <x v="0"/>
    <x v="3"/>
    <s v="Kob"/>
    <m/>
    <m/>
    <n v="0.8"/>
    <n v="0.8"/>
  </r>
  <r>
    <x v="23"/>
    <d v="2014-04-12T00:00:00"/>
    <s v="Horing Baai"/>
    <x v="37"/>
    <x v="32"/>
    <x v="28"/>
    <x v="0"/>
    <x v="3"/>
    <m/>
    <s v="Elephantfish"/>
    <m/>
    <n v="3.6"/>
    <n v="3.6"/>
  </r>
  <r>
    <x v="23"/>
    <d v="2014-04-12T00:00:00"/>
    <s v="Horing Baai"/>
    <x v="404"/>
    <x v="283"/>
    <x v="69"/>
    <x v="0"/>
    <x v="3"/>
    <s v="Kob"/>
    <m/>
    <m/>
    <n v="2.1"/>
    <n v="2.1"/>
  </r>
  <r>
    <x v="23"/>
    <d v="2014-04-12T00:00:00"/>
    <s v="Horing Baai"/>
    <x v="26"/>
    <x v="25"/>
    <x v="20"/>
    <x v="6"/>
    <x v="3"/>
    <s v="Kob"/>
    <m/>
    <m/>
    <n v="1.4"/>
    <n v="1.4"/>
  </r>
  <r>
    <x v="23"/>
    <d v="2014-04-12T00:00:00"/>
    <s v="Horing Baai"/>
    <x v="26"/>
    <x v="25"/>
    <x v="20"/>
    <x v="6"/>
    <x v="3"/>
    <s v="Kob"/>
    <m/>
    <m/>
    <n v="0.9"/>
    <n v="0.9"/>
  </r>
  <r>
    <x v="23"/>
    <d v="2014-04-12T00:00:00"/>
    <s v="Horing Baai"/>
    <x v="26"/>
    <x v="25"/>
    <x v="20"/>
    <x v="6"/>
    <x v="3"/>
    <s v="Kob"/>
    <m/>
    <m/>
    <n v="0.9"/>
    <n v="0.9"/>
  </r>
  <r>
    <x v="23"/>
    <d v="2014-04-12T00:00:00"/>
    <s v="Horing Baai"/>
    <x v="26"/>
    <x v="25"/>
    <x v="20"/>
    <x v="6"/>
    <x v="3"/>
    <s v="Kob"/>
    <m/>
    <m/>
    <n v="0.8"/>
    <n v="0.8"/>
  </r>
  <r>
    <x v="23"/>
    <d v="2014-04-12T00:00:00"/>
    <s v="Horing Baai"/>
    <x v="26"/>
    <x v="25"/>
    <x v="20"/>
    <x v="6"/>
    <x v="3"/>
    <s v="Kob"/>
    <m/>
    <m/>
    <n v="1.5"/>
    <n v="1.5"/>
  </r>
  <r>
    <x v="23"/>
    <d v="2014-04-12T00:00:00"/>
    <s v="Horing Baai"/>
    <x v="26"/>
    <x v="25"/>
    <x v="20"/>
    <x v="6"/>
    <x v="3"/>
    <s v="Kob"/>
    <m/>
    <m/>
    <n v="0.9"/>
    <n v="0.9"/>
  </r>
  <r>
    <x v="23"/>
    <d v="2014-04-12T00:00:00"/>
    <s v="Horing Baai"/>
    <x v="19"/>
    <x v="19"/>
    <x v="14"/>
    <x v="2"/>
    <x v="3"/>
    <s v="Kob"/>
    <m/>
    <m/>
    <n v="0.9"/>
    <n v="0.9"/>
  </r>
  <r>
    <x v="23"/>
    <d v="2014-04-12T00:00:00"/>
    <s v="Horing Baai"/>
    <x v="19"/>
    <x v="19"/>
    <x v="14"/>
    <x v="2"/>
    <x v="3"/>
    <s v="Kob"/>
    <m/>
    <m/>
    <n v="0.8"/>
    <n v="0.8"/>
  </r>
  <r>
    <x v="23"/>
    <d v="2014-04-12T00:00:00"/>
    <s v="Horing Baai"/>
    <x v="19"/>
    <x v="19"/>
    <x v="14"/>
    <x v="2"/>
    <x v="3"/>
    <s v="Shad"/>
    <m/>
    <m/>
    <n v="0"/>
    <n v="0"/>
  </r>
  <r>
    <x v="23"/>
    <d v="2014-04-12T00:00:00"/>
    <s v="Horing Baai"/>
    <x v="19"/>
    <x v="19"/>
    <x v="14"/>
    <x v="2"/>
    <x v="3"/>
    <s v="Kob"/>
    <m/>
    <m/>
    <n v="1.1000000000000001"/>
    <n v="1.1000000000000001"/>
  </r>
  <r>
    <x v="23"/>
    <d v="2014-04-12T00:00:00"/>
    <s v="Horing Baai"/>
    <x v="19"/>
    <x v="19"/>
    <x v="14"/>
    <x v="2"/>
    <x v="3"/>
    <s v="Kob"/>
    <m/>
    <m/>
    <n v="0.8"/>
    <n v="0.8"/>
  </r>
  <r>
    <x v="23"/>
    <d v="2014-04-12T00:00:00"/>
    <s v="Horing Baai"/>
    <x v="19"/>
    <x v="19"/>
    <x v="14"/>
    <x v="2"/>
    <x v="3"/>
    <s v="Kob"/>
    <m/>
    <m/>
    <n v="0.9"/>
    <n v="0.9"/>
  </r>
  <r>
    <x v="23"/>
    <d v="2014-04-12T00:00:00"/>
    <s v="Horing Baai"/>
    <x v="19"/>
    <x v="19"/>
    <x v="14"/>
    <x v="2"/>
    <x v="3"/>
    <s v="Kob"/>
    <m/>
    <m/>
    <n v="1.3"/>
    <n v="1.3"/>
  </r>
  <r>
    <x v="23"/>
    <d v="2014-04-12T00:00:00"/>
    <s v="Horing Baai"/>
    <x v="19"/>
    <x v="19"/>
    <x v="14"/>
    <x v="2"/>
    <x v="3"/>
    <s v="Kob"/>
    <m/>
    <m/>
    <n v="1.9"/>
    <n v="1.9"/>
  </r>
  <r>
    <x v="23"/>
    <d v="2014-04-12T00:00:00"/>
    <s v="Horing Baai"/>
    <x v="19"/>
    <x v="19"/>
    <x v="14"/>
    <x v="2"/>
    <x v="3"/>
    <s v="Kob"/>
    <m/>
    <m/>
    <n v="1.8"/>
    <n v="1.8"/>
  </r>
  <r>
    <x v="23"/>
    <d v="2014-04-12T00:00:00"/>
    <s v="Horing Baai"/>
    <x v="19"/>
    <x v="19"/>
    <x v="14"/>
    <x v="2"/>
    <x v="3"/>
    <s v="Kob"/>
    <m/>
    <m/>
    <n v="1.5"/>
    <n v="1.5"/>
  </r>
  <r>
    <x v="23"/>
    <d v="2014-04-12T00:00:00"/>
    <s v="Horing Baai"/>
    <x v="19"/>
    <x v="19"/>
    <x v="14"/>
    <x v="2"/>
    <x v="3"/>
    <s v="Kob"/>
    <m/>
    <m/>
    <n v="1.4"/>
    <n v="1.4"/>
  </r>
  <r>
    <x v="23"/>
    <d v="2014-04-12T00:00:00"/>
    <s v="Horing Baai"/>
    <x v="19"/>
    <x v="19"/>
    <x v="14"/>
    <x v="2"/>
    <x v="3"/>
    <s v="Kob"/>
    <m/>
    <m/>
    <n v="1.7"/>
    <n v="1.7"/>
  </r>
  <r>
    <x v="23"/>
    <d v="2014-04-12T00:00:00"/>
    <s v="Horing Baai"/>
    <x v="19"/>
    <x v="19"/>
    <x v="14"/>
    <x v="2"/>
    <x v="3"/>
    <s v="Kob"/>
    <m/>
    <m/>
    <n v="0.7"/>
    <n v="0.7"/>
  </r>
  <r>
    <x v="23"/>
    <d v="2014-04-12T00:00:00"/>
    <s v="Horing Baai"/>
    <x v="19"/>
    <x v="19"/>
    <x v="14"/>
    <x v="2"/>
    <x v="3"/>
    <s v="Kob"/>
    <m/>
    <m/>
    <n v="0.8"/>
    <n v="0.8"/>
  </r>
  <r>
    <x v="23"/>
    <d v="2014-04-12T00:00:00"/>
    <s v="Horing Baai"/>
    <x v="19"/>
    <x v="19"/>
    <x v="14"/>
    <x v="2"/>
    <x v="3"/>
    <s v="Kob"/>
    <m/>
    <m/>
    <n v="1"/>
    <n v="1"/>
  </r>
  <r>
    <x v="23"/>
    <d v="2014-04-12T00:00:00"/>
    <s v="Horing Baai"/>
    <x v="19"/>
    <x v="19"/>
    <x v="14"/>
    <x v="2"/>
    <x v="3"/>
    <s v="Kob"/>
    <m/>
    <m/>
    <n v="1"/>
    <n v="1"/>
  </r>
  <r>
    <x v="23"/>
    <d v="2014-04-12T00:00:00"/>
    <s v="Horing Baai"/>
    <x v="19"/>
    <x v="19"/>
    <x v="14"/>
    <x v="2"/>
    <x v="3"/>
    <s v="Kob"/>
    <m/>
    <m/>
    <n v="1.1000000000000001"/>
    <n v="1.1000000000000001"/>
  </r>
  <r>
    <x v="23"/>
    <d v="2014-04-12T00:00:00"/>
    <s v="Horing Baai"/>
    <x v="449"/>
    <x v="61"/>
    <x v="218"/>
    <x v="2"/>
    <x v="3"/>
    <m/>
    <m/>
    <m/>
    <s v=""/>
    <s v=""/>
  </r>
  <r>
    <x v="23"/>
    <d v="2014-04-12T00:00:00"/>
    <s v="Horing Baai"/>
    <x v="257"/>
    <x v="185"/>
    <x v="48"/>
    <x v="2"/>
    <x v="3"/>
    <m/>
    <s v="Shark Spotted Gully"/>
    <m/>
    <n v="9.8000000000000007"/>
    <n v="9.8000000000000007"/>
  </r>
  <r>
    <x v="23"/>
    <d v="2014-04-12T00:00:00"/>
    <s v="Horing Baai"/>
    <x v="257"/>
    <x v="185"/>
    <x v="48"/>
    <x v="2"/>
    <x v="3"/>
    <m/>
    <s v="Shark Spotted Gully"/>
    <m/>
    <n v="8.1"/>
    <n v="8.1"/>
  </r>
  <r>
    <x v="23"/>
    <d v="2014-04-12T00:00:00"/>
    <s v="Horing Baai"/>
    <x v="257"/>
    <x v="185"/>
    <x v="48"/>
    <x v="2"/>
    <x v="3"/>
    <m/>
    <s v="Shark Spotted Gully"/>
    <m/>
    <n v="9.1"/>
    <n v="9.1"/>
  </r>
  <r>
    <x v="23"/>
    <d v="2014-04-12T00:00:00"/>
    <s v="Horing Baai"/>
    <x v="257"/>
    <x v="185"/>
    <x v="48"/>
    <x v="2"/>
    <x v="3"/>
    <m/>
    <s v="Shark Spotted Gully"/>
    <m/>
    <n v="14.8"/>
    <n v="14.8"/>
  </r>
  <r>
    <x v="23"/>
    <d v="2014-04-12T00:00:00"/>
    <s v="Horing Baai"/>
    <x v="23"/>
    <x v="22"/>
    <x v="17"/>
    <x v="6"/>
    <x v="3"/>
    <s v="Blacktail"/>
    <m/>
    <m/>
    <n v="0.8"/>
    <n v="0.8"/>
  </r>
  <r>
    <x v="23"/>
    <d v="2014-04-12T00:00:00"/>
    <s v="Horing Baai"/>
    <x v="403"/>
    <x v="55"/>
    <x v="94"/>
    <x v="6"/>
    <x v="3"/>
    <m/>
    <s v="Shark Spotted Gully"/>
    <m/>
    <n v="2.7"/>
    <n v="2.7"/>
  </r>
  <r>
    <x v="23"/>
    <d v="2014-04-12T00:00:00"/>
    <s v="Horing Baai"/>
    <x v="22"/>
    <x v="21"/>
    <x v="17"/>
    <x v="6"/>
    <x v="3"/>
    <s v="Garrick"/>
    <m/>
    <m/>
    <n v="3.4"/>
    <n v="3.4"/>
  </r>
  <r>
    <x v="23"/>
    <d v="2014-04-12T00:00:00"/>
    <s v="Horing Baai"/>
    <x v="24"/>
    <x v="23"/>
    <x v="18"/>
    <x v="4"/>
    <x v="3"/>
    <m/>
    <s v="Shark Spotted Gully"/>
    <m/>
    <n v="17.399999999999999"/>
    <n v="17.399999999999999"/>
  </r>
  <r>
    <x v="23"/>
    <d v="2014-04-12T00:00:00"/>
    <s v="Horing Baai"/>
    <x v="24"/>
    <x v="23"/>
    <x v="18"/>
    <x v="4"/>
    <x v="3"/>
    <m/>
    <s v="Shark Spotted Gully"/>
    <m/>
    <n v="9.1"/>
    <n v="9.1"/>
  </r>
  <r>
    <x v="23"/>
    <d v="2014-04-12T00:00:00"/>
    <s v="Horing Baai"/>
    <x v="24"/>
    <x v="23"/>
    <x v="18"/>
    <x v="4"/>
    <x v="3"/>
    <m/>
    <s v="Shark Spotted Gully"/>
    <m/>
    <n v="17"/>
    <n v="17"/>
  </r>
  <r>
    <x v="23"/>
    <d v="2014-04-12T00:00:00"/>
    <s v="Horing Baai"/>
    <x v="24"/>
    <x v="23"/>
    <x v="18"/>
    <x v="4"/>
    <x v="3"/>
    <m/>
    <s v="Shark Copper (Female)"/>
    <m/>
    <n v="116.3"/>
    <n v="116.3"/>
  </r>
  <r>
    <x v="23"/>
    <d v="2014-04-12T00:00:00"/>
    <s v="Horing Baai"/>
    <x v="25"/>
    <x v="24"/>
    <x v="19"/>
    <x v="0"/>
    <x v="3"/>
    <m/>
    <s v="Shark Copper (Female)"/>
    <m/>
    <n v="105.8"/>
    <n v="105.8"/>
  </r>
  <r>
    <x v="23"/>
    <d v="2014-04-12T00:00:00"/>
    <s v="Horing Baai"/>
    <x v="17"/>
    <x v="17"/>
    <x v="12"/>
    <x v="0"/>
    <x v="3"/>
    <m/>
    <s v="Shark Spotted Gully"/>
    <m/>
    <n v="8.6"/>
    <n v="8.6"/>
  </r>
  <r>
    <x v="23"/>
    <d v="2014-04-12T00:00:00"/>
    <s v="Horing Baai"/>
    <x v="17"/>
    <x v="17"/>
    <x v="12"/>
    <x v="0"/>
    <x v="3"/>
    <m/>
    <s v="Elephantfish"/>
    <m/>
    <n v="3.4"/>
    <n v="3.4"/>
  </r>
  <r>
    <x v="23"/>
    <d v="2014-04-12T00:00:00"/>
    <s v="Horing Baai"/>
    <x v="322"/>
    <x v="118"/>
    <x v="171"/>
    <x v="2"/>
    <x v="3"/>
    <m/>
    <s v="Elephantfish"/>
    <m/>
    <n v="3.6"/>
    <n v="3.6"/>
  </r>
  <r>
    <x v="23"/>
    <d v="2014-04-12T00:00:00"/>
    <s v="Horing Baai"/>
    <x v="34"/>
    <x v="29"/>
    <x v="25"/>
    <x v="1"/>
    <x v="3"/>
    <s v="Kob"/>
    <m/>
    <m/>
    <n v="2.8"/>
    <n v="2.8"/>
  </r>
  <r>
    <x v="23"/>
    <d v="2014-04-12T00:00:00"/>
    <s v="Horing Baai"/>
    <x v="34"/>
    <x v="29"/>
    <x v="25"/>
    <x v="1"/>
    <x v="3"/>
    <s v="Kob"/>
    <m/>
    <m/>
    <n v="1.4"/>
    <n v="1.4"/>
  </r>
  <r>
    <x v="23"/>
    <d v="2014-04-12T00:00:00"/>
    <s v="Horing Baai"/>
    <x v="33"/>
    <x v="5"/>
    <x v="25"/>
    <x v="6"/>
    <x v="3"/>
    <m/>
    <s v="Shark Spotted Gully"/>
    <m/>
    <n v="9.8000000000000007"/>
    <n v="9.8000000000000007"/>
  </r>
  <r>
    <x v="23"/>
    <d v="2014-04-12T00:00:00"/>
    <s v="Horing Baai"/>
    <x v="29"/>
    <x v="27"/>
    <x v="22"/>
    <x v="6"/>
    <x v="3"/>
    <m/>
    <m/>
    <m/>
    <s v=""/>
    <s v=""/>
  </r>
  <r>
    <x v="23"/>
    <d v="2014-04-12T00:00:00"/>
    <s v="Horing Baai"/>
    <x v="38"/>
    <x v="33"/>
    <x v="15"/>
    <x v="7"/>
    <x v="3"/>
    <m/>
    <m/>
    <m/>
    <s v=""/>
    <s v=""/>
  </r>
  <r>
    <x v="23"/>
    <d v="2014-04-12T00:00:00"/>
    <s v="Horing Baai"/>
    <x v="10"/>
    <x v="10"/>
    <x v="6"/>
    <x v="2"/>
    <x v="0"/>
    <m/>
    <s v="Shark Hound Smooth"/>
    <m/>
    <n v="2.6"/>
    <n v="2.6"/>
  </r>
  <r>
    <x v="23"/>
    <d v="2014-04-12T00:00:00"/>
    <s v="Horing Baai"/>
    <x v="10"/>
    <x v="10"/>
    <x v="6"/>
    <x v="2"/>
    <x v="0"/>
    <m/>
    <s v="Shark Copper (Female)"/>
    <m/>
    <n v="42"/>
    <n v="42"/>
  </r>
  <r>
    <x v="23"/>
    <d v="2014-04-12T00:00:00"/>
    <s v="Horing Baai"/>
    <x v="10"/>
    <x v="10"/>
    <x v="6"/>
    <x v="2"/>
    <x v="0"/>
    <m/>
    <s v="Shark Hound Smooth"/>
    <m/>
    <n v="7"/>
    <n v="7"/>
  </r>
  <r>
    <x v="23"/>
    <d v="2014-04-12T00:00:00"/>
    <s v="Horing Baai"/>
    <x v="10"/>
    <x v="10"/>
    <x v="6"/>
    <x v="2"/>
    <x v="0"/>
    <m/>
    <s v="Shark Copper (Female)"/>
    <m/>
    <n v="78.2"/>
    <n v="78.2"/>
  </r>
  <r>
    <x v="23"/>
    <d v="2014-04-12T00:00:00"/>
    <s v="Horing Baai"/>
    <x v="355"/>
    <x v="18"/>
    <x v="201"/>
    <x v="2"/>
    <x v="0"/>
    <m/>
    <s v="Shark Spotted Gully"/>
    <m/>
    <n v="3.5"/>
    <n v="3.5"/>
  </r>
  <r>
    <x v="23"/>
    <d v="2014-04-12T00:00:00"/>
    <s v="Horing Baai"/>
    <x v="355"/>
    <x v="18"/>
    <x v="201"/>
    <x v="2"/>
    <x v="0"/>
    <s v="Kob"/>
    <m/>
    <m/>
    <n v="0.9"/>
    <n v="0.9"/>
  </r>
  <r>
    <x v="23"/>
    <d v="2014-04-12T00:00:00"/>
    <s v="Horing Baai"/>
    <x v="7"/>
    <x v="7"/>
    <x v="3"/>
    <x v="2"/>
    <x v="0"/>
    <m/>
    <s v="Shark Spotted Gully"/>
    <m/>
    <n v="5"/>
    <n v="5"/>
  </r>
  <r>
    <x v="23"/>
    <d v="2014-04-12T00:00:00"/>
    <s v="Horing Baai"/>
    <x v="7"/>
    <x v="7"/>
    <x v="3"/>
    <x v="2"/>
    <x v="0"/>
    <s v="Kob"/>
    <m/>
    <m/>
    <n v="1.2"/>
    <n v="1.2"/>
  </r>
  <r>
    <x v="23"/>
    <d v="2014-04-12T00:00:00"/>
    <s v="Horing Baai"/>
    <x v="7"/>
    <x v="7"/>
    <x v="3"/>
    <x v="2"/>
    <x v="0"/>
    <s v="Kob"/>
    <m/>
    <m/>
    <n v="1.1000000000000001"/>
    <n v="1.1000000000000001"/>
  </r>
  <r>
    <x v="23"/>
    <d v="2014-04-12T00:00:00"/>
    <s v="Horing Baai"/>
    <x v="7"/>
    <x v="7"/>
    <x v="3"/>
    <x v="2"/>
    <x v="0"/>
    <s v="Kob"/>
    <m/>
    <m/>
    <n v="0.8"/>
    <n v="0.8"/>
  </r>
  <r>
    <x v="23"/>
    <d v="2014-04-12T00:00:00"/>
    <s v="Horing Baai"/>
    <x v="7"/>
    <x v="7"/>
    <x v="3"/>
    <x v="2"/>
    <x v="0"/>
    <s v="Kob"/>
    <m/>
    <m/>
    <n v="0.8"/>
    <n v="0.8"/>
  </r>
  <r>
    <x v="23"/>
    <d v="2014-04-12T00:00:00"/>
    <s v="Horing Baai"/>
    <x v="7"/>
    <x v="7"/>
    <x v="3"/>
    <x v="2"/>
    <x v="0"/>
    <s v="Kob"/>
    <m/>
    <m/>
    <n v="1.1000000000000001"/>
    <n v="1.1000000000000001"/>
  </r>
  <r>
    <x v="23"/>
    <d v="2014-04-12T00:00:00"/>
    <s v="Horing Baai"/>
    <x v="7"/>
    <x v="7"/>
    <x v="3"/>
    <x v="2"/>
    <x v="0"/>
    <s v="Kob"/>
    <m/>
    <m/>
    <n v="1.4"/>
    <n v="1.4"/>
  </r>
  <r>
    <x v="23"/>
    <d v="2014-04-12T00:00:00"/>
    <s v="Horing Baai"/>
    <x v="1"/>
    <x v="1"/>
    <x v="0"/>
    <x v="1"/>
    <x v="0"/>
    <s v="Kob"/>
    <m/>
    <m/>
    <n v="0.8"/>
    <n v="0.8"/>
  </r>
  <r>
    <x v="23"/>
    <d v="2014-04-12T00:00:00"/>
    <s v="Horing Baai"/>
    <x v="3"/>
    <x v="3"/>
    <x v="2"/>
    <x v="0"/>
    <x v="0"/>
    <m/>
    <s v="Shark Spotted Gully"/>
    <m/>
    <n v="22.2"/>
    <n v="22.2"/>
  </r>
  <r>
    <x v="23"/>
    <d v="2014-04-12T00:00:00"/>
    <s v="Horing Baai"/>
    <x v="3"/>
    <x v="3"/>
    <x v="2"/>
    <x v="0"/>
    <x v="0"/>
    <s v="Kob"/>
    <m/>
    <m/>
    <n v="0.9"/>
    <n v="0.9"/>
  </r>
  <r>
    <x v="23"/>
    <d v="2014-04-12T00:00:00"/>
    <s v="Horing Baai"/>
    <x v="3"/>
    <x v="3"/>
    <x v="2"/>
    <x v="0"/>
    <x v="0"/>
    <s v="Kob"/>
    <m/>
    <m/>
    <n v="2.6"/>
    <n v="2.6"/>
  </r>
  <r>
    <x v="23"/>
    <d v="2014-04-12T00:00:00"/>
    <s v="Horing Baai"/>
    <x v="6"/>
    <x v="6"/>
    <x v="2"/>
    <x v="3"/>
    <x v="0"/>
    <s v="Kob"/>
    <m/>
    <m/>
    <n v="1"/>
    <n v="1"/>
  </r>
  <r>
    <x v="23"/>
    <d v="2014-04-12T00:00:00"/>
    <s v="Horing Baai"/>
    <x v="4"/>
    <x v="4"/>
    <x v="2"/>
    <x v="9"/>
    <x v="0"/>
    <m/>
    <s v="Elephantfish"/>
    <m/>
    <n v="3.8"/>
    <n v="3.8"/>
  </r>
  <r>
    <x v="23"/>
    <d v="2014-04-12T00:00:00"/>
    <s v="Horing Baai"/>
    <x v="4"/>
    <x v="4"/>
    <x v="2"/>
    <x v="9"/>
    <x v="0"/>
    <s v="Kob"/>
    <m/>
    <m/>
    <n v="0.8"/>
    <n v="0.8"/>
  </r>
  <r>
    <x v="23"/>
    <d v="2014-04-12T00:00:00"/>
    <s v="Horing Baai"/>
    <x v="325"/>
    <x v="61"/>
    <x v="187"/>
    <x v="2"/>
    <x v="0"/>
    <s v="Kob"/>
    <m/>
    <m/>
    <n v="1"/>
    <n v="1"/>
  </r>
  <r>
    <x v="23"/>
    <d v="2014-04-12T00:00:00"/>
    <s v="Horing Baai"/>
    <x v="9"/>
    <x v="9"/>
    <x v="5"/>
    <x v="4"/>
    <x v="0"/>
    <m/>
    <m/>
    <m/>
    <s v=""/>
    <s v=""/>
  </r>
  <r>
    <x v="23"/>
    <d v="2014-04-12T00:00:00"/>
    <s v="Horing Baai"/>
    <x v="15"/>
    <x v="15"/>
    <x v="10"/>
    <x v="3"/>
    <x v="0"/>
    <m/>
    <s v="Elephantfish"/>
    <m/>
    <n v="3.6"/>
    <n v="3.6"/>
  </r>
  <r>
    <x v="23"/>
    <d v="2014-04-12T00:00:00"/>
    <s v="Horing Baai"/>
    <x v="15"/>
    <x v="15"/>
    <x v="10"/>
    <x v="3"/>
    <x v="0"/>
    <s v="Kob"/>
    <m/>
    <m/>
    <n v="1.1000000000000001"/>
    <n v="1.1000000000000001"/>
  </r>
  <r>
    <x v="23"/>
    <d v="2014-04-12T00:00:00"/>
    <s v="Horing Baai"/>
    <x v="15"/>
    <x v="15"/>
    <x v="10"/>
    <x v="3"/>
    <x v="0"/>
    <s v="Kob"/>
    <m/>
    <m/>
    <n v="0.9"/>
    <n v="0.9"/>
  </r>
  <r>
    <x v="23"/>
    <d v="2014-04-12T00:00:00"/>
    <s v="Horing Baai"/>
    <x v="15"/>
    <x v="15"/>
    <x v="10"/>
    <x v="3"/>
    <x v="0"/>
    <s v="Kob"/>
    <m/>
    <m/>
    <n v="1.6"/>
    <n v="1.6"/>
  </r>
  <r>
    <x v="23"/>
    <d v="2014-04-12T00:00:00"/>
    <s v="Horing Baai"/>
    <x v="15"/>
    <x v="15"/>
    <x v="10"/>
    <x v="3"/>
    <x v="0"/>
    <s v="Kob"/>
    <m/>
    <m/>
    <n v="0.8"/>
    <n v="0.8"/>
  </r>
  <r>
    <x v="23"/>
    <d v="2014-04-12T00:00:00"/>
    <s v="Horing Baai"/>
    <x v="15"/>
    <x v="15"/>
    <x v="10"/>
    <x v="3"/>
    <x v="0"/>
    <s v="Kob"/>
    <m/>
    <m/>
    <n v="0.8"/>
    <n v="0.8"/>
  </r>
  <r>
    <x v="23"/>
    <d v="2014-04-12T00:00:00"/>
    <s v="Horing Baai"/>
    <x v="15"/>
    <x v="15"/>
    <x v="10"/>
    <x v="3"/>
    <x v="0"/>
    <s v="Kob"/>
    <m/>
    <m/>
    <n v="1.1000000000000001"/>
    <n v="1.1000000000000001"/>
  </r>
  <r>
    <x v="23"/>
    <d v="2014-04-12T00:00:00"/>
    <s v="Horing Baai"/>
    <x v="354"/>
    <x v="248"/>
    <x v="200"/>
    <x v="12"/>
    <x v="0"/>
    <m/>
    <m/>
    <m/>
    <s v=""/>
    <s v=""/>
  </r>
  <r>
    <x v="23"/>
    <d v="2014-04-12T00:00:00"/>
    <s v="Horing Baai"/>
    <x v="14"/>
    <x v="14"/>
    <x v="10"/>
    <x v="4"/>
    <x v="0"/>
    <m/>
    <s v="Elephantfish"/>
    <m/>
    <n v="4.0999999999999996"/>
    <n v="4.0999999999999996"/>
  </r>
  <r>
    <x v="23"/>
    <d v="2014-04-12T00:00:00"/>
    <s v="Horing Baai"/>
    <x v="14"/>
    <x v="14"/>
    <x v="10"/>
    <x v="4"/>
    <x v="0"/>
    <s v="Kob"/>
    <m/>
    <m/>
    <n v="1.4"/>
    <n v="1.4"/>
  </r>
  <r>
    <x v="23"/>
    <d v="2014-04-12T00:00:00"/>
    <s v="Horing Baai"/>
    <x v="270"/>
    <x v="191"/>
    <x v="9"/>
    <x v="3"/>
    <x v="0"/>
    <m/>
    <s v="Elephantfish"/>
    <m/>
    <n v="4.0999999999999996"/>
    <n v="4.0999999999999996"/>
  </r>
  <r>
    <x v="23"/>
    <d v="2014-04-12T00:00:00"/>
    <s v="Horing Baai"/>
    <x v="270"/>
    <x v="191"/>
    <x v="9"/>
    <x v="3"/>
    <x v="0"/>
    <s v="Kob"/>
    <m/>
    <m/>
    <n v="0.7"/>
    <n v="0.7"/>
  </r>
  <r>
    <x v="23"/>
    <d v="2014-04-12T00:00:00"/>
    <s v="Horing Baai"/>
    <x v="270"/>
    <x v="191"/>
    <x v="9"/>
    <x v="3"/>
    <x v="0"/>
    <s v="Kob"/>
    <m/>
    <m/>
    <n v="1.2"/>
    <n v="1.2"/>
  </r>
  <r>
    <x v="23"/>
    <d v="2014-04-12T00:00:00"/>
    <s v="Horing Baai"/>
    <x v="270"/>
    <x v="191"/>
    <x v="9"/>
    <x v="3"/>
    <x v="0"/>
    <s v="Kob"/>
    <m/>
    <m/>
    <n v="1.1000000000000001"/>
    <n v="1.1000000000000001"/>
  </r>
  <r>
    <x v="23"/>
    <d v="2014-04-12T00:00:00"/>
    <s v="Horing Baai"/>
    <x v="269"/>
    <x v="55"/>
    <x v="9"/>
    <x v="0"/>
    <x v="0"/>
    <m/>
    <s v="Elephantfish"/>
    <m/>
    <n v="2.4"/>
    <n v="2.4"/>
  </r>
  <r>
    <x v="23"/>
    <d v="2014-04-12T00:00:00"/>
    <s v="Horing Baai"/>
    <x v="269"/>
    <x v="55"/>
    <x v="9"/>
    <x v="0"/>
    <x v="0"/>
    <s v="Kob"/>
    <m/>
    <m/>
    <n v="1.1000000000000001"/>
    <n v="1.1000000000000001"/>
  </r>
  <r>
    <x v="23"/>
    <d v="2014-04-12T00:00:00"/>
    <s v="Horing Baai"/>
    <x v="269"/>
    <x v="55"/>
    <x v="9"/>
    <x v="0"/>
    <x v="0"/>
    <s v="Kob"/>
    <m/>
    <m/>
    <n v="1"/>
    <n v="1"/>
  </r>
  <r>
    <x v="23"/>
    <d v="2014-04-12T00:00:00"/>
    <s v="Horing Baai"/>
    <x v="269"/>
    <x v="55"/>
    <x v="9"/>
    <x v="0"/>
    <x v="0"/>
    <s v="Kob"/>
    <m/>
    <m/>
    <n v="1.3"/>
    <n v="1.3"/>
  </r>
  <r>
    <x v="23"/>
    <d v="2014-04-12T00:00:00"/>
    <s v="Horing Baai"/>
    <x v="261"/>
    <x v="188"/>
    <x v="158"/>
    <x v="7"/>
    <x v="0"/>
    <m/>
    <s v="Elephantfish"/>
    <m/>
    <n v="2.7"/>
    <n v="2.7"/>
  </r>
  <r>
    <x v="23"/>
    <d v="2014-04-12T00:00:00"/>
    <s v="Horing Baai"/>
    <x v="261"/>
    <x v="188"/>
    <x v="158"/>
    <x v="7"/>
    <x v="0"/>
    <s v="Kob"/>
    <m/>
    <m/>
    <n v="1.1000000000000001"/>
    <n v="1.1000000000000001"/>
  </r>
  <r>
    <x v="23"/>
    <d v="2014-04-12T00:00:00"/>
    <s v="Horing Baai"/>
    <x v="263"/>
    <x v="55"/>
    <x v="158"/>
    <x v="2"/>
    <x v="0"/>
    <m/>
    <m/>
    <m/>
    <s v=""/>
    <s v=""/>
  </r>
  <r>
    <x v="23"/>
    <d v="2014-04-12T00:00:00"/>
    <s v="Horing Baai"/>
    <x v="262"/>
    <x v="189"/>
    <x v="6"/>
    <x v="5"/>
    <x v="0"/>
    <s v="Kob"/>
    <m/>
    <m/>
    <n v="1.1000000000000001"/>
    <n v="1.1000000000000001"/>
  </r>
  <r>
    <x v="23"/>
    <d v="2014-04-12T00:00:00"/>
    <s v="Horing Baai"/>
    <x v="262"/>
    <x v="189"/>
    <x v="6"/>
    <x v="5"/>
    <x v="0"/>
    <s v="Blacktail"/>
    <m/>
    <m/>
    <n v="1.3"/>
    <n v="1.3"/>
  </r>
  <r>
    <x v="23"/>
    <d v="2014-04-12T00:00:00"/>
    <s v="Horing Baai"/>
    <x v="262"/>
    <x v="189"/>
    <x v="6"/>
    <x v="5"/>
    <x v="0"/>
    <s v="Kob"/>
    <m/>
    <m/>
    <n v="1.1000000000000001"/>
    <n v="1.1000000000000001"/>
  </r>
  <r>
    <x v="23"/>
    <d v="2014-04-12T00:00:00"/>
    <s v="Horing Baai"/>
    <x v="0"/>
    <x v="0"/>
    <x v="0"/>
    <x v="0"/>
    <x v="0"/>
    <s v="Kob"/>
    <m/>
    <m/>
    <n v="0.8"/>
    <n v="0.8"/>
  </r>
  <r>
    <x v="23"/>
    <d v="2014-04-12T00:00:00"/>
    <s v="Horing Baai"/>
    <x v="0"/>
    <x v="0"/>
    <x v="0"/>
    <x v="0"/>
    <x v="0"/>
    <s v="Kob"/>
    <m/>
    <m/>
    <n v="0.9"/>
    <n v="0.9"/>
  </r>
  <r>
    <x v="23"/>
    <d v="2014-04-12T00:00:00"/>
    <s v="Horing Baai"/>
    <x v="395"/>
    <x v="278"/>
    <x v="174"/>
    <x v="2"/>
    <x v="10"/>
    <m/>
    <m/>
    <m/>
    <s v=""/>
    <s v=""/>
  </r>
  <r>
    <x v="23"/>
    <d v="2014-04-12T00:00:00"/>
    <s v="Horing Baai"/>
    <x v="101"/>
    <x v="18"/>
    <x v="73"/>
    <x v="2"/>
    <x v="10"/>
    <m/>
    <s v="Shark Spotted Gully"/>
    <m/>
    <n v="5.6"/>
    <n v="5.6"/>
  </r>
  <r>
    <x v="23"/>
    <d v="2014-04-12T00:00:00"/>
    <s v="Horing Baai"/>
    <x v="82"/>
    <x v="69"/>
    <x v="58"/>
    <x v="7"/>
    <x v="10"/>
    <m/>
    <s v="Elephantfish"/>
    <m/>
    <n v="3.6"/>
    <n v="3.6"/>
  </r>
  <r>
    <x v="23"/>
    <d v="2014-04-12T00:00:00"/>
    <s v="Horing Baai"/>
    <x v="82"/>
    <x v="69"/>
    <x v="58"/>
    <x v="7"/>
    <x v="10"/>
    <m/>
    <s v="Shark Spotted Gully"/>
    <m/>
    <n v="5.0999999999999996"/>
    <n v="5.0999999999999996"/>
  </r>
  <r>
    <x v="23"/>
    <d v="2014-04-12T00:00:00"/>
    <s v="Horing Baai"/>
    <x v="85"/>
    <x v="71"/>
    <x v="61"/>
    <x v="4"/>
    <x v="10"/>
    <m/>
    <m/>
    <m/>
    <s v=""/>
    <s v=""/>
  </r>
  <r>
    <x v="23"/>
    <d v="2014-04-12T00:00:00"/>
    <s v="Horing Baai"/>
    <x v="428"/>
    <x v="300"/>
    <x v="232"/>
    <x v="2"/>
    <x v="10"/>
    <m/>
    <m/>
    <m/>
    <s v=""/>
    <s v=""/>
  </r>
  <r>
    <x v="23"/>
    <d v="2014-04-12T00:00:00"/>
    <s v="Horing Baai"/>
    <x v="427"/>
    <x v="299"/>
    <x v="231"/>
    <x v="2"/>
    <x v="10"/>
    <m/>
    <m/>
    <m/>
    <s v=""/>
    <s v=""/>
  </r>
  <r>
    <x v="23"/>
    <d v="2014-04-12T00:00:00"/>
    <s v="Horing Baai"/>
    <x v="106"/>
    <x v="84"/>
    <x v="76"/>
    <x v="2"/>
    <x v="10"/>
    <s v="Kob"/>
    <m/>
    <m/>
    <n v="2"/>
    <n v="2"/>
  </r>
  <r>
    <x v="23"/>
    <d v="2014-04-12T00:00:00"/>
    <s v="Horing Baai"/>
    <x v="97"/>
    <x v="80"/>
    <x v="69"/>
    <x v="0"/>
    <x v="10"/>
    <m/>
    <m/>
    <m/>
    <s v=""/>
    <s v=""/>
  </r>
  <r>
    <x v="23"/>
    <d v="2014-04-12T00:00:00"/>
    <s v="Horing Baai"/>
    <x v="433"/>
    <x v="304"/>
    <x v="74"/>
    <x v="3"/>
    <x v="10"/>
    <m/>
    <m/>
    <m/>
    <s v=""/>
    <s v=""/>
  </r>
  <r>
    <x v="23"/>
    <d v="2014-04-12T00:00:00"/>
    <s v="Horing Baai"/>
    <x v="294"/>
    <x v="157"/>
    <x v="55"/>
    <x v="2"/>
    <x v="10"/>
    <s v="Kob"/>
    <m/>
    <m/>
    <n v="1.1000000000000001"/>
    <n v="1.1000000000000001"/>
  </r>
  <r>
    <x v="23"/>
    <d v="2014-04-12T00:00:00"/>
    <s v="Horing Baai"/>
    <x v="191"/>
    <x v="45"/>
    <x v="118"/>
    <x v="2"/>
    <x v="20"/>
    <m/>
    <s v="Shark Spotted Gully"/>
    <m/>
    <n v="16.600000000000001"/>
    <n v="16.600000000000001"/>
  </r>
  <r>
    <x v="23"/>
    <d v="2014-04-12T00:00:00"/>
    <s v="Horing Baai"/>
    <x v="191"/>
    <x v="45"/>
    <x v="118"/>
    <x v="2"/>
    <x v="20"/>
    <m/>
    <s v="Shark Spotted Gully"/>
    <m/>
    <n v="7.2"/>
    <n v="7.2"/>
  </r>
  <r>
    <x v="23"/>
    <d v="2014-04-12T00:00:00"/>
    <s v="Horing Baai"/>
    <x v="191"/>
    <x v="45"/>
    <x v="118"/>
    <x v="2"/>
    <x v="20"/>
    <m/>
    <s v="Shark Spotted Gully"/>
    <m/>
    <n v="4.8"/>
    <n v="4.8"/>
  </r>
  <r>
    <x v="23"/>
    <d v="2014-04-12T00:00:00"/>
    <s v="Horing Baai"/>
    <x v="191"/>
    <x v="45"/>
    <x v="118"/>
    <x v="2"/>
    <x v="20"/>
    <m/>
    <s v="Guitarfish - Lesser"/>
    <m/>
    <n v="2.8"/>
    <n v="2.8"/>
  </r>
  <r>
    <x v="23"/>
    <d v="2014-04-12T00:00:00"/>
    <s v="Horing Baai"/>
    <x v="204"/>
    <x v="118"/>
    <x v="126"/>
    <x v="4"/>
    <x v="20"/>
    <m/>
    <s v="Shark Spotted Gully"/>
    <m/>
    <n v="11.2"/>
    <n v="11.2"/>
  </r>
  <r>
    <x v="23"/>
    <d v="2014-04-12T00:00:00"/>
    <s v="Horing Baai"/>
    <x v="204"/>
    <x v="118"/>
    <x v="126"/>
    <x v="4"/>
    <x v="20"/>
    <s v="Shad"/>
    <m/>
    <m/>
    <n v="1.5"/>
    <n v="1.5"/>
  </r>
  <r>
    <x v="23"/>
    <d v="2014-04-12T00:00:00"/>
    <s v="Horing Baai"/>
    <x v="204"/>
    <x v="118"/>
    <x v="126"/>
    <x v="4"/>
    <x v="20"/>
    <s v="Kob"/>
    <m/>
    <m/>
    <n v="2.6"/>
    <n v="2.6"/>
  </r>
  <r>
    <x v="23"/>
    <d v="2014-04-12T00:00:00"/>
    <s v="Horing Baai"/>
    <x v="204"/>
    <x v="118"/>
    <x v="126"/>
    <x v="4"/>
    <x v="20"/>
    <s v="Kob"/>
    <m/>
    <m/>
    <n v="3"/>
    <n v="3"/>
  </r>
  <r>
    <x v="23"/>
    <d v="2014-04-12T00:00:00"/>
    <s v="Horing Baai"/>
    <x v="204"/>
    <x v="118"/>
    <x v="126"/>
    <x v="4"/>
    <x v="20"/>
    <s v="Kob"/>
    <m/>
    <m/>
    <n v="0.7"/>
    <n v="0.7"/>
  </r>
  <r>
    <x v="23"/>
    <d v="2014-04-12T00:00:00"/>
    <s v="Horing Baai"/>
    <x v="204"/>
    <x v="118"/>
    <x v="126"/>
    <x v="4"/>
    <x v="20"/>
    <s v="Kob"/>
    <m/>
    <m/>
    <n v="0.8"/>
    <n v="0.8"/>
  </r>
  <r>
    <x v="23"/>
    <d v="2014-04-12T00:00:00"/>
    <s v="Horing Baai"/>
    <x v="204"/>
    <x v="118"/>
    <x v="126"/>
    <x v="4"/>
    <x v="20"/>
    <s v="Kob"/>
    <m/>
    <m/>
    <n v="2.8"/>
    <n v="2.8"/>
  </r>
  <r>
    <x v="23"/>
    <d v="2014-04-12T00:00:00"/>
    <s v="Horing Baai"/>
    <x v="204"/>
    <x v="118"/>
    <x v="126"/>
    <x v="4"/>
    <x v="20"/>
    <s v="Blacktail"/>
    <m/>
    <m/>
    <n v="0.6"/>
    <n v="0.6"/>
  </r>
  <r>
    <x v="23"/>
    <d v="2014-04-12T00:00:00"/>
    <s v="Horing Baai"/>
    <x v="185"/>
    <x v="140"/>
    <x v="114"/>
    <x v="2"/>
    <x v="20"/>
    <s v="Kob"/>
    <m/>
    <m/>
    <n v="1.3"/>
    <n v="1.3"/>
  </r>
  <r>
    <x v="23"/>
    <d v="2014-04-12T00:00:00"/>
    <s v="Horing Baai"/>
    <x v="187"/>
    <x v="141"/>
    <x v="116"/>
    <x v="2"/>
    <x v="20"/>
    <s v="Kob"/>
    <m/>
    <m/>
    <n v="1.4"/>
    <n v="1.4"/>
  </r>
  <r>
    <x v="23"/>
    <d v="2014-04-12T00:00:00"/>
    <s v="Horing Baai"/>
    <x v="187"/>
    <x v="141"/>
    <x v="116"/>
    <x v="2"/>
    <x v="20"/>
    <s v="Kob"/>
    <m/>
    <m/>
    <n v="1.1000000000000001"/>
    <n v="1.1000000000000001"/>
  </r>
  <r>
    <x v="23"/>
    <d v="2014-04-12T00:00:00"/>
    <s v="Horing Baai"/>
    <x v="187"/>
    <x v="141"/>
    <x v="116"/>
    <x v="2"/>
    <x v="20"/>
    <s v="Kob"/>
    <m/>
    <m/>
    <n v="0.9"/>
    <n v="0.9"/>
  </r>
  <r>
    <x v="23"/>
    <d v="2014-04-12T00:00:00"/>
    <s v="Horing Baai"/>
    <x v="187"/>
    <x v="141"/>
    <x v="116"/>
    <x v="2"/>
    <x v="20"/>
    <s v="Kob"/>
    <m/>
    <m/>
    <n v="0.8"/>
    <n v="0.8"/>
  </r>
  <r>
    <x v="23"/>
    <d v="2014-04-12T00:00:00"/>
    <s v="Horing Baai"/>
    <x v="187"/>
    <x v="141"/>
    <x v="116"/>
    <x v="2"/>
    <x v="20"/>
    <s v="Kob"/>
    <m/>
    <m/>
    <n v="0.9"/>
    <n v="0.9"/>
  </r>
  <r>
    <x v="23"/>
    <d v="2014-04-12T00:00:00"/>
    <s v="Horing Baai"/>
    <x v="202"/>
    <x v="152"/>
    <x v="123"/>
    <x v="2"/>
    <x v="20"/>
    <s v="Kob"/>
    <m/>
    <m/>
    <n v="0.7"/>
    <n v="0.7"/>
  </r>
  <r>
    <x v="23"/>
    <d v="2014-04-12T00:00:00"/>
    <s v="Horing Baai"/>
    <x v="202"/>
    <x v="152"/>
    <x v="123"/>
    <x v="2"/>
    <x v="20"/>
    <s v="Kob"/>
    <m/>
    <m/>
    <n v="1.2"/>
    <n v="1.2"/>
  </r>
  <r>
    <x v="23"/>
    <d v="2014-04-12T00:00:00"/>
    <s v="Horing Baai"/>
    <x v="202"/>
    <x v="152"/>
    <x v="123"/>
    <x v="2"/>
    <x v="20"/>
    <s v="Kob"/>
    <m/>
    <m/>
    <n v="0.9"/>
    <n v="0.9"/>
  </r>
  <r>
    <x v="23"/>
    <d v="2014-04-12T00:00:00"/>
    <s v="Horing Baai"/>
    <x v="202"/>
    <x v="152"/>
    <x v="123"/>
    <x v="2"/>
    <x v="20"/>
    <s v="Kob"/>
    <m/>
    <m/>
    <n v="0.7"/>
    <n v="0.7"/>
  </r>
  <r>
    <x v="23"/>
    <d v="2014-04-12T00:00:00"/>
    <s v="Horing Baai"/>
    <x v="202"/>
    <x v="152"/>
    <x v="123"/>
    <x v="2"/>
    <x v="20"/>
    <s v="Kob"/>
    <m/>
    <m/>
    <n v="0.9"/>
    <n v="0.9"/>
  </r>
  <r>
    <x v="23"/>
    <d v="2014-04-12T00:00:00"/>
    <s v="Horing Baai"/>
    <x v="202"/>
    <x v="152"/>
    <x v="123"/>
    <x v="2"/>
    <x v="20"/>
    <s v="Kob"/>
    <m/>
    <m/>
    <n v="0.7"/>
    <n v="0.7"/>
  </r>
  <r>
    <x v="23"/>
    <d v="2014-04-12T00:00:00"/>
    <s v="Horing Baai"/>
    <x v="420"/>
    <x v="73"/>
    <x v="228"/>
    <x v="0"/>
    <x v="20"/>
    <m/>
    <s v="Shark Spotted Gully"/>
    <m/>
    <n v="14.4"/>
    <n v="14.4"/>
  </r>
  <r>
    <x v="23"/>
    <d v="2014-04-12T00:00:00"/>
    <s v="Horing Baai"/>
    <x v="189"/>
    <x v="45"/>
    <x v="16"/>
    <x v="2"/>
    <x v="20"/>
    <s v="Kob"/>
    <m/>
    <m/>
    <n v="0.9"/>
    <n v="0.9"/>
  </r>
  <r>
    <x v="23"/>
    <d v="2014-04-12T00:00:00"/>
    <s v="Horing Baai"/>
    <x v="189"/>
    <x v="45"/>
    <x v="16"/>
    <x v="2"/>
    <x v="20"/>
    <m/>
    <s v="Guitarfish - Lesser"/>
    <m/>
    <n v="0"/>
    <n v="0"/>
  </r>
  <r>
    <x v="23"/>
    <d v="2014-04-12T00:00:00"/>
    <s v="Horing Baai"/>
    <x v="189"/>
    <x v="45"/>
    <x v="16"/>
    <x v="2"/>
    <x v="20"/>
    <s v="Kob"/>
    <m/>
    <m/>
    <n v="0.9"/>
    <n v="0.9"/>
  </r>
  <r>
    <x v="23"/>
    <d v="2014-04-12T00:00:00"/>
    <s v="Horing Baai"/>
    <x v="189"/>
    <x v="45"/>
    <x v="16"/>
    <x v="2"/>
    <x v="20"/>
    <s v="Kob"/>
    <m/>
    <m/>
    <n v="0.9"/>
    <n v="0.9"/>
  </r>
  <r>
    <x v="23"/>
    <d v="2014-04-12T00:00:00"/>
    <s v="Horing Baai"/>
    <x v="189"/>
    <x v="45"/>
    <x v="16"/>
    <x v="2"/>
    <x v="20"/>
    <s v="Kob"/>
    <m/>
    <m/>
    <n v="0.8"/>
    <n v="0.8"/>
  </r>
  <r>
    <x v="23"/>
    <d v="2014-04-12T00:00:00"/>
    <s v="Horing Baai"/>
    <x v="189"/>
    <x v="45"/>
    <x v="16"/>
    <x v="2"/>
    <x v="20"/>
    <s v="Kob"/>
    <m/>
    <m/>
    <n v="0.7"/>
    <n v="0.7"/>
  </r>
  <r>
    <x v="23"/>
    <d v="2014-04-12T00:00:00"/>
    <s v="Horing Baai"/>
    <x v="418"/>
    <x v="76"/>
    <x v="166"/>
    <x v="2"/>
    <x v="20"/>
    <s v="Kob"/>
    <m/>
    <m/>
    <n v="0.8"/>
    <n v="0.8"/>
  </r>
  <r>
    <x v="23"/>
    <d v="2014-04-12T00:00:00"/>
    <s v="Horing Baai"/>
    <x v="406"/>
    <x v="246"/>
    <x v="198"/>
    <x v="2"/>
    <x v="4"/>
    <m/>
    <s v="Shark Spotted Gully"/>
    <m/>
    <n v="6.2"/>
    <n v="6.2"/>
  </r>
  <r>
    <x v="23"/>
    <d v="2014-04-12T00:00:00"/>
    <s v="Horing Baai"/>
    <x v="358"/>
    <x v="250"/>
    <x v="75"/>
    <x v="2"/>
    <x v="4"/>
    <m/>
    <s v="Shark Spotted Gully"/>
    <m/>
    <n v="3.9"/>
    <n v="3.9"/>
  </r>
  <r>
    <x v="23"/>
    <d v="2014-04-12T00:00:00"/>
    <s v="Horing Baai"/>
    <x v="358"/>
    <x v="250"/>
    <x v="75"/>
    <x v="2"/>
    <x v="4"/>
    <m/>
    <s v="Shark Spotted Gully"/>
    <m/>
    <n v="9.8000000000000007"/>
    <n v="9.8000000000000007"/>
  </r>
  <r>
    <x v="23"/>
    <d v="2014-04-12T00:00:00"/>
    <s v="Horing Baai"/>
    <x v="358"/>
    <x v="250"/>
    <x v="75"/>
    <x v="2"/>
    <x v="4"/>
    <s v="Kob"/>
    <m/>
    <m/>
    <n v="2.8"/>
    <n v="2.8"/>
  </r>
  <r>
    <x v="23"/>
    <d v="2014-04-12T00:00:00"/>
    <s v="Horing Baai"/>
    <x v="338"/>
    <x v="45"/>
    <x v="75"/>
    <x v="2"/>
    <x v="4"/>
    <m/>
    <s v="Shark Spotted Gully"/>
    <m/>
    <n v="6"/>
    <n v="6"/>
  </r>
  <r>
    <x v="23"/>
    <d v="2014-04-12T00:00:00"/>
    <s v="Horing Baai"/>
    <x v="338"/>
    <x v="45"/>
    <x v="75"/>
    <x v="2"/>
    <x v="4"/>
    <m/>
    <s v="Shark Spotted Gully"/>
    <m/>
    <n v="7.4"/>
    <n v="7.4"/>
  </r>
  <r>
    <x v="23"/>
    <d v="2014-04-12T00:00:00"/>
    <s v="Horing Baai"/>
    <x v="338"/>
    <x v="45"/>
    <x v="75"/>
    <x v="2"/>
    <x v="4"/>
    <m/>
    <s v="Shark Spotted Gully"/>
    <m/>
    <n v="7.6"/>
    <n v="7.6"/>
  </r>
  <r>
    <x v="23"/>
    <d v="2014-04-12T00:00:00"/>
    <s v="Horing Baai"/>
    <x v="338"/>
    <x v="45"/>
    <x v="75"/>
    <x v="2"/>
    <x v="4"/>
    <m/>
    <s v="Shark Spotted Gully"/>
    <m/>
    <n v="8.1"/>
    <n v="8.1"/>
  </r>
  <r>
    <x v="23"/>
    <d v="2014-04-12T00:00:00"/>
    <s v="Horing Baai"/>
    <x v="338"/>
    <x v="45"/>
    <x v="75"/>
    <x v="2"/>
    <x v="4"/>
    <m/>
    <s v="Shark Spotted Gully"/>
    <m/>
    <n v="19.100000000000001"/>
    <n v="19.100000000000001"/>
  </r>
  <r>
    <x v="23"/>
    <d v="2014-04-12T00:00:00"/>
    <s v="Horing Baai"/>
    <x v="468"/>
    <x v="328"/>
    <x v="247"/>
    <x v="8"/>
    <x v="2"/>
    <m/>
    <s v="Shark Spotted Gully"/>
    <m/>
    <n v="2"/>
    <n v="2"/>
  </r>
  <r>
    <x v="23"/>
    <d v="2014-04-12T00:00:00"/>
    <s v="Horing Baai"/>
    <x v="469"/>
    <x v="81"/>
    <x v="248"/>
    <x v="2"/>
    <x v="7"/>
    <m/>
    <s v="Shark Spotted Gully"/>
    <m/>
    <n v="6.8"/>
    <n v="6.8"/>
  </r>
  <r>
    <x v="23"/>
    <d v="2014-04-12T00:00:00"/>
    <s v="Horing Baai"/>
    <x v="470"/>
    <x v="329"/>
    <x v="249"/>
    <x v="2"/>
    <x v="3"/>
    <s v="Kob"/>
    <m/>
    <m/>
    <n v="1.4"/>
    <n v="1.4"/>
  </r>
  <r>
    <x v="23"/>
    <d v="2014-04-12T00:00:00"/>
    <s v="Horing Baai"/>
    <x v="460"/>
    <x v="82"/>
    <x v="179"/>
    <x v="2"/>
    <x v="4"/>
    <m/>
    <s v="Shark Spotted Gully"/>
    <m/>
    <n v="6.4"/>
    <n v="6.4"/>
  </r>
  <r>
    <x v="23"/>
    <d v="2014-04-12T00:00:00"/>
    <s v="Horing Baai"/>
    <x v="460"/>
    <x v="82"/>
    <x v="179"/>
    <x v="2"/>
    <x v="4"/>
    <m/>
    <s v="Shark Spotted Gully"/>
    <m/>
    <n v="17.399999999999999"/>
    <n v="17.399999999999999"/>
  </r>
  <r>
    <x v="23"/>
    <d v="2014-04-12T00:00:00"/>
    <s v="Horing Baai"/>
    <x v="12"/>
    <x v="12"/>
    <x v="8"/>
    <x v="4"/>
    <x v="0"/>
    <m/>
    <m/>
    <m/>
    <s v=""/>
    <s v=""/>
  </r>
  <r>
    <x v="24"/>
    <d v="2014-06-14T00:00:00"/>
    <s v="Mile 30"/>
    <x v="471"/>
    <x v="330"/>
    <x v="55"/>
    <x v="2"/>
    <x v="17"/>
    <m/>
    <m/>
    <m/>
    <s v=""/>
    <s v=""/>
  </r>
  <r>
    <x v="24"/>
    <d v="2014-06-14T00:00:00"/>
    <s v="Mile 30"/>
    <x v="405"/>
    <x v="284"/>
    <x v="223"/>
    <x v="2"/>
    <x v="17"/>
    <m/>
    <m/>
    <m/>
    <s v=""/>
    <s v=""/>
  </r>
  <r>
    <x v="24"/>
    <d v="2014-06-14T00:00:00"/>
    <s v="Mile 30"/>
    <x v="255"/>
    <x v="183"/>
    <x v="94"/>
    <x v="3"/>
    <x v="17"/>
    <m/>
    <m/>
    <m/>
    <s v=""/>
    <s v=""/>
  </r>
  <r>
    <x v="24"/>
    <d v="2014-06-14T00:00:00"/>
    <s v="Mile 30"/>
    <x v="350"/>
    <x v="32"/>
    <x v="197"/>
    <x v="2"/>
    <x v="17"/>
    <s v="Galjoen"/>
    <m/>
    <m/>
    <n v="0.5"/>
    <n v="0.5"/>
  </r>
  <r>
    <x v="24"/>
    <d v="2014-06-14T00:00:00"/>
    <s v="Mile 30"/>
    <x v="237"/>
    <x v="170"/>
    <x v="146"/>
    <x v="2"/>
    <x v="17"/>
    <s v="Galjoen"/>
    <m/>
    <m/>
    <n v="0.7"/>
    <n v="0.7"/>
  </r>
  <r>
    <x v="24"/>
    <d v="2014-06-14T00:00:00"/>
    <s v="Mile 30"/>
    <x v="235"/>
    <x v="168"/>
    <x v="94"/>
    <x v="4"/>
    <x v="17"/>
    <s v="Galjoen"/>
    <m/>
    <m/>
    <n v="0.7"/>
    <n v="0.7"/>
  </r>
  <r>
    <x v="24"/>
    <d v="2014-06-14T00:00:00"/>
    <s v="Mile 30"/>
    <x v="235"/>
    <x v="168"/>
    <x v="94"/>
    <x v="4"/>
    <x v="17"/>
    <s v="Kob"/>
    <m/>
    <m/>
    <n v="1.1000000000000001"/>
    <n v="1.1000000000000001"/>
  </r>
  <r>
    <x v="24"/>
    <d v="2014-06-14T00:00:00"/>
    <s v="Mile 30"/>
    <x v="154"/>
    <x v="122"/>
    <x v="6"/>
    <x v="5"/>
    <x v="17"/>
    <s v="Galjoen"/>
    <m/>
    <m/>
    <n v="0.5"/>
    <n v="0.5"/>
  </r>
  <r>
    <x v="24"/>
    <d v="2014-06-14T00:00:00"/>
    <s v="Mile 30"/>
    <x v="154"/>
    <x v="122"/>
    <x v="6"/>
    <x v="5"/>
    <x v="17"/>
    <s v="Galjoen"/>
    <m/>
    <m/>
    <n v="0.8"/>
    <n v="0.8"/>
  </r>
  <r>
    <x v="24"/>
    <d v="2014-06-14T00:00:00"/>
    <s v="Mile 30"/>
    <x v="311"/>
    <x v="220"/>
    <x v="176"/>
    <x v="0"/>
    <x v="17"/>
    <s v="Galjoen"/>
    <m/>
    <m/>
    <n v="0.7"/>
    <n v="0.7"/>
  </r>
  <r>
    <x v="24"/>
    <d v="2014-06-14T00:00:00"/>
    <s v="Mile 30"/>
    <x v="311"/>
    <x v="220"/>
    <x v="176"/>
    <x v="0"/>
    <x v="17"/>
    <s v="Galjoen"/>
    <m/>
    <m/>
    <n v="0.5"/>
    <n v="0.5"/>
  </r>
  <r>
    <x v="24"/>
    <d v="2014-06-14T00:00:00"/>
    <s v="Mile 30"/>
    <x v="311"/>
    <x v="220"/>
    <x v="176"/>
    <x v="0"/>
    <x v="17"/>
    <s v="Galjoen"/>
    <m/>
    <m/>
    <n v="1"/>
    <n v="1"/>
  </r>
  <r>
    <x v="24"/>
    <d v="2014-06-14T00:00:00"/>
    <s v="Mile 30"/>
    <x v="351"/>
    <x v="110"/>
    <x v="197"/>
    <x v="4"/>
    <x v="17"/>
    <s v="Galjoen"/>
    <m/>
    <m/>
    <n v="0.8"/>
    <n v="0.8"/>
  </r>
  <r>
    <x v="24"/>
    <d v="2014-06-14T00:00:00"/>
    <s v="Mile 30"/>
    <x v="351"/>
    <x v="110"/>
    <x v="197"/>
    <x v="4"/>
    <x v="17"/>
    <s v="Galjoen"/>
    <m/>
    <m/>
    <n v="0.7"/>
    <n v="0.7"/>
  </r>
  <r>
    <x v="24"/>
    <d v="2014-06-14T00:00:00"/>
    <s v="Mile 30"/>
    <x v="351"/>
    <x v="110"/>
    <x v="197"/>
    <x v="4"/>
    <x v="17"/>
    <s v="Galjoen"/>
    <m/>
    <m/>
    <n v="0.7"/>
    <n v="0.7"/>
  </r>
  <r>
    <x v="24"/>
    <d v="2014-06-14T00:00:00"/>
    <s v="Mile 30"/>
    <x v="351"/>
    <x v="110"/>
    <x v="197"/>
    <x v="4"/>
    <x v="17"/>
    <s v="Galjoen"/>
    <m/>
    <m/>
    <n v="0.9"/>
    <n v="0.9"/>
  </r>
  <r>
    <x v="24"/>
    <d v="2014-06-14T00:00:00"/>
    <s v="Mile 30"/>
    <x v="351"/>
    <x v="110"/>
    <x v="197"/>
    <x v="4"/>
    <x v="17"/>
    <s v="Galjoen"/>
    <m/>
    <m/>
    <n v="1.1000000000000001"/>
    <n v="1.1000000000000001"/>
  </r>
  <r>
    <x v="24"/>
    <d v="2014-06-14T00:00:00"/>
    <s v="Mile 30"/>
    <x v="447"/>
    <x v="13"/>
    <x v="238"/>
    <x v="4"/>
    <x v="17"/>
    <s v="Galjoen"/>
    <m/>
    <m/>
    <n v="0.7"/>
    <n v="0.7"/>
  </r>
  <r>
    <x v="24"/>
    <d v="2014-06-14T00:00:00"/>
    <s v="Mile 30"/>
    <x v="447"/>
    <x v="13"/>
    <x v="238"/>
    <x v="4"/>
    <x v="17"/>
    <s v="Galjoen"/>
    <m/>
    <m/>
    <n v="0.7"/>
    <n v="0.7"/>
  </r>
  <r>
    <x v="24"/>
    <d v="2014-06-14T00:00:00"/>
    <s v="Mile 30"/>
    <x v="447"/>
    <x v="13"/>
    <x v="238"/>
    <x v="4"/>
    <x v="17"/>
    <s v="Galjoen"/>
    <m/>
    <m/>
    <n v="1.3"/>
    <n v="1.3"/>
  </r>
  <r>
    <x v="24"/>
    <d v="2014-06-14T00:00:00"/>
    <s v="Mile 30"/>
    <x v="33"/>
    <x v="5"/>
    <x v="25"/>
    <x v="6"/>
    <x v="3"/>
    <m/>
    <m/>
    <m/>
    <s v=""/>
    <s v=""/>
  </r>
  <r>
    <x v="24"/>
    <d v="2014-06-14T00:00:00"/>
    <s v="Mile 30"/>
    <x v="37"/>
    <x v="32"/>
    <x v="28"/>
    <x v="0"/>
    <x v="3"/>
    <m/>
    <m/>
    <m/>
    <s v=""/>
    <s v=""/>
  </r>
  <r>
    <x v="24"/>
    <d v="2014-06-14T00:00:00"/>
    <s v="Mile 30"/>
    <x v="26"/>
    <x v="25"/>
    <x v="20"/>
    <x v="6"/>
    <x v="3"/>
    <m/>
    <m/>
    <m/>
    <s v=""/>
    <s v=""/>
  </r>
  <r>
    <x v="24"/>
    <d v="2014-06-14T00:00:00"/>
    <s v="Mile 30"/>
    <x v="34"/>
    <x v="29"/>
    <x v="25"/>
    <x v="1"/>
    <x v="3"/>
    <s v="Galjoen"/>
    <m/>
    <m/>
    <n v="0.5"/>
    <n v="0.5"/>
  </r>
  <r>
    <x v="24"/>
    <d v="2014-06-14T00:00:00"/>
    <s v="Mile 30"/>
    <x v="27"/>
    <x v="26"/>
    <x v="21"/>
    <x v="2"/>
    <x v="3"/>
    <m/>
    <m/>
    <m/>
    <s v=""/>
    <s v=""/>
  </r>
  <r>
    <x v="24"/>
    <d v="2014-06-14T00:00:00"/>
    <s v="Mile 30"/>
    <x v="17"/>
    <x v="17"/>
    <x v="12"/>
    <x v="0"/>
    <x v="3"/>
    <m/>
    <m/>
    <m/>
    <s v=""/>
    <s v=""/>
  </r>
  <r>
    <x v="24"/>
    <d v="2014-06-14T00:00:00"/>
    <s v="Mile 30"/>
    <x v="25"/>
    <x v="24"/>
    <x v="19"/>
    <x v="0"/>
    <x v="3"/>
    <m/>
    <m/>
    <m/>
    <s v=""/>
    <s v=""/>
  </r>
  <r>
    <x v="24"/>
    <d v="2014-06-14T00:00:00"/>
    <s v="Mile 30"/>
    <x v="322"/>
    <x v="118"/>
    <x v="171"/>
    <x v="2"/>
    <x v="3"/>
    <s v="Kob"/>
    <m/>
    <m/>
    <n v="0.8"/>
    <n v="0.8"/>
  </r>
  <r>
    <x v="24"/>
    <d v="2014-06-14T00:00:00"/>
    <s v="Mile 30"/>
    <x v="322"/>
    <x v="118"/>
    <x v="171"/>
    <x v="2"/>
    <x v="3"/>
    <s v="Kob"/>
    <m/>
    <m/>
    <n v="0.7"/>
    <n v="0.7"/>
  </r>
  <r>
    <x v="24"/>
    <d v="2014-06-14T00:00:00"/>
    <s v="Mile 30"/>
    <x v="472"/>
    <x v="331"/>
    <x v="250"/>
    <x v="2"/>
    <x v="3"/>
    <s v="Kob"/>
    <m/>
    <m/>
    <n v="1.1000000000000001"/>
    <n v="1.1000000000000001"/>
  </r>
  <r>
    <x v="24"/>
    <d v="2014-06-14T00:00:00"/>
    <s v="Mile 30"/>
    <x v="35"/>
    <x v="30"/>
    <x v="26"/>
    <x v="2"/>
    <x v="3"/>
    <s v="Galjoen"/>
    <m/>
    <m/>
    <n v="0.5"/>
    <n v="0.5"/>
  </r>
  <r>
    <x v="24"/>
    <d v="2014-06-14T00:00:00"/>
    <s v="Mile 30"/>
    <x v="473"/>
    <x v="332"/>
    <x v="251"/>
    <x v="9"/>
    <x v="3"/>
    <m/>
    <m/>
    <m/>
    <s v=""/>
    <s v=""/>
  </r>
  <r>
    <x v="24"/>
    <d v="2014-06-14T00:00:00"/>
    <s v="Mile 30"/>
    <x v="449"/>
    <x v="61"/>
    <x v="218"/>
    <x v="2"/>
    <x v="3"/>
    <m/>
    <m/>
    <m/>
    <s v=""/>
    <s v=""/>
  </r>
  <r>
    <x v="24"/>
    <d v="2014-06-14T00:00:00"/>
    <s v="Mile 30"/>
    <x v="257"/>
    <x v="185"/>
    <x v="48"/>
    <x v="2"/>
    <x v="3"/>
    <m/>
    <m/>
    <m/>
    <s v=""/>
    <s v=""/>
  </r>
  <r>
    <x v="24"/>
    <d v="2014-06-14T00:00:00"/>
    <s v="Mile 30"/>
    <x v="448"/>
    <x v="156"/>
    <x v="215"/>
    <x v="2"/>
    <x v="3"/>
    <m/>
    <m/>
    <m/>
    <s v=""/>
    <s v=""/>
  </r>
  <r>
    <x v="24"/>
    <d v="2014-06-14T00:00:00"/>
    <s v="Mile 30"/>
    <x v="403"/>
    <x v="55"/>
    <x v="94"/>
    <x v="6"/>
    <x v="3"/>
    <m/>
    <m/>
    <m/>
    <s v=""/>
    <s v=""/>
  </r>
  <r>
    <x v="24"/>
    <d v="2014-06-14T00:00:00"/>
    <s v="Mile 30"/>
    <x v="22"/>
    <x v="21"/>
    <x v="17"/>
    <x v="6"/>
    <x v="3"/>
    <m/>
    <m/>
    <m/>
    <s v=""/>
    <s v=""/>
  </r>
  <r>
    <x v="24"/>
    <d v="2014-06-14T00:00:00"/>
    <s v="Mile 30"/>
    <x v="28"/>
    <x v="18"/>
    <x v="21"/>
    <x v="4"/>
    <x v="3"/>
    <m/>
    <m/>
    <m/>
    <s v=""/>
    <s v=""/>
  </r>
  <r>
    <x v="24"/>
    <d v="2014-06-14T00:00:00"/>
    <s v="Mile 30"/>
    <x v="19"/>
    <x v="19"/>
    <x v="14"/>
    <x v="2"/>
    <x v="3"/>
    <m/>
    <m/>
    <m/>
    <s v=""/>
    <s v=""/>
  </r>
  <r>
    <x v="24"/>
    <d v="2014-06-14T00:00:00"/>
    <s v="Mile 30"/>
    <x v="0"/>
    <x v="0"/>
    <x v="0"/>
    <x v="0"/>
    <x v="0"/>
    <s v="Galjoen"/>
    <m/>
    <m/>
    <n v="0.5"/>
    <n v="0.5"/>
  </r>
  <r>
    <x v="24"/>
    <d v="2014-06-14T00:00:00"/>
    <s v="Mile 30"/>
    <x v="0"/>
    <x v="0"/>
    <x v="0"/>
    <x v="0"/>
    <x v="0"/>
    <m/>
    <s v="Shark Cow / Sevengill"/>
    <m/>
    <n v="20.6"/>
    <n v="20.6"/>
  </r>
  <r>
    <x v="24"/>
    <d v="2014-06-14T00:00:00"/>
    <s v="Mile 30"/>
    <x v="0"/>
    <x v="0"/>
    <x v="0"/>
    <x v="0"/>
    <x v="0"/>
    <s v="Galjoen"/>
    <m/>
    <m/>
    <n v="1"/>
    <n v="1"/>
  </r>
  <r>
    <x v="24"/>
    <d v="2014-06-14T00:00:00"/>
    <s v="Mile 30"/>
    <x v="10"/>
    <x v="10"/>
    <x v="6"/>
    <x v="2"/>
    <x v="0"/>
    <s v="Kob"/>
    <m/>
    <m/>
    <n v="1.1000000000000001"/>
    <n v="1.1000000000000001"/>
  </r>
  <r>
    <x v="24"/>
    <d v="2014-06-14T00:00:00"/>
    <s v="Mile 30"/>
    <x v="10"/>
    <x v="10"/>
    <x v="6"/>
    <x v="2"/>
    <x v="0"/>
    <s v="Kob"/>
    <m/>
    <m/>
    <n v="0.9"/>
    <n v="0.9"/>
  </r>
  <r>
    <x v="24"/>
    <d v="2014-06-14T00:00:00"/>
    <s v="Mile 30"/>
    <x v="262"/>
    <x v="189"/>
    <x v="6"/>
    <x v="5"/>
    <x v="0"/>
    <s v="Kob"/>
    <m/>
    <m/>
    <n v="1.3"/>
    <n v="1.3"/>
  </r>
  <r>
    <x v="24"/>
    <d v="2014-06-14T00:00:00"/>
    <s v="Mile 30"/>
    <x v="262"/>
    <x v="189"/>
    <x v="6"/>
    <x v="5"/>
    <x v="0"/>
    <s v="Kob"/>
    <m/>
    <m/>
    <n v="1.2"/>
    <n v="1.2"/>
  </r>
  <r>
    <x v="24"/>
    <d v="2014-06-14T00:00:00"/>
    <s v="Mile 30"/>
    <x v="262"/>
    <x v="189"/>
    <x v="6"/>
    <x v="5"/>
    <x v="0"/>
    <s v="Kob"/>
    <m/>
    <m/>
    <n v="1.4"/>
    <n v="1.4"/>
  </r>
  <r>
    <x v="24"/>
    <d v="2014-06-14T00:00:00"/>
    <s v="Mile 30"/>
    <x v="11"/>
    <x v="11"/>
    <x v="7"/>
    <x v="5"/>
    <x v="0"/>
    <s v="Galjoen"/>
    <m/>
    <m/>
    <n v="0.5"/>
    <n v="0.5"/>
  </r>
  <r>
    <x v="24"/>
    <d v="2014-06-14T00:00:00"/>
    <s v="Mile 30"/>
    <x v="11"/>
    <x v="11"/>
    <x v="7"/>
    <x v="5"/>
    <x v="0"/>
    <s v="Kob"/>
    <m/>
    <m/>
    <n v="1.1000000000000001"/>
    <n v="1.1000000000000001"/>
  </r>
  <r>
    <x v="24"/>
    <d v="2014-06-14T00:00:00"/>
    <s v="Mile 30"/>
    <x v="266"/>
    <x v="5"/>
    <x v="153"/>
    <x v="4"/>
    <x v="0"/>
    <s v="Kob"/>
    <m/>
    <m/>
    <n v="1.2"/>
    <n v="1.2"/>
  </r>
  <r>
    <x v="24"/>
    <d v="2014-06-14T00:00:00"/>
    <s v="Mile 30"/>
    <x v="270"/>
    <x v="191"/>
    <x v="9"/>
    <x v="3"/>
    <x v="0"/>
    <s v="Steenbras West Coast"/>
    <m/>
    <m/>
    <n v="1.4"/>
    <n v="1.4"/>
  </r>
  <r>
    <x v="24"/>
    <d v="2014-06-14T00:00:00"/>
    <s v="Mile 30"/>
    <x v="267"/>
    <x v="172"/>
    <x v="153"/>
    <x v="9"/>
    <x v="0"/>
    <s v="Kob"/>
    <m/>
    <m/>
    <n v="1"/>
    <n v="1"/>
  </r>
  <r>
    <x v="24"/>
    <d v="2014-06-14T00:00:00"/>
    <s v="Mile 30"/>
    <x v="4"/>
    <x v="4"/>
    <x v="2"/>
    <x v="9"/>
    <x v="0"/>
    <s v="Kob"/>
    <m/>
    <m/>
    <n v="2.1"/>
    <n v="2.1"/>
  </r>
  <r>
    <x v="24"/>
    <d v="2014-06-14T00:00:00"/>
    <s v="Mile 30"/>
    <x v="9"/>
    <x v="9"/>
    <x v="5"/>
    <x v="4"/>
    <x v="0"/>
    <s v="Kob"/>
    <m/>
    <m/>
    <n v="1.2"/>
    <n v="1.2"/>
  </r>
  <r>
    <x v="24"/>
    <d v="2014-06-14T00:00:00"/>
    <s v="Mile 30"/>
    <x v="9"/>
    <x v="9"/>
    <x v="5"/>
    <x v="4"/>
    <x v="0"/>
    <s v="Kob"/>
    <m/>
    <m/>
    <n v="1.1000000000000001"/>
    <n v="1.1000000000000001"/>
  </r>
  <r>
    <x v="24"/>
    <d v="2014-06-14T00:00:00"/>
    <s v="Mile 30"/>
    <x v="325"/>
    <x v="61"/>
    <x v="187"/>
    <x v="2"/>
    <x v="0"/>
    <m/>
    <m/>
    <m/>
    <s v=""/>
    <s v=""/>
  </r>
  <r>
    <x v="24"/>
    <d v="2014-06-14T00:00:00"/>
    <s v="Mile 30"/>
    <x v="6"/>
    <x v="6"/>
    <x v="2"/>
    <x v="3"/>
    <x v="0"/>
    <m/>
    <m/>
    <m/>
    <s v=""/>
    <s v=""/>
  </r>
  <r>
    <x v="24"/>
    <d v="2014-06-14T00:00:00"/>
    <s v="Mile 30"/>
    <x v="264"/>
    <x v="113"/>
    <x v="6"/>
    <x v="8"/>
    <x v="0"/>
    <m/>
    <m/>
    <m/>
    <s v=""/>
    <s v=""/>
  </r>
  <r>
    <x v="24"/>
    <d v="2014-06-14T00:00:00"/>
    <s v="Mile 30"/>
    <x v="261"/>
    <x v="188"/>
    <x v="158"/>
    <x v="7"/>
    <x v="0"/>
    <m/>
    <m/>
    <m/>
    <s v=""/>
    <s v=""/>
  </r>
  <r>
    <x v="24"/>
    <d v="2014-06-14T00:00:00"/>
    <s v="Mile 30"/>
    <x v="263"/>
    <x v="55"/>
    <x v="158"/>
    <x v="2"/>
    <x v="0"/>
    <m/>
    <m/>
    <m/>
    <s v=""/>
    <s v=""/>
  </r>
  <r>
    <x v="24"/>
    <d v="2014-06-14T00:00:00"/>
    <s v="Mile 30"/>
    <x v="15"/>
    <x v="15"/>
    <x v="10"/>
    <x v="3"/>
    <x v="0"/>
    <m/>
    <m/>
    <m/>
    <s v=""/>
    <s v=""/>
  </r>
  <r>
    <x v="24"/>
    <d v="2014-06-14T00:00:00"/>
    <s v="Mile 30"/>
    <x v="268"/>
    <x v="138"/>
    <x v="153"/>
    <x v="9"/>
    <x v="0"/>
    <m/>
    <m/>
    <m/>
    <s v=""/>
    <s v=""/>
  </r>
  <r>
    <x v="24"/>
    <d v="2014-06-14T00:00:00"/>
    <s v="Mile 30"/>
    <x v="269"/>
    <x v="55"/>
    <x v="9"/>
    <x v="0"/>
    <x v="0"/>
    <m/>
    <m/>
    <m/>
    <s v=""/>
    <s v=""/>
  </r>
  <r>
    <x v="24"/>
    <d v="2014-06-14T00:00:00"/>
    <s v="Mile 30"/>
    <x v="1"/>
    <x v="1"/>
    <x v="0"/>
    <x v="1"/>
    <x v="0"/>
    <m/>
    <m/>
    <m/>
    <s v=""/>
    <s v=""/>
  </r>
  <r>
    <x v="24"/>
    <d v="2014-06-14T00:00:00"/>
    <s v="Mile 30"/>
    <x v="354"/>
    <x v="248"/>
    <x v="200"/>
    <x v="12"/>
    <x v="0"/>
    <m/>
    <m/>
    <m/>
    <s v=""/>
    <s v=""/>
  </r>
  <r>
    <x v="24"/>
    <d v="2014-06-14T00:00:00"/>
    <s v="Mile 30"/>
    <x v="14"/>
    <x v="14"/>
    <x v="10"/>
    <x v="4"/>
    <x v="0"/>
    <m/>
    <m/>
    <m/>
    <s v=""/>
    <s v=""/>
  </r>
  <r>
    <x v="24"/>
    <d v="2014-06-14T00:00:00"/>
    <s v="Mile 30"/>
    <x v="3"/>
    <x v="3"/>
    <x v="2"/>
    <x v="0"/>
    <x v="0"/>
    <m/>
    <m/>
    <m/>
    <s v=""/>
    <s v=""/>
  </r>
  <r>
    <x v="24"/>
    <d v="2014-06-14T00:00:00"/>
    <s v="Mile 30"/>
    <x v="272"/>
    <x v="39"/>
    <x v="160"/>
    <x v="2"/>
    <x v="5"/>
    <m/>
    <m/>
    <m/>
    <s v=""/>
    <s v=""/>
  </r>
  <r>
    <x v="24"/>
    <d v="2014-06-14T00:00:00"/>
    <s v="Mile 30"/>
    <x v="57"/>
    <x v="5"/>
    <x v="21"/>
    <x v="2"/>
    <x v="5"/>
    <m/>
    <m/>
    <m/>
    <s v=""/>
    <s v=""/>
  </r>
  <r>
    <x v="24"/>
    <d v="2014-06-14T00:00:00"/>
    <s v="Mile 30"/>
    <x v="446"/>
    <x v="314"/>
    <x v="39"/>
    <x v="2"/>
    <x v="5"/>
    <m/>
    <m/>
    <m/>
    <s v=""/>
    <s v=""/>
  </r>
  <r>
    <x v="24"/>
    <d v="2014-06-14T00:00:00"/>
    <s v="Mile 30"/>
    <x v="59"/>
    <x v="48"/>
    <x v="43"/>
    <x v="2"/>
    <x v="5"/>
    <m/>
    <m/>
    <m/>
    <s v=""/>
    <s v=""/>
  </r>
  <r>
    <x v="24"/>
    <d v="2014-06-14T00:00:00"/>
    <s v="Mile 30"/>
    <x v="56"/>
    <x v="39"/>
    <x v="41"/>
    <x v="2"/>
    <x v="5"/>
    <s v="Kob"/>
    <m/>
    <m/>
    <n v="1.1000000000000001"/>
    <n v="1.1000000000000001"/>
  </r>
  <r>
    <x v="24"/>
    <d v="2014-06-14T00:00:00"/>
    <s v="Mile 30"/>
    <x v="56"/>
    <x v="39"/>
    <x v="41"/>
    <x v="2"/>
    <x v="5"/>
    <s v="Galjoen"/>
    <m/>
    <m/>
    <n v="0.9"/>
    <n v="0.9"/>
  </r>
  <r>
    <x v="24"/>
    <d v="2014-06-14T00:00:00"/>
    <s v="Mile 30"/>
    <x v="56"/>
    <x v="39"/>
    <x v="41"/>
    <x v="2"/>
    <x v="5"/>
    <s v="Galjoen"/>
    <m/>
    <m/>
    <n v="0.9"/>
    <n v="0.9"/>
  </r>
  <r>
    <x v="24"/>
    <d v="2014-06-14T00:00:00"/>
    <s v="Mile 30"/>
    <x v="47"/>
    <x v="42"/>
    <x v="34"/>
    <x v="1"/>
    <x v="5"/>
    <s v="Kob"/>
    <m/>
    <m/>
    <n v="1.6"/>
    <n v="1.6"/>
  </r>
  <r>
    <x v="24"/>
    <d v="2014-06-14T00:00:00"/>
    <s v="Mile 30"/>
    <x v="46"/>
    <x v="41"/>
    <x v="33"/>
    <x v="2"/>
    <x v="5"/>
    <s v="Kob"/>
    <m/>
    <m/>
    <n v="1.1000000000000001"/>
    <n v="1.1000000000000001"/>
  </r>
  <r>
    <x v="24"/>
    <d v="2014-06-14T00:00:00"/>
    <s v="Mile 30"/>
    <x v="48"/>
    <x v="43"/>
    <x v="34"/>
    <x v="0"/>
    <x v="5"/>
    <s v="Kob"/>
    <m/>
    <m/>
    <n v="1.5"/>
    <n v="1.5"/>
  </r>
  <r>
    <x v="24"/>
    <d v="2014-06-14T00:00:00"/>
    <s v="Mile 30"/>
    <x v="48"/>
    <x v="43"/>
    <x v="34"/>
    <x v="0"/>
    <x v="5"/>
    <s v="Galjoen"/>
    <m/>
    <m/>
    <n v="0.5"/>
    <n v="0.5"/>
  </r>
  <r>
    <x v="24"/>
    <d v="2014-06-14T00:00:00"/>
    <s v="Mile 30"/>
    <x v="55"/>
    <x v="47"/>
    <x v="40"/>
    <x v="2"/>
    <x v="5"/>
    <s v="Kob"/>
    <m/>
    <m/>
    <n v="2"/>
    <n v="2"/>
  </r>
  <r>
    <x v="24"/>
    <d v="2014-06-14T00:00:00"/>
    <s v="Mile 30"/>
    <x v="159"/>
    <x v="126"/>
    <x v="103"/>
    <x v="2"/>
    <x v="18"/>
    <m/>
    <m/>
    <m/>
    <s v=""/>
    <s v=""/>
  </r>
  <r>
    <x v="24"/>
    <d v="2014-06-14T00:00:00"/>
    <s v="Mile 30"/>
    <x v="167"/>
    <x v="129"/>
    <x v="107"/>
    <x v="2"/>
    <x v="18"/>
    <m/>
    <m/>
    <m/>
    <s v=""/>
    <s v=""/>
  </r>
  <r>
    <x v="24"/>
    <d v="2014-06-14T00:00:00"/>
    <s v="Mile 30"/>
    <x v="174"/>
    <x v="45"/>
    <x v="112"/>
    <x v="9"/>
    <x v="18"/>
    <m/>
    <m/>
    <m/>
    <s v=""/>
    <s v=""/>
  </r>
  <r>
    <x v="24"/>
    <d v="2014-06-14T00:00:00"/>
    <s v="Mile 30"/>
    <x v="175"/>
    <x v="135"/>
    <x v="112"/>
    <x v="2"/>
    <x v="18"/>
    <m/>
    <m/>
    <m/>
    <s v=""/>
    <s v=""/>
  </r>
  <r>
    <x v="24"/>
    <d v="2014-06-14T00:00:00"/>
    <s v="Mile 30"/>
    <x v="166"/>
    <x v="128"/>
    <x v="69"/>
    <x v="2"/>
    <x v="18"/>
    <m/>
    <m/>
    <m/>
    <s v=""/>
    <s v=""/>
  </r>
  <r>
    <x v="24"/>
    <d v="2014-06-14T00:00:00"/>
    <s v="Mile 30"/>
    <x v="160"/>
    <x v="121"/>
    <x v="48"/>
    <x v="0"/>
    <x v="18"/>
    <m/>
    <m/>
    <m/>
    <s v=""/>
    <s v=""/>
  </r>
  <r>
    <x v="24"/>
    <d v="2014-06-14T00:00:00"/>
    <s v="Mile 30"/>
    <x v="162"/>
    <x v="71"/>
    <x v="94"/>
    <x v="2"/>
    <x v="18"/>
    <s v="Galjoen"/>
    <m/>
    <m/>
    <n v="0.6"/>
    <n v="0.6"/>
  </r>
  <r>
    <x v="24"/>
    <d v="2014-06-14T00:00:00"/>
    <s v="Mile 30"/>
    <x v="161"/>
    <x v="81"/>
    <x v="94"/>
    <x v="0"/>
    <x v="18"/>
    <s v="Kob"/>
    <m/>
    <m/>
    <n v="1.7"/>
    <n v="1.7"/>
  </r>
  <r>
    <x v="24"/>
    <d v="2014-06-14T00:00:00"/>
    <s v="Mile 30"/>
    <x v="161"/>
    <x v="81"/>
    <x v="94"/>
    <x v="0"/>
    <x v="18"/>
    <s v="Galjoen"/>
    <m/>
    <m/>
    <n v="1.2"/>
    <n v="1.2"/>
  </r>
  <r>
    <x v="24"/>
    <d v="2014-06-14T00:00:00"/>
    <s v="Mile 30"/>
    <x v="458"/>
    <x v="320"/>
    <x v="167"/>
    <x v="9"/>
    <x v="15"/>
    <m/>
    <m/>
    <m/>
    <s v=""/>
    <s v=""/>
  </r>
  <r>
    <x v="24"/>
    <d v="2014-06-14T00:00:00"/>
    <s v="Mile 30"/>
    <x v="454"/>
    <x v="199"/>
    <x v="240"/>
    <x v="4"/>
    <x v="15"/>
    <m/>
    <m/>
    <m/>
    <s v=""/>
    <s v=""/>
  </r>
  <r>
    <x v="24"/>
    <d v="2014-06-14T00:00:00"/>
    <s v="Mile 30"/>
    <x v="327"/>
    <x v="82"/>
    <x v="21"/>
    <x v="2"/>
    <x v="15"/>
    <m/>
    <m/>
    <m/>
    <s v=""/>
    <s v=""/>
  </r>
  <r>
    <x v="24"/>
    <d v="2014-06-14T00:00:00"/>
    <s v="Mile 30"/>
    <x v="456"/>
    <x v="31"/>
    <x v="167"/>
    <x v="0"/>
    <x v="15"/>
    <m/>
    <m/>
    <m/>
    <s v=""/>
    <s v=""/>
  </r>
  <r>
    <x v="24"/>
    <d v="2014-06-14T00:00:00"/>
    <s v="Mile 30"/>
    <x v="474"/>
    <x v="13"/>
    <x v="252"/>
    <x v="2"/>
    <x v="15"/>
    <m/>
    <m/>
    <m/>
    <s v=""/>
    <s v=""/>
  </r>
  <r>
    <x v="24"/>
    <d v="2014-06-14T00:00:00"/>
    <s v="Mile 30"/>
    <x v="141"/>
    <x v="111"/>
    <x v="95"/>
    <x v="6"/>
    <x v="15"/>
    <m/>
    <m/>
    <m/>
    <s v=""/>
    <s v=""/>
  </r>
  <r>
    <x v="24"/>
    <d v="2014-06-14T00:00:00"/>
    <s v="Mile 30"/>
    <x v="251"/>
    <x v="179"/>
    <x v="139"/>
    <x v="9"/>
    <x v="15"/>
    <m/>
    <m/>
    <m/>
    <s v=""/>
    <s v=""/>
  </r>
  <r>
    <x v="24"/>
    <d v="2014-06-14T00:00:00"/>
    <s v="Mile 30"/>
    <x v="466"/>
    <x v="326"/>
    <x v="133"/>
    <x v="2"/>
    <x v="15"/>
    <m/>
    <m/>
    <m/>
    <s v=""/>
    <s v=""/>
  </r>
  <r>
    <x v="24"/>
    <d v="2014-06-14T00:00:00"/>
    <s v="Mile 30"/>
    <x v="241"/>
    <x v="157"/>
    <x v="149"/>
    <x v="6"/>
    <x v="15"/>
    <m/>
    <m/>
    <m/>
    <s v=""/>
    <s v=""/>
  </r>
  <r>
    <x v="24"/>
    <d v="2014-06-14T00:00:00"/>
    <s v="Mile 30"/>
    <x v="139"/>
    <x v="109"/>
    <x v="94"/>
    <x v="4"/>
    <x v="15"/>
    <m/>
    <m/>
    <m/>
    <s v=""/>
    <s v=""/>
  </r>
  <r>
    <x v="24"/>
    <d v="2014-06-14T00:00:00"/>
    <s v="Mile 30"/>
    <x v="467"/>
    <x v="314"/>
    <x v="149"/>
    <x v="0"/>
    <x v="15"/>
    <s v="Galjoen"/>
    <m/>
    <m/>
    <n v="0.9"/>
    <n v="0.9"/>
  </r>
  <r>
    <x v="24"/>
    <d v="2014-06-14T00:00:00"/>
    <s v="Mile 30"/>
    <x v="475"/>
    <x v="207"/>
    <x v="253"/>
    <x v="0"/>
    <x v="15"/>
    <m/>
    <m/>
    <m/>
    <s v=""/>
    <s v=""/>
  </r>
  <r>
    <x v="24"/>
    <d v="2014-06-14T00:00:00"/>
    <s v="Mile 30"/>
    <x v="147"/>
    <x v="116"/>
    <x v="29"/>
    <x v="6"/>
    <x v="15"/>
    <s v="Kob"/>
    <m/>
    <m/>
    <n v="0.7"/>
    <n v="0.7"/>
  </r>
  <r>
    <x v="24"/>
    <d v="2014-06-14T00:00:00"/>
    <s v="Mile 30"/>
    <x v="476"/>
    <x v="39"/>
    <x v="254"/>
    <x v="0"/>
    <x v="15"/>
    <m/>
    <s v="Shark Copper (Female)"/>
    <m/>
    <n v="40.200000000000003"/>
    <n v="40.200000000000003"/>
  </r>
  <r>
    <x v="24"/>
    <d v="2014-06-14T00:00:00"/>
    <s v="Mile 30"/>
    <x v="476"/>
    <x v="39"/>
    <x v="254"/>
    <x v="0"/>
    <x v="15"/>
    <s v="Kob"/>
    <m/>
    <m/>
    <n v="1.6"/>
    <n v="1.6"/>
  </r>
  <r>
    <x v="24"/>
    <d v="2014-06-14T00:00:00"/>
    <s v="Mile 30"/>
    <x v="476"/>
    <x v="39"/>
    <x v="254"/>
    <x v="0"/>
    <x v="15"/>
    <s v="Kob"/>
    <m/>
    <m/>
    <n v="2.1"/>
    <n v="2.1"/>
  </r>
  <r>
    <x v="24"/>
    <d v="2014-06-14T00:00:00"/>
    <s v="Mile 30"/>
    <x v="476"/>
    <x v="39"/>
    <x v="254"/>
    <x v="0"/>
    <x v="15"/>
    <s v="Kob"/>
    <m/>
    <m/>
    <n v="1.4"/>
    <n v="1.4"/>
  </r>
  <r>
    <x v="24"/>
    <d v="2014-06-14T00:00:00"/>
    <s v="Mile 30"/>
    <x v="476"/>
    <x v="39"/>
    <x v="254"/>
    <x v="0"/>
    <x v="15"/>
    <s v="Kob"/>
    <m/>
    <m/>
    <n v="0.9"/>
    <n v="0.9"/>
  </r>
  <r>
    <x v="24"/>
    <d v="2014-06-14T00:00:00"/>
    <s v="Mile 30"/>
    <x v="150"/>
    <x v="99"/>
    <x v="98"/>
    <x v="6"/>
    <x v="15"/>
    <m/>
    <m/>
    <m/>
    <s v=""/>
    <s v=""/>
  </r>
  <r>
    <x v="24"/>
    <d v="2014-06-14T00:00:00"/>
    <s v="Mile 30"/>
    <x v="415"/>
    <x v="289"/>
    <x v="225"/>
    <x v="4"/>
    <x v="15"/>
    <s v="Kob"/>
    <m/>
    <m/>
    <n v="0.8"/>
    <n v="0.8"/>
  </r>
  <r>
    <x v="24"/>
    <d v="2014-06-14T00:00:00"/>
    <s v="Mile 30"/>
    <x v="143"/>
    <x v="113"/>
    <x v="97"/>
    <x v="0"/>
    <x v="15"/>
    <s v="Kob"/>
    <m/>
    <m/>
    <n v="1.1000000000000001"/>
    <n v="1.1000000000000001"/>
  </r>
  <r>
    <x v="24"/>
    <d v="2014-06-14T00:00:00"/>
    <s v="Mile 30"/>
    <x v="277"/>
    <x v="24"/>
    <x v="139"/>
    <x v="4"/>
    <x v="15"/>
    <m/>
    <m/>
    <m/>
    <s v=""/>
    <s v=""/>
  </r>
  <r>
    <x v="24"/>
    <d v="2014-06-14T00:00:00"/>
    <s v="Mile 30"/>
    <x v="145"/>
    <x v="115"/>
    <x v="98"/>
    <x v="10"/>
    <x v="15"/>
    <s v="Kob"/>
    <m/>
    <m/>
    <n v="0.8"/>
    <n v="0.8"/>
  </r>
  <r>
    <x v="24"/>
    <d v="2014-06-14T00:00:00"/>
    <s v="Mile 30"/>
    <x v="317"/>
    <x v="225"/>
    <x v="181"/>
    <x v="2"/>
    <x v="4"/>
    <m/>
    <m/>
    <m/>
    <s v=""/>
    <s v=""/>
  </r>
  <r>
    <x v="24"/>
    <d v="2014-06-14T00:00:00"/>
    <s v="Mile 30"/>
    <x v="389"/>
    <x v="270"/>
    <x v="30"/>
    <x v="12"/>
    <x v="4"/>
    <m/>
    <m/>
    <m/>
    <s v=""/>
    <s v=""/>
  </r>
  <r>
    <x v="24"/>
    <d v="2014-06-14T00:00:00"/>
    <s v="Mile 30"/>
    <x v="42"/>
    <x v="37"/>
    <x v="30"/>
    <x v="4"/>
    <x v="4"/>
    <m/>
    <m/>
    <m/>
    <s v=""/>
    <s v=""/>
  </r>
  <r>
    <x v="24"/>
    <d v="2014-06-14T00:00:00"/>
    <s v="Mile 30"/>
    <x v="43"/>
    <x v="38"/>
    <x v="30"/>
    <x v="5"/>
    <x v="4"/>
    <m/>
    <m/>
    <m/>
    <s v=""/>
    <s v=""/>
  </r>
  <r>
    <x v="24"/>
    <d v="2014-06-14T00:00:00"/>
    <s v="Mile 30"/>
    <x v="316"/>
    <x v="224"/>
    <x v="180"/>
    <x v="2"/>
    <x v="4"/>
    <m/>
    <m/>
    <m/>
    <s v=""/>
    <s v=""/>
  </r>
  <r>
    <x v="24"/>
    <d v="2014-06-14T00:00:00"/>
    <s v="Mile 30"/>
    <x v="313"/>
    <x v="222"/>
    <x v="178"/>
    <x v="4"/>
    <x v="4"/>
    <m/>
    <m/>
    <m/>
    <s v=""/>
    <s v=""/>
  </r>
  <r>
    <x v="24"/>
    <d v="2014-06-14T00:00:00"/>
    <s v="Mile 30"/>
    <x v="176"/>
    <x v="136"/>
    <x v="113"/>
    <x v="2"/>
    <x v="4"/>
    <m/>
    <m/>
    <m/>
    <s v=""/>
    <s v=""/>
  </r>
  <r>
    <x v="24"/>
    <d v="2014-06-14T00:00:00"/>
    <s v="Mile 30"/>
    <x v="360"/>
    <x v="252"/>
    <x v="203"/>
    <x v="2"/>
    <x v="4"/>
    <m/>
    <m/>
    <m/>
    <s v=""/>
    <s v=""/>
  </r>
  <r>
    <x v="24"/>
    <d v="2014-06-14T00:00:00"/>
    <s v="Mile 30"/>
    <x v="165"/>
    <x v="127"/>
    <x v="106"/>
    <x v="9"/>
    <x v="4"/>
    <m/>
    <m/>
    <m/>
    <s v=""/>
    <s v=""/>
  </r>
  <r>
    <x v="24"/>
    <d v="2014-06-14T00:00:00"/>
    <s v="Mile 30"/>
    <x v="315"/>
    <x v="45"/>
    <x v="179"/>
    <x v="2"/>
    <x v="4"/>
    <m/>
    <m/>
    <m/>
    <s v=""/>
    <s v=""/>
  </r>
  <r>
    <x v="24"/>
    <d v="2014-06-14T00:00:00"/>
    <s v="Mile 30"/>
    <x v="358"/>
    <x v="250"/>
    <x v="75"/>
    <x v="2"/>
    <x v="4"/>
    <m/>
    <m/>
    <m/>
    <s v=""/>
    <s v=""/>
  </r>
  <r>
    <x v="24"/>
    <d v="2014-06-14T00:00:00"/>
    <s v="Mile 30"/>
    <x v="338"/>
    <x v="45"/>
    <x v="75"/>
    <x v="2"/>
    <x v="4"/>
    <m/>
    <m/>
    <m/>
    <s v=""/>
    <s v=""/>
  </r>
  <r>
    <x v="24"/>
    <d v="2014-06-14T00:00:00"/>
    <s v="Mile 30"/>
    <x v="340"/>
    <x v="73"/>
    <x v="108"/>
    <x v="2"/>
    <x v="4"/>
    <s v="Galjoen"/>
    <m/>
    <m/>
    <n v="0.8"/>
    <n v="0.8"/>
  </r>
  <r>
    <x v="24"/>
    <d v="2014-06-14T00:00:00"/>
    <s v="Mile 30"/>
    <x v="163"/>
    <x v="84"/>
    <x v="104"/>
    <x v="2"/>
    <x v="4"/>
    <m/>
    <s v="Shark Copper (Female)"/>
    <m/>
    <n v="47.6"/>
    <n v="47.6"/>
  </r>
  <r>
    <x v="24"/>
    <d v="2014-06-14T00:00:00"/>
    <s v="Mile 30"/>
    <x v="459"/>
    <x v="180"/>
    <x v="17"/>
    <x v="2"/>
    <x v="4"/>
    <s v="Kob"/>
    <m/>
    <m/>
    <n v="1.4"/>
    <n v="1.4"/>
  </r>
  <r>
    <x v="24"/>
    <d v="2014-06-14T00:00:00"/>
    <s v="Mile 30"/>
    <x v="93"/>
    <x v="77"/>
    <x v="65"/>
    <x v="0"/>
    <x v="21"/>
    <m/>
    <m/>
    <m/>
    <s v=""/>
    <s v=""/>
  </r>
  <r>
    <x v="24"/>
    <d v="2014-06-14T00:00:00"/>
    <s v="Mile 30"/>
    <x v="229"/>
    <x v="5"/>
    <x v="41"/>
    <x v="0"/>
    <x v="21"/>
    <s v="Kob"/>
    <m/>
    <m/>
    <n v="0.9"/>
    <n v="0.9"/>
  </r>
  <r>
    <x v="24"/>
    <d v="2014-06-14T00:00:00"/>
    <s v="Mile 30"/>
    <x v="229"/>
    <x v="5"/>
    <x v="41"/>
    <x v="0"/>
    <x v="21"/>
    <s v="Kob"/>
    <m/>
    <m/>
    <n v="0.8"/>
    <n v="0.8"/>
  </r>
  <r>
    <x v="24"/>
    <d v="2014-06-14T00:00:00"/>
    <s v="Mile 30"/>
    <x v="232"/>
    <x v="47"/>
    <x v="143"/>
    <x v="2"/>
    <x v="21"/>
    <m/>
    <m/>
    <m/>
    <s v=""/>
    <s v=""/>
  </r>
  <r>
    <x v="24"/>
    <d v="2014-06-14T00:00:00"/>
    <s v="Mile 30"/>
    <x v="230"/>
    <x v="167"/>
    <x v="21"/>
    <x v="2"/>
    <x v="21"/>
    <m/>
    <m/>
    <m/>
    <s v=""/>
    <s v=""/>
  </r>
  <r>
    <x v="24"/>
    <d v="2014-06-14T00:00:00"/>
    <s v="Mile 30"/>
    <x v="228"/>
    <x v="104"/>
    <x v="141"/>
    <x v="2"/>
    <x v="21"/>
    <m/>
    <m/>
    <m/>
    <s v=""/>
    <s v=""/>
  </r>
  <r>
    <x v="24"/>
    <d v="2014-06-14T00:00:00"/>
    <s v="Mile 30"/>
    <x v="364"/>
    <x v="55"/>
    <x v="78"/>
    <x v="2"/>
    <x v="21"/>
    <m/>
    <m/>
    <m/>
    <s v=""/>
    <s v=""/>
  </r>
  <r>
    <x v="24"/>
    <d v="2014-06-14T00:00:00"/>
    <s v="Mile 30"/>
    <x v="275"/>
    <x v="194"/>
    <x v="162"/>
    <x v="2"/>
    <x v="21"/>
    <m/>
    <s v="Shark Spotted Gully"/>
    <m/>
    <n v="23.6"/>
    <n v="23.6"/>
  </r>
  <r>
    <x v="24"/>
    <d v="2014-06-14T00:00:00"/>
    <s v="Mile 30"/>
    <x v="477"/>
    <x v="333"/>
    <x v="233"/>
    <x v="2"/>
    <x v="21"/>
    <m/>
    <m/>
    <m/>
    <s v=""/>
    <s v=""/>
  </r>
  <r>
    <x v="24"/>
    <d v="2014-06-14T00:00:00"/>
    <s v="Mile 30"/>
    <x v="283"/>
    <x v="55"/>
    <x v="164"/>
    <x v="0"/>
    <x v="20"/>
    <m/>
    <m/>
    <m/>
    <s v=""/>
    <s v=""/>
  </r>
  <r>
    <x v="24"/>
    <d v="2014-06-14T00:00:00"/>
    <s v="Mile 30"/>
    <x v="282"/>
    <x v="200"/>
    <x v="163"/>
    <x v="0"/>
    <x v="20"/>
    <m/>
    <m/>
    <m/>
    <s v=""/>
    <s v=""/>
  </r>
  <r>
    <x v="24"/>
    <d v="2014-06-14T00:00:00"/>
    <s v="Mile 30"/>
    <x v="192"/>
    <x v="144"/>
    <x v="119"/>
    <x v="6"/>
    <x v="20"/>
    <m/>
    <m/>
    <m/>
    <s v=""/>
    <s v=""/>
  </r>
  <r>
    <x v="24"/>
    <d v="2014-06-14T00:00:00"/>
    <s v="Mile 30"/>
    <x v="199"/>
    <x v="149"/>
    <x v="43"/>
    <x v="9"/>
    <x v="20"/>
    <m/>
    <m/>
    <m/>
    <s v=""/>
    <s v=""/>
  </r>
  <r>
    <x v="24"/>
    <d v="2014-06-14T00:00:00"/>
    <s v="Mile 30"/>
    <x v="182"/>
    <x v="138"/>
    <x v="43"/>
    <x v="9"/>
    <x v="20"/>
    <m/>
    <m/>
    <m/>
    <s v=""/>
    <s v=""/>
  </r>
  <r>
    <x v="24"/>
    <d v="2014-06-14T00:00:00"/>
    <s v="Mile 30"/>
    <x v="181"/>
    <x v="45"/>
    <x v="43"/>
    <x v="2"/>
    <x v="20"/>
    <m/>
    <m/>
    <m/>
    <s v=""/>
    <s v=""/>
  </r>
  <r>
    <x v="24"/>
    <d v="2014-06-14T00:00:00"/>
    <s v="Mile 30"/>
    <x v="202"/>
    <x v="152"/>
    <x v="123"/>
    <x v="2"/>
    <x v="20"/>
    <m/>
    <m/>
    <m/>
    <s v=""/>
    <s v=""/>
  </r>
  <r>
    <x v="24"/>
    <d v="2014-06-14T00:00:00"/>
    <s v="Mile 30"/>
    <x v="419"/>
    <x v="293"/>
    <x v="29"/>
    <x v="4"/>
    <x v="20"/>
    <m/>
    <m/>
    <m/>
    <s v=""/>
    <s v=""/>
  </r>
  <r>
    <x v="24"/>
    <d v="2014-06-14T00:00:00"/>
    <s v="Mile 30"/>
    <x v="194"/>
    <x v="124"/>
    <x v="121"/>
    <x v="0"/>
    <x v="20"/>
    <s v="Galjoen"/>
    <m/>
    <m/>
    <n v="0.5"/>
    <n v="0.5"/>
  </r>
  <r>
    <x v="24"/>
    <d v="2014-06-14T00:00:00"/>
    <s v="Mile 30"/>
    <x v="194"/>
    <x v="124"/>
    <x v="121"/>
    <x v="0"/>
    <x v="20"/>
    <s v="Galjoen"/>
    <m/>
    <m/>
    <n v="0.8"/>
    <n v="0.8"/>
  </r>
  <r>
    <x v="24"/>
    <d v="2014-06-14T00:00:00"/>
    <s v="Mile 30"/>
    <x v="194"/>
    <x v="124"/>
    <x v="121"/>
    <x v="0"/>
    <x v="20"/>
    <s v="Galjoen"/>
    <m/>
    <m/>
    <n v="2"/>
    <n v="2"/>
  </r>
  <r>
    <x v="24"/>
    <d v="2014-06-14T00:00:00"/>
    <s v="Mile 30"/>
    <x v="194"/>
    <x v="124"/>
    <x v="121"/>
    <x v="0"/>
    <x v="20"/>
    <s v="Galjoen"/>
    <m/>
    <m/>
    <n v="0.7"/>
    <n v="0.7"/>
  </r>
  <r>
    <x v="24"/>
    <d v="2014-06-14T00:00:00"/>
    <s v="Mile 30"/>
    <x v="208"/>
    <x v="155"/>
    <x v="29"/>
    <x v="9"/>
    <x v="20"/>
    <s v="Galjoen"/>
    <m/>
    <m/>
    <n v="0.8"/>
    <n v="0.8"/>
  </r>
  <r>
    <x v="24"/>
    <d v="2014-06-14T00:00:00"/>
    <s v="Mile 30"/>
    <x v="189"/>
    <x v="45"/>
    <x v="16"/>
    <x v="2"/>
    <x v="20"/>
    <s v="Kob"/>
    <m/>
    <m/>
    <n v="1.5"/>
    <n v="1.5"/>
  </r>
  <r>
    <x v="24"/>
    <d v="2014-06-14T00:00:00"/>
    <s v="Mile 30"/>
    <x v="189"/>
    <x v="45"/>
    <x v="16"/>
    <x v="2"/>
    <x v="20"/>
    <s v="Kob"/>
    <m/>
    <m/>
    <n v="1.5"/>
    <n v="1.5"/>
  </r>
  <r>
    <x v="24"/>
    <d v="2014-06-14T00:00:00"/>
    <s v="Mile 30"/>
    <x v="189"/>
    <x v="45"/>
    <x v="16"/>
    <x v="2"/>
    <x v="20"/>
    <s v="Kob"/>
    <m/>
    <m/>
    <n v="1.4"/>
    <n v="1.4"/>
  </r>
  <r>
    <x v="24"/>
    <d v="2014-06-14T00:00:00"/>
    <s v="Mile 30"/>
    <x v="189"/>
    <x v="45"/>
    <x v="16"/>
    <x v="2"/>
    <x v="20"/>
    <s v="Kob"/>
    <m/>
    <m/>
    <n v="2"/>
    <n v="2"/>
  </r>
  <r>
    <x v="24"/>
    <d v="2014-06-14T00:00:00"/>
    <s v="Mile 30"/>
    <x v="189"/>
    <x v="45"/>
    <x v="16"/>
    <x v="2"/>
    <x v="20"/>
    <m/>
    <s v="Shark Soupfin"/>
    <m/>
    <n v="4.7"/>
    <n v="4.7"/>
  </r>
  <r>
    <x v="24"/>
    <d v="2014-06-14T00:00:00"/>
    <s v="Mile 30"/>
    <x v="478"/>
    <x v="334"/>
    <x v="83"/>
    <x v="2"/>
    <x v="20"/>
    <m/>
    <m/>
    <m/>
    <s v=""/>
    <s v=""/>
  </r>
  <r>
    <x v="24"/>
    <d v="2014-06-14T00:00:00"/>
    <s v="Mile 30"/>
    <x v="78"/>
    <x v="65"/>
    <x v="55"/>
    <x v="2"/>
    <x v="8"/>
    <s v="Kob"/>
    <m/>
    <m/>
    <n v="1.4"/>
    <n v="1.4"/>
  </r>
  <r>
    <x v="24"/>
    <d v="2014-06-14T00:00:00"/>
    <s v="Mile 30"/>
    <x v="78"/>
    <x v="65"/>
    <x v="55"/>
    <x v="2"/>
    <x v="8"/>
    <s v="Kob"/>
    <m/>
    <m/>
    <n v="1.1000000000000001"/>
    <n v="1.1000000000000001"/>
  </r>
  <r>
    <x v="24"/>
    <d v="2014-06-14T00:00:00"/>
    <s v="Mile 30"/>
    <x v="370"/>
    <x v="90"/>
    <x v="93"/>
    <x v="2"/>
    <x v="8"/>
    <s v="Kob"/>
    <m/>
    <m/>
    <n v="0.8"/>
    <n v="0.8"/>
  </r>
  <r>
    <x v="24"/>
    <d v="2014-06-14T00:00:00"/>
    <s v="Mile 30"/>
    <x v="370"/>
    <x v="90"/>
    <x v="93"/>
    <x v="2"/>
    <x v="8"/>
    <s v="Kob"/>
    <m/>
    <m/>
    <n v="0.9"/>
    <n v="0.9"/>
  </r>
  <r>
    <x v="24"/>
    <d v="2014-06-14T00:00:00"/>
    <s v="Mile 30"/>
    <x v="370"/>
    <x v="90"/>
    <x v="93"/>
    <x v="2"/>
    <x v="8"/>
    <s v="Kob"/>
    <m/>
    <m/>
    <n v="1"/>
    <n v="1"/>
  </r>
  <r>
    <x v="24"/>
    <d v="2014-06-14T00:00:00"/>
    <s v="Mile 30"/>
    <x v="80"/>
    <x v="67"/>
    <x v="56"/>
    <x v="4"/>
    <x v="8"/>
    <s v="Kob"/>
    <m/>
    <m/>
    <n v="1"/>
    <n v="1"/>
  </r>
  <r>
    <x v="24"/>
    <d v="2014-06-14T00:00:00"/>
    <s v="Mile 30"/>
    <x v="80"/>
    <x v="67"/>
    <x v="56"/>
    <x v="4"/>
    <x v="8"/>
    <s v="Kob"/>
    <m/>
    <m/>
    <n v="0.8"/>
    <n v="0.8"/>
  </r>
  <r>
    <x v="24"/>
    <d v="2014-06-14T00:00:00"/>
    <s v="Mile 30"/>
    <x v="344"/>
    <x v="78"/>
    <x v="62"/>
    <x v="4"/>
    <x v="8"/>
    <s v="Galjoen"/>
    <m/>
    <m/>
    <n v="0.5"/>
    <n v="0.5"/>
  </r>
  <r>
    <x v="24"/>
    <d v="2014-06-14T00:00:00"/>
    <s v="Mile 30"/>
    <x v="408"/>
    <x v="31"/>
    <x v="171"/>
    <x v="2"/>
    <x v="8"/>
    <m/>
    <m/>
    <m/>
    <s v=""/>
    <s v=""/>
  </r>
  <r>
    <x v="24"/>
    <d v="2014-06-14T00:00:00"/>
    <s v="Mile 30"/>
    <x v="92"/>
    <x v="76"/>
    <x v="64"/>
    <x v="2"/>
    <x v="8"/>
    <m/>
    <m/>
    <m/>
    <s v=""/>
    <s v=""/>
  </r>
  <r>
    <x v="24"/>
    <d v="2014-06-14T00:00:00"/>
    <s v="Mile 30"/>
    <x v="74"/>
    <x v="13"/>
    <x v="54"/>
    <x v="2"/>
    <x v="8"/>
    <m/>
    <m/>
    <m/>
    <s v=""/>
    <s v=""/>
  </r>
  <r>
    <x v="24"/>
    <d v="2014-06-14T00:00:00"/>
    <s v="Mile 30"/>
    <x v="77"/>
    <x v="64"/>
    <x v="54"/>
    <x v="4"/>
    <x v="8"/>
    <m/>
    <m/>
    <m/>
    <s v=""/>
    <s v=""/>
  </r>
  <r>
    <x v="24"/>
    <d v="2014-06-14T00:00:00"/>
    <s v="Mile 30"/>
    <x v="89"/>
    <x v="18"/>
    <x v="55"/>
    <x v="2"/>
    <x v="8"/>
    <m/>
    <m/>
    <m/>
    <s v=""/>
    <s v=""/>
  </r>
  <r>
    <x v="24"/>
    <d v="2014-06-14T00:00:00"/>
    <s v="Mile 30"/>
    <x v="434"/>
    <x v="128"/>
    <x v="17"/>
    <x v="8"/>
    <x v="8"/>
    <m/>
    <m/>
    <m/>
    <s v=""/>
    <s v=""/>
  </r>
  <r>
    <x v="24"/>
    <d v="2014-06-14T00:00:00"/>
    <s v="Mile 30"/>
    <x v="435"/>
    <x v="305"/>
    <x v="17"/>
    <x v="4"/>
    <x v="8"/>
    <m/>
    <m/>
    <m/>
    <s v=""/>
    <s v=""/>
  </r>
  <r>
    <x v="24"/>
    <d v="2014-06-14T00:00:00"/>
    <s v="Mile 30"/>
    <x v="479"/>
    <x v="335"/>
    <x v="39"/>
    <x v="2"/>
    <x v="8"/>
    <m/>
    <m/>
    <m/>
    <s v=""/>
    <s v=""/>
  </r>
  <r>
    <x v="24"/>
    <d v="2014-06-14T00:00:00"/>
    <s v="Mile 30"/>
    <x v="87"/>
    <x v="73"/>
    <x v="62"/>
    <x v="9"/>
    <x v="8"/>
    <m/>
    <m/>
    <m/>
    <s v=""/>
    <s v=""/>
  </r>
  <r>
    <x v="24"/>
    <d v="2014-06-14T00:00:00"/>
    <s v="Mile 30"/>
    <x v="369"/>
    <x v="81"/>
    <x v="10"/>
    <x v="2"/>
    <x v="8"/>
    <m/>
    <m/>
    <m/>
    <s v=""/>
    <s v=""/>
  </r>
  <r>
    <x v="24"/>
    <d v="2014-06-14T00:00:00"/>
    <s v="Mile 30"/>
    <x v="71"/>
    <x v="60"/>
    <x v="51"/>
    <x v="3"/>
    <x v="8"/>
    <m/>
    <m/>
    <m/>
    <s v=""/>
    <s v=""/>
  </r>
  <r>
    <x v="24"/>
    <d v="2014-06-14T00:00:00"/>
    <s v="Mile 30"/>
    <x v="70"/>
    <x v="59"/>
    <x v="51"/>
    <x v="0"/>
    <x v="8"/>
    <m/>
    <m/>
    <m/>
    <s v=""/>
    <s v=""/>
  </r>
  <r>
    <x v="24"/>
    <d v="2014-06-14T00:00:00"/>
    <s v="Mile 30"/>
    <x v="98"/>
    <x v="12"/>
    <x v="70"/>
    <x v="4"/>
    <x v="10"/>
    <m/>
    <m/>
    <m/>
    <s v=""/>
    <s v=""/>
  </r>
  <r>
    <x v="24"/>
    <d v="2014-06-14T00:00:00"/>
    <s v="Mile 30"/>
    <x v="430"/>
    <x v="73"/>
    <x v="59"/>
    <x v="2"/>
    <x v="10"/>
    <m/>
    <m/>
    <m/>
    <s v=""/>
    <s v=""/>
  </r>
  <r>
    <x v="24"/>
    <d v="2014-06-14T00:00:00"/>
    <s v="Mile 30"/>
    <x v="416"/>
    <x v="9"/>
    <x v="93"/>
    <x v="2"/>
    <x v="10"/>
    <m/>
    <m/>
    <m/>
    <s v=""/>
    <s v=""/>
  </r>
  <r>
    <x v="24"/>
    <d v="2014-06-14T00:00:00"/>
    <s v="Mile 30"/>
    <x v="433"/>
    <x v="304"/>
    <x v="74"/>
    <x v="3"/>
    <x v="10"/>
    <m/>
    <m/>
    <m/>
    <s v=""/>
    <s v=""/>
  </r>
  <r>
    <x v="24"/>
    <d v="2014-06-14T00:00:00"/>
    <s v="Mile 30"/>
    <x v="97"/>
    <x v="80"/>
    <x v="69"/>
    <x v="0"/>
    <x v="10"/>
    <m/>
    <m/>
    <m/>
    <s v=""/>
    <s v=""/>
  </r>
  <r>
    <x v="24"/>
    <d v="2014-06-14T00:00:00"/>
    <s v="Mile 30"/>
    <x v="106"/>
    <x v="84"/>
    <x v="76"/>
    <x v="2"/>
    <x v="10"/>
    <s v="Kob"/>
    <m/>
    <m/>
    <n v="0.9"/>
    <n v="0.9"/>
  </r>
  <r>
    <x v="24"/>
    <d v="2014-06-14T00:00:00"/>
    <s v="Mile 30"/>
    <x v="82"/>
    <x v="69"/>
    <x v="58"/>
    <x v="7"/>
    <x v="10"/>
    <s v="Galjoen"/>
    <m/>
    <m/>
    <n v="0.5"/>
    <n v="0.5"/>
  </r>
  <r>
    <x v="24"/>
    <d v="2014-06-14T00:00:00"/>
    <s v="Mile 30"/>
    <x v="411"/>
    <x v="45"/>
    <x v="57"/>
    <x v="2"/>
    <x v="10"/>
    <m/>
    <m/>
    <m/>
    <s v=""/>
    <s v=""/>
  </r>
  <r>
    <x v="24"/>
    <d v="2014-06-14T00:00:00"/>
    <s v="Mile 30"/>
    <x v="8"/>
    <x v="8"/>
    <x v="4"/>
    <x v="2"/>
    <x v="2"/>
    <s v="Kob"/>
    <m/>
    <m/>
    <n v="1.8"/>
    <n v="1.8"/>
  </r>
  <r>
    <x v="24"/>
    <d v="2014-06-14T00:00:00"/>
    <s v="Mile 30"/>
    <x v="212"/>
    <x v="81"/>
    <x v="130"/>
    <x v="0"/>
    <x v="2"/>
    <s v="Kob"/>
    <m/>
    <m/>
    <n v="0.9"/>
    <n v="0.9"/>
  </r>
  <r>
    <x v="24"/>
    <d v="2014-06-14T00:00:00"/>
    <s v="Mile 30"/>
    <x v="377"/>
    <x v="76"/>
    <x v="132"/>
    <x v="8"/>
    <x v="2"/>
    <s v="Kob"/>
    <m/>
    <m/>
    <n v="1.1000000000000001"/>
    <n v="1.1000000000000001"/>
  </r>
  <r>
    <x v="24"/>
    <d v="2014-06-14T00:00:00"/>
    <s v="Mile 30"/>
    <x v="214"/>
    <x v="159"/>
    <x v="132"/>
    <x v="2"/>
    <x v="2"/>
    <s v="Kob"/>
    <m/>
    <m/>
    <n v="1.1000000000000001"/>
    <n v="1.1000000000000001"/>
  </r>
  <r>
    <x v="24"/>
    <d v="2014-06-14T00:00:00"/>
    <s v="Mile 30"/>
    <x v="451"/>
    <x v="315"/>
    <x v="105"/>
    <x v="2"/>
    <x v="2"/>
    <s v="Kob"/>
    <m/>
    <m/>
    <n v="0.7"/>
    <n v="0.7"/>
  </r>
  <r>
    <x v="24"/>
    <d v="2014-06-14T00:00:00"/>
    <s v="Mile 30"/>
    <x v="451"/>
    <x v="315"/>
    <x v="105"/>
    <x v="2"/>
    <x v="2"/>
    <s v="Kob"/>
    <m/>
    <m/>
    <n v="1.3"/>
    <n v="1.3"/>
  </r>
  <r>
    <x v="24"/>
    <d v="2014-06-14T00:00:00"/>
    <s v="Mile 30"/>
    <x v="210"/>
    <x v="157"/>
    <x v="128"/>
    <x v="4"/>
    <x v="2"/>
    <s v="Kob"/>
    <m/>
    <m/>
    <n v="1"/>
    <n v="1"/>
  </r>
  <r>
    <x v="24"/>
    <d v="2014-06-14T00:00:00"/>
    <s v="Mile 30"/>
    <x v="210"/>
    <x v="157"/>
    <x v="128"/>
    <x v="4"/>
    <x v="2"/>
    <s v="Kob"/>
    <m/>
    <m/>
    <n v="0.9"/>
    <n v="0.9"/>
  </r>
  <r>
    <x v="24"/>
    <d v="2014-06-14T00:00:00"/>
    <s v="Mile 30"/>
    <x v="210"/>
    <x v="157"/>
    <x v="128"/>
    <x v="4"/>
    <x v="2"/>
    <s v="Galjoen"/>
    <m/>
    <m/>
    <n v="0.5"/>
    <n v="0.5"/>
  </r>
  <r>
    <x v="24"/>
    <d v="2014-06-14T00:00:00"/>
    <s v="Mile 30"/>
    <x v="211"/>
    <x v="158"/>
    <x v="129"/>
    <x v="4"/>
    <x v="2"/>
    <s v="Kob"/>
    <m/>
    <m/>
    <n v="0.8"/>
    <n v="0.8"/>
  </r>
  <r>
    <x v="24"/>
    <d v="2014-06-14T00:00:00"/>
    <s v="Mile 30"/>
    <x v="211"/>
    <x v="158"/>
    <x v="129"/>
    <x v="4"/>
    <x v="2"/>
    <s v="Galjoen"/>
    <m/>
    <m/>
    <n v="0.7"/>
    <n v="0.7"/>
  </r>
  <r>
    <x v="24"/>
    <d v="2014-06-14T00:00:00"/>
    <s v="Mile 30"/>
    <x v="211"/>
    <x v="158"/>
    <x v="129"/>
    <x v="4"/>
    <x v="2"/>
    <s v="Galjoen"/>
    <m/>
    <m/>
    <n v="0.7"/>
    <n v="0.7"/>
  </r>
  <r>
    <x v="24"/>
    <d v="2014-06-14T00:00:00"/>
    <s v="Mile 30"/>
    <x v="211"/>
    <x v="158"/>
    <x v="129"/>
    <x v="4"/>
    <x v="2"/>
    <s v="Galjoen"/>
    <m/>
    <m/>
    <n v="0.5"/>
    <n v="0.5"/>
  </r>
  <r>
    <x v="24"/>
    <d v="2014-06-14T00:00:00"/>
    <s v="Mile 30"/>
    <x v="468"/>
    <x v="328"/>
    <x v="247"/>
    <x v="8"/>
    <x v="2"/>
    <m/>
    <m/>
    <m/>
    <s v=""/>
    <s v=""/>
  </r>
  <r>
    <x v="24"/>
    <d v="2014-06-14T00:00:00"/>
    <s v="Mile 30"/>
    <x v="215"/>
    <x v="94"/>
    <x v="133"/>
    <x v="2"/>
    <x v="2"/>
    <m/>
    <m/>
    <m/>
    <s v=""/>
    <s v=""/>
  </r>
  <r>
    <x v="24"/>
    <d v="2014-06-14T00:00:00"/>
    <s v="Mile 30"/>
    <x v="218"/>
    <x v="162"/>
    <x v="135"/>
    <x v="4"/>
    <x v="2"/>
    <m/>
    <m/>
    <m/>
    <s v=""/>
    <s v=""/>
  </r>
  <r>
    <x v="24"/>
    <d v="2014-06-14T00:00:00"/>
    <s v="Mile 30"/>
    <x v="379"/>
    <x v="263"/>
    <x v="135"/>
    <x v="7"/>
    <x v="2"/>
    <m/>
    <m/>
    <m/>
    <s v=""/>
    <s v=""/>
  </r>
  <r>
    <x v="24"/>
    <d v="2014-06-14T00:00:00"/>
    <s v="Mile 30"/>
    <x v="378"/>
    <x v="262"/>
    <x v="37"/>
    <x v="4"/>
    <x v="2"/>
    <m/>
    <m/>
    <m/>
    <s v=""/>
    <s v=""/>
  </r>
  <r>
    <x v="24"/>
    <d v="2014-06-14T00:00:00"/>
    <s v="Mile 30"/>
    <x v="252"/>
    <x v="180"/>
    <x v="81"/>
    <x v="9"/>
    <x v="12"/>
    <s v="Galjoen"/>
    <m/>
    <m/>
    <n v="0.5"/>
    <n v="0.5"/>
  </r>
  <r>
    <x v="24"/>
    <d v="2014-06-14T00:00:00"/>
    <s v="Mile 30"/>
    <x v="126"/>
    <x v="100"/>
    <x v="87"/>
    <x v="2"/>
    <x v="12"/>
    <m/>
    <m/>
    <m/>
    <s v=""/>
    <s v=""/>
  </r>
  <r>
    <x v="24"/>
    <d v="2014-06-14T00:00:00"/>
    <s v="Mile 30"/>
    <x v="114"/>
    <x v="61"/>
    <x v="81"/>
    <x v="2"/>
    <x v="12"/>
    <m/>
    <m/>
    <m/>
    <s v=""/>
    <s v=""/>
  </r>
  <r>
    <x v="24"/>
    <d v="2014-06-14T00:00:00"/>
    <s v="Mile 30"/>
    <x v="332"/>
    <x v="157"/>
    <x v="81"/>
    <x v="2"/>
    <x v="12"/>
    <m/>
    <m/>
    <m/>
    <s v=""/>
    <s v=""/>
  </r>
  <r>
    <x v="24"/>
    <d v="2014-06-14T00:00:00"/>
    <s v="Mile 30"/>
    <x v="439"/>
    <x v="308"/>
    <x v="235"/>
    <x v="2"/>
    <x v="12"/>
    <m/>
    <m/>
    <m/>
    <s v=""/>
    <s v=""/>
  </r>
  <r>
    <x v="24"/>
    <d v="2014-06-14T00:00:00"/>
    <s v="Mile 30"/>
    <x v="121"/>
    <x v="95"/>
    <x v="86"/>
    <x v="2"/>
    <x v="12"/>
    <s v="Kob"/>
    <m/>
    <m/>
    <n v="1.4"/>
    <n v="1.4"/>
  </r>
  <r>
    <x v="24"/>
    <d v="2014-06-14T00:00:00"/>
    <s v="Mile 30"/>
    <x v="121"/>
    <x v="95"/>
    <x v="86"/>
    <x v="2"/>
    <x v="12"/>
    <s v="Kob"/>
    <m/>
    <m/>
    <n v="1.1000000000000001"/>
    <n v="1.1000000000000001"/>
  </r>
  <r>
    <x v="24"/>
    <d v="2014-06-14T00:00:00"/>
    <s v="Mile 30"/>
    <x v="121"/>
    <x v="95"/>
    <x v="86"/>
    <x v="2"/>
    <x v="12"/>
    <s v="Galjoen"/>
    <m/>
    <m/>
    <n v="0.8"/>
    <n v="0.8"/>
  </r>
  <r>
    <x v="24"/>
    <d v="2014-06-14T00:00:00"/>
    <s v="Mile 30"/>
    <x v="121"/>
    <x v="95"/>
    <x v="86"/>
    <x v="2"/>
    <x v="12"/>
    <s v="Kob"/>
    <m/>
    <m/>
    <n v="1.1000000000000001"/>
    <n v="1.1000000000000001"/>
  </r>
  <r>
    <x v="24"/>
    <d v="2014-06-14T00:00:00"/>
    <s v="Mile 30"/>
    <x v="121"/>
    <x v="95"/>
    <x v="86"/>
    <x v="2"/>
    <x v="12"/>
    <s v="Kob"/>
    <m/>
    <m/>
    <n v="1.4"/>
    <n v="1.4"/>
  </r>
  <r>
    <x v="24"/>
    <d v="2014-06-14T00:00:00"/>
    <s v="Mile 30"/>
    <x v="384"/>
    <x v="226"/>
    <x v="215"/>
    <x v="2"/>
    <x v="12"/>
    <s v="Blacktail"/>
    <m/>
    <m/>
    <n v="0.8"/>
    <n v="0.8"/>
  </r>
  <r>
    <x v="24"/>
    <d v="2014-06-14T00:00:00"/>
    <s v="Mile 30"/>
    <x v="190"/>
    <x v="143"/>
    <x v="118"/>
    <x v="2"/>
    <x v="22"/>
    <s v="Steenbras West Coast"/>
    <m/>
    <m/>
    <n v="1.2"/>
    <n v="1.2"/>
  </r>
  <r>
    <x v="24"/>
    <d v="2014-06-14T00:00:00"/>
    <s v="Mile 30"/>
    <x v="190"/>
    <x v="143"/>
    <x v="118"/>
    <x v="2"/>
    <x v="22"/>
    <s v="Galjoen"/>
    <m/>
    <m/>
    <n v="0.5"/>
    <n v="0.5"/>
  </r>
  <r>
    <x v="24"/>
    <d v="2014-06-14T00:00:00"/>
    <s v="Mile 30"/>
    <x v="245"/>
    <x v="176"/>
    <x v="151"/>
    <x v="0"/>
    <x v="22"/>
    <s v="Kob"/>
    <m/>
    <m/>
    <n v="1.3"/>
    <n v="1.3"/>
  </r>
  <r>
    <x v="24"/>
    <d v="2014-06-14T00:00:00"/>
    <s v="Mile 30"/>
    <x v="480"/>
    <x v="336"/>
    <x v="255"/>
    <x v="2"/>
    <x v="22"/>
    <s v="Galjoen"/>
    <m/>
    <m/>
    <n v="0.5"/>
    <n v="0.5"/>
  </r>
  <r>
    <x v="24"/>
    <d v="2014-06-14T00:00:00"/>
    <s v="Mile 30"/>
    <x v="246"/>
    <x v="5"/>
    <x v="152"/>
    <x v="2"/>
    <x v="22"/>
    <m/>
    <m/>
    <m/>
    <s v=""/>
    <s v=""/>
  </r>
  <r>
    <x v="24"/>
    <d v="2014-06-14T00:00:00"/>
    <s v="Mile 30"/>
    <x v="248"/>
    <x v="177"/>
    <x v="154"/>
    <x v="4"/>
    <x v="22"/>
    <m/>
    <m/>
    <m/>
    <s v=""/>
    <s v=""/>
  </r>
  <r>
    <x v="24"/>
    <d v="2014-06-14T00:00:00"/>
    <s v="Mile 30"/>
    <x v="299"/>
    <x v="212"/>
    <x v="154"/>
    <x v="2"/>
    <x v="22"/>
    <m/>
    <m/>
    <m/>
    <s v=""/>
    <s v=""/>
  </r>
  <r>
    <x v="24"/>
    <d v="2014-06-14T00:00:00"/>
    <s v="Mile 30"/>
    <x v="481"/>
    <x v="337"/>
    <x v="69"/>
    <x v="2"/>
    <x v="22"/>
    <m/>
    <m/>
    <m/>
    <s v=""/>
    <s v=""/>
  </r>
  <r>
    <x v="24"/>
    <d v="2014-06-14T00:00:00"/>
    <s v="Mile 30"/>
    <x v="453"/>
    <x v="317"/>
    <x v="118"/>
    <x v="2"/>
    <x v="22"/>
    <m/>
    <m/>
    <m/>
    <s v=""/>
    <s v=""/>
  </r>
  <r>
    <x v="24"/>
    <d v="2014-06-14T00:00:00"/>
    <s v="Mile 30"/>
    <x v="296"/>
    <x v="210"/>
    <x v="154"/>
    <x v="2"/>
    <x v="22"/>
    <m/>
    <m/>
    <m/>
    <s v=""/>
    <s v=""/>
  </r>
  <r>
    <x v="24"/>
    <d v="2014-06-14T00:00:00"/>
    <s v="Mile 30"/>
    <x v="482"/>
    <x v="13"/>
    <x v="256"/>
    <x v="2"/>
    <x v="22"/>
    <s v="Steenbras West Coast"/>
    <m/>
    <m/>
    <n v="1.2"/>
    <n v="1.2"/>
  </r>
  <r>
    <x v="24"/>
    <d v="2014-06-14T00:00:00"/>
    <s v="Mile 30"/>
    <x v="393"/>
    <x v="276"/>
    <x v="152"/>
    <x v="7"/>
    <x v="22"/>
    <s v="Galjoen"/>
    <m/>
    <m/>
    <n v="1.2"/>
    <n v="1.2"/>
  </r>
  <r>
    <x v="24"/>
    <d v="2014-06-14T00:00:00"/>
    <s v="Mile 30"/>
    <x v="295"/>
    <x v="178"/>
    <x v="169"/>
    <x v="4"/>
    <x v="22"/>
    <s v="Galjoen"/>
    <m/>
    <m/>
    <n v="0.9"/>
    <n v="0.9"/>
  </r>
  <r>
    <x v="24"/>
    <d v="2014-06-14T00:00:00"/>
    <s v="Mile 30"/>
    <x v="469"/>
    <x v="81"/>
    <x v="248"/>
    <x v="2"/>
    <x v="7"/>
    <m/>
    <m/>
    <m/>
    <s v=""/>
    <s v=""/>
  </r>
  <r>
    <x v="24"/>
    <d v="2014-06-14T00:00:00"/>
    <s v="Mile 30"/>
    <x v="134"/>
    <x v="5"/>
    <x v="74"/>
    <x v="2"/>
    <x v="7"/>
    <m/>
    <m/>
    <m/>
    <s v=""/>
    <s v=""/>
  </r>
  <r>
    <x v="24"/>
    <d v="2014-06-14T00:00:00"/>
    <s v="Mile 30"/>
    <x v="128"/>
    <x v="101"/>
    <x v="88"/>
    <x v="2"/>
    <x v="7"/>
    <m/>
    <m/>
    <m/>
    <s v=""/>
    <s v=""/>
  </r>
  <r>
    <x v="24"/>
    <d v="2014-06-14T00:00:00"/>
    <s v="Mile 30"/>
    <x v="58"/>
    <x v="5"/>
    <x v="42"/>
    <x v="4"/>
    <x v="7"/>
    <m/>
    <m/>
    <m/>
    <s v=""/>
    <s v=""/>
  </r>
  <r>
    <x v="24"/>
    <d v="2014-06-14T00:00:00"/>
    <s v="Mile 30"/>
    <x v="127"/>
    <x v="61"/>
    <x v="55"/>
    <x v="2"/>
    <x v="7"/>
    <m/>
    <m/>
    <m/>
    <s v=""/>
    <s v=""/>
  </r>
  <r>
    <x v="24"/>
    <d v="2014-06-14T00:00:00"/>
    <s v="Mile 30"/>
    <x v="64"/>
    <x v="53"/>
    <x v="23"/>
    <x v="2"/>
    <x v="7"/>
    <m/>
    <m/>
    <m/>
    <s v=""/>
    <s v=""/>
  </r>
  <r>
    <x v="24"/>
    <d v="2014-06-14T00:00:00"/>
    <s v="Mile 30"/>
    <x v="66"/>
    <x v="55"/>
    <x v="48"/>
    <x v="0"/>
    <x v="7"/>
    <m/>
    <m/>
    <m/>
    <s v=""/>
    <s v=""/>
  </r>
  <r>
    <x v="24"/>
    <d v="2014-06-14T00:00:00"/>
    <s v="Mile 30"/>
    <x v="65"/>
    <x v="54"/>
    <x v="47"/>
    <x v="2"/>
    <x v="7"/>
    <m/>
    <m/>
    <m/>
    <s v=""/>
    <s v=""/>
  </r>
  <r>
    <x v="24"/>
    <d v="2014-06-14T00:00:00"/>
    <s v="Mile 30"/>
    <x v="67"/>
    <x v="56"/>
    <x v="48"/>
    <x v="1"/>
    <x v="7"/>
    <s v="Kob"/>
    <m/>
    <m/>
    <n v="1"/>
    <n v="1"/>
  </r>
  <r>
    <x v="24"/>
    <d v="2014-06-14T00:00:00"/>
    <s v="Mile 30"/>
    <x v="302"/>
    <x v="32"/>
    <x v="172"/>
    <x v="2"/>
    <x v="7"/>
    <m/>
    <m/>
    <m/>
    <s v=""/>
    <s v=""/>
  </r>
  <r>
    <x v="24"/>
    <d v="2014-06-14T00:00:00"/>
    <s v="Mile 30"/>
    <x v="135"/>
    <x v="107"/>
    <x v="90"/>
    <x v="2"/>
    <x v="7"/>
    <m/>
    <m/>
    <m/>
    <s v=""/>
    <s v=""/>
  </r>
  <r>
    <x v="24"/>
    <d v="2014-06-14T00:00:00"/>
    <s v="Mile 30"/>
    <x v="461"/>
    <x v="321"/>
    <x v="242"/>
    <x v="4"/>
    <x v="7"/>
    <s v="Kob"/>
    <m/>
    <m/>
    <n v="1.3"/>
    <n v="1.3"/>
  </r>
  <r>
    <x v="24"/>
    <d v="2014-06-14T00:00:00"/>
    <s v="Mile 30"/>
    <x v="137"/>
    <x v="13"/>
    <x v="92"/>
    <x v="8"/>
    <x v="7"/>
    <s v="Kob"/>
    <m/>
    <m/>
    <n v="0.7"/>
    <n v="0.7"/>
  </r>
  <r>
    <x v="24"/>
    <d v="2014-06-14T00:00:00"/>
    <s v="Mile 30"/>
    <x v="132"/>
    <x v="105"/>
    <x v="23"/>
    <x v="7"/>
    <x v="7"/>
    <s v="Kob"/>
    <m/>
    <m/>
    <n v="1.8"/>
    <n v="1.8"/>
  </r>
  <r>
    <x v="24"/>
    <d v="2014-06-14T00:00:00"/>
    <s v="Mile 30"/>
    <x v="136"/>
    <x v="45"/>
    <x v="91"/>
    <x v="2"/>
    <x v="7"/>
    <s v="Kob"/>
    <m/>
    <m/>
    <n v="1.1000000000000001"/>
    <n v="1.1000000000000001"/>
  </r>
  <r>
    <x v="24"/>
    <d v="2014-06-14T00:00:00"/>
    <s v="Mile 30"/>
    <x v="136"/>
    <x v="45"/>
    <x v="91"/>
    <x v="2"/>
    <x v="7"/>
    <s v="Galjoen"/>
    <m/>
    <m/>
    <n v="0.8"/>
    <n v="0.8"/>
  </r>
  <r>
    <x v="24"/>
    <d v="2014-06-14T00:00:00"/>
    <s v="Mile 30"/>
    <x v="136"/>
    <x v="45"/>
    <x v="91"/>
    <x v="2"/>
    <x v="7"/>
    <s v="Galjoen"/>
    <m/>
    <m/>
    <n v="0.6"/>
    <n v="0.6"/>
  </r>
  <r>
    <x v="24"/>
    <d v="2014-06-14T00:00:00"/>
    <s v="Mile 30"/>
    <x v="465"/>
    <x v="324"/>
    <x v="246"/>
    <x v="2"/>
    <x v="7"/>
    <s v="Kob"/>
    <m/>
    <m/>
    <n v="0.7"/>
    <n v="0.7"/>
  </r>
  <r>
    <x v="24"/>
    <d v="2014-06-14T00:00:00"/>
    <s v="Mile 30"/>
    <x v="465"/>
    <x v="324"/>
    <x v="246"/>
    <x v="2"/>
    <x v="7"/>
    <s v="Galjoen"/>
    <m/>
    <m/>
    <n v="0.7"/>
    <n v="0.7"/>
  </r>
  <r>
    <x v="24"/>
    <d v="2014-06-14T00:00:00"/>
    <s v="Mile 30"/>
    <x v="410"/>
    <x v="81"/>
    <x v="82"/>
    <x v="6"/>
    <x v="7"/>
    <m/>
    <s v="Shark Spotted Gully"/>
    <m/>
    <n v="18.2"/>
    <n v="18.2"/>
  </r>
  <r>
    <x v="24"/>
    <d v="2014-06-14T00:00:00"/>
    <s v="Mile 30"/>
    <x v="68"/>
    <x v="57"/>
    <x v="49"/>
    <x v="2"/>
    <x v="7"/>
    <s v="Galjoen"/>
    <m/>
    <m/>
    <n v="0.5"/>
    <n v="0.5"/>
  </r>
  <r>
    <x v="24"/>
    <d v="2014-06-14T00:00:00"/>
    <s v="Mile 30"/>
    <x v="346"/>
    <x v="242"/>
    <x v="10"/>
    <x v="2"/>
    <x v="7"/>
    <s v="Galjoen"/>
    <m/>
    <m/>
    <n v="0.8"/>
    <n v="0.8"/>
  </r>
  <r>
    <x v="25"/>
    <d v="2014-09-20T00:00:00"/>
    <s v="Mile 8"/>
    <x v="155"/>
    <x v="113"/>
    <x v="6"/>
    <x v="4"/>
    <x v="17"/>
    <s v="Kob"/>
    <m/>
    <n v="49"/>
    <n v="1.2058299604247467"/>
    <n v="1.2058299604247467"/>
  </r>
  <r>
    <x v="25"/>
    <d v="2014-09-20T00:00:00"/>
    <s v="Mile 8"/>
    <x v="155"/>
    <x v="113"/>
    <x v="6"/>
    <x v="4"/>
    <x v="17"/>
    <s v="Kob"/>
    <m/>
    <n v="49"/>
    <n v="1.2058299604247467"/>
    <n v="1.2058299604247467"/>
  </r>
  <r>
    <x v="25"/>
    <d v="2014-09-20T00:00:00"/>
    <s v="Mile 8"/>
    <x v="155"/>
    <x v="113"/>
    <x v="6"/>
    <x v="4"/>
    <x v="17"/>
    <s v="Kob"/>
    <m/>
    <n v="44"/>
    <n v="0.86933291531496948"/>
    <n v="0.86933291531496948"/>
  </r>
  <r>
    <x v="25"/>
    <d v="2014-09-20T00:00:00"/>
    <s v="Mile 8"/>
    <x v="155"/>
    <x v="113"/>
    <x v="6"/>
    <x v="4"/>
    <x v="17"/>
    <s v="Kob"/>
    <m/>
    <n v="52"/>
    <n v="1.4445751896244685"/>
    <n v="1.4445751896244685"/>
  </r>
  <r>
    <x v="25"/>
    <d v="2014-09-20T00:00:00"/>
    <s v="Mile 8"/>
    <x v="155"/>
    <x v="113"/>
    <x v="6"/>
    <x v="4"/>
    <x v="17"/>
    <s v="Galjoen"/>
    <m/>
    <n v="31"/>
    <n v="0.5"/>
    <n v="0.5"/>
  </r>
  <r>
    <x v="25"/>
    <d v="2014-09-20T00:00:00"/>
    <s v="Mile 8"/>
    <x v="155"/>
    <x v="113"/>
    <x v="6"/>
    <x v="4"/>
    <x v="17"/>
    <s v="Galjoen"/>
    <m/>
    <n v="31"/>
    <n v="0.5"/>
    <n v="0.5"/>
  </r>
  <r>
    <x v="25"/>
    <d v="2014-09-20T00:00:00"/>
    <s v="Mile 8"/>
    <x v="155"/>
    <x v="113"/>
    <x v="6"/>
    <x v="4"/>
    <x v="17"/>
    <s v="Galjoen"/>
    <m/>
    <n v="33"/>
    <n v="0.7"/>
    <n v="0.7"/>
  </r>
  <r>
    <x v="25"/>
    <d v="2014-09-20T00:00:00"/>
    <s v="Mile 8"/>
    <x v="155"/>
    <x v="113"/>
    <x v="6"/>
    <x v="4"/>
    <x v="17"/>
    <s v="Blacktail"/>
    <m/>
    <n v="38"/>
    <n v="1.7063451946893589"/>
    <n v="1.7063451946893589"/>
  </r>
  <r>
    <x v="25"/>
    <d v="2014-09-20T00:00:00"/>
    <s v="Mile 8"/>
    <x v="155"/>
    <x v="113"/>
    <x v="6"/>
    <x v="4"/>
    <x v="17"/>
    <s v="Blacktail"/>
    <m/>
    <n v="38"/>
    <n v="1.7063451946893589"/>
    <n v="1.7063451946893589"/>
  </r>
  <r>
    <x v="25"/>
    <d v="2014-09-20T00:00:00"/>
    <s v="Mile 8"/>
    <x v="155"/>
    <x v="113"/>
    <x v="6"/>
    <x v="4"/>
    <x v="17"/>
    <s v="Blacktail"/>
    <m/>
    <n v="38"/>
    <n v="1.7063451946893589"/>
    <n v="1.7063451946893589"/>
  </r>
  <r>
    <x v="25"/>
    <d v="2014-09-20T00:00:00"/>
    <s v="Mile 8"/>
    <x v="155"/>
    <x v="113"/>
    <x v="6"/>
    <x v="4"/>
    <x v="17"/>
    <s v="Kob"/>
    <m/>
    <n v="46"/>
    <n v="0.99511619749711522"/>
    <n v="0.99511619749711522"/>
  </r>
  <r>
    <x v="25"/>
    <d v="2014-09-20T00:00:00"/>
    <s v="Mile 8"/>
    <x v="155"/>
    <x v="113"/>
    <x v="6"/>
    <x v="4"/>
    <x v="17"/>
    <s v="Kob"/>
    <m/>
    <n v="55"/>
    <n v="1.7131388463324435"/>
    <n v="1.7131388463324435"/>
  </r>
  <r>
    <x v="25"/>
    <d v="2014-09-20T00:00:00"/>
    <s v="Mile 8"/>
    <x v="155"/>
    <x v="113"/>
    <x v="6"/>
    <x v="4"/>
    <x v="17"/>
    <s v="Kob"/>
    <m/>
    <n v="45"/>
    <n v="0.93079925898212745"/>
    <n v="0.93079925898212745"/>
  </r>
  <r>
    <x v="25"/>
    <d v="2014-09-20T00:00:00"/>
    <s v="Mile 8"/>
    <x v="155"/>
    <x v="113"/>
    <x v="6"/>
    <x v="4"/>
    <x v="17"/>
    <s v="Kob"/>
    <m/>
    <n v="53"/>
    <n v="1.5306948836717362"/>
    <n v="1.5306948836717362"/>
  </r>
  <r>
    <x v="25"/>
    <d v="2014-09-20T00:00:00"/>
    <s v="Mile 8"/>
    <x v="155"/>
    <x v="113"/>
    <x v="6"/>
    <x v="4"/>
    <x v="17"/>
    <s v="Kob"/>
    <m/>
    <n v="5"/>
    <n v="0"/>
    <n v="0"/>
  </r>
  <r>
    <x v="25"/>
    <d v="2014-09-20T00:00:00"/>
    <s v="Mile 8"/>
    <x v="155"/>
    <x v="113"/>
    <x v="6"/>
    <x v="4"/>
    <x v="17"/>
    <s v="Kob"/>
    <m/>
    <n v="57"/>
    <n v="1.9096314047948511"/>
    <n v="1.9096314047948511"/>
  </r>
  <r>
    <x v="25"/>
    <d v="2014-09-20T00:00:00"/>
    <s v="Mile 8"/>
    <x v="155"/>
    <x v="113"/>
    <x v="6"/>
    <x v="4"/>
    <x v="17"/>
    <s v="Kob"/>
    <m/>
    <n v="56"/>
    <n v="1.8095958395361569"/>
    <n v="1.8095958395361569"/>
  </r>
  <r>
    <x v="25"/>
    <d v="2014-09-20T00:00:00"/>
    <s v="Mile 8"/>
    <x v="155"/>
    <x v="113"/>
    <x v="6"/>
    <x v="4"/>
    <x v="17"/>
    <s v="Kob"/>
    <m/>
    <n v="50"/>
    <n v="1.2822089387164712"/>
    <n v="1.2822089387164712"/>
  </r>
  <r>
    <x v="25"/>
    <d v="2014-09-20T00:00:00"/>
    <s v="Mile 8"/>
    <x v="155"/>
    <x v="113"/>
    <x v="6"/>
    <x v="4"/>
    <x v="17"/>
    <s v="Kob"/>
    <m/>
    <n v="53"/>
    <n v="1.5306948836717362"/>
    <n v="1.5306948836717362"/>
  </r>
  <r>
    <x v="25"/>
    <d v="2014-09-20T00:00:00"/>
    <s v="Mile 8"/>
    <x v="155"/>
    <x v="113"/>
    <x v="6"/>
    <x v="4"/>
    <x v="17"/>
    <s v="Kob"/>
    <m/>
    <n v="54"/>
    <n v="1.6201939900031344"/>
    <n v="1.6201939900031344"/>
  </r>
  <r>
    <x v="25"/>
    <d v="2014-09-20T00:00:00"/>
    <s v="Mile 8"/>
    <x v="155"/>
    <x v="113"/>
    <x v="6"/>
    <x v="4"/>
    <x v="17"/>
    <s v="Kob"/>
    <m/>
    <n v="62"/>
    <n v="2.4658163224666536"/>
    <n v="2.4658163224666536"/>
  </r>
  <r>
    <x v="25"/>
    <d v="2014-09-20T00:00:00"/>
    <s v="Mile 8"/>
    <x v="154"/>
    <x v="122"/>
    <x v="6"/>
    <x v="5"/>
    <x v="17"/>
    <s v="Galjoen"/>
    <m/>
    <n v="30"/>
    <n v="0.5"/>
    <n v="0.5"/>
  </r>
  <r>
    <x v="25"/>
    <d v="2014-09-20T00:00:00"/>
    <s v="Mile 8"/>
    <x v="154"/>
    <x v="122"/>
    <x v="6"/>
    <x v="5"/>
    <x v="17"/>
    <s v="Galjoen"/>
    <m/>
    <n v="34"/>
    <n v="0.7"/>
    <n v="0.7"/>
  </r>
  <r>
    <x v="25"/>
    <d v="2014-09-20T00:00:00"/>
    <s v="Mile 8"/>
    <x v="154"/>
    <x v="122"/>
    <x v="6"/>
    <x v="5"/>
    <x v="17"/>
    <s v="Galjoen"/>
    <m/>
    <n v="32"/>
    <n v="0.6"/>
    <n v="0.6"/>
  </r>
  <r>
    <x v="25"/>
    <d v="2014-09-20T00:00:00"/>
    <s v="Mile 8"/>
    <x v="350"/>
    <x v="32"/>
    <x v="197"/>
    <x v="2"/>
    <x v="17"/>
    <s v="Kob"/>
    <m/>
    <n v="51"/>
    <n v="1.3617686202006156"/>
    <n v="1.3617686202006156"/>
  </r>
  <r>
    <x v="25"/>
    <d v="2014-09-20T00:00:00"/>
    <s v="Mile 8"/>
    <x v="350"/>
    <x v="32"/>
    <x v="197"/>
    <x v="2"/>
    <x v="17"/>
    <s v="Kob"/>
    <m/>
    <n v="45"/>
    <n v="0.93079925898212745"/>
    <n v="0.93079925898212745"/>
  </r>
  <r>
    <x v="25"/>
    <d v="2014-09-20T00:00:00"/>
    <s v="Mile 8"/>
    <x v="350"/>
    <x v="32"/>
    <x v="197"/>
    <x v="2"/>
    <x v="17"/>
    <s v="Kob"/>
    <m/>
    <n v="48"/>
    <n v="1.1325655535116195"/>
    <n v="1.1325655535116195"/>
  </r>
  <r>
    <x v="25"/>
    <d v="2014-09-20T00:00:00"/>
    <s v="Mile 8"/>
    <x v="447"/>
    <x v="13"/>
    <x v="238"/>
    <x v="4"/>
    <x v="17"/>
    <m/>
    <m/>
    <m/>
    <s v=""/>
    <s v=""/>
  </r>
  <r>
    <x v="25"/>
    <d v="2014-09-20T00:00:00"/>
    <s v="Mile 8"/>
    <x v="405"/>
    <x v="284"/>
    <x v="223"/>
    <x v="2"/>
    <x v="17"/>
    <s v="Kob"/>
    <m/>
    <n v="40"/>
    <n v="0.65065738082095648"/>
    <n v="0.65065738082095648"/>
  </r>
  <r>
    <x v="25"/>
    <d v="2014-09-20T00:00:00"/>
    <s v="Mile 8"/>
    <x v="235"/>
    <x v="168"/>
    <x v="94"/>
    <x v="0"/>
    <x v="17"/>
    <s v="Kob"/>
    <m/>
    <n v="56"/>
    <n v="1.8095958395361569"/>
    <n v="1.8095958395361569"/>
  </r>
  <r>
    <x v="25"/>
    <d v="2014-09-20T00:00:00"/>
    <s v="Mile 8"/>
    <x v="235"/>
    <x v="168"/>
    <x v="94"/>
    <x v="0"/>
    <x v="17"/>
    <s v="Kob"/>
    <m/>
    <n v="49"/>
    <n v="1.2058299604247467"/>
    <n v="1.2058299604247467"/>
  </r>
  <r>
    <x v="25"/>
    <d v="2014-09-20T00:00:00"/>
    <s v="Mile 8"/>
    <x v="235"/>
    <x v="168"/>
    <x v="94"/>
    <x v="0"/>
    <x v="17"/>
    <s v="Kob"/>
    <m/>
    <n v="50"/>
    <n v="1.2822089387164712"/>
    <n v="1.2822089387164712"/>
  </r>
  <r>
    <x v="25"/>
    <d v="2014-09-20T00:00:00"/>
    <s v="Mile 8"/>
    <x v="235"/>
    <x v="168"/>
    <x v="94"/>
    <x v="0"/>
    <x v="17"/>
    <s v="Kob"/>
    <m/>
    <n v="50"/>
    <n v="1.2822089387164712"/>
    <n v="1.2822089387164712"/>
  </r>
  <r>
    <x v="25"/>
    <d v="2014-09-20T00:00:00"/>
    <s v="Mile 8"/>
    <x v="235"/>
    <x v="168"/>
    <x v="94"/>
    <x v="0"/>
    <x v="17"/>
    <s v="Kob"/>
    <m/>
    <n v="45"/>
    <n v="0.93079925898212745"/>
    <n v="0.93079925898212745"/>
  </r>
  <r>
    <x v="25"/>
    <d v="2014-09-20T00:00:00"/>
    <s v="Mile 8"/>
    <x v="235"/>
    <x v="168"/>
    <x v="94"/>
    <x v="0"/>
    <x v="17"/>
    <s v="Kob"/>
    <m/>
    <n v="57"/>
    <n v="1.9096314047948511"/>
    <n v="1.9096314047948511"/>
  </r>
  <r>
    <x v="25"/>
    <d v="2014-09-20T00:00:00"/>
    <s v="Mile 8"/>
    <x v="235"/>
    <x v="168"/>
    <x v="94"/>
    <x v="0"/>
    <x v="17"/>
    <s v="Kob"/>
    <m/>
    <n v="53"/>
    <n v="1.5306948836717362"/>
    <n v="1.5306948836717362"/>
  </r>
  <r>
    <x v="25"/>
    <d v="2014-09-20T00:00:00"/>
    <s v="Mile 8"/>
    <x v="255"/>
    <x v="183"/>
    <x v="94"/>
    <x v="3"/>
    <x v="17"/>
    <s v="Kob"/>
    <m/>
    <n v="48"/>
    <n v="1.1325655535116195"/>
    <n v="1.1325655535116195"/>
  </r>
  <r>
    <x v="25"/>
    <d v="2014-09-20T00:00:00"/>
    <s v="Mile 8"/>
    <x v="255"/>
    <x v="183"/>
    <x v="94"/>
    <x v="3"/>
    <x v="17"/>
    <s v="Kob"/>
    <m/>
    <n v="49"/>
    <n v="1.2058299604247467"/>
    <n v="1.2058299604247467"/>
  </r>
  <r>
    <x v="25"/>
    <d v="2014-09-20T00:00:00"/>
    <s v="Mile 8"/>
    <x v="255"/>
    <x v="183"/>
    <x v="94"/>
    <x v="3"/>
    <x v="17"/>
    <s v="Kob"/>
    <m/>
    <n v="51"/>
    <n v="1.3617686202006156"/>
    <n v="1.3617686202006156"/>
  </r>
  <r>
    <x v="25"/>
    <d v="2014-09-20T00:00:00"/>
    <s v="Mile 8"/>
    <x v="255"/>
    <x v="183"/>
    <x v="94"/>
    <x v="3"/>
    <x v="17"/>
    <s v="Kob"/>
    <m/>
    <n v="56"/>
    <n v="1.8095958395361569"/>
    <n v="1.8095958395361569"/>
  </r>
  <r>
    <x v="25"/>
    <d v="2014-09-20T00:00:00"/>
    <s v="Mile 8"/>
    <x v="255"/>
    <x v="183"/>
    <x v="94"/>
    <x v="3"/>
    <x v="17"/>
    <s v="Kob"/>
    <m/>
    <n v="45"/>
    <n v="0.93079925898212745"/>
    <n v="0.93079925898212745"/>
  </r>
  <r>
    <x v="25"/>
    <d v="2014-09-20T00:00:00"/>
    <s v="Mile 8"/>
    <x v="255"/>
    <x v="183"/>
    <x v="94"/>
    <x v="3"/>
    <x v="17"/>
    <s v="Kob"/>
    <m/>
    <n v="47"/>
    <n v="1.0623496401336647"/>
    <n v="1.0623496401336647"/>
  </r>
  <r>
    <x v="25"/>
    <d v="2014-09-20T00:00:00"/>
    <s v="Mile 8"/>
    <x v="351"/>
    <x v="110"/>
    <x v="197"/>
    <x v="4"/>
    <x v="17"/>
    <s v="Shad"/>
    <m/>
    <n v="38"/>
    <n v="0.73085121819665233"/>
    <n v="0.73085121819665233"/>
  </r>
  <r>
    <x v="25"/>
    <d v="2014-09-20T00:00:00"/>
    <s v="Mile 8"/>
    <x v="351"/>
    <x v="110"/>
    <x v="197"/>
    <x v="4"/>
    <x v="17"/>
    <s v="Blacktail"/>
    <m/>
    <n v="32"/>
    <n v="1.0207335157615676"/>
    <n v="1.0207335157615676"/>
  </r>
  <r>
    <x v="25"/>
    <d v="2014-09-20T00:00:00"/>
    <s v="Mile 8"/>
    <x v="351"/>
    <x v="110"/>
    <x v="197"/>
    <x v="4"/>
    <x v="17"/>
    <s v="Galjoen"/>
    <m/>
    <n v="35"/>
    <n v="0.78195191700812661"/>
    <n v="0.78195191700812661"/>
  </r>
  <r>
    <x v="25"/>
    <d v="2014-09-20T00:00:00"/>
    <s v="Mile 8"/>
    <x v="351"/>
    <x v="110"/>
    <x v="197"/>
    <x v="4"/>
    <x v="17"/>
    <s v="Galjoen"/>
    <m/>
    <n v="32"/>
    <n v="0.6"/>
    <n v="0.6"/>
  </r>
  <r>
    <x v="25"/>
    <d v="2014-09-20T00:00:00"/>
    <s v="Mile 8"/>
    <x v="311"/>
    <x v="220"/>
    <x v="176"/>
    <x v="0"/>
    <x v="17"/>
    <s v="Kob"/>
    <m/>
    <n v="47"/>
    <n v="1.0623496401336647"/>
    <n v="1.0623496401336647"/>
  </r>
  <r>
    <x v="25"/>
    <d v="2014-09-20T00:00:00"/>
    <s v="Mile 8"/>
    <x v="237"/>
    <x v="170"/>
    <x v="146"/>
    <x v="2"/>
    <x v="17"/>
    <m/>
    <m/>
    <m/>
    <s v=""/>
    <s v=""/>
  </r>
  <r>
    <x v="25"/>
    <d v="2014-09-20T00:00:00"/>
    <s v="Mile 8"/>
    <x v="251"/>
    <x v="179"/>
    <x v="139"/>
    <x v="9"/>
    <x v="15"/>
    <s v="Kob"/>
    <m/>
    <n v="50"/>
    <n v="1.2822089387164712"/>
    <n v="1.2822089387164712"/>
  </r>
  <r>
    <x v="25"/>
    <d v="2014-09-20T00:00:00"/>
    <s v="Mile 8"/>
    <x v="141"/>
    <x v="111"/>
    <x v="95"/>
    <x v="6"/>
    <x v="15"/>
    <s v="Kob"/>
    <m/>
    <n v="50"/>
    <n v="1.2822089387164712"/>
    <n v="1.2822089387164712"/>
  </r>
  <r>
    <x v="25"/>
    <d v="2014-09-20T00:00:00"/>
    <s v="Mile 8"/>
    <x v="241"/>
    <x v="157"/>
    <x v="149"/>
    <x v="4"/>
    <x v="15"/>
    <s v="Kob"/>
    <m/>
    <n v="49"/>
    <n v="1.2058299604247467"/>
    <n v="1.2058299604247467"/>
  </r>
  <r>
    <x v="25"/>
    <d v="2014-09-20T00:00:00"/>
    <s v="Mile 8"/>
    <x v="475"/>
    <x v="207"/>
    <x v="253"/>
    <x v="0"/>
    <x v="15"/>
    <m/>
    <m/>
    <m/>
    <s v=""/>
    <s v=""/>
  </r>
  <r>
    <x v="25"/>
    <d v="2014-09-20T00:00:00"/>
    <s v="Mile 8"/>
    <x v="145"/>
    <x v="115"/>
    <x v="98"/>
    <x v="10"/>
    <x v="15"/>
    <s v="Kob"/>
    <m/>
    <n v="57"/>
    <n v="1.9096314047948511"/>
    <n v="1.9096314047948511"/>
  </r>
  <r>
    <x v="25"/>
    <d v="2014-09-20T00:00:00"/>
    <s v="Mile 8"/>
    <x v="145"/>
    <x v="115"/>
    <x v="98"/>
    <x v="10"/>
    <x v="15"/>
    <s v="Blacktail"/>
    <m/>
    <n v="40"/>
    <n v="1.9891764729049572"/>
    <n v="1.9891764729049572"/>
  </r>
  <r>
    <x v="25"/>
    <d v="2014-09-20T00:00:00"/>
    <s v="Mile 8"/>
    <x v="150"/>
    <x v="99"/>
    <x v="98"/>
    <x v="6"/>
    <x v="15"/>
    <m/>
    <m/>
    <m/>
    <s v=""/>
    <s v=""/>
  </r>
  <r>
    <x v="25"/>
    <d v="2014-09-20T00:00:00"/>
    <s v="Mile 8"/>
    <x v="146"/>
    <x v="31"/>
    <x v="93"/>
    <x v="2"/>
    <x v="15"/>
    <m/>
    <m/>
    <m/>
    <s v=""/>
    <s v=""/>
  </r>
  <r>
    <x v="25"/>
    <d v="2014-09-20T00:00:00"/>
    <s v="Mile 8"/>
    <x v="466"/>
    <x v="326"/>
    <x v="133"/>
    <x v="2"/>
    <x v="15"/>
    <m/>
    <m/>
    <m/>
    <s v=""/>
    <s v=""/>
  </r>
  <r>
    <x v="25"/>
    <d v="2014-09-20T00:00:00"/>
    <s v="Mile 8"/>
    <x v="476"/>
    <x v="39"/>
    <x v="254"/>
    <x v="0"/>
    <x v="15"/>
    <s v="Kob"/>
    <m/>
    <n v="45"/>
    <n v="0.93079925898212745"/>
    <n v="0.93079925898212745"/>
  </r>
  <r>
    <x v="25"/>
    <d v="2014-09-20T00:00:00"/>
    <s v="Mile 8"/>
    <x v="143"/>
    <x v="113"/>
    <x v="97"/>
    <x v="0"/>
    <x v="15"/>
    <m/>
    <m/>
    <m/>
    <s v=""/>
    <s v=""/>
  </r>
  <r>
    <x v="25"/>
    <d v="2014-09-20T00:00:00"/>
    <s v="Mile 8"/>
    <x v="467"/>
    <x v="314"/>
    <x v="149"/>
    <x v="8"/>
    <x v="15"/>
    <s v="Blacktail"/>
    <m/>
    <n v="38"/>
    <n v="1.7063451946893589"/>
    <n v="1.7063451946893589"/>
  </r>
  <r>
    <x v="25"/>
    <d v="2014-09-20T00:00:00"/>
    <s v="Mile 8"/>
    <x v="467"/>
    <x v="314"/>
    <x v="149"/>
    <x v="8"/>
    <x v="15"/>
    <s v="Blacktail"/>
    <m/>
    <n v="27"/>
    <n v="0.6"/>
    <n v="0.6"/>
  </r>
  <r>
    <x v="25"/>
    <d v="2014-09-20T00:00:00"/>
    <s v="Mile 8"/>
    <x v="456"/>
    <x v="31"/>
    <x v="167"/>
    <x v="0"/>
    <x v="15"/>
    <m/>
    <m/>
    <m/>
    <s v=""/>
    <s v=""/>
  </r>
  <r>
    <x v="25"/>
    <d v="2014-09-20T00:00:00"/>
    <s v="Mile 8"/>
    <x v="246"/>
    <x v="5"/>
    <x v="152"/>
    <x v="2"/>
    <x v="22"/>
    <s v="Kob"/>
    <m/>
    <n v="52"/>
    <n v="1.4445751896244685"/>
    <n v="1.4445751896244685"/>
  </r>
  <r>
    <x v="25"/>
    <d v="2014-09-20T00:00:00"/>
    <s v="Mile 8"/>
    <x v="246"/>
    <x v="5"/>
    <x v="152"/>
    <x v="2"/>
    <x v="22"/>
    <s v="Kob"/>
    <m/>
    <n v="51"/>
    <n v="1.3617686202006156"/>
    <n v="1.3617686202006156"/>
  </r>
  <r>
    <x v="25"/>
    <d v="2014-09-20T00:00:00"/>
    <s v="Mile 8"/>
    <x v="190"/>
    <x v="143"/>
    <x v="118"/>
    <x v="2"/>
    <x v="22"/>
    <s v="Kob"/>
    <m/>
    <n v="54"/>
    <n v="1.6201939900031344"/>
    <n v="1.6201939900031344"/>
  </r>
  <r>
    <x v="25"/>
    <d v="2014-09-20T00:00:00"/>
    <s v="Mile 8"/>
    <x v="481"/>
    <x v="199"/>
    <x v="69"/>
    <x v="2"/>
    <x v="22"/>
    <s v="Kob"/>
    <m/>
    <n v="54"/>
    <n v="1.6201939900031344"/>
    <n v="1.6201939900031344"/>
  </r>
  <r>
    <x v="25"/>
    <d v="2014-09-20T00:00:00"/>
    <s v="Mile 8"/>
    <x v="393"/>
    <x v="276"/>
    <x v="152"/>
    <x v="7"/>
    <x v="22"/>
    <m/>
    <m/>
    <m/>
    <s v=""/>
    <s v=""/>
  </r>
  <r>
    <x v="25"/>
    <d v="2014-09-20T00:00:00"/>
    <s v="Mile 8"/>
    <x v="245"/>
    <x v="176"/>
    <x v="151"/>
    <x v="0"/>
    <x v="22"/>
    <m/>
    <m/>
    <m/>
    <s v=""/>
    <s v=""/>
  </r>
  <r>
    <x v="25"/>
    <d v="2014-09-20T00:00:00"/>
    <s v="Mile 8"/>
    <x v="482"/>
    <x v="13"/>
    <x v="256"/>
    <x v="2"/>
    <x v="22"/>
    <m/>
    <m/>
    <m/>
    <s v=""/>
    <s v=""/>
  </r>
  <r>
    <x v="25"/>
    <d v="2014-09-20T00:00:00"/>
    <s v="Mile 8"/>
    <x v="161"/>
    <x v="81"/>
    <x v="94"/>
    <x v="0"/>
    <x v="18"/>
    <s v="Kob"/>
    <m/>
    <n v="51"/>
    <n v="1.3617686202006156"/>
    <n v="1.3617686202006156"/>
  </r>
  <r>
    <x v="25"/>
    <d v="2014-09-20T00:00:00"/>
    <s v="Mile 8"/>
    <x v="161"/>
    <x v="81"/>
    <x v="94"/>
    <x v="0"/>
    <x v="18"/>
    <s v="Kob"/>
    <m/>
    <n v="46"/>
    <n v="0.99511619749711522"/>
    <n v="0.99511619749711522"/>
  </r>
  <r>
    <x v="25"/>
    <d v="2014-09-20T00:00:00"/>
    <s v="Mile 8"/>
    <x v="161"/>
    <x v="81"/>
    <x v="94"/>
    <x v="0"/>
    <x v="18"/>
    <s v="Kob"/>
    <m/>
    <n v="52"/>
    <n v="1.4445751896244685"/>
    <n v="1.4445751896244685"/>
  </r>
  <r>
    <x v="25"/>
    <d v="2014-09-20T00:00:00"/>
    <s v="Mile 8"/>
    <x v="161"/>
    <x v="81"/>
    <x v="94"/>
    <x v="0"/>
    <x v="18"/>
    <s v="Kob"/>
    <m/>
    <n v="48"/>
    <n v="1.1325655535116195"/>
    <n v="1.1325655535116195"/>
  </r>
  <r>
    <x v="25"/>
    <d v="2014-09-20T00:00:00"/>
    <s v="Mile 8"/>
    <x v="178"/>
    <x v="13"/>
    <x v="102"/>
    <x v="9"/>
    <x v="18"/>
    <m/>
    <m/>
    <m/>
    <s v=""/>
    <s v=""/>
  </r>
  <r>
    <x v="25"/>
    <d v="2014-09-20T00:00:00"/>
    <s v="Mile 8"/>
    <x v="174"/>
    <x v="45"/>
    <x v="112"/>
    <x v="9"/>
    <x v="18"/>
    <m/>
    <m/>
    <m/>
    <s v=""/>
    <s v=""/>
  </r>
  <r>
    <x v="25"/>
    <d v="2014-09-20T00:00:00"/>
    <s v="Mile 8"/>
    <x v="240"/>
    <x v="172"/>
    <x v="148"/>
    <x v="2"/>
    <x v="18"/>
    <m/>
    <m/>
    <m/>
    <s v=""/>
    <s v=""/>
  </r>
  <r>
    <x v="25"/>
    <d v="2014-09-20T00:00:00"/>
    <s v="Mile 8"/>
    <x v="247"/>
    <x v="81"/>
    <x v="153"/>
    <x v="2"/>
    <x v="18"/>
    <m/>
    <m/>
    <m/>
    <s v=""/>
    <s v=""/>
  </r>
  <r>
    <x v="25"/>
    <d v="2014-09-20T00:00:00"/>
    <s v="Mile 8"/>
    <x v="464"/>
    <x v="323"/>
    <x v="245"/>
    <x v="7"/>
    <x v="18"/>
    <m/>
    <m/>
    <m/>
    <s v=""/>
    <s v=""/>
  </r>
  <r>
    <x v="25"/>
    <d v="2014-09-20T00:00:00"/>
    <s v="Mile 8"/>
    <x v="166"/>
    <x v="128"/>
    <x v="69"/>
    <x v="4"/>
    <x v="18"/>
    <s v="Kob"/>
    <m/>
    <n v="40"/>
    <n v="0.65065738082095648"/>
    <n v="0.65065738082095648"/>
  </r>
  <r>
    <x v="25"/>
    <d v="2014-09-20T00:00:00"/>
    <s v="Mile 8"/>
    <x v="166"/>
    <x v="128"/>
    <x v="69"/>
    <x v="4"/>
    <x v="18"/>
    <s v="Kob"/>
    <m/>
    <n v="41"/>
    <n v="0.7013792469278527"/>
    <n v="0.7013792469278527"/>
  </r>
  <r>
    <x v="25"/>
    <d v="2014-09-20T00:00:00"/>
    <s v="Mile 8"/>
    <x v="166"/>
    <x v="128"/>
    <x v="69"/>
    <x v="4"/>
    <x v="18"/>
    <s v="Kob"/>
    <m/>
    <n v="42"/>
    <n v="0.75468866955363878"/>
    <n v="0.75468866955363878"/>
  </r>
  <r>
    <x v="25"/>
    <d v="2014-09-20T00:00:00"/>
    <s v="Mile 8"/>
    <x v="166"/>
    <x v="128"/>
    <x v="69"/>
    <x v="4"/>
    <x v="18"/>
    <s v="Kob"/>
    <m/>
    <n v="49"/>
    <n v="1.2058299604247467"/>
    <n v="1.2058299604247467"/>
  </r>
  <r>
    <x v="25"/>
    <d v="2014-09-20T00:00:00"/>
    <s v="Mile 8"/>
    <x v="249"/>
    <x v="178"/>
    <x v="114"/>
    <x v="2"/>
    <x v="18"/>
    <m/>
    <m/>
    <m/>
    <s v=""/>
    <s v=""/>
  </r>
  <r>
    <x v="25"/>
    <d v="2014-09-20T00:00:00"/>
    <s v="Mile 8"/>
    <x v="244"/>
    <x v="175"/>
    <x v="94"/>
    <x v="2"/>
    <x v="18"/>
    <m/>
    <m/>
    <m/>
    <s v=""/>
    <s v=""/>
  </r>
  <r>
    <x v="25"/>
    <d v="2014-09-20T00:00:00"/>
    <s v="Mile 8"/>
    <x v="160"/>
    <x v="121"/>
    <x v="48"/>
    <x v="0"/>
    <x v="18"/>
    <s v="Blacktail"/>
    <m/>
    <n v="37"/>
    <n v="1.5755677939053345"/>
    <n v="1.5755677939053345"/>
  </r>
  <r>
    <x v="25"/>
    <d v="2014-09-20T00:00:00"/>
    <s v="Mile 8"/>
    <x v="159"/>
    <x v="126"/>
    <x v="103"/>
    <x v="4"/>
    <x v="18"/>
    <m/>
    <s v="Shark Spotted Gully"/>
    <n v="154"/>
    <n v="19.050141632495194"/>
    <n v="19.050141632495194"/>
  </r>
  <r>
    <x v="25"/>
    <d v="2014-09-20T00:00:00"/>
    <s v="Mile 8"/>
    <x v="87"/>
    <x v="73"/>
    <x v="62"/>
    <x v="9"/>
    <x v="8"/>
    <m/>
    <m/>
    <m/>
    <s v=""/>
    <s v=""/>
  </r>
  <r>
    <x v="25"/>
    <d v="2014-09-20T00:00:00"/>
    <s v="Mile 8"/>
    <x v="74"/>
    <x v="13"/>
    <x v="54"/>
    <x v="2"/>
    <x v="8"/>
    <m/>
    <m/>
    <m/>
    <s v=""/>
    <s v=""/>
  </r>
  <r>
    <x v="25"/>
    <d v="2014-09-20T00:00:00"/>
    <s v="Mile 8"/>
    <x v="411"/>
    <x v="45"/>
    <x v="57"/>
    <x v="2"/>
    <x v="10"/>
    <m/>
    <m/>
    <m/>
    <s v=""/>
    <s v=""/>
  </r>
  <r>
    <x v="25"/>
    <d v="2014-09-20T00:00:00"/>
    <s v="Mile 8"/>
    <x v="408"/>
    <x v="31"/>
    <x v="171"/>
    <x v="2"/>
    <x v="8"/>
    <m/>
    <m/>
    <m/>
    <s v=""/>
    <s v=""/>
  </r>
  <r>
    <x v="25"/>
    <d v="2014-09-20T00:00:00"/>
    <s v="Mile 8"/>
    <x v="71"/>
    <x v="60"/>
    <x v="51"/>
    <x v="3"/>
    <x v="8"/>
    <m/>
    <m/>
    <m/>
    <s v=""/>
    <s v=""/>
  </r>
  <r>
    <x v="25"/>
    <d v="2014-09-20T00:00:00"/>
    <s v="Mile 8"/>
    <x v="78"/>
    <x v="65"/>
    <x v="55"/>
    <x v="2"/>
    <x v="8"/>
    <m/>
    <m/>
    <m/>
    <s v=""/>
    <s v=""/>
  </r>
  <r>
    <x v="25"/>
    <d v="2014-09-20T00:00:00"/>
    <s v="Mile 8"/>
    <x v="80"/>
    <x v="67"/>
    <x v="56"/>
    <x v="4"/>
    <x v="8"/>
    <m/>
    <m/>
    <m/>
    <s v=""/>
    <s v=""/>
  </r>
  <r>
    <x v="25"/>
    <d v="2014-09-20T00:00:00"/>
    <s v="Mile 8"/>
    <x v="70"/>
    <x v="59"/>
    <x v="51"/>
    <x v="0"/>
    <x v="8"/>
    <s v="Blacktail"/>
    <m/>
    <n v="30"/>
    <n v="0.84160148184076311"/>
    <n v="0.84160148184076311"/>
  </r>
  <r>
    <x v="25"/>
    <d v="2014-09-20T00:00:00"/>
    <s v="Mile 8"/>
    <x v="483"/>
    <x v="338"/>
    <x v="257"/>
    <x v="4"/>
    <x v="10"/>
    <m/>
    <m/>
    <m/>
    <s v=""/>
    <s v=""/>
  </r>
  <r>
    <x v="25"/>
    <d v="2014-09-20T00:00:00"/>
    <s v="Mile 8"/>
    <x v="484"/>
    <x v="199"/>
    <x v="257"/>
    <x v="4"/>
    <x v="10"/>
    <s v="Kob"/>
    <m/>
    <n v="43"/>
    <n v="0.81065131579125005"/>
    <n v="0.81065131579125005"/>
  </r>
  <r>
    <x v="25"/>
    <d v="2014-09-20T00:00:00"/>
    <s v="Mile 8"/>
    <x v="435"/>
    <x v="305"/>
    <x v="17"/>
    <x v="0"/>
    <x v="8"/>
    <s v="Galjoen"/>
    <m/>
    <n v="33"/>
    <n v="0.7"/>
    <n v="0.7"/>
  </r>
  <r>
    <x v="25"/>
    <d v="2014-09-20T00:00:00"/>
    <s v="Mile 8"/>
    <x v="434"/>
    <x v="128"/>
    <x v="17"/>
    <x v="9"/>
    <x v="8"/>
    <m/>
    <m/>
    <m/>
    <s v=""/>
    <s v=""/>
  </r>
  <r>
    <x v="25"/>
    <d v="2014-09-20T00:00:00"/>
    <s v="Mile 8"/>
    <x v="73"/>
    <x v="10"/>
    <x v="53"/>
    <x v="4"/>
    <x v="8"/>
    <s v="Kob"/>
    <m/>
    <n v="49"/>
    <n v="1.2058299604247467"/>
    <n v="1.2058299604247467"/>
  </r>
  <r>
    <x v="25"/>
    <d v="2014-09-20T00:00:00"/>
    <s v="Mile 8"/>
    <x v="77"/>
    <x v="64"/>
    <x v="54"/>
    <x v="0"/>
    <x v="8"/>
    <m/>
    <m/>
    <m/>
    <s v=""/>
    <s v=""/>
  </r>
  <r>
    <x v="25"/>
    <d v="2014-09-20T00:00:00"/>
    <s v="Mile 8"/>
    <x v="436"/>
    <x v="306"/>
    <x v="234"/>
    <x v="2"/>
    <x v="8"/>
    <m/>
    <m/>
    <m/>
    <s v=""/>
    <s v=""/>
  </r>
  <r>
    <x v="25"/>
    <d v="2014-09-20T00:00:00"/>
    <s v="Mile 8"/>
    <x v="98"/>
    <x v="12"/>
    <x v="70"/>
    <x v="4"/>
    <x v="10"/>
    <m/>
    <m/>
    <m/>
    <s v=""/>
    <s v=""/>
  </r>
  <r>
    <x v="25"/>
    <d v="2014-09-20T00:00:00"/>
    <s v="Mile 8"/>
    <x v="101"/>
    <x v="18"/>
    <x v="73"/>
    <x v="2"/>
    <x v="10"/>
    <m/>
    <m/>
    <m/>
    <s v=""/>
    <s v=""/>
  </r>
  <r>
    <x v="25"/>
    <d v="2014-09-20T00:00:00"/>
    <s v="Mile 8"/>
    <x v="331"/>
    <x v="84"/>
    <x v="189"/>
    <x v="9"/>
    <x v="10"/>
    <m/>
    <m/>
    <m/>
    <s v=""/>
    <s v=""/>
  </r>
  <r>
    <x v="25"/>
    <d v="2014-09-20T00:00:00"/>
    <s v="Mile 8"/>
    <x v="294"/>
    <x v="157"/>
    <x v="55"/>
    <x v="2"/>
    <x v="10"/>
    <m/>
    <m/>
    <m/>
    <s v=""/>
    <s v=""/>
  </r>
  <r>
    <x v="25"/>
    <d v="2014-09-20T00:00:00"/>
    <s v="Mile 8"/>
    <x v="416"/>
    <x v="9"/>
    <x v="93"/>
    <x v="2"/>
    <x v="10"/>
    <m/>
    <m/>
    <m/>
    <s v=""/>
    <s v=""/>
  </r>
  <r>
    <x v="25"/>
    <d v="2014-09-20T00:00:00"/>
    <s v="Mile 8"/>
    <x v="432"/>
    <x v="303"/>
    <x v="233"/>
    <x v="2"/>
    <x v="10"/>
    <m/>
    <m/>
    <m/>
    <s v=""/>
    <s v=""/>
  </r>
  <r>
    <x v="25"/>
    <d v="2014-09-20T00:00:00"/>
    <s v="Mile 8"/>
    <x v="429"/>
    <x v="301"/>
    <x v="69"/>
    <x v="2"/>
    <x v="10"/>
    <m/>
    <m/>
    <m/>
    <s v=""/>
    <s v=""/>
  </r>
  <r>
    <x v="25"/>
    <d v="2014-09-20T00:00:00"/>
    <s v="Mile 8"/>
    <x v="485"/>
    <x v="339"/>
    <x v="93"/>
    <x v="2"/>
    <x v="10"/>
    <m/>
    <m/>
    <m/>
    <s v=""/>
    <s v=""/>
  </r>
  <r>
    <x v="25"/>
    <d v="2014-09-20T00:00:00"/>
    <s v="Mile 8"/>
    <x v="215"/>
    <x v="94"/>
    <x v="133"/>
    <x v="7"/>
    <x v="2"/>
    <s v="Kob"/>
    <m/>
    <n v="44"/>
    <n v="0.86933291531496948"/>
    <n v="0.86933291531496948"/>
  </r>
  <r>
    <x v="25"/>
    <d v="2014-09-20T00:00:00"/>
    <s v="Mile 8"/>
    <x v="214"/>
    <x v="159"/>
    <x v="132"/>
    <x v="4"/>
    <x v="2"/>
    <s v="Kob"/>
    <m/>
    <n v="41"/>
    <n v="0.7013792469278527"/>
    <n v="0.7013792469278527"/>
  </r>
  <r>
    <x v="25"/>
    <d v="2014-09-20T00:00:00"/>
    <s v="Mile 8"/>
    <x v="468"/>
    <x v="328"/>
    <x v="247"/>
    <x v="9"/>
    <x v="2"/>
    <s v="Kob"/>
    <m/>
    <n v="47"/>
    <n v="1.0623496401336647"/>
    <n v="1.0623496401336647"/>
  </r>
  <r>
    <x v="25"/>
    <d v="2014-09-20T00:00:00"/>
    <s v="Mile 8"/>
    <x v="486"/>
    <x v="340"/>
    <x v="256"/>
    <x v="2"/>
    <x v="2"/>
    <m/>
    <s v="Shark Spotted Gully"/>
    <n v="106"/>
    <n v="5.2891721666685916"/>
    <n v="5.2891721666685916"/>
  </r>
  <r>
    <x v="25"/>
    <d v="2014-09-20T00:00:00"/>
    <s v="Mile 8"/>
    <x v="211"/>
    <x v="158"/>
    <x v="129"/>
    <x v="4"/>
    <x v="2"/>
    <s v="Kob"/>
    <m/>
    <n v="53"/>
    <n v="1.5306948836717362"/>
    <n v="1.5306948836717362"/>
  </r>
  <r>
    <x v="25"/>
    <d v="2014-09-20T00:00:00"/>
    <s v="Mile 8"/>
    <x v="211"/>
    <x v="158"/>
    <x v="129"/>
    <x v="4"/>
    <x v="2"/>
    <s v="Kob"/>
    <m/>
    <n v="51"/>
    <n v="1.3617686202006156"/>
    <n v="1.3617686202006156"/>
  </r>
  <r>
    <x v="25"/>
    <d v="2014-09-20T00:00:00"/>
    <s v="Mile 8"/>
    <x v="305"/>
    <x v="18"/>
    <x v="129"/>
    <x v="8"/>
    <x v="2"/>
    <m/>
    <m/>
    <m/>
    <s v=""/>
    <s v=""/>
  </r>
  <r>
    <x v="25"/>
    <d v="2014-09-20T00:00:00"/>
    <s v="Mile 8"/>
    <x v="306"/>
    <x v="216"/>
    <x v="129"/>
    <x v="9"/>
    <x v="2"/>
    <m/>
    <m/>
    <m/>
    <s v=""/>
    <s v=""/>
  </r>
  <r>
    <x v="25"/>
    <d v="2014-09-20T00:00:00"/>
    <s v="Mile 8"/>
    <x v="212"/>
    <x v="81"/>
    <x v="130"/>
    <x v="0"/>
    <x v="2"/>
    <m/>
    <m/>
    <m/>
    <s v=""/>
    <s v=""/>
  </r>
  <r>
    <x v="25"/>
    <d v="2014-09-20T00:00:00"/>
    <s v="Mile 8"/>
    <x v="218"/>
    <x v="162"/>
    <x v="135"/>
    <x v="2"/>
    <x v="2"/>
    <m/>
    <m/>
    <m/>
    <s v=""/>
    <s v=""/>
  </r>
  <r>
    <x v="25"/>
    <d v="2014-09-20T00:00:00"/>
    <s v="Mile 8"/>
    <x v="379"/>
    <x v="263"/>
    <x v="135"/>
    <x v="7"/>
    <x v="2"/>
    <m/>
    <m/>
    <m/>
    <s v=""/>
    <s v=""/>
  </r>
  <r>
    <x v="25"/>
    <d v="2014-09-20T00:00:00"/>
    <s v="Mile 8"/>
    <x v="451"/>
    <x v="315"/>
    <x v="105"/>
    <x v="2"/>
    <x v="2"/>
    <m/>
    <m/>
    <m/>
    <s v=""/>
    <s v=""/>
  </r>
  <r>
    <x v="25"/>
    <d v="2014-09-20T00:00:00"/>
    <s v="Mile 8"/>
    <x v="8"/>
    <x v="8"/>
    <x v="4"/>
    <x v="2"/>
    <x v="2"/>
    <m/>
    <m/>
    <m/>
    <s v=""/>
    <s v=""/>
  </r>
  <r>
    <x v="25"/>
    <d v="2014-09-20T00:00:00"/>
    <s v="Mile 8"/>
    <x v="210"/>
    <x v="157"/>
    <x v="128"/>
    <x v="4"/>
    <x v="2"/>
    <m/>
    <m/>
    <m/>
    <s v=""/>
    <s v=""/>
  </r>
  <r>
    <x v="25"/>
    <d v="2014-09-20T00:00:00"/>
    <s v="Mile 8"/>
    <x v="377"/>
    <x v="76"/>
    <x v="132"/>
    <x v="8"/>
    <x v="2"/>
    <m/>
    <m/>
    <m/>
    <s v=""/>
    <s v=""/>
  </r>
  <r>
    <x v="25"/>
    <d v="2014-09-20T00:00:00"/>
    <s v="Mile 8"/>
    <x v="450"/>
    <x v="13"/>
    <x v="239"/>
    <x v="10"/>
    <x v="2"/>
    <m/>
    <m/>
    <m/>
    <s v=""/>
    <s v=""/>
  </r>
  <r>
    <x v="25"/>
    <d v="2014-09-20T00:00:00"/>
    <s v="Mile 8"/>
    <x v="14"/>
    <x v="14"/>
    <x v="10"/>
    <x v="4"/>
    <x v="0"/>
    <s v="Kob"/>
    <m/>
    <n v="43"/>
    <n v="0.81065131579125005"/>
    <n v="0.81065131579125005"/>
  </r>
  <r>
    <x v="25"/>
    <d v="2014-09-20T00:00:00"/>
    <s v="Mile 8"/>
    <x v="269"/>
    <x v="55"/>
    <x v="9"/>
    <x v="2"/>
    <x v="0"/>
    <m/>
    <m/>
    <m/>
    <s v=""/>
    <s v=""/>
  </r>
  <r>
    <x v="25"/>
    <d v="2014-09-20T00:00:00"/>
    <s v="Mile 8"/>
    <x v="270"/>
    <x v="191"/>
    <x v="9"/>
    <x v="3"/>
    <x v="0"/>
    <m/>
    <m/>
    <m/>
    <s v=""/>
    <s v=""/>
  </r>
  <r>
    <x v="25"/>
    <d v="2014-09-20T00:00:00"/>
    <s v="Mile 8"/>
    <x v="9"/>
    <x v="9"/>
    <x v="5"/>
    <x v="2"/>
    <x v="0"/>
    <m/>
    <m/>
    <m/>
    <s v=""/>
    <s v=""/>
  </r>
  <r>
    <x v="25"/>
    <d v="2014-09-20T00:00:00"/>
    <s v="Mile 8"/>
    <x v="4"/>
    <x v="4"/>
    <x v="2"/>
    <x v="2"/>
    <x v="0"/>
    <m/>
    <m/>
    <m/>
    <s v=""/>
    <s v=""/>
  </r>
  <r>
    <x v="25"/>
    <d v="2014-09-20T00:00:00"/>
    <s v="Mile 8"/>
    <x v="6"/>
    <x v="6"/>
    <x v="2"/>
    <x v="3"/>
    <x v="0"/>
    <m/>
    <m/>
    <m/>
    <s v=""/>
    <s v=""/>
  </r>
  <r>
    <x v="25"/>
    <d v="2014-09-20T00:00:00"/>
    <s v="Mile 8"/>
    <x v="5"/>
    <x v="5"/>
    <x v="2"/>
    <x v="2"/>
    <x v="0"/>
    <m/>
    <m/>
    <m/>
    <s v=""/>
    <s v=""/>
  </r>
  <r>
    <x v="25"/>
    <d v="2014-09-20T00:00:00"/>
    <s v="Mile 8"/>
    <x v="325"/>
    <x v="61"/>
    <x v="187"/>
    <x v="2"/>
    <x v="0"/>
    <s v="Kob"/>
    <m/>
    <n v="54"/>
    <n v="1.6201939900031344"/>
    <n v="1.6201939900031344"/>
  </r>
  <r>
    <x v="25"/>
    <d v="2014-09-20T00:00:00"/>
    <s v="Mile 8"/>
    <x v="0"/>
    <x v="0"/>
    <x v="0"/>
    <x v="0"/>
    <x v="0"/>
    <s v="Kob"/>
    <m/>
    <n v="43"/>
    <n v="0.81065131579125005"/>
    <n v="0.81065131579125005"/>
  </r>
  <r>
    <x v="25"/>
    <d v="2014-09-20T00:00:00"/>
    <s v="Mile 8"/>
    <x v="266"/>
    <x v="5"/>
    <x v="159"/>
    <x v="4"/>
    <x v="0"/>
    <m/>
    <m/>
    <m/>
    <s v=""/>
    <s v=""/>
  </r>
  <r>
    <x v="25"/>
    <d v="2014-09-20T00:00:00"/>
    <s v="Mile 8"/>
    <x v="267"/>
    <x v="172"/>
    <x v="159"/>
    <x v="9"/>
    <x v="0"/>
    <m/>
    <m/>
    <m/>
    <s v=""/>
    <s v=""/>
  </r>
  <r>
    <x v="25"/>
    <d v="2014-09-20T00:00:00"/>
    <s v="Mile 8"/>
    <x v="268"/>
    <x v="138"/>
    <x v="159"/>
    <x v="9"/>
    <x v="0"/>
    <m/>
    <m/>
    <m/>
    <s v=""/>
    <s v=""/>
  </r>
  <r>
    <x v="25"/>
    <d v="2014-09-20T00:00:00"/>
    <s v="Mile 8"/>
    <x v="10"/>
    <x v="10"/>
    <x v="6"/>
    <x v="4"/>
    <x v="0"/>
    <m/>
    <m/>
    <m/>
    <s v=""/>
    <s v=""/>
  </r>
  <r>
    <x v="25"/>
    <d v="2014-09-20T00:00:00"/>
    <s v="Mile 8"/>
    <x v="262"/>
    <x v="189"/>
    <x v="6"/>
    <x v="5"/>
    <x v="0"/>
    <s v="Steenbras West Coast"/>
    <m/>
    <n v="38"/>
    <n v="1.2"/>
    <n v="1.2"/>
  </r>
  <r>
    <x v="25"/>
    <d v="2014-09-20T00:00:00"/>
    <s v="Mile 8"/>
    <x v="262"/>
    <x v="189"/>
    <x v="6"/>
    <x v="5"/>
    <x v="0"/>
    <s v="Kob"/>
    <m/>
    <n v="57"/>
    <n v="1.9096314047948511"/>
    <n v="1.9096314047948511"/>
  </r>
  <r>
    <x v="25"/>
    <d v="2014-09-20T00:00:00"/>
    <s v="Mile 8"/>
    <x v="262"/>
    <x v="189"/>
    <x v="6"/>
    <x v="5"/>
    <x v="0"/>
    <s v="Kob"/>
    <m/>
    <n v="47"/>
    <n v="1.0623496401336647"/>
    <n v="1.0623496401336647"/>
  </r>
  <r>
    <x v="25"/>
    <d v="2014-09-20T00:00:00"/>
    <s v="Mile 8"/>
    <x v="11"/>
    <x v="11"/>
    <x v="7"/>
    <x v="5"/>
    <x v="0"/>
    <m/>
    <m/>
    <m/>
    <s v=""/>
    <s v=""/>
  </r>
  <r>
    <x v="25"/>
    <d v="2014-09-20T00:00:00"/>
    <s v="Mile 8"/>
    <x v="441"/>
    <x v="310"/>
    <x v="93"/>
    <x v="2"/>
    <x v="0"/>
    <m/>
    <m/>
    <m/>
    <s v=""/>
    <s v=""/>
  </r>
  <r>
    <x v="25"/>
    <d v="2014-09-20T00:00:00"/>
    <s v="Mile 8"/>
    <x v="3"/>
    <x v="3"/>
    <x v="2"/>
    <x v="0"/>
    <x v="0"/>
    <m/>
    <m/>
    <m/>
    <s v=""/>
    <s v=""/>
  </r>
  <r>
    <x v="25"/>
    <d v="2014-09-20T00:00:00"/>
    <s v="Mile 8"/>
    <x v="442"/>
    <x v="311"/>
    <x v="93"/>
    <x v="2"/>
    <x v="0"/>
    <m/>
    <m/>
    <m/>
    <s v=""/>
    <s v=""/>
  </r>
  <r>
    <x v="25"/>
    <d v="2014-09-20T00:00:00"/>
    <s v="Mile 8"/>
    <x v="15"/>
    <x v="15"/>
    <x v="10"/>
    <x v="3"/>
    <x v="0"/>
    <m/>
    <m/>
    <m/>
    <s v=""/>
    <s v=""/>
  </r>
  <r>
    <x v="25"/>
    <d v="2014-09-20T00:00:00"/>
    <s v="Mile 8"/>
    <x v="35"/>
    <x v="30"/>
    <x v="26"/>
    <x v="2"/>
    <x v="3"/>
    <s v="Kob"/>
    <m/>
    <n v="40"/>
    <n v="0.65065738082095648"/>
    <n v="0.65065738082095648"/>
  </r>
  <r>
    <x v="25"/>
    <d v="2014-09-20T00:00:00"/>
    <s v="Mile 8"/>
    <x v="35"/>
    <x v="30"/>
    <x v="26"/>
    <x v="2"/>
    <x v="3"/>
    <s v="Kob"/>
    <m/>
    <n v="44"/>
    <n v="0.86933291531496948"/>
    <n v="0.86933291531496948"/>
  </r>
  <r>
    <x v="25"/>
    <d v="2014-09-20T00:00:00"/>
    <s v="Mile 8"/>
    <x v="322"/>
    <x v="118"/>
    <x v="171"/>
    <x v="2"/>
    <x v="3"/>
    <s v="Kob"/>
    <m/>
    <n v="41"/>
    <n v="0.7013792469278527"/>
    <n v="0.7013792469278527"/>
  </r>
  <r>
    <x v="25"/>
    <d v="2014-09-20T00:00:00"/>
    <s v="Mile 8"/>
    <x v="449"/>
    <x v="61"/>
    <x v="218"/>
    <x v="4"/>
    <x v="3"/>
    <m/>
    <m/>
    <m/>
    <s v=""/>
    <s v=""/>
  </r>
  <r>
    <x v="25"/>
    <d v="2014-09-20T00:00:00"/>
    <s v="Mile 8"/>
    <x v="33"/>
    <x v="5"/>
    <x v="25"/>
    <x v="6"/>
    <x v="3"/>
    <m/>
    <m/>
    <m/>
    <s v=""/>
    <s v=""/>
  </r>
  <r>
    <x v="25"/>
    <d v="2014-09-20T00:00:00"/>
    <s v="Mile 8"/>
    <x v="34"/>
    <x v="29"/>
    <x v="25"/>
    <x v="1"/>
    <x v="3"/>
    <m/>
    <m/>
    <m/>
    <s v=""/>
    <s v=""/>
  </r>
  <r>
    <x v="25"/>
    <d v="2014-09-20T00:00:00"/>
    <s v="Mile 8"/>
    <x v="25"/>
    <x v="24"/>
    <x v="19"/>
    <x v="0"/>
    <x v="3"/>
    <m/>
    <m/>
    <m/>
    <s v=""/>
    <s v=""/>
  </r>
  <r>
    <x v="25"/>
    <d v="2014-09-20T00:00:00"/>
    <s v="Mile 8"/>
    <x v="17"/>
    <x v="17"/>
    <x v="12"/>
    <x v="0"/>
    <x v="3"/>
    <m/>
    <m/>
    <m/>
    <s v=""/>
    <s v=""/>
  </r>
  <r>
    <x v="25"/>
    <d v="2014-09-20T00:00:00"/>
    <s v="Mile 8"/>
    <x v="403"/>
    <x v="55"/>
    <x v="94"/>
    <x v="6"/>
    <x v="3"/>
    <m/>
    <m/>
    <m/>
    <s v=""/>
    <s v=""/>
  </r>
  <r>
    <x v="25"/>
    <d v="2014-09-20T00:00:00"/>
    <s v="Mile 8"/>
    <x v="22"/>
    <x v="21"/>
    <x v="17"/>
    <x v="6"/>
    <x v="3"/>
    <m/>
    <m/>
    <m/>
    <s v=""/>
    <s v=""/>
  </r>
  <r>
    <x v="25"/>
    <d v="2014-09-20T00:00:00"/>
    <s v="Mile 8"/>
    <x v="470"/>
    <x v="329"/>
    <x v="258"/>
    <x v="4"/>
    <x v="3"/>
    <m/>
    <m/>
    <m/>
    <s v=""/>
    <s v=""/>
  </r>
  <r>
    <x v="25"/>
    <d v="2014-09-20T00:00:00"/>
    <s v="Mile 8"/>
    <x v="487"/>
    <x v="341"/>
    <x v="259"/>
    <x v="9"/>
    <x v="3"/>
    <m/>
    <m/>
    <m/>
    <s v=""/>
    <s v=""/>
  </r>
  <r>
    <x v="25"/>
    <d v="2014-09-20T00:00:00"/>
    <s v="Mile 8"/>
    <x v="488"/>
    <x v="118"/>
    <x v="259"/>
    <x v="4"/>
    <x v="3"/>
    <m/>
    <m/>
    <m/>
    <s v=""/>
    <s v=""/>
  </r>
  <r>
    <x v="25"/>
    <d v="2014-09-20T00:00:00"/>
    <s v="Mile 8"/>
    <x v="404"/>
    <x v="283"/>
    <x v="69"/>
    <x v="6"/>
    <x v="3"/>
    <m/>
    <m/>
    <m/>
    <s v=""/>
    <s v=""/>
  </r>
  <r>
    <x v="25"/>
    <d v="2014-09-20T00:00:00"/>
    <s v="Mile 8"/>
    <x v="29"/>
    <x v="27"/>
    <x v="22"/>
    <x v="6"/>
    <x v="3"/>
    <m/>
    <m/>
    <m/>
    <s v=""/>
    <s v=""/>
  </r>
  <r>
    <x v="25"/>
    <d v="2014-09-20T00:00:00"/>
    <s v="Mile 8"/>
    <x v="37"/>
    <x v="32"/>
    <x v="28"/>
    <x v="0"/>
    <x v="3"/>
    <m/>
    <m/>
    <m/>
    <s v=""/>
    <s v=""/>
  </r>
  <r>
    <x v="25"/>
    <d v="2014-09-20T00:00:00"/>
    <s v="Mile 8"/>
    <x v="46"/>
    <x v="41"/>
    <x v="33"/>
    <x v="2"/>
    <x v="5"/>
    <m/>
    <s v="Shark Spotted Gully"/>
    <n v="149"/>
    <n v="17.010653683396427"/>
    <n v="17.010653683396427"/>
  </r>
  <r>
    <x v="25"/>
    <d v="2014-09-20T00:00:00"/>
    <s v="Mile 8"/>
    <x v="46"/>
    <x v="41"/>
    <x v="33"/>
    <x v="2"/>
    <x v="5"/>
    <m/>
    <s v="Shark Spotted Gully"/>
    <n v="150"/>
    <n v="17.405526081279536"/>
    <n v="17.405526081279536"/>
  </r>
  <r>
    <x v="25"/>
    <d v="2014-09-20T00:00:00"/>
    <s v="Mile 8"/>
    <x v="46"/>
    <x v="41"/>
    <x v="33"/>
    <x v="2"/>
    <x v="5"/>
    <m/>
    <s v="Shark Spotted Gully"/>
    <n v="166"/>
    <n v="24.64311986964271"/>
    <n v="24.64311986964271"/>
  </r>
  <r>
    <x v="25"/>
    <d v="2014-09-20T00:00:00"/>
    <s v="Mile 8"/>
    <x v="46"/>
    <x v="41"/>
    <x v="33"/>
    <x v="2"/>
    <x v="5"/>
    <m/>
    <s v="Shark Cow / Sevengill"/>
    <n v="123"/>
    <n v="23.642169587058998"/>
    <n v="23.642169587058998"/>
  </r>
  <r>
    <x v="25"/>
    <d v="2014-09-20T00:00:00"/>
    <s v="Mile 8"/>
    <x v="446"/>
    <x v="314"/>
    <x v="39"/>
    <x v="2"/>
    <x v="5"/>
    <m/>
    <s v="Shark Spotted Gully"/>
    <n v="159"/>
    <n v="21.257098566540655"/>
    <n v="21.257098566540655"/>
  </r>
  <r>
    <x v="25"/>
    <d v="2014-09-20T00:00:00"/>
    <s v="Mile 8"/>
    <x v="446"/>
    <x v="314"/>
    <x v="39"/>
    <x v="2"/>
    <x v="5"/>
    <m/>
    <s v="Shark Cow / Sevengill"/>
    <n v="128"/>
    <n v="26.943081397807497"/>
    <n v="26.943081397807497"/>
  </r>
  <r>
    <x v="25"/>
    <d v="2014-09-20T00:00:00"/>
    <s v="Mile 8"/>
    <x v="446"/>
    <x v="314"/>
    <x v="39"/>
    <x v="2"/>
    <x v="5"/>
    <m/>
    <s v="Shark Cow / Sevengill"/>
    <n v="127"/>
    <n v="26.258793473075936"/>
    <n v="26.258793473075936"/>
  </r>
  <r>
    <x v="25"/>
    <d v="2014-09-20T00:00:00"/>
    <s v="Mile 8"/>
    <x v="489"/>
    <x v="342"/>
    <x v="39"/>
    <x v="8"/>
    <x v="5"/>
    <m/>
    <m/>
    <m/>
    <s v=""/>
    <s v=""/>
  </r>
  <r>
    <x v="25"/>
    <d v="2014-09-20T00:00:00"/>
    <s v="Mile 8"/>
    <x v="59"/>
    <x v="48"/>
    <x v="43"/>
    <x v="2"/>
    <x v="5"/>
    <m/>
    <m/>
    <m/>
    <s v=""/>
    <s v=""/>
  </r>
  <r>
    <x v="25"/>
    <d v="2014-09-20T00:00:00"/>
    <s v="Mile 8"/>
    <x v="55"/>
    <x v="47"/>
    <x v="40"/>
    <x v="2"/>
    <x v="5"/>
    <s v="Kob"/>
    <m/>
    <n v="52"/>
    <n v="1.4445751896244685"/>
    <n v="1.4445751896244685"/>
  </r>
  <r>
    <x v="25"/>
    <d v="2014-09-20T00:00:00"/>
    <s v="Mile 8"/>
    <x v="250"/>
    <x v="21"/>
    <x v="3"/>
    <x v="9"/>
    <x v="5"/>
    <m/>
    <m/>
    <m/>
    <s v=""/>
    <s v=""/>
  </r>
  <r>
    <x v="25"/>
    <d v="2014-09-20T00:00:00"/>
    <s v="Mile 8"/>
    <x v="48"/>
    <x v="43"/>
    <x v="34"/>
    <x v="6"/>
    <x v="5"/>
    <m/>
    <m/>
    <m/>
    <s v=""/>
    <s v=""/>
  </r>
  <r>
    <x v="25"/>
    <d v="2014-09-20T00:00:00"/>
    <s v="Mile 8"/>
    <x v="47"/>
    <x v="42"/>
    <x v="34"/>
    <x v="1"/>
    <x v="5"/>
    <m/>
    <m/>
    <m/>
    <s v=""/>
    <s v=""/>
  </r>
  <r>
    <x v="25"/>
    <d v="2014-09-20T00:00:00"/>
    <s v="Mile 8"/>
    <x v="60"/>
    <x v="49"/>
    <x v="44"/>
    <x v="2"/>
    <x v="5"/>
    <m/>
    <m/>
    <m/>
    <s v=""/>
    <s v=""/>
  </r>
  <r>
    <x v="25"/>
    <d v="2014-09-20T00:00:00"/>
    <s v="Mile 8"/>
    <x v="56"/>
    <x v="39"/>
    <x v="41"/>
    <x v="2"/>
    <x v="5"/>
    <m/>
    <m/>
    <m/>
    <s v=""/>
    <s v=""/>
  </r>
  <r>
    <x v="25"/>
    <d v="2014-09-20T00:00:00"/>
    <s v="Mile 8"/>
    <x v="57"/>
    <x v="5"/>
    <x v="21"/>
    <x v="2"/>
    <x v="5"/>
    <m/>
    <m/>
    <m/>
    <s v=""/>
    <s v=""/>
  </r>
  <r>
    <x v="25"/>
    <d v="2014-09-20T00:00:00"/>
    <s v="Mile 8"/>
    <x v="54"/>
    <x v="46"/>
    <x v="39"/>
    <x v="2"/>
    <x v="5"/>
    <s v="Kob"/>
    <m/>
    <n v="46"/>
    <n v="0.99511619749711522"/>
    <n v="0.99511619749711522"/>
  </r>
  <r>
    <x v="25"/>
    <d v="2014-09-20T00:00:00"/>
    <s v="Mile 8"/>
    <x v="233"/>
    <x v="75"/>
    <x v="144"/>
    <x v="4"/>
    <x v="21"/>
    <m/>
    <m/>
    <m/>
    <s v=""/>
    <s v=""/>
  </r>
  <r>
    <x v="25"/>
    <d v="2014-09-20T00:00:00"/>
    <s v="Mile 8"/>
    <x v="477"/>
    <x v="333"/>
    <x v="233"/>
    <x v="2"/>
    <x v="21"/>
    <m/>
    <m/>
    <m/>
    <s v=""/>
    <s v=""/>
  </r>
  <r>
    <x v="25"/>
    <d v="2014-09-20T00:00:00"/>
    <s v="Mile 8"/>
    <x v="228"/>
    <x v="104"/>
    <x v="141"/>
    <x v="2"/>
    <x v="21"/>
    <m/>
    <m/>
    <m/>
    <s v=""/>
    <s v=""/>
  </r>
  <r>
    <x v="25"/>
    <d v="2014-09-20T00:00:00"/>
    <s v="Mile 8"/>
    <x v="275"/>
    <x v="194"/>
    <x v="162"/>
    <x v="2"/>
    <x v="21"/>
    <m/>
    <m/>
    <m/>
    <s v=""/>
    <s v=""/>
  </r>
  <r>
    <x v="25"/>
    <d v="2014-09-20T00:00:00"/>
    <s v="Mile 8"/>
    <x v="396"/>
    <x v="327"/>
    <x v="123"/>
    <x v="2"/>
    <x v="21"/>
    <m/>
    <m/>
    <m/>
    <s v=""/>
    <s v=""/>
  </r>
  <r>
    <x v="25"/>
    <d v="2014-09-20T00:00:00"/>
    <s v="Mile 8"/>
    <x v="229"/>
    <x v="5"/>
    <x v="41"/>
    <x v="0"/>
    <x v="21"/>
    <s v="Kob"/>
    <m/>
    <n v="48"/>
    <n v="1.1325655535116195"/>
    <n v="1.1325655535116195"/>
  </r>
  <r>
    <x v="25"/>
    <d v="2014-09-20T00:00:00"/>
    <s v="Mile 8"/>
    <x v="232"/>
    <x v="47"/>
    <x v="143"/>
    <x v="4"/>
    <x v="21"/>
    <s v="Kob"/>
    <m/>
    <n v="41"/>
    <n v="0.7013792469278527"/>
    <n v="0.7013792469278527"/>
  </r>
  <r>
    <x v="25"/>
    <d v="2014-09-20T00:00:00"/>
    <s v="Mile 8"/>
    <x v="424"/>
    <x v="296"/>
    <x v="140"/>
    <x v="0"/>
    <x v="21"/>
    <m/>
    <m/>
    <m/>
    <s v=""/>
    <s v=""/>
  </r>
  <r>
    <x v="25"/>
    <d v="2014-09-20T00:00:00"/>
    <s v="Mile 8"/>
    <x v="426"/>
    <x v="298"/>
    <x v="140"/>
    <x v="8"/>
    <x v="21"/>
    <s v="Galjoen"/>
    <m/>
    <n v="37"/>
    <n v="0.92998753892859376"/>
    <n v="0.92998753892859376"/>
  </r>
  <r>
    <x v="25"/>
    <d v="2014-09-20T00:00:00"/>
    <s v="Mile 8"/>
    <x v="93"/>
    <x v="77"/>
    <x v="65"/>
    <x v="6"/>
    <x v="21"/>
    <m/>
    <m/>
    <m/>
    <s v=""/>
    <s v=""/>
  </r>
  <r>
    <x v="25"/>
    <d v="2014-09-20T00:00:00"/>
    <s v="Mile 8"/>
    <x v="227"/>
    <x v="55"/>
    <x v="140"/>
    <x v="4"/>
    <x v="21"/>
    <s v="Kob"/>
    <m/>
    <n v="42"/>
    <n v="0.75468866955363878"/>
    <n v="0.75468866955363878"/>
  </r>
  <r>
    <x v="25"/>
    <d v="2014-09-20T00:00:00"/>
    <s v="Mile 8"/>
    <x v="227"/>
    <x v="55"/>
    <x v="140"/>
    <x v="4"/>
    <x v="21"/>
    <s v="Kob"/>
    <m/>
    <n v="42"/>
    <n v="0.75468866955363878"/>
    <n v="0.75468866955363878"/>
  </r>
  <r>
    <x v="25"/>
    <d v="2014-09-20T00:00:00"/>
    <s v="Mile 8"/>
    <x v="227"/>
    <x v="55"/>
    <x v="140"/>
    <x v="4"/>
    <x v="21"/>
    <s v="Kob"/>
    <m/>
    <n v="51"/>
    <n v="1.3617686202006156"/>
    <n v="1.3617686202006156"/>
  </r>
  <r>
    <x v="25"/>
    <d v="2014-09-20T00:00:00"/>
    <s v="Mile 8"/>
    <x v="227"/>
    <x v="55"/>
    <x v="140"/>
    <x v="4"/>
    <x v="21"/>
    <s v="Kob"/>
    <m/>
    <n v="46"/>
    <n v="0.99511619749711522"/>
    <n v="0.99511619749711522"/>
  </r>
  <r>
    <x v="25"/>
    <d v="2014-09-20T00:00:00"/>
    <s v="Mile 8"/>
    <x v="227"/>
    <x v="55"/>
    <x v="140"/>
    <x v="4"/>
    <x v="21"/>
    <s v="Galjoen"/>
    <m/>
    <n v="36"/>
    <n v="0.85379096109371277"/>
    <n v="0.85379096109371277"/>
  </r>
  <r>
    <x v="25"/>
    <d v="2014-09-20T00:00:00"/>
    <s v="Mile 8"/>
    <x v="230"/>
    <x v="167"/>
    <x v="21"/>
    <x v="2"/>
    <x v="21"/>
    <m/>
    <m/>
    <m/>
    <s v=""/>
    <s v=""/>
  </r>
  <r>
    <x v="25"/>
    <d v="2014-09-20T00:00:00"/>
    <s v="Mile 8"/>
    <x v="364"/>
    <x v="55"/>
    <x v="78"/>
    <x v="2"/>
    <x v="21"/>
    <m/>
    <m/>
    <m/>
    <s v=""/>
    <s v=""/>
  </r>
  <r>
    <x v="25"/>
    <d v="2014-09-20T00:00:00"/>
    <s v="Mile 8"/>
    <x v="366"/>
    <x v="55"/>
    <x v="94"/>
    <x v="6"/>
    <x v="21"/>
    <m/>
    <m/>
    <m/>
    <s v=""/>
    <s v=""/>
  </r>
  <r>
    <x v="25"/>
    <d v="2014-09-20T00:00:00"/>
    <s v="Mile 8"/>
    <x v="348"/>
    <x v="23"/>
    <x v="94"/>
    <x v="4"/>
    <x v="21"/>
    <s v="Kob"/>
    <m/>
    <n v="65"/>
    <n v="2.8467320518941808"/>
    <n v="2.8467320518941808"/>
  </r>
  <r>
    <x v="25"/>
    <d v="2014-09-20T00:00:00"/>
    <s v="Mile 8"/>
    <x v="114"/>
    <x v="61"/>
    <x v="81"/>
    <x v="0"/>
    <x v="12"/>
    <m/>
    <m/>
    <m/>
    <s v=""/>
    <s v=""/>
  </r>
  <r>
    <x v="25"/>
    <d v="2014-09-20T00:00:00"/>
    <s v="Mile 8"/>
    <x v="439"/>
    <x v="308"/>
    <x v="235"/>
    <x v="2"/>
    <x v="12"/>
    <m/>
    <m/>
    <m/>
    <s v=""/>
    <s v=""/>
  </r>
  <r>
    <x v="25"/>
    <d v="2014-09-20T00:00:00"/>
    <s v="Mile 8"/>
    <x v="383"/>
    <x v="265"/>
    <x v="157"/>
    <x v="4"/>
    <x v="12"/>
    <m/>
    <m/>
    <m/>
    <s v=""/>
    <s v=""/>
  </r>
  <r>
    <x v="25"/>
    <d v="2014-09-20T00:00:00"/>
    <s v="Mile 8"/>
    <x v="123"/>
    <x v="97"/>
    <x v="85"/>
    <x v="0"/>
    <x v="12"/>
    <m/>
    <m/>
    <m/>
    <s v=""/>
    <s v=""/>
  </r>
  <r>
    <x v="25"/>
    <d v="2014-09-20T00:00:00"/>
    <s v="Mile 8"/>
    <x v="438"/>
    <x v="31"/>
    <x v="85"/>
    <x v="8"/>
    <x v="12"/>
    <m/>
    <m/>
    <m/>
    <s v=""/>
    <s v=""/>
  </r>
  <r>
    <x v="25"/>
    <d v="2014-09-20T00:00:00"/>
    <s v="Mile 8"/>
    <x v="120"/>
    <x v="31"/>
    <x v="85"/>
    <x v="0"/>
    <x v="12"/>
    <m/>
    <m/>
    <m/>
    <s v=""/>
    <s v=""/>
  </r>
  <r>
    <x v="25"/>
    <d v="2014-09-20T00:00:00"/>
    <s v="Mile 8"/>
    <x v="242"/>
    <x v="173"/>
    <x v="48"/>
    <x v="0"/>
    <x v="12"/>
    <s v="Kob"/>
    <m/>
    <n v="45"/>
    <n v="0.93079925898212745"/>
    <n v="0.93079925898212745"/>
  </r>
  <r>
    <x v="25"/>
    <d v="2014-09-20T00:00:00"/>
    <s v="Mile 8"/>
    <x v="252"/>
    <x v="180"/>
    <x v="81"/>
    <x v="9"/>
    <x v="12"/>
    <m/>
    <m/>
    <m/>
    <s v=""/>
    <s v=""/>
  </r>
  <r>
    <x v="25"/>
    <d v="2014-09-20T00:00:00"/>
    <s v="Mile 8"/>
    <x v="126"/>
    <x v="100"/>
    <x v="87"/>
    <x v="2"/>
    <x v="12"/>
    <m/>
    <m/>
    <m/>
    <s v=""/>
    <s v=""/>
  </r>
  <r>
    <x v="25"/>
    <d v="2014-09-20T00:00:00"/>
    <s v="Mile 8"/>
    <x v="121"/>
    <x v="95"/>
    <x v="86"/>
    <x v="2"/>
    <x v="12"/>
    <m/>
    <s v="Shark Spotted Gully"/>
    <n v="151"/>
    <n v="17.806849370566439"/>
    <n v="17.806849370566439"/>
  </r>
  <r>
    <x v="25"/>
    <d v="2014-09-20T00:00:00"/>
    <s v="Mile 8"/>
    <x v="382"/>
    <x v="23"/>
    <x v="214"/>
    <x v="2"/>
    <x v="12"/>
    <m/>
    <m/>
    <m/>
    <s v=""/>
    <s v=""/>
  </r>
  <r>
    <x v="25"/>
    <d v="2014-09-20T00:00:00"/>
    <s v="Mile 8"/>
    <x v="332"/>
    <x v="157"/>
    <x v="81"/>
    <x v="0"/>
    <x v="12"/>
    <m/>
    <m/>
    <m/>
    <s v=""/>
    <s v=""/>
  </r>
  <r>
    <x v="25"/>
    <d v="2014-09-20T00:00:00"/>
    <s v="Mile 8"/>
    <x v="134"/>
    <x v="5"/>
    <x v="74"/>
    <x v="2"/>
    <x v="4"/>
    <m/>
    <m/>
    <m/>
    <s v=""/>
    <s v=""/>
  </r>
  <r>
    <x v="25"/>
    <d v="2014-09-20T00:00:00"/>
    <s v="Mile 8"/>
    <x v="133"/>
    <x v="106"/>
    <x v="74"/>
    <x v="6"/>
    <x v="7"/>
    <m/>
    <m/>
    <m/>
    <s v=""/>
    <s v=""/>
  </r>
  <r>
    <x v="25"/>
    <d v="2014-09-20T00:00:00"/>
    <s v="Mile 8"/>
    <x v="469"/>
    <x v="81"/>
    <x v="248"/>
    <x v="2"/>
    <x v="7"/>
    <s v="Kob"/>
    <m/>
    <n v="50"/>
    <n v="1.2822089387164712"/>
    <n v="1.2822089387164712"/>
  </r>
  <r>
    <x v="25"/>
    <d v="2014-09-20T00:00:00"/>
    <s v="Mile 8"/>
    <x v="127"/>
    <x v="61"/>
    <x v="55"/>
    <x v="4"/>
    <x v="7"/>
    <m/>
    <m/>
    <m/>
    <s v=""/>
    <s v=""/>
  </r>
  <r>
    <x v="25"/>
    <d v="2014-09-20T00:00:00"/>
    <s v="Mile 8"/>
    <x v="137"/>
    <x v="13"/>
    <x v="92"/>
    <x v="9"/>
    <x v="7"/>
    <m/>
    <m/>
    <m/>
    <s v=""/>
    <s v=""/>
  </r>
  <r>
    <x v="25"/>
    <d v="2014-09-20T00:00:00"/>
    <s v="Mile 8"/>
    <x v="132"/>
    <x v="105"/>
    <x v="23"/>
    <x v="7"/>
    <x v="7"/>
    <s v="Kob"/>
    <m/>
    <n v="48"/>
    <n v="1.1325655535116195"/>
    <n v="1.1325655535116195"/>
  </r>
  <r>
    <x v="25"/>
    <d v="2014-09-20T00:00:00"/>
    <s v="Mile 8"/>
    <x v="132"/>
    <x v="105"/>
    <x v="23"/>
    <x v="7"/>
    <x v="7"/>
    <s v="Kob"/>
    <m/>
    <n v="58"/>
    <n v="2.013312024764649"/>
    <n v="2.013312024764649"/>
  </r>
  <r>
    <x v="25"/>
    <d v="2014-09-20T00:00:00"/>
    <s v="Mile 8"/>
    <x v="68"/>
    <x v="57"/>
    <x v="49"/>
    <x v="2"/>
    <x v="7"/>
    <m/>
    <s v="Shark Spotted Gully"/>
    <n v="151"/>
    <n v="17.806849370566439"/>
    <n v="17.806849370566439"/>
  </r>
  <r>
    <x v="25"/>
    <d v="2014-09-20T00:00:00"/>
    <s v="Mile 8"/>
    <x v="465"/>
    <x v="324"/>
    <x v="246"/>
    <x v="2"/>
    <x v="7"/>
    <s v="Kob"/>
    <m/>
    <n v="43"/>
    <n v="0.81065131579125005"/>
    <n v="0.81065131579125005"/>
  </r>
  <r>
    <x v="25"/>
    <d v="2014-09-20T00:00:00"/>
    <s v="Mile 8"/>
    <x v="465"/>
    <x v="324"/>
    <x v="246"/>
    <x v="2"/>
    <x v="7"/>
    <s v="Kob"/>
    <m/>
    <n v="67"/>
    <n v="3.121457219711754"/>
    <n v="3.121457219711754"/>
  </r>
  <r>
    <x v="25"/>
    <d v="2014-09-20T00:00:00"/>
    <s v="Mile 8"/>
    <x v="465"/>
    <x v="324"/>
    <x v="246"/>
    <x v="2"/>
    <x v="7"/>
    <s v="Blacktail"/>
    <m/>
    <n v="31"/>
    <n v="0.92829370295317559"/>
    <n v="0.92829370295317559"/>
  </r>
  <r>
    <x v="25"/>
    <d v="2014-09-20T00:00:00"/>
    <s v="Mile 8"/>
    <x v="136"/>
    <x v="45"/>
    <x v="91"/>
    <x v="2"/>
    <x v="7"/>
    <m/>
    <m/>
    <m/>
    <s v=""/>
    <s v=""/>
  </r>
  <r>
    <x v="25"/>
    <d v="2014-09-20T00:00:00"/>
    <s v="Mile 8"/>
    <x v="410"/>
    <x v="81"/>
    <x v="82"/>
    <x v="6"/>
    <x v="7"/>
    <m/>
    <m/>
    <m/>
    <s v=""/>
    <s v=""/>
  </r>
  <r>
    <x v="25"/>
    <d v="2014-09-20T00:00:00"/>
    <s v="Mile 8"/>
    <x v="302"/>
    <x v="32"/>
    <x v="172"/>
    <x v="2"/>
    <x v="7"/>
    <m/>
    <m/>
    <m/>
    <s v=""/>
    <s v=""/>
  </r>
  <r>
    <x v="25"/>
    <d v="2014-09-20T00:00:00"/>
    <s v="Mile 8"/>
    <x v="62"/>
    <x v="51"/>
    <x v="46"/>
    <x v="0"/>
    <x v="7"/>
    <m/>
    <m/>
    <m/>
    <s v=""/>
    <s v=""/>
  </r>
  <r>
    <x v="25"/>
    <d v="2014-09-20T00:00:00"/>
    <s v="Mile 8"/>
    <x v="65"/>
    <x v="54"/>
    <x v="47"/>
    <x v="2"/>
    <x v="7"/>
    <s v="Kob"/>
    <m/>
    <n v="47"/>
    <n v="1.0623496401336647"/>
    <n v="1.0623496401336647"/>
  </r>
  <r>
    <x v="25"/>
    <d v="2014-09-20T00:00:00"/>
    <s v="Mile 8"/>
    <x v="58"/>
    <x v="5"/>
    <x v="42"/>
    <x v="0"/>
    <x v="7"/>
    <m/>
    <m/>
    <m/>
    <s v=""/>
    <s v=""/>
  </r>
  <r>
    <x v="25"/>
    <d v="2014-09-20T00:00:00"/>
    <s v="Mile 8"/>
    <x v="63"/>
    <x v="52"/>
    <x v="29"/>
    <x v="0"/>
    <x v="7"/>
    <m/>
    <m/>
    <m/>
    <s v=""/>
    <s v=""/>
  </r>
  <r>
    <x v="25"/>
    <d v="2014-09-20T00:00:00"/>
    <s v="Mile 8"/>
    <x v="461"/>
    <x v="321"/>
    <x v="242"/>
    <x v="4"/>
    <x v="7"/>
    <m/>
    <m/>
    <m/>
    <s v=""/>
    <s v=""/>
  </r>
  <r>
    <x v="25"/>
    <d v="2014-09-20T00:00:00"/>
    <s v="Mile 8"/>
    <x v="67"/>
    <x v="56"/>
    <x v="48"/>
    <x v="1"/>
    <x v="7"/>
    <s v="Galjoen"/>
    <m/>
    <n v="30"/>
    <n v="0.5"/>
    <n v="0.5"/>
  </r>
  <r>
    <x v="25"/>
    <d v="2014-09-20T00:00:00"/>
    <s v="Mile 8"/>
    <x v="66"/>
    <x v="55"/>
    <x v="48"/>
    <x v="6"/>
    <x v="7"/>
    <s v="Kob"/>
    <m/>
    <n v="45"/>
    <n v="0.93079925898212745"/>
    <n v="0.93079925898212745"/>
  </r>
  <r>
    <x v="25"/>
    <d v="2014-09-20T00:00:00"/>
    <s v="Mile 8"/>
    <x v="64"/>
    <x v="53"/>
    <x v="23"/>
    <x v="2"/>
    <x v="7"/>
    <s v="Kob"/>
    <m/>
    <n v="53"/>
    <n v="1.5306948836717362"/>
    <n v="1.5306948836717362"/>
  </r>
  <r>
    <x v="25"/>
    <d v="2014-09-20T00:00:00"/>
    <s v="Mile 8"/>
    <x v="346"/>
    <x v="242"/>
    <x v="10"/>
    <x v="4"/>
    <x v="7"/>
    <s v="Kob"/>
    <m/>
    <n v="54"/>
    <n v="1.6201939900031344"/>
    <n v="1.6201939900031344"/>
  </r>
  <r>
    <x v="25"/>
    <d v="2014-09-20T00:00:00"/>
    <s v="Mile 8"/>
    <x v="346"/>
    <x v="242"/>
    <x v="10"/>
    <x v="4"/>
    <x v="7"/>
    <s v="Kob"/>
    <m/>
    <n v="54"/>
    <n v="1.6201939900031344"/>
    <n v="1.6201939900031344"/>
  </r>
  <r>
    <x v="25"/>
    <d v="2014-09-20T00:00:00"/>
    <s v="Mile 8"/>
    <x v="346"/>
    <x v="242"/>
    <x v="10"/>
    <x v="4"/>
    <x v="7"/>
    <s v="Kob"/>
    <m/>
    <n v="48"/>
    <n v="1.1325655535116195"/>
    <n v="1.1325655535116195"/>
  </r>
  <r>
    <x v="25"/>
    <d v="2014-09-20T00:00:00"/>
    <s v="Mile 8"/>
    <x v="346"/>
    <x v="242"/>
    <x v="10"/>
    <x v="4"/>
    <x v="7"/>
    <s v="Kob"/>
    <m/>
    <n v="43"/>
    <n v="0.81065131579125005"/>
    <n v="0.81065131579125005"/>
  </r>
  <r>
    <x v="25"/>
    <d v="2014-09-20T00:00:00"/>
    <s v="Mile 8"/>
    <x v="346"/>
    <x v="242"/>
    <x v="10"/>
    <x v="4"/>
    <x v="7"/>
    <s v="Galjoen"/>
    <m/>
    <n v="30"/>
    <n v="0.5"/>
    <n v="0.5"/>
  </r>
  <r>
    <x v="25"/>
    <d v="2014-09-20T00:00:00"/>
    <s v="Mile 8"/>
    <x v="189"/>
    <x v="45"/>
    <x v="16"/>
    <x v="4"/>
    <x v="20"/>
    <s v="Kob"/>
    <m/>
    <n v="52"/>
    <n v="1.4445751896244685"/>
    <n v="1.4445751896244685"/>
  </r>
  <r>
    <x v="25"/>
    <d v="2014-09-20T00:00:00"/>
    <s v="Mile 8"/>
    <x v="194"/>
    <x v="124"/>
    <x v="121"/>
    <x v="0"/>
    <x v="20"/>
    <s v="Kob"/>
    <m/>
    <n v="49"/>
    <n v="1.2058299604247467"/>
    <n v="1.2058299604247467"/>
  </r>
  <r>
    <x v="25"/>
    <d v="2014-09-20T00:00:00"/>
    <s v="Mile 8"/>
    <x v="194"/>
    <x v="124"/>
    <x v="121"/>
    <x v="0"/>
    <x v="20"/>
    <s v="Kob"/>
    <m/>
    <n v="44"/>
    <n v="0.86933291531496948"/>
    <n v="0.86933291531496948"/>
  </r>
  <r>
    <x v="25"/>
    <d v="2014-09-20T00:00:00"/>
    <s v="Mile 8"/>
    <x v="194"/>
    <x v="124"/>
    <x v="121"/>
    <x v="0"/>
    <x v="20"/>
    <s v="Kob"/>
    <m/>
    <n v="48"/>
    <n v="1.1325655535116195"/>
    <n v="1.1325655535116195"/>
  </r>
  <r>
    <x v="25"/>
    <d v="2014-09-20T00:00:00"/>
    <s v="Mile 8"/>
    <x v="194"/>
    <x v="124"/>
    <x v="121"/>
    <x v="0"/>
    <x v="20"/>
    <s v="Kob"/>
    <m/>
    <n v="48"/>
    <n v="1.1325655535116195"/>
    <n v="1.1325655535116195"/>
  </r>
  <r>
    <x v="25"/>
    <d v="2014-09-20T00:00:00"/>
    <s v="Mile 8"/>
    <x v="194"/>
    <x v="124"/>
    <x v="121"/>
    <x v="0"/>
    <x v="20"/>
    <s v="Kob"/>
    <m/>
    <n v="42"/>
    <n v="0.75468866955363878"/>
    <n v="0.75468866955363878"/>
  </r>
  <r>
    <x v="25"/>
    <d v="2014-09-20T00:00:00"/>
    <s v="Mile 8"/>
    <x v="194"/>
    <x v="124"/>
    <x v="121"/>
    <x v="0"/>
    <x v="20"/>
    <s v="Kob"/>
    <m/>
    <n v="42"/>
    <n v="0.75468866955363878"/>
    <n v="0.75468866955363878"/>
  </r>
  <r>
    <x v="25"/>
    <d v="2014-09-20T00:00:00"/>
    <s v="Mile 8"/>
    <x v="202"/>
    <x v="152"/>
    <x v="123"/>
    <x v="2"/>
    <x v="20"/>
    <m/>
    <m/>
    <m/>
    <s v=""/>
    <s v=""/>
  </r>
  <r>
    <x v="25"/>
    <d v="2014-09-20T00:00:00"/>
    <s v="Mile 8"/>
    <x v="195"/>
    <x v="146"/>
    <x v="122"/>
    <x v="4"/>
    <x v="20"/>
    <m/>
    <s v="Shark Spotted Gully"/>
    <n v="140"/>
    <n v="13.737013463969374"/>
    <n v="13.737013463969374"/>
  </r>
  <r>
    <x v="25"/>
    <d v="2014-09-20T00:00:00"/>
    <s v="Mile 8"/>
    <x v="418"/>
    <x v="76"/>
    <x v="166"/>
    <x v="2"/>
    <x v="4"/>
    <m/>
    <m/>
    <m/>
    <s v=""/>
    <s v=""/>
  </r>
  <r>
    <x v="25"/>
    <d v="2014-09-20T00:00:00"/>
    <s v="Mile 8"/>
    <x v="283"/>
    <x v="55"/>
    <x v="164"/>
    <x v="6"/>
    <x v="20"/>
    <m/>
    <m/>
    <m/>
    <s v=""/>
    <s v=""/>
  </r>
  <r>
    <x v="25"/>
    <d v="2014-09-20T00:00:00"/>
    <s v="Mile 8"/>
    <x v="286"/>
    <x v="203"/>
    <x v="158"/>
    <x v="4"/>
    <x v="20"/>
    <s v="Galjoen"/>
    <m/>
    <n v="32"/>
    <n v="0.6"/>
    <n v="0.6"/>
  </r>
  <r>
    <x v="25"/>
    <d v="2014-09-20T00:00:00"/>
    <s v="Mile 8"/>
    <x v="286"/>
    <x v="203"/>
    <x v="158"/>
    <x v="4"/>
    <x v="20"/>
    <s v="Galjoen"/>
    <m/>
    <n v="31"/>
    <n v="0.5"/>
    <n v="0.5"/>
  </r>
  <r>
    <x v="25"/>
    <d v="2014-09-20T00:00:00"/>
    <s v="Mile 8"/>
    <x v="191"/>
    <x v="45"/>
    <x v="118"/>
    <x v="4"/>
    <x v="20"/>
    <s v="Blacktail"/>
    <m/>
    <n v="42"/>
    <n v="2.3015971874104704"/>
    <n v="2.3015971874104704"/>
  </r>
  <r>
    <x v="25"/>
    <d v="2014-09-20T00:00:00"/>
    <s v="Mile 8"/>
    <x v="208"/>
    <x v="155"/>
    <x v="29"/>
    <x v="2"/>
    <x v="20"/>
    <s v="Kob"/>
    <m/>
    <n v="46"/>
    <n v="0.99511619749711522"/>
    <n v="0.99511619749711522"/>
  </r>
  <r>
    <x v="25"/>
    <d v="2014-09-20T00:00:00"/>
    <s v="Mile 8"/>
    <x v="478"/>
    <x v="334"/>
    <x v="83"/>
    <x v="2"/>
    <x v="20"/>
    <s v="Kob"/>
    <m/>
    <n v="54"/>
    <n v="1.6201939900031344"/>
    <n v="1.6201939900031344"/>
  </r>
  <r>
    <x v="25"/>
    <d v="2014-09-20T00:00:00"/>
    <s v="Mile 8"/>
    <x v="176"/>
    <x v="136"/>
    <x v="113"/>
    <x v="2"/>
    <x v="4"/>
    <m/>
    <s v="Shark Spotted Gully"/>
    <n v="156"/>
    <n v="19.912391916360498"/>
    <n v="19.912391916360498"/>
  </r>
  <r>
    <x v="25"/>
    <d v="2014-09-20T00:00:00"/>
    <s v="Mile 8"/>
    <x v="176"/>
    <x v="136"/>
    <x v="113"/>
    <x v="2"/>
    <x v="4"/>
    <s v="Kob"/>
    <m/>
    <n v="48"/>
    <n v="1.1325655535116195"/>
    <n v="1.1325655535116195"/>
  </r>
  <r>
    <x v="25"/>
    <d v="2014-09-20T00:00:00"/>
    <s v="Mile 8"/>
    <x v="176"/>
    <x v="136"/>
    <x v="113"/>
    <x v="2"/>
    <x v="4"/>
    <m/>
    <s v="Shark Copper (Male)"/>
    <n v="184"/>
    <n v="82.806656090671353"/>
    <n v="82.806656090671353"/>
  </r>
  <r>
    <x v="25"/>
    <d v="2014-09-20T00:00:00"/>
    <s v="Mile 8"/>
    <x v="163"/>
    <x v="84"/>
    <x v="104"/>
    <x v="2"/>
    <x v="4"/>
    <m/>
    <s v="Shark Copper (Male)"/>
    <n v="195"/>
    <n v="99.2"/>
    <n v="99.2"/>
  </r>
  <r>
    <x v="25"/>
    <d v="2014-09-20T00:00:00"/>
    <s v="Mile 8"/>
    <x v="42"/>
    <x v="37"/>
    <x v="30"/>
    <x v="4"/>
    <x v="4"/>
    <s v="Kob"/>
    <m/>
    <n v="57"/>
    <n v="1.9096314047948511"/>
    <n v="1.9096314047948511"/>
  </r>
  <r>
    <x v="25"/>
    <d v="2014-09-20T00:00:00"/>
    <s v="Mile 8"/>
    <x v="42"/>
    <x v="37"/>
    <x v="30"/>
    <x v="4"/>
    <x v="4"/>
    <s v="Kob"/>
    <m/>
    <n v="51"/>
    <n v="1.3617686202006156"/>
    <n v="1.3617686202006156"/>
  </r>
  <r>
    <x v="25"/>
    <d v="2014-09-20T00:00:00"/>
    <s v="Mile 8"/>
    <x v="42"/>
    <x v="37"/>
    <x v="30"/>
    <x v="4"/>
    <x v="4"/>
    <s v="Kob"/>
    <m/>
    <n v="49"/>
    <n v="1.2058299604247467"/>
    <n v="1.2058299604247467"/>
  </r>
  <r>
    <x v="25"/>
    <d v="2014-09-20T00:00:00"/>
    <s v="Mile 8"/>
    <x v="42"/>
    <x v="37"/>
    <x v="30"/>
    <x v="4"/>
    <x v="4"/>
    <s v="Kob"/>
    <m/>
    <n v="55"/>
    <n v="1.7131388463324435"/>
    <n v="1.7131388463324435"/>
  </r>
  <r>
    <x v="25"/>
    <d v="2014-09-20T00:00:00"/>
    <s v="Mile 8"/>
    <x v="42"/>
    <x v="37"/>
    <x v="30"/>
    <x v="4"/>
    <x v="4"/>
    <s v="Kob"/>
    <m/>
    <n v="54"/>
    <n v="1.6201939900031344"/>
    <n v="1.6201939900031344"/>
  </r>
  <r>
    <x v="25"/>
    <d v="2014-09-20T00:00:00"/>
    <s v="Mile 8"/>
    <x v="42"/>
    <x v="37"/>
    <x v="30"/>
    <x v="4"/>
    <x v="4"/>
    <s v="Kob"/>
    <m/>
    <n v="53"/>
    <n v="1.5306948836717362"/>
    <n v="1.5306948836717362"/>
  </r>
  <r>
    <x v="25"/>
    <d v="2014-09-20T00:00:00"/>
    <s v="Mile 8"/>
    <x v="42"/>
    <x v="37"/>
    <x v="30"/>
    <x v="4"/>
    <x v="4"/>
    <s v="Kob"/>
    <m/>
    <n v="48"/>
    <n v="1.1325655535116195"/>
    <n v="1.1325655535116195"/>
  </r>
  <r>
    <x v="25"/>
    <d v="2014-09-20T00:00:00"/>
    <s v="Mile 8"/>
    <x v="42"/>
    <x v="37"/>
    <x v="30"/>
    <x v="4"/>
    <x v="4"/>
    <s v="Kob"/>
    <m/>
    <n v="47"/>
    <n v="1.0623496401336647"/>
    <n v="1.0623496401336647"/>
  </r>
  <r>
    <x v="25"/>
    <d v="2014-09-20T00:00:00"/>
    <s v="Mile 8"/>
    <x v="42"/>
    <x v="37"/>
    <x v="30"/>
    <x v="4"/>
    <x v="4"/>
    <s v="Kob"/>
    <m/>
    <n v="47"/>
    <n v="1.0623496401336647"/>
    <n v="1.0623496401336647"/>
  </r>
  <r>
    <x v="25"/>
    <d v="2014-09-20T00:00:00"/>
    <s v="Mile 8"/>
    <x v="42"/>
    <x v="37"/>
    <x v="30"/>
    <x v="4"/>
    <x v="4"/>
    <s v="Kob"/>
    <m/>
    <n v="48"/>
    <n v="1.1325655535116195"/>
    <n v="1.1325655535116195"/>
  </r>
  <r>
    <x v="25"/>
    <d v="2014-09-20T00:00:00"/>
    <s v="Mile 8"/>
    <x v="42"/>
    <x v="37"/>
    <x v="30"/>
    <x v="4"/>
    <x v="4"/>
    <s v="Kob"/>
    <m/>
    <n v="54"/>
    <n v="1.6201939900031344"/>
    <n v="1.6201939900031344"/>
  </r>
  <r>
    <x v="25"/>
    <d v="2014-09-20T00:00:00"/>
    <s v="Mile 8"/>
    <x v="42"/>
    <x v="37"/>
    <x v="30"/>
    <x v="4"/>
    <x v="4"/>
    <s v="Kob"/>
    <m/>
    <n v="51"/>
    <n v="1.3617686202006156"/>
    <n v="1.3617686202006156"/>
  </r>
  <r>
    <x v="25"/>
    <d v="2014-09-20T00:00:00"/>
    <s v="Mile 8"/>
    <x v="43"/>
    <x v="38"/>
    <x v="30"/>
    <x v="5"/>
    <x v="4"/>
    <s v="Kob"/>
    <m/>
    <n v="49"/>
    <n v="1.2058299604247467"/>
    <n v="1.2058299604247467"/>
  </r>
  <r>
    <x v="25"/>
    <d v="2014-09-20T00:00:00"/>
    <s v="Mile 8"/>
    <x v="43"/>
    <x v="38"/>
    <x v="30"/>
    <x v="5"/>
    <x v="4"/>
    <s v="Kob"/>
    <m/>
    <n v="56"/>
    <n v="1.8095958395361569"/>
    <n v="1.8095958395361569"/>
  </r>
  <r>
    <x v="25"/>
    <d v="2014-09-20T00:00:00"/>
    <s v="Mile 8"/>
    <x v="43"/>
    <x v="38"/>
    <x v="30"/>
    <x v="5"/>
    <x v="4"/>
    <s v="Kob"/>
    <m/>
    <n v="50"/>
    <n v="1.2822089387164712"/>
    <n v="1.2822089387164712"/>
  </r>
  <r>
    <x v="25"/>
    <d v="2014-09-20T00:00:00"/>
    <s v="Mile 8"/>
    <x v="413"/>
    <x v="256"/>
    <x v="105"/>
    <x v="4"/>
    <x v="4"/>
    <s v="Kob"/>
    <m/>
    <n v="48"/>
    <n v="1.1325655535116195"/>
    <n v="1.1325655535116195"/>
  </r>
  <r>
    <x v="25"/>
    <d v="2014-09-20T00:00:00"/>
    <s v="Mile 8"/>
    <x v="413"/>
    <x v="256"/>
    <x v="105"/>
    <x v="4"/>
    <x v="4"/>
    <s v="Kob"/>
    <m/>
    <n v="47"/>
    <n v="1.0623496401336647"/>
    <n v="1.0623496401336647"/>
  </r>
  <r>
    <x v="25"/>
    <d v="2014-09-20T00:00:00"/>
    <s v="Mile 8"/>
    <x v="413"/>
    <x v="256"/>
    <x v="105"/>
    <x v="4"/>
    <x v="4"/>
    <s v="Kob"/>
    <m/>
    <n v="48"/>
    <n v="1.1325655535116195"/>
    <n v="1.1325655535116195"/>
  </r>
  <r>
    <x v="25"/>
    <d v="2014-09-20T00:00:00"/>
    <s v="Mile 8"/>
    <x v="168"/>
    <x v="130"/>
    <x v="108"/>
    <x v="9"/>
    <x v="4"/>
    <s v="Kob"/>
    <m/>
    <n v="45"/>
    <n v="0.93079925898212745"/>
    <n v="0.93079925898212745"/>
  </r>
  <r>
    <x v="25"/>
    <d v="2014-09-20T00:00:00"/>
    <s v="Mile 8"/>
    <x v="315"/>
    <x v="45"/>
    <x v="179"/>
    <x v="2"/>
    <x v="4"/>
    <m/>
    <m/>
    <m/>
    <s v=""/>
    <s v=""/>
  </r>
  <r>
    <x v="25"/>
    <d v="2014-09-20T00:00:00"/>
    <s v="Mile 8"/>
    <x v="406"/>
    <x v="246"/>
    <x v="198"/>
    <x v="2"/>
    <x v="4"/>
    <m/>
    <m/>
    <m/>
    <s v=""/>
    <s v=""/>
  </r>
  <r>
    <x v="25"/>
    <d v="2014-09-20T00:00:00"/>
    <s v="Mile 8"/>
    <x v="318"/>
    <x v="226"/>
    <x v="182"/>
    <x v="0"/>
    <x v="4"/>
    <m/>
    <m/>
    <m/>
    <s v=""/>
    <s v=""/>
  </r>
  <r>
    <x v="25"/>
    <d v="2014-09-20T00:00:00"/>
    <s v="Mile 8"/>
    <x v="490"/>
    <x v="343"/>
    <x v="260"/>
    <x v="2"/>
    <x v="4"/>
    <m/>
    <m/>
    <m/>
    <s v=""/>
    <s v=""/>
  </r>
  <r>
    <x v="25"/>
    <d v="2014-09-20T00:00:00"/>
    <s v="Mile 8"/>
    <x v="317"/>
    <x v="225"/>
    <x v="181"/>
    <x v="2"/>
    <x v="4"/>
    <m/>
    <m/>
    <m/>
    <s v=""/>
    <s v=""/>
  </r>
  <r>
    <x v="25"/>
    <d v="2014-09-20T00:00:00"/>
    <s v="Mile 8"/>
    <x v="460"/>
    <x v="82"/>
    <x v="179"/>
    <x v="2"/>
    <x v="4"/>
    <m/>
    <m/>
    <m/>
    <s v=""/>
    <s v=""/>
  </r>
  <r>
    <x v="25"/>
    <d v="2014-09-20T00:00:00"/>
    <s v="Mile 8"/>
    <x v="361"/>
    <x v="138"/>
    <x v="37"/>
    <x v="2"/>
    <x v="4"/>
    <m/>
    <m/>
    <m/>
    <s v=""/>
    <s v=""/>
  </r>
  <r>
    <x v="25"/>
    <d v="2014-09-20T00:00:00"/>
    <s v="Mile 8"/>
    <x v="165"/>
    <x v="127"/>
    <x v="106"/>
    <x v="2"/>
    <x v="4"/>
    <m/>
    <s v="Shark Cow / Sevengill"/>
    <n v="121"/>
    <n v="22.404464977827498"/>
    <n v="22.404464977827498"/>
  </r>
  <r>
    <x v="25"/>
    <d v="2014-09-20T00:00:00"/>
    <s v="Mile 8"/>
    <x v="165"/>
    <x v="127"/>
    <x v="106"/>
    <x v="2"/>
    <x v="4"/>
    <m/>
    <s v="Shark Copper (Male)"/>
    <n v="201"/>
    <n v="109"/>
    <n v="109"/>
  </r>
  <r>
    <x v="25"/>
    <d v="2014-09-20T00:00:00"/>
    <s v="Mile 8"/>
    <x v="165"/>
    <x v="127"/>
    <x v="106"/>
    <x v="2"/>
    <x v="4"/>
    <m/>
    <s v="Shark Copper (Male)"/>
    <n v="190"/>
    <n v="91.496718109635992"/>
    <n v="91.496718109635992"/>
  </r>
  <r>
    <x v="25"/>
    <d v="2014-09-20T00:00:00"/>
    <s v="Mile 8"/>
    <x v="338"/>
    <x v="45"/>
    <x v="75"/>
    <x v="2"/>
    <x v="4"/>
    <s v="Shad"/>
    <m/>
    <n v="38"/>
    <n v="0.73085121819665233"/>
    <n v="0.73085121819665233"/>
  </r>
  <r>
    <x v="25"/>
    <d v="2014-09-20T00:00:00"/>
    <s v="Mile 8"/>
    <x v="414"/>
    <x v="109"/>
    <x v="105"/>
    <x v="8"/>
    <x v="4"/>
    <s v="Galjoen"/>
    <m/>
    <n v="33"/>
    <n v="0.7"/>
    <n v="0.7"/>
  </r>
  <r>
    <x v="26"/>
    <d v="2014-11-22T00:00:00"/>
    <s v="Mile 68"/>
    <x v="397"/>
    <x v="280"/>
    <x v="70"/>
    <x v="2"/>
    <x v="4"/>
    <m/>
    <m/>
    <m/>
    <s v=""/>
    <s v=""/>
  </r>
  <r>
    <x v="26"/>
    <d v="2014-11-22T00:00:00"/>
    <s v="Mile 68"/>
    <x v="358"/>
    <x v="250"/>
    <x v="75"/>
    <x v="2"/>
    <x v="4"/>
    <m/>
    <s v="Shark Copper (Female)"/>
    <n v="179"/>
    <n v="79.557483507156221"/>
    <n v="79.557483507156221"/>
  </r>
  <r>
    <x v="26"/>
    <d v="2014-11-22T00:00:00"/>
    <s v="Mile 68"/>
    <x v="315"/>
    <x v="45"/>
    <x v="179"/>
    <x v="2"/>
    <x v="4"/>
    <m/>
    <s v="Shark Spotted Gully"/>
    <n v="88"/>
    <n v="2.7932356433082974"/>
    <n v="2.7932356433082974"/>
  </r>
  <r>
    <x v="26"/>
    <d v="2014-11-22T00:00:00"/>
    <s v="Mile 68"/>
    <x v="315"/>
    <x v="45"/>
    <x v="179"/>
    <x v="2"/>
    <x v="4"/>
    <m/>
    <s v="Shark Spotted Gully"/>
    <n v="155"/>
    <n v="19.47788641042284"/>
    <n v="19.47788641042284"/>
  </r>
  <r>
    <x v="26"/>
    <d v="2014-11-22T00:00:00"/>
    <s v="Mile 68"/>
    <x v="163"/>
    <x v="84"/>
    <x v="104"/>
    <x v="2"/>
    <x v="4"/>
    <m/>
    <s v="Shark Spotted Gully"/>
    <n v="159"/>
    <n v="21.257098566540655"/>
    <n v="21.257098566540655"/>
  </r>
  <r>
    <x v="26"/>
    <d v="2014-11-22T00:00:00"/>
    <s v="Mile 68"/>
    <x v="163"/>
    <x v="84"/>
    <x v="104"/>
    <x v="2"/>
    <x v="4"/>
    <m/>
    <s v="Shark Spotted Gully"/>
    <n v="154"/>
    <n v="19.050141632495194"/>
    <n v="19.050141632495194"/>
  </r>
  <r>
    <x v="26"/>
    <d v="2014-11-22T00:00:00"/>
    <s v="Mile 68"/>
    <x v="42"/>
    <x v="37"/>
    <x v="30"/>
    <x v="4"/>
    <x v="4"/>
    <m/>
    <s v="Shark Spotted Gully"/>
    <n v="120"/>
    <n v="8.0950208693744337"/>
    <n v="8.0950208693744337"/>
  </r>
  <r>
    <x v="26"/>
    <d v="2014-11-22T00:00:00"/>
    <s v="Mile 68"/>
    <x v="42"/>
    <x v="37"/>
    <x v="30"/>
    <x v="4"/>
    <x v="4"/>
    <m/>
    <s v="Shark Spotted Gully"/>
    <n v="112"/>
    <n v="6.3888566283160166"/>
    <n v="6.3888566283160166"/>
  </r>
  <r>
    <x v="26"/>
    <d v="2014-11-22T00:00:00"/>
    <s v="Mile 68"/>
    <x v="42"/>
    <x v="37"/>
    <x v="30"/>
    <x v="4"/>
    <x v="4"/>
    <s v="Kob"/>
    <m/>
    <n v="42"/>
    <n v="0.75468866955363878"/>
    <n v="0.75468866955363878"/>
  </r>
  <r>
    <x v="26"/>
    <d v="2014-11-22T00:00:00"/>
    <s v="Mile 68"/>
    <x v="176"/>
    <x v="136"/>
    <x v="113"/>
    <x v="2"/>
    <x v="4"/>
    <m/>
    <s v="Shark Spotted Gully"/>
    <n v="149"/>
    <n v="17.010653683396427"/>
    <n v="17.010653683396427"/>
  </r>
  <r>
    <x v="26"/>
    <d v="2014-11-22T00:00:00"/>
    <s v="Mile 68"/>
    <x v="459"/>
    <x v="180"/>
    <x v="17"/>
    <x v="2"/>
    <x v="4"/>
    <m/>
    <m/>
    <m/>
    <s v=""/>
    <s v=""/>
  </r>
  <r>
    <x v="26"/>
    <d v="2014-11-22T00:00:00"/>
    <s v="Mile 68"/>
    <x v="43"/>
    <x v="38"/>
    <x v="30"/>
    <x v="5"/>
    <x v="4"/>
    <m/>
    <m/>
    <m/>
    <s v=""/>
    <s v=""/>
  </r>
  <r>
    <x v="26"/>
    <d v="2014-11-22T00:00:00"/>
    <s v="Mile 68"/>
    <x v="316"/>
    <x v="224"/>
    <x v="180"/>
    <x v="2"/>
    <x v="4"/>
    <m/>
    <m/>
    <m/>
    <s v=""/>
    <s v=""/>
  </r>
  <r>
    <x v="26"/>
    <d v="2014-11-22T00:00:00"/>
    <s v="Mile 68"/>
    <x v="313"/>
    <x v="222"/>
    <x v="178"/>
    <x v="4"/>
    <x v="4"/>
    <m/>
    <m/>
    <m/>
    <s v=""/>
    <s v=""/>
  </r>
  <r>
    <x v="26"/>
    <d v="2014-11-22T00:00:00"/>
    <s v="Mile 68"/>
    <x v="317"/>
    <x v="225"/>
    <x v="181"/>
    <x v="2"/>
    <x v="4"/>
    <m/>
    <s v="Shark Copper (Female)"/>
    <n v="198"/>
    <n v="109.2"/>
    <n v="109.2"/>
  </r>
  <r>
    <x v="26"/>
    <d v="2014-11-22T00:00:00"/>
    <s v="Mile 68"/>
    <x v="318"/>
    <x v="226"/>
    <x v="182"/>
    <x v="0"/>
    <x v="4"/>
    <m/>
    <s v="Shark Spotted Gully"/>
    <n v="84"/>
    <n v="2.3811996969112199"/>
    <n v="2.3811996969112199"/>
  </r>
  <r>
    <x v="26"/>
    <d v="2014-11-22T00:00:00"/>
    <s v="Mile 68"/>
    <x v="460"/>
    <x v="82"/>
    <x v="179"/>
    <x v="2"/>
    <x v="4"/>
    <m/>
    <s v="Shark Spotted Gully"/>
    <n v="78"/>
    <n v="0"/>
    <n v="0"/>
  </r>
  <r>
    <x v="26"/>
    <d v="2014-11-22T00:00:00"/>
    <s v="Mile 68"/>
    <x v="460"/>
    <x v="82"/>
    <x v="179"/>
    <x v="2"/>
    <x v="4"/>
    <m/>
    <s v="Shark Spotted Gully"/>
    <n v="129"/>
    <n v="10.374591157817374"/>
    <n v="10.374591157817374"/>
  </r>
  <r>
    <x v="26"/>
    <d v="2014-11-22T00:00:00"/>
    <s v="Mile 68"/>
    <x v="460"/>
    <x v="82"/>
    <x v="179"/>
    <x v="2"/>
    <x v="4"/>
    <m/>
    <s v="Shark Spotted Gully"/>
    <n v="86"/>
    <n v="2.5813964507303724"/>
    <n v="2.5813964507303724"/>
  </r>
  <r>
    <x v="26"/>
    <d v="2014-11-22T00:00:00"/>
    <s v="Mile 68"/>
    <x v="165"/>
    <x v="127"/>
    <x v="106"/>
    <x v="2"/>
    <x v="4"/>
    <m/>
    <s v="Shark Spotted Gully"/>
    <n v="172"/>
    <n v="27.835454359694349"/>
    <n v="27.835454359694349"/>
  </r>
  <r>
    <x v="26"/>
    <d v="2014-11-22T00:00:00"/>
    <s v="Mile 68"/>
    <x v="165"/>
    <x v="127"/>
    <x v="106"/>
    <x v="2"/>
    <x v="4"/>
    <m/>
    <s v="Shark Spotted Gully"/>
    <n v="148"/>
    <n v="16.622170736957884"/>
    <n v="16.622170736957884"/>
  </r>
  <r>
    <x v="26"/>
    <d v="2014-11-22T00:00:00"/>
    <s v="Mile 68"/>
    <x v="165"/>
    <x v="127"/>
    <x v="106"/>
    <x v="2"/>
    <x v="4"/>
    <m/>
    <s v="Shark Spotted Gully"/>
    <n v="86"/>
    <n v="2.5813964507303724"/>
    <n v="2.5813964507303724"/>
  </r>
  <r>
    <x v="26"/>
    <d v="2014-11-22T00:00:00"/>
    <s v="Mile 68"/>
    <x v="338"/>
    <x v="45"/>
    <x v="75"/>
    <x v="2"/>
    <x v="4"/>
    <m/>
    <s v="Shark Copper (Female)"/>
    <n v="193"/>
    <n v="100.8"/>
    <n v="100.8"/>
  </r>
  <r>
    <x v="26"/>
    <d v="2014-11-22T00:00:00"/>
    <s v="Mile 68"/>
    <x v="490"/>
    <x v="343"/>
    <x v="260"/>
    <x v="2"/>
    <x v="4"/>
    <m/>
    <s v="Ray Bull / Eagle"/>
    <n v="75"/>
    <n v="7.7"/>
    <n v="7.7"/>
  </r>
  <r>
    <x v="26"/>
    <d v="2014-11-22T00:00:00"/>
    <s v="Mile 68"/>
    <x v="418"/>
    <x v="76"/>
    <x v="166"/>
    <x v="2"/>
    <x v="4"/>
    <m/>
    <m/>
    <m/>
    <s v=""/>
    <s v=""/>
  </r>
  <r>
    <x v="26"/>
    <d v="2014-11-22T00:00:00"/>
    <s v="Mile 68"/>
    <x v="168"/>
    <x v="130"/>
    <x v="108"/>
    <x v="9"/>
    <x v="4"/>
    <m/>
    <s v="Shark Spotted Gully"/>
    <n v="114"/>
    <n v="6.7888208054117003"/>
    <n v="6.7888208054117003"/>
  </r>
  <r>
    <x v="26"/>
    <d v="2014-11-22T00:00:00"/>
    <s v="Mile 68"/>
    <x v="283"/>
    <x v="55"/>
    <x v="164"/>
    <x v="6"/>
    <x v="20"/>
    <m/>
    <s v="Shark Spotted Gully"/>
    <n v="82"/>
    <n v="2.1922599772449654"/>
    <n v="2.1922599772449654"/>
  </r>
  <r>
    <x v="26"/>
    <d v="2014-11-22T00:00:00"/>
    <s v="Mile 68"/>
    <x v="208"/>
    <x v="155"/>
    <x v="29"/>
    <x v="2"/>
    <x v="20"/>
    <m/>
    <s v="Ray Bull / Eagle"/>
    <n v="74"/>
    <n v="7.4"/>
    <n v="7.4"/>
  </r>
  <r>
    <x v="26"/>
    <d v="2014-11-22T00:00:00"/>
    <s v="Mile 68"/>
    <x v="194"/>
    <x v="124"/>
    <x v="121"/>
    <x v="0"/>
    <x v="20"/>
    <m/>
    <s v="Shark Spotted Gully"/>
    <n v="152"/>
    <n v="18.214685167886266"/>
    <n v="18.214685167886266"/>
  </r>
  <r>
    <x v="26"/>
    <d v="2014-11-22T00:00:00"/>
    <s v="Mile 68"/>
    <x v="192"/>
    <x v="144"/>
    <x v="119"/>
    <x v="6"/>
    <x v="20"/>
    <m/>
    <m/>
    <m/>
    <s v=""/>
    <s v=""/>
  </r>
  <r>
    <x v="26"/>
    <d v="2014-11-22T00:00:00"/>
    <s v="Mile 68"/>
    <x v="282"/>
    <x v="200"/>
    <x v="163"/>
    <x v="6"/>
    <x v="20"/>
    <m/>
    <s v="Shark Spotted Gully"/>
    <n v="119"/>
    <n v="7.8659255646253703"/>
    <n v="7.8659255646253703"/>
  </r>
  <r>
    <x v="26"/>
    <d v="2014-11-22T00:00:00"/>
    <s v="Mile 68"/>
    <x v="195"/>
    <x v="146"/>
    <x v="122"/>
    <x v="4"/>
    <x v="20"/>
    <m/>
    <s v="Shark Spotted Gully"/>
    <n v="144"/>
    <n v="15.130910887860535"/>
    <n v="15.130910887860535"/>
  </r>
  <r>
    <x v="26"/>
    <d v="2014-11-22T00:00:00"/>
    <s v="Mile 68"/>
    <x v="195"/>
    <x v="146"/>
    <x v="122"/>
    <x v="4"/>
    <x v="20"/>
    <m/>
    <s v="Shark Spotted Gully"/>
    <n v="123"/>
    <n v="8.8106578782687457"/>
    <n v="8.8106578782687457"/>
  </r>
  <r>
    <x v="26"/>
    <d v="2014-11-22T00:00:00"/>
    <s v="Mile 68"/>
    <x v="189"/>
    <x v="45"/>
    <x v="16"/>
    <x v="4"/>
    <x v="20"/>
    <m/>
    <s v="Shark Spotted Gully"/>
    <n v="88"/>
    <n v="2.7932356433082974"/>
    <n v="2.7932356433082974"/>
  </r>
  <r>
    <x v="26"/>
    <d v="2014-11-22T00:00:00"/>
    <s v="Mile 68"/>
    <x v="181"/>
    <x v="45"/>
    <x v="43"/>
    <x v="4"/>
    <x v="20"/>
    <m/>
    <s v="Shark Hound Smooth"/>
    <n v="103"/>
    <n v="4.1019399763052231"/>
    <n v="4.1019399763052231"/>
  </r>
  <r>
    <x v="26"/>
    <d v="2014-11-22T00:00:00"/>
    <s v="Mile 68"/>
    <x v="478"/>
    <x v="334"/>
    <x v="83"/>
    <x v="2"/>
    <x v="20"/>
    <m/>
    <m/>
    <m/>
    <s v=""/>
    <s v=""/>
  </r>
  <r>
    <x v="26"/>
    <d v="2014-11-22T00:00:00"/>
    <s v="Mile 68"/>
    <x v="182"/>
    <x v="138"/>
    <x v="43"/>
    <x v="8"/>
    <x v="20"/>
    <m/>
    <m/>
    <m/>
    <s v=""/>
    <s v=""/>
  </r>
  <r>
    <x v="26"/>
    <d v="2014-11-22T00:00:00"/>
    <s v="Mile 68"/>
    <x v="191"/>
    <x v="45"/>
    <x v="118"/>
    <x v="4"/>
    <x v="20"/>
    <m/>
    <s v="Shark Copper (Female)"/>
    <n v="168"/>
    <n v="65.191903928421723"/>
    <n v="65.191903928421723"/>
  </r>
  <r>
    <x v="26"/>
    <d v="2014-11-22T00:00:00"/>
    <s v="Mile 68"/>
    <x v="202"/>
    <x v="152"/>
    <x v="123"/>
    <x v="2"/>
    <x v="20"/>
    <m/>
    <s v="Ray Bull / Eagle"/>
    <n v="55"/>
    <n v="3"/>
    <n v="3"/>
  </r>
  <r>
    <x v="26"/>
    <d v="2014-11-22T00:00:00"/>
    <s v="Mile 68"/>
    <x v="54"/>
    <x v="46"/>
    <x v="39"/>
    <x v="2"/>
    <x v="5"/>
    <m/>
    <m/>
    <m/>
    <s v=""/>
    <s v=""/>
  </r>
  <r>
    <x v="26"/>
    <d v="2014-11-22T00:00:00"/>
    <s v="Mile 68"/>
    <x v="48"/>
    <x v="43"/>
    <x v="34"/>
    <x v="6"/>
    <x v="5"/>
    <m/>
    <m/>
    <m/>
    <s v=""/>
    <s v=""/>
  </r>
  <r>
    <x v="26"/>
    <d v="2014-11-22T00:00:00"/>
    <s v="Mile 68"/>
    <x v="47"/>
    <x v="42"/>
    <x v="34"/>
    <x v="1"/>
    <x v="5"/>
    <m/>
    <m/>
    <m/>
    <s v=""/>
    <s v=""/>
  </r>
  <r>
    <x v="26"/>
    <d v="2014-11-22T00:00:00"/>
    <s v="Mile 68"/>
    <x v="250"/>
    <x v="21"/>
    <x v="3"/>
    <x v="9"/>
    <x v="5"/>
    <m/>
    <m/>
    <m/>
    <s v=""/>
    <s v=""/>
  </r>
  <r>
    <x v="26"/>
    <d v="2014-11-22T00:00:00"/>
    <s v="Mile 68"/>
    <x v="135"/>
    <x v="107"/>
    <x v="90"/>
    <x v="2"/>
    <x v="5"/>
    <m/>
    <m/>
    <m/>
    <s v=""/>
    <s v=""/>
  </r>
  <r>
    <x v="26"/>
    <d v="2014-11-22T00:00:00"/>
    <s v="Mile 68"/>
    <x v="55"/>
    <x v="47"/>
    <x v="40"/>
    <x v="2"/>
    <x v="5"/>
    <m/>
    <m/>
    <m/>
    <s v=""/>
    <s v=""/>
  </r>
  <r>
    <x v="26"/>
    <d v="2014-11-22T00:00:00"/>
    <s v="Mile 68"/>
    <x v="57"/>
    <x v="5"/>
    <x v="21"/>
    <x v="2"/>
    <x v="5"/>
    <m/>
    <s v="Shark Copper (Female)"/>
    <n v="149"/>
    <n v="44.722636985443103"/>
    <n v="44.722636985443103"/>
  </r>
  <r>
    <x v="26"/>
    <d v="2014-11-22T00:00:00"/>
    <s v="Mile 68"/>
    <x v="57"/>
    <x v="5"/>
    <x v="21"/>
    <x v="2"/>
    <x v="5"/>
    <m/>
    <s v="Shark Copper (Male)"/>
    <n v="182"/>
    <n v="80.039401835953726"/>
    <n v="80.039401835953726"/>
  </r>
  <r>
    <x v="26"/>
    <d v="2014-11-22T00:00:00"/>
    <s v="Mile 68"/>
    <x v="57"/>
    <x v="5"/>
    <x v="21"/>
    <x v="2"/>
    <x v="5"/>
    <m/>
    <s v="Shark Copper (Male)"/>
    <n v="180"/>
    <n v="77.335573158358315"/>
    <n v="77.335573158358315"/>
  </r>
  <r>
    <x v="26"/>
    <d v="2014-11-22T00:00:00"/>
    <s v="Mile 68"/>
    <x v="272"/>
    <x v="39"/>
    <x v="160"/>
    <x v="2"/>
    <x v="5"/>
    <m/>
    <s v="Shark Copper (Male)"/>
    <n v="184"/>
    <n v="82.806656090671353"/>
    <n v="82.806656090671353"/>
  </r>
  <r>
    <x v="26"/>
    <d v="2014-11-22T00:00:00"/>
    <s v="Mile 68"/>
    <x v="59"/>
    <x v="48"/>
    <x v="43"/>
    <x v="2"/>
    <x v="5"/>
    <m/>
    <s v="Ray Bull / Eagle"/>
    <n v="68"/>
    <n v="5.7"/>
    <n v="5.7"/>
  </r>
  <r>
    <x v="26"/>
    <d v="2014-11-22T00:00:00"/>
    <s v="Mile 68"/>
    <x v="56"/>
    <x v="39"/>
    <x v="41"/>
    <x v="2"/>
    <x v="5"/>
    <m/>
    <s v="Shark Spotted Gully"/>
    <n v="145"/>
    <n v="15.494446870971769"/>
    <n v="15.494446870971769"/>
  </r>
  <r>
    <x v="26"/>
    <d v="2014-11-22T00:00:00"/>
    <s v="Mile 68"/>
    <x v="56"/>
    <x v="39"/>
    <x v="41"/>
    <x v="2"/>
    <x v="5"/>
    <m/>
    <s v="Shark Copper (Male)"/>
    <n v="175"/>
    <n v="70.848416685293174"/>
    <n v="70.848416685293174"/>
  </r>
  <r>
    <x v="26"/>
    <d v="2014-11-22T00:00:00"/>
    <s v="Mile 68"/>
    <x v="46"/>
    <x v="41"/>
    <x v="33"/>
    <x v="2"/>
    <x v="5"/>
    <m/>
    <s v="Shark Spotted Gully"/>
    <n v="135"/>
    <n v="12.125703134422556"/>
    <n v="12.125703134422556"/>
  </r>
  <r>
    <x v="26"/>
    <d v="2014-11-22T00:00:00"/>
    <s v="Mile 68"/>
    <x v="46"/>
    <x v="41"/>
    <x v="33"/>
    <x v="2"/>
    <x v="5"/>
    <m/>
    <s v="Shark Spotted Gully"/>
    <n v="120"/>
    <n v="8.0950208693744337"/>
    <n v="8.0950208693744337"/>
  </r>
  <r>
    <x v="26"/>
    <d v="2014-11-22T00:00:00"/>
    <s v="Mile 68"/>
    <x v="46"/>
    <x v="41"/>
    <x v="33"/>
    <x v="2"/>
    <x v="5"/>
    <m/>
    <s v="Shark Spotted Gully"/>
    <n v="89"/>
    <n v="2.9036426554539583"/>
    <n v="2.9036426554539583"/>
  </r>
  <r>
    <x v="26"/>
    <d v="2014-11-22T00:00:00"/>
    <s v="Mile 68"/>
    <x v="489"/>
    <x v="342"/>
    <x v="39"/>
    <x v="8"/>
    <x v="5"/>
    <s v="Kob"/>
    <m/>
    <n v="47"/>
    <n v="1.0623496401336647"/>
    <n v="1.0623496401336647"/>
  </r>
  <r>
    <x v="26"/>
    <d v="2014-11-22T00:00:00"/>
    <s v="Mile 68"/>
    <x v="446"/>
    <x v="314"/>
    <x v="39"/>
    <x v="2"/>
    <x v="5"/>
    <m/>
    <s v="Ray Bull / Eagle"/>
    <n v="90"/>
    <n v="13.5"/>
    <n v="13.5"/>
  </r>
  <r>
    <x v="26"/>
    <d v="2014-11-22T00:00:00"/>
    <s v="Mile 68"/>
    <x v="446"/>
    <x v="314"/>
    <x v="39"/>
    <x v="2"/>
    <x v="5"/>
    <m/>
    <s v="Shark Spotted Gully"/>
    <n v="106"/>
    <n v="5.2891721666685916"/>
    <n v="5.2891721666685916"/>
  </r>
  <r>
    <x v="26"/>
    <d v="2014-11-22T00:00:00"/>
    <s v="Mile 68"/>
    <x v="446"/>
    <x v="314"/>
    <x v="39"/>
    <x v="2"/>
    <x v="5"/>
    <m/>
    <s v="Shark Spotted Gully"/>
    <n v="146"/>
    <n v="15.864128325978916"/>
    <n v="15.864128325978916"/>
  </r>
  <r>
    <x v="26"/>
    <d v="2014-11-22T00:00:00"/>
    <s v="Mile 68"/>
    <x v="446"/>
    <x v="314"/>
    <x v="39"/>
    <x v="2"/>
    <x v="5"/>
    <m/>
    <s v="Shark Spotted Gully"/>
    <n v="145"/>
    <n v="15.494446870971769"/>
    <n v="15.494446870971769"/>
  </r>
  <r>
    <x v="26"/>
    <d v="2014-11-22T00:00:00"/>
    <s v="Mile 68"/>
    <x v="491"/>
    <x v="344"/>
    <x v="261"/>
    <x v="2"/>
    <x v="5"/>
    <m/>
    <s v="Shark Spotted Gully"/>
    <n v="109"/>
    <n v="5.8206295313060741"/>
    <n v="5.8206295313060741"/>
  </r>
  <r>
    <x v="26"/>
    <d v="2014-11-22T00:00:00"/>
    <s v="Mile 68"/>
    <x v="491"/>
    <x v="344"/>
    <x v="261"/>
    <x v="2"/>
    <x v="5"/>
    <m/>
    <s v="Ray Bull / Eagle"/>
    <n v="59"/>
    <n v="3.7"/>
    <n v="3.7"/>
  </r>
  <r>
    <x v="26"/>
    <d v="2014-11-22T00:00:00"/>
    <s v="Mile 68"/>
    <x v="491"/>
    <x v="344"/>
    <x v="261"/>
    <x v="2"/>
    <x v="5"/>
    <m/>
    <s v="Shark Hound Smooth"/>
    <n v="88"/>
    <n v="2.3652937063698727"/>
    <n v="2.3652937063698727"/>
  </r>
  <r>
    <x v="26"/>
    <d v="2014-11-22T00:00:00"/>
    <s v="Mile 68"/>
    <x v="492"/>
    <x v="345"/>
    <x v="194"/>
    <x v="2"/>
    <x v="5"/>
    <m/>
    <m/>
    <m/>
    <s v=""/>
    <s v=""/>
  </r>
  <r>
    <x v="26"/>
    <d v="2014-11-22T00:00:00"/>
    <s v="Mile 68"/>
    <x v="493"/>
    <x v="346"/>
    <x v="262"/>
    <x v="2"/>
    <x v="5"/>
    <m/>
    <m/>
    <m/>
    <s v=""/>
    <s v=""/>
  </r>
  <r>
    <x v="26"/>
    <d v="2014-11-22T00:00:00"/>
    <s v="Mile 68"/>
    <x v="50"/>
    <x v="25"/>
    <x v="36"/>
    <x v="2"/>
    <x v="5"/>
    <m/>
    <m/>
    <m/>
    <s v=""/>
    <s v=""/>
  </r>
  <r>
    <x v="26"/>
    <d v="2014-11-22T00:00:00"/>
    <s v="Mile 68"/>
    <x v="134"/>
    <x v="5"/>
    <x v="74"/>
    <x v="2"/>
    <x v="5"/>
    <m/>
    <s v="Shark Spotted Gully"/>
    <n v="98"/>
    <n v="4.0408261849727651"/>
    <n v="4.0408261849727651"/>
  </r>
  <r>
    <x v="26"/>
    <d v="2014-11-22T00:00:00"/>
    <s v="Mile 68"/>
    <x v="5"/>
    <x v="5"/>
    <x v="2"/>
    <x v="2"/>
    <x v="0"/>
    <m/>
    <s v="Shark Copper (Male)"/>
    <n v="131"/>
    <n v="28.786942954990426"/>
    <n v="28.786942954990426"/>
  </r>
  <r>
    <x v="26"/>
    <d v="2014-11-22T00:00:00"/>
    <s v="Mile 68"/>
    <x v="15"/>
    <x v="15"/>
    <x v="10"/>
    <x v="3"/>
    <x v="0"/>
    <s v="Kob"/>
    <m/>
    <n v="41"/>
    <n v="0.7013792469278527"/>
    <n v="0.7013792469278527"/>
  </r>
  <r>
    <x v="26"/>
    <d v="2014-11-22T00:00:00"/>
    <s v="Mile 68"/>
    <x v="14"/>
    <x v="14"/>
    <x v="10"/>
    <x v="4"/>
    <x v="0"/>
    <m/>
    <s v="Shark Spotted Gully"/>
    <n v="152"/>
    <n v="18.214685167886266"/>
    <n v="18.214685167886266"/>
  </r>
  <r>
    <x v="26"/>
    <d v="2014-11-22T00:00:00"/>
    <s v="Mile 68"/>
    <x v="4"/>
    <x v="4"/>
    <x v="2"/>
    <x v="2"/>
    <x v="0"/>
    <m/>
    <s v="Shark Copper (Male)"/>
    <n v="153"/>
    <n v="46.652204162032625"/>
    <n v="46.652204162032625"/>
  </r>
  <r>
    <x v="26"/>
    <d v="2014-11-22T00:00:00"/>
    <s v="Mile 68"/>
    <x v="12"/>
    <x v="12"/>
    <x v="8"/>
    <x v="4"/>
    <x v="0"/>
    <m/>
    <s v="Ray Bull / Eagle"/>
    <n v="62"/>
    <n v="4.3"/>
    <n v="4.3"/>
  </r>
  <r>
    <x v="26"/>
    <d v="2014-11-22T00:00:00"/>
    <s v="Mile 68"/>
    <x v="10"/>
    <x v="10"/>
    <x v="6"/>
    <x v="4"/>
    <x v="0"/>
    <s v="Kob"/>
    <m/>
    <n v="53"/>
    <n v="1.5306948836717362"/>
    <n v="1.5306948836717362"/>
  </r>
  <r>
    <x v="26"/>
    <d v="2014-11-22T00:00:00"/>
    <s v="Mile 68"/>
    <x v="264"/>
    <x v="113"/>
    <x v="6"/>
    <x v="8"/>
    <x v="0"/>
    <m/>
    <m/>
    <m/>
    <s v=""/>
    <s v=""/>
  </r>
  <r>
    <x v="26"/>
    <d v="2014-11-22T00:00:00"/>
    <s v="Mile 68"/>
    <x v="325"/>
    <x v="61"/>
    <x v="187"/>
    <x v="2"/>
    <x v="0"/>
    <m/>
    <m/>
    <m/>
    <s v=""/>
    <s v=""/>
  </r>
  <r>
    <x v="26"/>
    <d v="2014-11-22T00:00:00"/>
    <s v="Mile 68"/>
    <x v="9"/>
    <x v="9"/>
    <x v="5"/>
    <x v="2"/>
    <x v="0"/>
    <m/>
    <m/>
    <m/>
    <s v=""/>
    <s v=""/>
  </r>
  <r>
    <x v="26"/>
    <d v="2014-11-22T00:00:00"/>
    <s v="Mile 68"/>
    <x v="266"/>
    <x v="5"/>
    <x v="159"/>
    <x v="4"/>
    <x v="0"/>
    <m/>
    <m/>
    <m/>
    <s v=""/>
    <s v=""/>
  </r>
  <r>
    <x v="26"/>
    <d v="2014-11-22T00:00:00"/>
    <s v="Mile 68"/>
    <x v="6"/>
    <x v="6"/>
    <x v="2"/>
    <x v="3"/>
    <x v="0"/>
    <m/>
    <m/>
    <m/>
    <s v=""/>
    <s v=""/>
  </r>
  <r>
    <x v="26"/>
    <d v="2014-11-22T00:00:00"/>
    <s v="Mile 68"/>
    <x v="269"/>
    <x v="55"/>
    <x v="9"/>
    <x v="2"/>
    <x v="0"/>
    <m/>
    <m/>
    <m/>
    <s v=""/>
    <s v=""/>
  </r>
  <r>
    <x v="26"/>
    <d v="2014-11-22T00:00:00"/>
    <s v="Mile 68"/>
    <x v="261"/>
    <x v="188"/>
    <x v="158"/>
    <x v="7"/>
    <x v="0"/>
    <m/>
    <m/>
    <m/>
    <s v=""/>
    <s v=""/>
  </r>
  <r>
    <x v="26"/>
    <d v="2014-11-22T00:00:00"/>
    <s v="Mile 68"/>
    <x v="263"/>
    <x v="55"/>
    <x v="158"/>
    <x v="2"/>
    <x v="0"/>
    <m/>
    <m/>
    <m/>
    <s v=""/>
    <s v=""/>
  </r>
  <r>
    <x v="26"/>
    <d v="2014-11-22T00:00:00"/>
    <s v="Mile 68"/>
    <x v="270"/>
    <x v="191"/>
    <x v="9"/>
    <x v="3"/>
    <x v="0"/>
    <m/>
    <m/>
    <m/>
    <s v=""/>
    <s v=""/>
  </r>
  <r>
    <x v="26"/>
    <d v="2014-11-22T00:00:00"/>
    <s v="Mile 68"/>
    <x v="268"/>
    <x v="138"/>
    <x v="159"/>
    <x v="9"/>
    <x v="0"/>
    <m/>
    <m/>
    <m/>
    <s v=""/>
    <s v=""/>
  </r>
  <r>
    <x v="26"/>
    <d v="2014-11-22T00:00:00"/>
    <s v="Mile 68"/>
    <x v="262"/>
    <x v="189"/>
    <x v="6"/>
    <x v="5"/>
    <x v="0"/>
    <m/>
    <m/>
    <m/>
    <s v=""/>
    <s v=""/>
  </r>
  <r>
    <x v="26"/>
    <d v="2014-11-22T00:00:00"/>
    <s v="Mile 68"/>
    <x v="354"/>
    <x v="248"/>
    <x v="200"/>
    <x v="11"/>
    <x v="0"/>
    <m/>
    <m/>
    <m/>
    <s v=""/>
    <s v=""/>
  </r>
  <r>
    <x v="26"/>
    <d v="2014-11-22T00:00:00"/>
    <s v="Mile 68"/>
    <x v="0"/>
    <x v="0"/>
    <x v="0"/>
    <x v="0"/>
    <x v="0"/>
    <m/>
    <m/>
    <m/>
    <s v=""/>
    <s v=""/>
  </r>
  <r>
    <x v="26"/>
    <d v="2014-11-22T00:00:00"/>
    <s v="Mile 68"/>
    <x v="1"/>
    <x v="1"/>
    <x v="0"/>
    <x v="1"/>
    <x v="0"/>
    <m/>
    <m/>
    <m/>
    <s v=""/>
    <s v=""/>
  </r>
  <r>
    <x v="26"/>
    <d v="2014-11-22T00:00:00"/>
    <s v="Mile 68"/>
    <x v="3"/>
    <x v="3"/>
    <x v="2"/>
    <x v="0"/>
    <x v="0"/>
    <m/>
    <m/>
    <m/>
    <s v=""/>
    <s v=""/>
  </r>
  <r>
    <x v="26"/>
    <d v="2014-11-22T00:00:00"/>
    <s v="Mile 68"/>
    <x v="241"/>
    <x v="157"/>
    <x v="149"/>
    <x v="4"/>
    <x v="15"/>
    <m/>
    <m/>
    <m/>
    <s v=""/>
    <s v=""/>
  </r>
  <r>
    <x v="26"/>
    <d v="2014-11-22T00:00:00"/>
    <s v="Mile 68"/>
    <x v="467"/>
    <x v="314"/>
    <x v="149"/>
    <x v="8"/>
    <x v="15"/>
    <m/>
    <m/>
    <m/>
    <s v=""/>
    <s v=""/>
  </r>
  <r>
    <x v="26"/>
    <d v="2014-11-22T00:00:00"/>
    <s v="Mile 68"/>
    <x v="494"/>
    <x v="124"/>
    <x v="172"/>
    <x v="2"/>
    <x v="15"/>
    <m/>
    <m/>
    <m/>
    <s v=""/>
    <s v=""/>
  </r>
  <r>
    <x v="26"/>
    <d v="2014-11-22T00:00:00"/>
    <s v="Mile 68"/>
    <x v="150"/>
    <x v="99"/>
    <x v="98"/>
    <x v="6"/>
    <x v="15"/>
    <m/>
    <m/>
    <m/>
    <s v=""/>
    <s v=""/>
  </r>
  <r>
    <x v="26"/>
    <d v="2014-11-22T00:00:00"/>
    <s v="Mile 68"/>
    <x v="145"/>
    <x v="115"/>
    <x v="98"/>
    <x v="10"/>
    <x v="15"/>
    <m/>
    <m/>
    <m/>
    <s v=""/>
    <s v=""/>
  </r>
  <r>
    <x v="26"/>
    <d v="2014-11-22T00:00:00"/>
    <s v="Mile 68"/>
    <x v="277"/>
    <x v="24"/>
    <x v="139"/>
    <x v="4"/>
    <x v="15"/>
    <s v="Kob"/>
    <m/>
    <n v="46"/>
    <n v="0.99511619749711522"/>
    <n v="0.99511619749711522"/>
  </r>
  <r>
    <x v="26"/>
    <d v="2014-11-22T00:00:00"/>
    <s v="Mile 68"/>
    <x v="277"/>
    <x v="24"/>
    <x v="139"/>
    <x v="4"/>
    <x v="15"/>
    <s v="Kob"/>
    <m/>
    <n v="47"/>
    <n v="1.0623496401336647"/>
    <n v="1.0623496401336647"/>
  </r>
  <r>
    <x v="26"/>
    <d v="2014-11-22T00:00:00"/>
    <s v="Mile 68"/>
    <x v="251"/>
    <x v="179"/>
    <x v="139"/>
    <x v="9"/>
    <x v="15"/>
    <m/>
    <s v="Shark Spotted Gully"/>
    <n v="151"/>
    <n v="17.806849370566439"/>
    <n v="17.806849370566439"/>
  </r>
  <r>
    <x v="26"/>
    <d v="2014-11-22T00:00:00"/>
    <s v="Mile 68"/>
    <x v="251"/>
    <x v="179"/>
    <x v="139"/>
    <x v="9"/>
    <x v="15"/>
    <m/>
    <s v="Shark Spotted Gully"/>
    <n v="111"/>
    <n v="6.1952725226960572"/>
    <n v="6.1952725226960572"/>
  </r>
  <r>
    <x v="26"/>
    <d v="2014-11-22T00:00:00"/>
    <s v="Mile 68"/>
    <x v="251"/>
    <x v="179"/>
    <x v="139"/>
    <x v="9"/>
    <x v="15"/>
    <m/>
    <s v="Shark Spotted Gully"/>
    <n v="99"/>
    <n v="4.1840468038054137"/>
    <n v="4.1840468038054137"/>
  </r>
  <r>
    <x v="26"/>
    <d v="2014-11-22T00:00:00"/>
    <s v="Mile 68"/>
    <x v="143"/>
    <x v="113"/>
    <x v="97"/>
    <x v="0"/>
    <x v="15"/>
    <s v="Kob"/>
    <m/>
    <n v="45"/>
    <n v="0.93079925898212745"/>
    <n v="0.93079925898212745"/>
  </r>
  <r>
    <x v="26"/>
    <d v="2014-11-22T00:00:00"/>
    <s v="Mile 68"/>
    <x v="139"/>
    <x v="109"/>
    <x v="94"/>
    <x v="4"/>
    <x v="15"/>
    <m/>
    <s v="Ray Bull / Eagle"/>
    <n v="70"/>
    <n v="6.2"/>
    <n v="6.2"/>
  </r>
  <r>
    <x v="26"/>
    <d v="2014-11-22T00:00:00"/>
    <s v="Mile 68"/>
    <x v="474"/>
    <x v="13"/>
    <x v="252"/>
    <x v="4"/>
    <x v="15"/>
    <s v="Kob"/>
    <m/>
    <n v="40"/>
    <n v="0.65065738082095648"/>
    <n v="0.65065738082095648"/>
  </r>
  <r>
    <x v="26"/>
    <d v="2014-11-22T00:00:00"/>
    <s v="Mile 68"/>
    <x v="147"/>
    <x v="116"/>
    <x v="29"/>
    <x v="6"/>
    <x v="15"/>
    <m/>
    <s v="Shark Spotted Gully"/>
    <n v="113"/>
    <n v="6.5866879365369178"/>
    <n v="6.5866879365369178"/>
  </r>
  <r>
    <x v="26"/>
    <d v="2014-11-22T00:00:00"/>
    <s v="Mile 68"/>
    <x v="415"/>
    <x v="289"/>
    <x v="225"/>
    <x v="4"/>
    <x v="15"/>
    <m/>
    <m/>
    <m/>
    <s v=""/>
    <s v=""/>
  </r>
  <r>
    <x v="26"/>
    <d v="2014-11-22T00:00:00"/>
    <s v="Mile 68"/>
    <x v="476"/>
    <x v="39"/>
    <x v="254"/>
    <x v="0"/>
    <x v="15"/>
    <m/>
    <m/>
    <m/>
    <s v=""/>
    <s v=""/>
  </r>
  <r>
    <x v="26"/>
    <d v="2014-11-22T00:00:00"/>
    <s v="Mile 68"/>
    <x v="456"/>
    <x v="31"/>
    <x v="167"/>
    <x v="0"/>
    <x v="15"/>
    <m/>
    <m/>
    <m/>
    <s v=""/>
    <s v=""/>
  </r>
  <r>
    <x v="26"/>
    <d v="2014-11-22T00:00:00"/>
    <s v="Mile 68"/>
    <x v="141"/>
    <x v="111"/>
    <x v="95"/>
    <x v="6"/>
    <x v="15"/>
    <m/>
    <m/>
    <m/>
    <s v=""/>
    <s v=""/>
  </r>
  <r>
    <x v="26"/>
    <d v="2014-11-22T00:00:00"/>
    <s v="Mile 68"/>
    <x v="495"/>
    <x v="39"/>
    <x v="263"/>
    <x v="2"/>
    <x v="15"/>
    <m/>
    <m/>
    <m/>
    <s v=""/>
    <s v=""/>
  </r>
  <r>
    <x v="26"/>
    <d v="2014-11-22T00:00:00"/>
    <s v="Mile 68"/>
    <x v="475"/>
    <x v="207"/>
    <x v="253"/>
    <x v="0"/>
    <x v="15"/>
    <m/>
    <m/>
    <m/>
    <s v=""/>
    <s v=""/>
  </r>
  <r>
    <x v="26"/>
    <d v="2014-11-22T00:00:00"/>
    <s v="Mile 68"/>
    <x v="63"/>
    <x v="52"/>
    <x v="29"/>
    <x v="0"/>
    <x v="7"/>
    <m/>
    <m/>
    <m/>
    <s v=""/>
    <s v=""/>
  </r>
  <r>
    <x v="26"/>
    <d v="2014-11-22T00:00:00"/>
    <s v="Mile 68"/>
    <x v="68"/>
    <x v="57"/>
    <x v="49"/>
    <x v="2"/>
    <x v="7"/>
    <m/>
    <s v="Ray Bull / Eagle"/>
    <n v="48"/>
    <n v="2"/>
    <n v="2"/>
  </r>
  <r>
    <x v="26"/>
    <d v="2014-11-22T00:00:00"/>
    <s v="Mile 68"/>
    <x v="68"/>
    <x v="57"/>
    <x v="49"/>
    <x v="2"/>
    <x v="7"/>
    <m/>
    <s v="Ray Bull / Eagle"/>
    <n v="55"/>
    <n v="3"/>
    <n v="3"/>
  </r>
  <r>
    <x v="26"/>
    <d v="2014-11-22T00:00:00"/>
    <s v="Mile 68"/>
    <x v="62"/>
    <x v="51"/>
    <x v="46"/>
    <x v="0"/>
    <x v="7"/>
    <m/>
    <m/>
    <m/>
    <s v=""/>
    <s v=""/>
  </r>
  <r>
    <x v="26"/>
    <d v="2014-11-22T00:00:00"/>
    <s v="Mile 68"/>
    <x v="461"/>
    <x v="321"/>
    <x v="242"/>
    <x v="4"/>
    <x v="7"/>
    <s v="Galjoen"/>
    <m/>
    <n v="38"/>
    <n v="1.0106774402874563"/>
    <n v="1.0106774402874563"/>
  </r>
  <r>
    <x v="26"/>
    <d v="2014-11-22T00:00:00"/>
    <s v="Mile 68"/>
    <x v="58"/>
    <x v="5"/>
    <x v="42"/>
    <x v="0"/>
    <x v="7"/>
    <m/>
    <s v="Shark Spotted Gully"/>
    <n v="128"/>
    <n v="10.101273142846805"/>
    <n v="10.101273142846805"/>
  </r>
  <r>
    <x v="26"/>
    <d v="2014-11-22T00:00:00"/>
    <s v="Mile 68"/>
    <x v="66"/>
    <x v="55"/>
    <x v="48"/>
    <x v="6"/>
    <x v="7"/>
    <m/>
    <m/>
    <m/>
    <s v=""/>
    <s v=""/>
  </r>
  <r>
    <x v="26"/>
    <d v="2014-11-22T00:00:00"/>
    <s v="Mile 68"/>
    <x v="67"/>
    <x v="56"/>
    <x v="48"/>
    <x v="1"/>
    <x v="7"/>
    <m/>
    <m/>
    <m/>
    <s v=""/>
    <s v=""/>
  </r>
  <r>
    <x v="26"/>
    <d v="2014-11-22T00:00:00"/>
    <s v="Mile 68"/>
    <x v="136"/>
    <x v="45"/>
    <x v="91"/>
    <x v="2"/>
    <x v="7"/>
    <m/>
    <m/>
    <m/>
    <s v=""/>
    <s v=""/>
  </r>
  <r>
    <x v="26"/>
    <d v="2014-11-22T00:00:00"/>
    <s v="Mile 68"/>
    <x v="65"/>
    <x v="54"/>
    <x v="47"/>
    <x v="2"/>
    <x v="7"/>
    <m/>
    <m/>
    <m/>
    <s v=""/>
    <s v=""/>
  </r>
  <r>
    <x v="26"/>
    <d v="2014-11-22T00:00:00"/>
    <s v="Mile 68"/>
    <x v="410"/>
    <x v="81"/>
    <x v="82"/>
    <x v="6"/>
    <x v="7"/>
    <m/>
    <m/>
    <m/>
    <s v=""/>
    <s v=""/>
  </r>
  <r>
    <x v="26"/>
    <d v="2014-11-22T00:00:00"/>
    <s v="Mile 68"/>
    <x v="128"/>
    <x v="101"/>
    <x v="88"/>
    <x v="2"/>
    <x v="7"/>
    <m/>
    <s v="Shark Spotted Gully"/>
    <n v="88"/>
    <n v="2.7932356433082974"/>
    <n v="2.7932356433082974"/>
  </r>
  <r>
    <x v="26"/>
    <d v="2014-11-22T00:00:00"/>
    <s v="Mile 68"/>
    <x v="128"/>
    <x v="101"/>
    <x v="88"/>
    <x v="2"/>
    <x v="7"/>
    <m/>
    <s v="Shark Spotted Gully"/>
    <n v="84"/>
    <n v="2.3811996969112199"/>
    <n v="2.3811996969112199"/>
  </r>
  <r>
    <x v="26"/>
    <d v="2014-11-22T00:00:00"/>
    <s v="Mile 68"/>
    <x v="128"/>
    <x v="101"/>
    <x v="88"/>
    <x v="2"/>
    <x v="7"/>
    <m/>
    <s v="Shark Spotted Gully"/>
    <n v="120"/>
    <n v="8.0950208693744337"/>
    <n v="8.0950208693744337"/>
  </r>
  <r>
    <x v="26"/>
    <d v="2014-11-22T00:00:00"/>
    <s v="Mile 68"/>
    <x v="128"/>
    <x v="101"/>
    <x v="88"/>
    <x v="2"/>
    <x v="7"/>
    <m/>
    <s v="Shark Spotted Gully"/>
    <n v="117"/>
    <n v="7.4215754640455929"/>
    <n v="7.4215754640455929"/>
  </r>
  <r>
    <x v="26"/>
    <d v="2014-11-22T00:00:00"/>
    <s v="Mile 68"/>
    <x v="346"/>
    <x v="242"/>
    <x v="10"/>
    <x v="4"/>
    <x v="7"/>
    <s v="Kob"/>
    <m/>
    <n v="57"/>
    <n v="1.9096314047948511"/>
    <n v="1.9096314047948511"/>
  </r>
  <r>
    <x v="26"/>
    <d v="2014-11-22T00:00:00"/>
    <s v="Mile 68"/>
    <x v="346"/>
    <x v="242"/>
    <x v="10"/>
    <x v="4"/>
    <x v="7"/>
    <s v="Galjoen"/>
    <m/>
    <n v="36"/>
    <n v="0.85379096109371277"/>
    <n v="0.85379096109371277"/>
  </r>
  <r>
    <x v="26"/>
    <d v="2014-11-22T00:00:00"/>
    <s v="Mile 68"/>
    <x v="346"/>
    <x v="242"/>
    <x v="10"/>
    <x v="4"/>
    <x v="7"/>
    <s v="Galjoen"/>
    <m/>
    <n v="41"/>
    <n v="1.2810715405016699"/>
    <n v="1.2810715405016699"/>
  </r>
  <r>
    <x v="26"/>
    <d v="2014-11-22T00:00:00"/>
    <s v="Mile 68"/>
    <x v="465"/>
    <x v="324"/>
    <x v="246"/>
    <x v="2"/>
    <x v="7"/>
    <s v="Kob"/>
    <m/>
    <n v="59"/>
    <n v="2.1207042287772051"/>
    <n v="2.1207042287772051"/>
  </r>
  <r>
    <x v="26"/>
    <d v="2014-11-22T00:00:00"/>
    <s v="Mile 68"/>
    <x v="469"/>
    <x v="81"/>
    <x v="248"/>
    <x v="2"/>
    <x v="7"/>
    <m/>
    <s v="Shark Hound Smooth"/>
    <n v="97"/>
    <n v="3.3251574578571614"/>
    <n v="3.3251574578571614"/>
  </r>
  <r>
    <x v="26"/>
    <d v="2014-11-22T00:00:00"/>
    <s v="Mile 68"/>
    <x v="127"/>
    <x v="61"/>
    <x v="55"/>
    <x v="4"/>
    <x v="7"/>
    <m/>
    <m/>
    <m/>
    <s v=""/>
    <s v=""/>
  </r>
  <r>
    <x v="26"/>
    <d v="2014-11-22T00:00:00"/>
    <s v="Mile 68"/>
    <x v="137"/>
    <x v="13"/>
    <x v="92"/>
    <x v="9"/>
    <x v="7"/>
    <m/>
    <m/>
    <m/>
    <s v=""/>
    <s v=""/>
  </r>
  <r>
    <x v="26"/>
    <d v="2014-11-22T00:00:00"/>
    <s v="Mile 68"/>
    <x v="133"/>
    <x v="106"/>
    <x v="74"/>
    <x v="6"/>
    <x v="7"/>
    <m/>
    <m/>
    <m/>
    <s v=""/>
    <s v=""/>
  </r>
  <r>
    <x v="26"/>
    <d v="2014-11-22T00:00:00"/>
    <s v="Mile 68"/>
    <x v="132"/>
    <x v="105"/>
    <x v="23"/>
    <x v="7"/>
    <x v="7"/>
    <s v="Kob"/>
    <m/>
    <n v="45"/>
    <n v="0.93079925898212745"/>
    <n v="0.93079925898212745"/>
  </r>
  <r>
    <x v="26"/>
    <d v="2014-11-22T00:00:00"/>
    <s v="Mile 68"/>
    <x v="302"/>
    <x v="32"/>
    <x v="172"/>
    <x v="2"/>
    <x v="7"/>
    <m/>
    <m/>
    <m/>
    <s v=""/>
    <s v=""/>
  </r>
  <r>
    <x v="26"/>
    <d v="2014-11-22T00:00:00"/>
    <s v="Mile 68"/>
    <x v="64"/>
    <x v="53"/>
    <x v="23"/>
    <x v="2"/>
    <x v="7"/>
    <m/>
    <m/>
    <m/>
    <s v=""/>
    <s v=""/>
  </r>
  <r>
    <x v="26"/>
    <d v="2014-11-22T00:00:00"/>
    <s v="Mile 68"/>
    <x v="175"/>
    <x v="135"/>
    <x v="112"/>
    <x v="2"/>
    <x v="18"/>
    <m/>
    <s v="Shark Copper (Female)"/>
    <n v="179"/>
    <n v="79.557483507156221"/>
    <n v="79.557483507156221"/>
  </r>
  <r>
    <x v="26"/>
    <d v="2014-11-22T00:00:00"/>
    <s v="Mile 68"/>
    <x v="175"/>
    <x v="135"/>
    <x v="112"/>
    <x v="2"/>
    <x v="18"/>
    <s v="Kob"/>
    <m/>
    <n v="48"/>
    <n v="1.1325655535116195"/>
    <n v="1.1325655535116195"/>
  </r>
  <r>
    <x v="26"/>
    <d v="2014-11-22T00:00:00"/>
    <s v="Mile 68"/>
    <x v="175"/>
    <x v="135"/>
    <x v="112"/>
    <x v="2"/>
    <x v="18"/>
    <s v="Kob"/>
    <m/>
    <n v="42"/>
    <n v="0.75468866955363878"/>
    <n v="0.75468866955363878"/>
  </r>
  <r>
    <x v="26"/>
    <d v="2014-11-22T00:00:00"/>
    <s v="Mile 68"/>
    <x v="175"/>
    <x v="135"/>
    <x v="112"/>
    <x v="2"/>
    <x v="18"/>
    <s v="Kob"/>
    <m/>
    <n v="43"/>
    <n v="0.81065131579125005"/>
    <n v="0.81065131579125005"/>
  </r>
  <r>
    <x v="26"/>
    <d v="2014-11-22T00:00:00"/>
    <s v="Mile 68"/>
    <x v="166"/>
    <x v="128"/>
    <x v="69"/>
    <x v="4"/>
    <x v="18"/>
    <m/>
    <s v="Shark Spotted Gully"/>
    <n v="122"/>
    <n v="8.5673309359438825"/>
    <n v="8.5673309359438825"/>
  </r>
  <r>
    <x v="26"/>
    <d v="2014-11-22T00:00:00"/>
    <s v="Mile 68"/>
    <x v="166"/>
    <x v="128"/>
    <x v="69"/>
    <x v="4"/>
    <x v="18"/>
    <m/>
    <s v="Shark Spotted Gully"/>
    <n v="124"/>
    <n v="9.0588412121173327"/>
    <n v="9.0588412121173327"/>
  </r>
  <r>
    <x v="26"/>
    <d v="2014-11-22T00:00:00"/>
    <s v="Mile 68"/>
    <x v="159"/>
    <x v="126"/>
    <x v="103"/>
    <x v="4"/>
    <x v="18"/>
    <m/>
    <s v="Shark Spotted Gully"/>
    <n v="80"/>
    <n v="2.0141958196632874"/>
    <n v="2.0141958196632874"/>
  </r>
  <r>
    <x v="26"/>
    <d v="2014-11-22T00:00:00"/>
    <s v="Mile 68"/>
    <x v="159"/>
    <x v="126"/>
    <x v="103"/>
    <x v="4"/>
    <x v="18"/>
    <m/>
    <s v="Shark Spotted Gully"/>
    <n v="157"/>
    <n v="20.353720640417258"/>
    <n v="20.353720640417258"/>
  </r>
  <r>
    <x v="26"/>
    <d v="2014-11-22T00:00:00"/>
    <s v="Mile 68"/>
    <x v="174"/>
    <x v="45"/>
    <x v="112"/>
    <x v="9"/>
    <x v="18"/>
    <m/>
    <s v="Shark Hound Smooth"/>
    <n v="121"/>
    <n v="7.2055629124273217"/>
    <n v="7.2055629124273217"/>
  </r>
  <r>
    <x v="26"/>
    <d v="2014-11-22T00:00:00"/>
    <s v="Mile 68"/>
    <x v="178"/>
    <x v="13"/>
    <x v="102"/>
    <x v="9"/>
    <x v="18"/>
    <m/>
    <m/>
    <m/>
    <s v=""/>
    <s v=""/>
  </r>
  <r>
    <x v="26"/>
    <d v="2014-11-22T00:00:00"/>
    <s v="Mile 68"/>
    <x v="248"/>
    <x v="177"/>
    <x v="154"/>
    <x v="2"/>
    <x v="18"/>
    <m/>
    <m/>
    <m/>
    <s v=""/>
    <s v=""/>
  </r>
  <r>
    <x v="26"/>
    <d v="2014-11-22T00:00:00"/>
    <s v="Mile 68"/>
    <x v="296"/>
    <x v="210"/>
    <x v="154"/>
    <x v="2"/>
    <x v="18"/>
    <m/>
    <m/>
    <m/>
    <s v=""/>
    <s v=""/>
  </r>
  <r>
    <x v="26"/>
    <d v="2014-11-22T00:00:00"/>
    <s v="Mile 68"/>
    <x v="160"/>
    <x v="121"/>
    <x v="48"/>
    <x v="0"/>
    <x v="18"/>
    <m/>
    <m/>
    <m/>
    <s v=""/>
    <s v=""/>
  </r>
  <r>
    <x v="26"/>
    <d v="2014-11-22T00:00:00"/>
    <s v="Mile 68"/>
    <x v="247"/>
    <x v="81"/>
    <x v="153"/>
    <x v="2"/>
    <x v="18"/>
    <m/>
    <m/>
    <m/>
    <s v=""/>
    <s v=""/>
  </r>
  <r>
    <x v="26"/>
    <d v="2014-11-22T00:00:00"/>
    <s v="Mile 68"/>
    <x v="292"/>
    <x v="208"/>
    <x v="23"/>
    <x v="0"/>
    <x v="18"/>
    <m/>
    <m/>
    <m/>
    <s v=""/>
    <s v=""/>
  </r>
  <r>
    <x v="26"/>
    <d v="2014-11-22T00:00:00"/>
    <s v="Mile 68"/>
    <x v="299"/>
    <x v="212"/>
    <x v="154"/>
    <x v="2"/>
    <x v="18"/>
    <m/>
    <m/>
    <m/>
    <s v=""/>
    <s v=""/>
  </r>
  <r>
    <x v="26"/>
    <d v="2014-11-22T00:00:00"/>
    <s v="Mile 68"/>
    <x v="486"/>
    <x v="340"/>
    <x v="256"/>
    <x v="2"/>
    <x v="2"/>
    <m/>
    <m/>
    <m/>
    <s v=""/>
    <s v=""/>
  </r>
  <r>
    <x v="26"/>
    <d v="2014-11-22T00:00:00"/>
    <s v="Mile 68"/>
    <x v="210"/>
    <x v="157"/>
    <x v="128"/>
    <x v="4"/>
    <x v="2"/>
    <m/>
    <m/>
    <m/>
    <s v=""/>
    <s v=""/>
  </r>
  <r>
    <x v="26"/>
    <d v="2014-11-22T00:00:00"/>
    <s v="Mile 68"/>
    <x v="378"/>
    <x v="262"/>
    <x v="37"/>
    <x v="4"/>
    <x v="2"/>
    <s v="Kob"/>
    <m/>
    <n v="42"/>
    <n v="0.75468866955363878"/>
    <n v="0.75468866955363878"/>
  </r>
  <r>
    <x v="26"/>
    <d v="2014-11-22T00:00:00"/>
    <s v="Mile 68"/>
    <x v="129"/>
    <x v="102"/>
    <x v="37"/>
    <x v="5"/>
    <x v="2"/>
    <m/>
    <m/>
    <m/>
    <s v=""/>
    <s v=""/>
  </r>
  <r>
    <x v="26"/>
    <d v="2014-11-22T00:00:00"/>
    <s v="Mile 68"/>
    <x v="8"/>
    <x v="8"/>
    <x v="4"/>
    <x v="2"/>
    <x v="2"/>
    <m/>
    <m/>
    <m/>
    <s v=""/>
    <s v=""/>
  </r>
  <r>
    <x v="26"/>
    <d v="2014-11-22T00:00:00"/>
    <s v="Mile 68"/>
    <x v="212"/>
    <x v="81"/>
    <x v="130"/>
    <x v="0"/>
    <x v="2"/>
    <m/>
    <m/>
    <m/>
    <s v=""/>
    <s v=""/>
  </r>
  <r>
    <x v="26"/>
    <d v="2014-11-22T00:00:00"/>
    <s v="Mile 68"/>
    <x v="451"/>
    <x v="315"/>
    <x v="105"/>
    <x v="2"/>
    <x v="2"/>
    <m/>
    <s v="Guitarfish - Lesser"/>
    <n v="80"/>
    <n v="1.8418315758478472"/>
    <n v="1.8418315758478472"/>
  </r>
  <r>
    <x v="26"/>
    <d v="2014-11-22T00:00:00"/>
    <s v="Mile 68"/>
    <x v="379"/>
    <x v="263"/>
    <x v="135"/>
    <x v="7"/>
    <x v="2"/>
    <m/>
    <m/>
    <m/>
    <s v=""/>
    <s v=""/>
  </r>
  <r>
    <x v="26"/>
    <d v="2014-11-22T00:00:00"/>
    <s v="Mile 68"/>
    <x v="215"/>
    <x v="94"/>
    <x v="133"/>
    <x v="7"/>
    <x v="2"/>
    <m/>
    <m/>
    <m/>
    <s v=""/>
    <s v=""/>
  </r>
  <r>
    <x v="26"/>
    <d v="2014-11-22T00:00:00"/>
    <s v="Mile 68"/>
    <x v="218"/>
    <x v="162"/>
    <x v="135"/>
    <x v="2"/>
    <x v="2"/>
    <m/>
    <m/>
    <m/>
    <s v=""/>
    <s v=""/>
  </r>
  <r>
    <x v="26"/>
    <d v="2014-11-22T00:00:00"/>
    <s v="Mile 68"/>
    <x v="306"/>
    <x v="216"/>
    <x v="129"/>
    <x v="9"/>
    <x v="2"/>
    <m/>
    <m/>
    <m/>
    <s v=""/>
    <s v=""/>
  </r>
  <r>
    <x v="26"/>
    <d v="2014-11-22T00:00:00"/>
    <s v="Mile 68"/>
    <x v="213"/>
    <x v="113"/>
    <x v="131"/>
    <x v="2"/>
    <x v="2"/>
    <m/>
    <m/>
    <m/>
    <s v=""/>
    <s v=""/>
  </r>
  <r>
    <x v="26"/>
    <d v="2014-11-22T00:00:00"/>
    <s v="Mile 68"/>
    <x v="211"/>
    <x v="158"/>
    <x v="129"/>
    <x v="4"/>
    <x v="2"/>
    <m/>
    <s v="Shark Spotted Gully"/>
    <n v="87"/>
    <n v="2.685836502216246"/>
    <n v="2.685836502216246"/>
  </r>
  <r>
    <x v="26"/>
    <d v="2014-11-22T00:00:00"/>
    <s v="Mile 68"/>
    <x v="308"/>
    <x v="218"/>
    <x v="174"/>
    <x v="2"/>
    <x v="22"/>
    <m/>
    <s v="Shark Spotted Gully"/>
    <n v="119"/>
    <n v="7.8659255646253703"/>
    <n v="7.8659255646253703"/>
  </r>
  <r>
    <x v="26"/>
    <d v="2014-11-22T00:00:00"/>
    <s v="Mile 68"/>
    <x v="496"/>
    <x v="61"/>
    <x v="228"/>
    <x v="2"/>
    <x v="22"/>
    <m/>
    <m/>
    <m/>
    <s v=""/>
    <s v=""/>
  </r>
  <r>
    <x v="26"/>
    <d v="2014-11-22T00:00:00"/>
    <s v="Mile 68"/>
    <x v="481"/>
    <x v="199"/>
    <x v="69"/>
    <x v="2"/>
    <x v="22"/>
    <m/>
    <m/>
    <m/>
    <s v=""/>
    <s v=""/>
  </r>
  <r>
    <x v="26"/>
    <d v="2014-11-22T00:00:00"/>
    <s v="Mile 68"/>
    <x v="393"/>
    <x v="276"/>
    <x v="152"/>
    <x v="7"/>
    <x v="22"/>
    <m/>
    <m/>
    <m/>
    <s v=""/>
    <s v=""/>
  </r>
  <r>
    <x v="26"/>
    <d v="2014-11-22T00:00:00"/>
    <s v="Mile 68"/>
    <x v="246"/>
    <x v="5"/>
    <x v="152"/>
    <x v="2"/>
    <x v="22"/>
    <m/>
    <m/>
    <m/>
    <s v=""/>
    <s v=""/>
  </r>
  <r>
    <x v="26"/>
    <d v="2014-11-22T00:00:00"/>
    <s v="Mile 68"/>
    <x v="245"/>
    <x v="176"/>
    <x v="151"/>
    <x v="0"/>
    <x v="22"/>
    <s v="Kob"/>
    <m/>
    <n v="46"/>
    <n v="0.99511619749711522"/>
    <n v="0.99511619749711522"/>
  </r>
  <r>
    <x v="26"/>
    <d v="2014-11-22T00:00:00"/>
    <s v="Mile 68"/>
    <x v="190"/>
    <x v="143"/>
    <x v="118"/>
    <x v="2"/>
    <x v="22"/>
    <m/>
    <s v="Shark Copper (Female)"/>
    <n v="207"/>
    <n v="125.6"/>
    <n v="125.6"/>
  </r>
  <r>
    <x v="26"/>
    <d v="2014-11-22T00:00:00"/>
    <s v="Mile 68"/>
    <x v="497"/>
    <x v="347"/>
    <x v="264"/>
    <x v="2"/>
    <x v="22"/>
    <s v="Kob"/>
    <m/>
    <n v="42"/>
    <n v="0.75468866955363878"/>
    <n v="0.75468866955363878"/>
  </r>
  <r>
    <x v="26"/>
    <d v="2014-11-22T00:00:00"/>
    <s v="Mile 68"/>
    <x v="498"/>
    <x v="18"/>
    <x v="256"/>
    <x v="2"/>
    <x v="22"/>
    <s v="Galjoen"/>
    <m/>
    <n v="37"/>
    <n v="0.92998753892859376"/>
    <n v="0.92998753892859376"/>
  </r>
  <r>
    <x v="26"/>
    <d v="2014-11-22T00:00:00"/>
    <s v="Mile 68"/>
    <x v="155"/>
    <x v="113"/>
    <x v="6"/>
    <x v="4"/>
    <x v="17"/>
    <m/>
    <s v="Shark Spotted Gully"/>
    <n v="88"/>
    <n v="2.7932356433082974"/>
    <n v="2.7932356433082974"/>
  </r>
  <r>
    <x v="26"/>
    <d v="2014-11-22T00:00:00"/>
    <s v="Mile 68"/>
    <x v="235"/>
    <x v="168"/>
    <x v="94"/>
    <x v="0"/>
    <x v="17"/>
    <s v="Kob"/>
    <m/>
    <n v="70"/>
    <n v="3.5660549304609641"/>
    <n v="3.5660549304609641"/>
  </r>
  <r>
    <x v="26"/>
    <d v="2014-11-22T00:00:00"/>
    <s v="Mile 68"/>
    <x v="235"/>
    <x v="168"/>
    <x v="94"/>
    <x v="0"/>
    <x v="17"/>
    <s v="Kob"/>
    <m/>
    <n v="44"/>
    <n v="0.86933291531496948"/>
    <n v="0.86933291531496948"/>
  </r>
  <r>
    <x v="26"/>
    <d v="2014-11-22T00:00:00"/>
    <s v="Mile 68"/>
    <x v="311"/>
    <x v="220"/>
    <x v="176"/>
    <x v="0"/>
    <x v="17"/>
    <m/>
    <s v="Shark Hound Smooth"/>
    <n v="121"/>
    <n v="7.2055629124273217"/>
    <n v="7.2055629124273217"/>
  </r>
  <r>
    <x v="26"/>
    <d v="2014-11-22T00:00:00"/>
    <s v="Mile 68"/>
    <x v="350"/>
    <x v="32"/>
    <x v="197"/>
    <x v="2"/>
    <x v="17"/>
    <m/>
    <s v="Guitarfish - Lesser"/>
    <n v="92"/>
    <n v="2.8725595882922201"/>
    <n v="2.8725595882922201"/>
  </r>
  <r>
    <x v="26"/>
    <d v="2014-11-22T00:00:00"/>
    <s v="Mile 68"/>
    <x v="237"/>
    <x v="170"/>
    <x v="146"/>
    <x v="2"/>
    <x v="17"/>
    <s v="Kob"/>
    <m/>
    <n v="42"/>
    <n v="0.75468866955363878"/>
    <n v="0.75468866955363878"/>
  </r>
  <r>
    <x v="26"/>
    <d v="2014-11-22T00:00:00"/>
    <s v="Mile 68"/>
    <x v="351"/>
    <x v="110"/>
    <x v="197"/>
    <x v="4"/>
    <x v="17"/>
    <m/>
    <m/>
    <m/>
    <s v=""/>
    <s v=""/>
  </r>
  <r>
    <x v="26"/>
    <d v="2014-11-22T00:00:00"/>
    <s v="Mile 68"/>
    <x v="447"/>
    <x v="13"/>
    <x v="238"/>
    <x v="4"/>
    <x v="17"/>
    <m/>
    <m/>
    <m/>
    <s v=""/>
    <s v=""/>
  </r>
  <r>
    <x v="26"/>
    <d v="2014-11-22T00:00:00"/>
    <s v="Mile 68"/>
    <x v="405"/>
    <x v="284"/>
    <x v="223"/>
    <x v="2"/>
    <x v="17"/>
    <m/>
    <m/>
    <m/>
    <s v=""/>
    <s v=""/>
  </r>
  <r>
    <x v="26"/>
    <d v="2014-11-22T00:00:00"/>
    <s v="Mile 68"/>
    <x v="348"/>
    <x v="23"/>
    <x v="94"/>
    <x v="4"/>
    <x v="21"/>
    <m/>
    <s v="Shark Copper (Female)"/>
    <n v="192"/>
    <n v="99.2"/>
    <n v="99.2"/>
  </r>
  <r>
    <x v="26"/>
    <d v="2014-11-22T00:00:00"/>
    <s v="Mile 68"/>
    <x v="364"/>
    <x v="55"/>
    <x v="78"/>
    <x v="2"/>
    <x v="21"/>
    <m/>
    <s v="Shark Spotted Gully"/>
    <n v="118"/>
    <n v="7.6414622922698321"/>
    <n v="7.6414622922698321"/>
  </r>
  <r>
    <x v="26"/>
    <d v="2014-11-22T00:00:00"/>
    <s v="Mile 68"/>
    <x v="364"/>
    <x v="55"/>
    <x v="78"/>
    <x v="2"/>
    <x v="21"/>
    <m/>
    <s v="Shark Hound Smooth"/>
    <n v="115"/>
    <n v="6.0312278342183481"/>
    <n v="6.0312278342183481"/>
  </r>
  <r>
    <x v="26"/>
    <d v="2014-11-22T00:00:00"/>
    <s v="Mile 68"/>
    <x v="365"/>
    <x v="255"/>
    <x v="161"/>
    <x v="2"/>
    <x v="21"/>
    <m/>
    <s v="Shark Copper (Female)"/>
    <n v="173"/>
    <n v="71.480451000988637"/>
    <n v="71.480451000988637"/>
  </r>
  <r>
    <x v="26"/>
    <d v="2014-11-22T00:00:00"/>
    <s v="Mile 68"/>
    <x v="224"/>
    <x v="45"/>
    <x v="138"/>
    <x v="2"/>
    <x v="21"/>
    <m/>
    <s v="Shark Hound Smooth"/>
    <n v="90"/>
    <n v="2.5587330988727768"/>
    <n v="2.5587330988727768"/>
  </r>
  <r>
    <x v="26"/>
    <d v="2014-11-22T00:00:00"/>
    <s v="Mile 68"/>
    <x v="227"/>
    <x v="55"/>
    <x v="140"/>
    <x v="4"/>
    <x v="21"/>
    <m/>
    <s v="Shark Spotted Gully"/>
    <n v="109"/>
    <n v="5.8206295313060741"/>
    <n v="5.8206295313060741"/>
  </r>
  <r>
    <x v="26"/>
    <d v="2014-11-22T00:00:00"/>
    <s v="Mile 68"/>
    <x v="227"/>
    <x v="55"/>
    <x v="140"/>
    <x v="4"/>
    <x v="21"/>
    <s v="Kob"/>
    <m/>
    <n v="41"/>
    <n v="0.7013792469278527"/>
    <n v="0.7013792469278527"/>
  </r>
  <r>
    <x v="26"/>
    <d v="2014-11-22T00:00:00"/>
    <s v="Mile 68"/>
    <x v="227"/>
    <x v="55"/>
    <x v="140"/>
    <x v="4"/>
    <x v="21"/>
    <s v="Kob"/>
    <m/>
    <n v="74"/>
    <n v="4.2223517973950644"/>
    <n v="4.2223517973950644"/>
  </r>
  <r>
    <x v="26"/>
    <d v="2014-11-22T00:00:00"/>
    <s v="Mile 68"/>
    <x v="426"/>
    <x v="298"/>
    <x v="140"/>
    <x v="8"/>
    <x v="21"/>
    <s v="Kob"/>
    <m/>
    <n v="42"/>
    <n v="0.75468866955363878"/>
    <n v="0.75468866955363878"/>
  </r>
  <r>
    <x v="26"/>
    <d v="2014-11-22T00:00:00"/>
    <s v="Mile 68"/>
    <x v="424"/>
    <x v="296"/>
    <x v="140"/>
    <x v="0"/>
    <x v="21"/>
    <s v="Kob"/>
    <m/>
    <n v="50"/>
    <n v="1.2822089387164712"/>
    <n v="1.2822089387164712"/>
  </r>
  <r>
    <x v="26"/>
    <d v="2014-11-22T00:00:00"/>
    <s v="Mile 68"/>
    <x v="424"/>
    <x v="296"/>
    <x v="140"/>
    <x v="0"/>
    <x v="21"/>
    <s v="Kob"/>
    <m/>
    <n v="46"/>
    <n v="0.99511619749711522"/>
    <n v="0.99511619749711522"/>
  </r>
  <r>
    <x v="26"/>
    <d v="2014-11-22T00:00:00"/>
    <s v="Mile 68"/>
    <x v="424"/>
    <x v="296"/>
    <x v="140"/>
    <x v="0"/>
    <x v="21"/>
    <s v="Kob"/>
    <m/>
    <n v="46"/>
    <n v="0.99511619749711522"/>
    <n v="0.99511619749711522"/>
  </r>
  <r>
    <x v="26"/>
    <d v="2014-11-22T00:00:00"/>
    <s v="Mile 68"/>
    <x v="93"/>
    <x v="77"/>
    <x v="65"/>
    <x v="6"/>
    <x v="21"/>
    <m/>
    <s v="Shark Spotted Gully"/>
    <n v="90"/>
    <n v="3.0171065594447728"/>
    <n v="3.0171065594447728"/>
  </r>
  <r>
    <x v="26"/>
    <d v="2014-11-22T00:00:00"/>
    <s v="Mile 68"/>
    <x v="396"/>
    <x v="327"/>
    <x v="123"/>
    <x v="2"/>
    <x v="21"/>
    <m/>
    <m/>
    <m/>
    <s v=""/>
    <s v=""/>
  </r>
  <r>
    <x v="26"/>
    <d v="2014-11-22T00:00:00"/>
    <s v="Mile 68"/>
    <x v="230"/>
    <x v="167"/>
    <x v="21"/>
    <x v="2"/>
    <x v="21"/>
    <m/>
    <m/>
    <m/>
    <s v=""/>
    <s v=""/>
  </r>
  <r>
    <x v="26"/>
    <d v="2014-11-22T00:00:00"/>
    <s v="Mile 68"/>
    <x v="275"/>
    <x v="194"/>
    <x v="162"/>
    <x v="2"/>
    <x v="21"/>
    <m/>
    <m/>
    <m/>
    <s v=""/>
    <s v=""/>
  </r>
  <r>
    <x v="26"/>
    <d v="2014-11-22T00:00:00"/>
    <s v="Mile 68"/>
    <x v="231"/>
    <x v="9"/>
    <x v="142"/>
    <x v="4"/>
    <x v="21"/>
    <m/>
    <m/>
    <m/>
    <s v=""/>
    <s v=""/>
  </r>
  <r>
    <x v="26"/>
    <d v="2014-11-22T00:00:00"/>
    <s v="Mile 68"/>
    <x v="225"/>
    <x v="166"/>
    <x v="105"/>
    <x v="2"/>
    <x v="21"/>
    <m/>
    <m/>
    <m/>
    <s v=""/>
    <s v=""/>
  </r>
  <r>
    <x v="26"/>
    <d v="2014-11-22T00:00:00"/>
    <s v="Mile 68"/>
    <x v="233"/>
    <x v="75"/>
    <x v="144"/>
    <x v="4"/>
    <x v="21"/>
    <m/>
    <m/>
    <m/>
    <s v=""/>
    <s v=""/>
  </r>
  <r>
    <x v="26"/>
    <d v="2014-11-22T00:00:00"/>
    <s v="Mile 68"/>
    <x v="228"/>
    <x v="104"/>
    <x v="141"/>
    <x v="2"/>
    <x v="21"/>
    <m/>
    <m/>
    <m/>
    <s v=""/>
    <s v=""/>
  </r>
  <r>
    <x v="26"/>
    <d v="2014-11-22T00:00:00"/>
    <s v="Mile 68"/>
    <x v="499"/>
    <x v="348"/>
    <x v="265"/>
    <x v="2"/>
    <x v="21"/>
    <m/>
    <m/>
    <m/>
    <s v=""/>
    <s v=""/>
  </r>
  <r>
    <x v="26"/>
    <d v="2014-11-22T00:00:00"/>
    <s v="Mile 68"/>
    <x v="101"/>
    <x v="18"/>
    <x v="73"/>
    <x v="2"/>
    <x v="10"/>
    <m/>
    <m/>
    <m/>
    <s v=""/>
    <s v=""/>
  </r>
  <r>
    <x v="26"/>
    <d v="2014-11-22T00:00:00"/>
    <s v="Mile 68"/>
    <x v="416"/>
    <x v="9"/>
    <x v="93"/>
    <x v="2"/>
    <x v="10"/>
    <m/>
    <m/>
    <m/>
    <s v=""/>
    <s v=""/>
  </r>
  <r>
    <x v="26"/>
    <d v="2014-11-22T00:00:00"/>
    <s v="Mile 68"/>
    <x v="485"/>
    <x v="339"/>
    <x v="93"/>
    <x v="2"/>
    <x v="10"/>
    <m/>
    <m/>
    <m/>
    <s v=""/>
    <s v=""/>
  </r>
  <r>
    <x v="26"/>
    <d v="2014-11-22T00:00:00"/>
    <s v="Mile 68"/>
    <x v="98"/>
    <x v="12"/>
    <x v="70"/>
    <x v="4"/>
    <x v="10"/>
    <m/>
    <m/>
    <m/>
    <s v=""/>
    <s v=""/>
  </r>
  <r>
    <x v="26"/>
    <d v="2014-11-22T00:00:00"/>
    <s v="Mile 68"/>
    <x v="82"/>
    <x v="69"/>
    <x v="58"/>
    <x v="7"/>
    <x v="10"/>
    <m/>
    <m/>
    <m/>
    <s v=""/>
    <s v=""/>
  </r>
  <r>
    <x v="26"/>
    <d v="2014-11-22T00:00:00"/>
    <s v="Mile 68"/>
    <x v="100"/>
    <x v="81"/>
    <x v="72"/>
    <x v="2"/>
    <x v="10"/>
    <s v="Galjoen"/>
    <m/>
    <n v="38"/>
    <n v="1.0106774402874563"/>
    <n v="1.0106774402874563"/>
  </r>
  <r>
    <x v="26"/>
    <d v="2014-11-22T00:00:00"/>
    <s v="Mile 68"/>
    <x v="500"/>
    <x v="266"/>
    <x v="152"/>
    <x v="2"/>
    <x v="10"/>
    <m/>
    <s v="Shark Spotted Gully"/>
    <n v="114"/>
    <n v="6.7888208054117003"/>
    <n v="6.7888208054117003"/>
  </r>
  <r>
    <x v="26"/>
    <d v="2014-11-22T00:00:00"/>
    <s v="Mile 68"/>
    <x v="500"/>
    <x v="266"/>
    <x v="152"/>
    <x v="2"/>
    <x v="10"/>
    <s v="Kob"/>
    <m/>
    <n v="94"/>
    <n v="8.7377308301161332"/>
    <n v="8.7377308301161332"/>
  </r>
  <r>
    <x v="26"/>
    <d v="2014-11-22T00:00:00"/>
    <s v="Mile 68"/>
    <x v="470"/>
    <x v="329"/>
    <x v="258"/>
    <x v="4"/>
    <x v="3"/>
    <m/>
    <s v="Shark Spotted Gully"/>
    <n v="116"/>
    <n v="7.2062096942208456"/>
    <n v="7.2062096942208456"/>
  </r>
  <r>
    <x v="26"/>
    <d v="2014-11-22T00:00:00"/>
    <s v="Mile 68"/>
    <x v="322"/>
    <x v="118"/>
    <x v="171"/>
    <x v="2"/>
    <x v="3"/>
    <s v="Kob"/>
    <m/>
    <n v="42"/>
    <n v="0.75468866955363878"/>
    <n v="0.75468866955363878"/>
  </r>
  <r>
    <x v="26"/>
    <d v="2014-11-22T00:00:00"/>
    <s v="Mile 68"/>
    <x v="19"/>
    <x v="19"/>
    <x v="14"/>
    <x v="2"/>
    <x v="3"/>
    <s v="Galjoen"/>
    <m/>
    <n v="38"/>
    <n v="1.0106774402874563"/>
    <n v="1.0106774402874563"/>
  </r>
  <r>
    <x v="26"/>
    <d v="2014-11-22T00:00:00"/>
    <s v="Mile 68"/>
    <x v="29"/>
    <x v="27"/>
    <x v="22"/>
    <x v="6"/>
    <x v="3"/>
    <m/>
    <s v="Shark Spotted Gully"/>
    <n v="122"/>
    <n v="8.5673309359438825"/>
    <n v="8.5673309359438825"/>
  </r>
  <r>
    <x v="26"/>
    <d v="2014-11-22T00:00:00"/>
    <s v="Mile 68"/>
    <x v="33"/>
    <x v="5"/>
    <x v="25"/>
    <x v="6"/>
    <x v="3"/>
    <m/>
    <s v="Shark Spotted Gully"/>
    <n v="135"/>
    <n v="12.125703134422556"/>
    <n v="12.125703134422556"/>
  </r>
  <r>
    <x v="26"/>
    <d v="2014-11-22T00:00:00"/>
    <s v="Mile 68"/>
    <x v="33"/>
    <x v="5"/>
    <x v="25"/>
    <x v="6"/>
    <x v="3"/>
    <m/>
    <s v="Shark Spotted Gully"/>
    <n v="105"/>
    <n v="5.1199415169050706"/>
    <n v="5.1199415169050706"/>
  </r>
  <r>
    <x v="26"/>
    <d v="2014-11-22T00:00:00"/>
    <s v="Mile 68"/>
    <x v="22"/>
    <x v="21"/>
    <x v="17"/>
    <x v="6"/>
    <x v="3"/>
    <m/>
    <s v="Shark Spotted Gully"/>
    <n v="110"/>
    <n v="6.0058814702622563"/>
    <n v="6.0058814702622563"/>
  </r>
  <r>
    <x v="26"/>
    <d v="2014-11-22T00:00:00"/>
    <s v="Mile 68"/>
    <x v="22"/>
    <x v="21"/>
    <x v="17"/>
    <x v="6"/>
    <x v="3"/>
    <m/>
    <s v="Shark Copper (Female)"/>
    <n v="170"/>
    <n v="67.660021786833312"/>
    <n v="67.660021786833312"/>
  </r>
  <r>
    <x v="26"/>
    <d v="2014-11-22T00:00:00"/>
    <s v="Mile 68"/>
    <x v="449"/>
    <x v="61"/>
    <x v="218"/>
    <x v="4"/>
    <x v="3"/>
    <m/>
    <m/>
    <m/>
    <s v=""/>
    <s v=""/>
  </r>
  <r>
    <x v="26"/>
    <d v="2014-11-22T00:00:00"/>
    <s v="Mile 68"/>
    <x v="27"/>
    <x v="26"/>
    <x v="21"/>
    <x v="2"/>
    <x v="3"/>
    <m/>
    <m/>
    <m/>
    <s v=""/>
    <s v=""/>
  </r>
  <r>
    <x v="26"/>
    <d v="2014-11-22T00:00:00"/>
    <s v="Mile 68"/>
    <x v="403"/>
    <x v="55"/>
    <x v="94"/>
    <x v="6"/>
    <x v="3"/>
    <m/>
    <m/>
    <m/>
    <s v=""/>
    <s v=""/>
  </r>
  <r>
    <x v="26"/>
    <d v="2014-11-22T00:00:00"/>
    <s v="Mile 68"/>
    <x v="501"/>
    <x v="349"/>
    <x v="55"/>
    <x v="2"/>
    <x v="3"/>
    <m/>
    <m/>
    <m/>
    <s v=""/>
    <s v=""/>
  </r>
  <r>
    <x v="26"/>
    <d v="2014-11-22T00:00:00"/>
    <s v="Mile 68"/>
    <x v="25"/>
    <x v="350"/>
    <x v="19"/>
    <x v="0"/>
    <x v="3"/>
    <m/>
    <m/>
    <m/>
    <s v=""/>
    <s v=""/>
  </r>
  <r>
    <x v="26"/>
    <d v="2014-11-22T00:00:00"/>
    <s v="Mile 68"/>
    <x v="472"/>
    <x v="331"/>
    <x v="250"/>
    <x v="2"/>
    <x v="3"/>
    <m/>
    <m/>
    <m/>
    <s v=""/>
    <s v=""/>
  </r>
  <r>
    <x v="26"/>
    <d v="2014-11-22T00:00:00"/>
    <s v="Mile 68"/>
    <x v="37"/>
    <x v="32"/>
    <x v="28"/>
    <x v="0"/>
    <x v="3"/>
    <m/>
    <m/>
    <m/>
    <s v=""/>
    <s v=""/>
  </r>
  <r>
    <x v="26"/>
    <d v="2014-11-22T00:00:00"/>
    <s v="Mile 68"/>
    <x v="26"/>
    <x v="25"/>
    <x v="20"/>
    <x v="6"/>
    <x v="3"/>
    <m/>
    <m/>
    <m/>
    <s v=""/>
    <s v=""/>
  </r>
  <r>
    <x v="26"/>
    <d v="2014-11-22T00:00:00"/>
    <s v="Mile 68"/>
    <x v="448"/>
    <x v="156"/>
    <x v="215"/>
    <x v="2"/>
    <x v="3"/>
    <m/>
    <m/>
    <m/>
    <s v=""/>
    <s v=""/>
  </r>
  <r>
    <x v="26"/>
    <d v="2014-11-22T00:00:00"/>
    <s v="Mile 68"/>
    <x v="257"/>
    <x v="185"/>
    <x v="48"/>
    <x v="2"/>
    <x v="3"/>
    <m/>
    <m/>
    <m/>
    <s v=""/>
    <s v=""/>
  </r>
  <r>
    <x v="26"/>
    <d v="2014-11-22T00:00:00"/>
    <s v="Mile 68"/>
    <x v="35"/>
    <x v="30"/>
    <x v="26"/>
    <x v="2"/>
    <x v="3"/>
    <m/>
    <m/>
    <m/>
    <s v=""/>
    <s v=""/>
  </r>
  <r>
    <x v="26"/>
    <d v="2014-11-22T00:00:00"/>
    <s v="Mile 68"/>
    <x v="121"/>
    <x v="95"/>
    <x v="86"/>
    <x v="2"/>
    <x v="12"/>
    <m/>
    <s v="Ray Bull / Eagle"/>
    <n v="50"/>
    <n v="2.2000000000000002"/>
    <n v="2.2000000000000002"/>
  </r>
  <r>
    <x v="26"/>
    <d v="2014-11-22T00:00:00"/>
    <s v="Mile 68"/>
    <x v="121"/>
    <x v="95"/>
    <x v="86"/>
    <x v="2"/>
    <x v="12"/>
    <m/>
    <s v="Shark Spotted Gully"/>
    <n v="82"/>
    <n v="2.1922599772449654"/>
    <n v="2.1922599772449654"/>
  </r>
  <r>
    <x v="26"/>
    <d v="2014-11-22T00:00:00"/>
    <s v="Mile 68"/>
    <x v="438"/>
    <x v="31"/>
    <x v="85"/>
    <x v="8"/>
    <x v="12"/>
    <m/>
    <s v="Shark Spotted Gully"/>
    <n v="84"/>
    <n v="2.3811996969112199"/>
    <n v="2.3811996969112199"/>
  </r>
  <r>
    <x v="26"/>
    <d v="2014-11-22T00:00:00"/>
    <s v="Mile 68"/>
    <x v="439"/>
    <x v="308"/>
    <x v="235"/>
    <x v="2"/>
    <x v="12"/>
    <m/>
    <m/>
    <m/>
    <s v=""/>
    <s v=""/>
  </r>
  <r>
    <x v="26"/>
    <d v="2014-11-22T00:00:00"/>
    <s v="Mile 68"/>
    <x v="116"/>
    <x v="92"/>
    <x v="83"/>
    <x v="4"/>
    <x v="12"/>
    <s v="Kob"/>
    <m/>
    <n v="48"/>
    <n v="1.1325655535116195"/>
    <n v="1.1325655535116195"/>
  </r>
  <r>
    <x v="26"/>
    <d v="2014-11-22T00:00:00"/>
    <s v="Mile 68"/>
    <x v="332"/>
    <x v="157"/>
    <x v="81"/>
    <x v="0"/>
    <x v="12"/>
    <s v="Galjoen"/>
    <m/>
    <n v="31"/>
    <n v="0.5"/>
    <n v="0.5"/>
  </r>
  <r>
    <x v="26"/>
    <d v="2014-11-22T00:00:00"/>
    <s v="Mile 68"/>
    <x v="252"/>
    <x v="180"/>
    <x v="81"/>
    <x v="9"/>
    <x v="12"/>
    <s v="Galjoen"/>
    <m/>
    <n v="36"/>
    <n v="0.85379096109371277"/>
    <n v="0.85379096109371277"/>
  </r>
  <r>
    <x v="26"/>
    <d v="2014-11-22T00:00:00"/>
    <s v="Mile 68"/>
    <x v="118"/>
    <x v="93"/>
    <x v="84"/>
    <x v="4"/>
    <x v="12"/>
    <m/>
    <m/>
    <m/>
    <s v=""/>
    <s v=""/>
  </r>
  <r>
    <x v="26"/>
    <d v="2014-11-22T00:00:00"/>
    <s v="Mile 68"/>
    <x v="384"/>
    <x v="226"/>
    <x v="215"/>
    <x v="2"/>
    <x v="12"/>
    <m/>
    <m/>
    <m/>
    <s v=""/>
    <s v=""/>
  </r>
  <r>
    <x v="26"/>
    <d v="2014-11-22T00:00:00"/>
    <s v="Mile 68"/>
    <x v="382"/>
    <x v="23"/>
    <x v="214"/>
    <x v="2"/>
    <x v="12"/>
    <m/>
    <m/>
    <m/>
    <s v=""/>
    <s v=""/>
  </r>
  <r>
    <x v="26"/>
    <d v="2014-11-22T00:00:00"/>
    <s v="Mile 68"/>
    <x v="126"/>
    <x v="100"/>
    <x v="87"/>
    <x v="2"/>
    <x v="12"/>
    <m/>
    <m/>
    <m/>
    <s v=""/>
    <s v=""/>
  </r>
  <r>
    <x v="26"/>
    <d v="2014-11-22T00:00:00"/>
    <s v="Mile 68"/>
    <x v="78"/>
    <x v="65"/>
    <x v="55"/>
    <x v="2"/>
    <x v="8"/>
    <m/>
    <m/>
    <m/>
    <s v=""/>
    <s v=""/>
  </r>
  <r>
    <x v="26"/>
    <d v="2014-11-22T00:00:00"/>
    <s v="Mile 68"/>
    <x v="408"/>
    <x v="31"/>
    <x v="171"/>
    <x v="2"/>
    <x v="8"/>
    <s v="Kob"/>
    <m/>
    <n v="46"/>
    <n v="0.99511619749711522"/>
    <n v="0.99511619749711522"/>
  </r>
  <r>
    <x v="26"/>
    <d v="2014-11-22T00:00:00"/>
    <s v="Mile 68"/>
    <x v="369"/>
    <x v="81"/>
    <x v="10"/>
    <x v="2"/>
    <x v="8"/>
    <m/>
    <m/>
    <m/>
    <s v=""/>
    <s v=""/>
  </r>
  <r>
    <x v="26"/>
    <d v="2014-11-22T00:00:00"/>
    <s v="Mile 68"/>
    <x v="92"/>
    <x v="76"/>
    <x v="64"/>
    <x v="2"/>
    <x v="8"/>
    <m/>
    <m/>
    <m/>
    <s v=""/>
    <s v=""/>
  </r>
  <r>
    <x v="26"/>
    <d v="2014-11-22T00:00:00"/>
    <s v="Mile 68"/>
    <x v="370"/>
    <x v="90"/>
    <x v="93"/>
    <x v="2"/>
    <x v="8"/>
    <m/>
    <m/>
    <m/>
    <s v=""/>
    <s v=""/>
  </r>
  <r>
    <x v="26"/>
    <d v="2014-11-22T00:00:00"/>
    <s v="Mile 68"/>
    <x v="71"/>
    <x v="60"/>
    <x v="51"/>
    <x v="3"/>
    <x v="8"/>
    <m/>
    <m/>
    <m/>
    <s v=""/>
    <s v=""/>
  </r>
  <r>
    <x v="26"/>
    <d v="2014-11-22T00:00:00"/>
    <s v="Mile 68"/>
    <x v="70"/>
    <x v="59"/>
    <x v="51"/>
    <x v="0"/>
    <x v="8"/>
    <m/>
    <m/>
    <m/>
    <s v=""/>
    <s v=""/>
  </r>
  <r>
    <x v="26"/>
    <d v="2014-11-22T00:00:00"/>
    <s v="Mile 68"/>
    <x v="72"/>
    <x v="61"/>
    <x v="52"/>
    <x v="4"/>
    <x v="8"/>
    <s v="Kob"/>
    <m/>
    <n v="41"/>
    <n v="0.7013792469278527"/>
    <n v="0.7013792469278527"/>
  </r>
  <r>
    <x v="26"/>
    <d v="2014-11-22T00:00:00"/>
    <s v="Mile 68"/>
    <x v="434"/>
    <x v="128"/>
    <x v="17"/>
    <x v="9"/>
    <x v="8"/>
    <m/>
    <s v="Shark Spotted Gully"/>
    <n v="116"/>
    <n v="7.2062096942208456"/>
    <n v="7.2062096942208456"/>
  </r>
  <r>
    <x v="26"/>
    <d v="2014-11-22T00:00:00"/>
    <s v="Mile 68"/>
    <x v="434"/>
    <x v="128"/>
    <x v="17"/>
    <x v="9"/>
    <x v="8"/>
    <s v="Kob"/>
    <m/>
    <n v="42"/>
    <n v="0.75468866955363878"/>
    <n v="0.75468866955363878"/>
  </r>
  <r>
    <x v="26"/>
    <d v="2014-11-22T00:00:00"/>
    <s v="Mile 68"/>
    <x v="435"/>
    <x v="305"/>
    <x v="17"/>
    <x v="0"/>
    <x v="8"/>
    <m/>
    <s v="Shark Spotted Gully"/>
    <n v="107"/>
    <n v="5.4623282900385002"/>
    <n v="5.4623282900385002"/>
  </r>
  <r>
    <x v="26"/>
    <d v="2014-11-22T00:00:00"/>
    <s v="Mile 68"/>
    <x v="74"/>
    <x v="13"/>
    <x v="54"/>
    <x v="2"/>
    <x v="8"/>
    <m/>
    <m/>
    <m/>
    <m/>
    <m/>
  </r>
  <r>
    <x v="26"/>
    <d v="2014-11-22T00:00:00"/>
    <s v="Mile 68"/>
    <x v="79"/>
    <x v="66"/>
    <x v="55"/>
    <x v="2"/>
    <x v="8"/>
    <m/>
    <m/>
    <m/>
    <m/>
    <m/>
  </r>
  <r>
    <x v="26"/>
    <d v="2014-11-22T00:00:00"/>
    <s v="Mile 68"/>
    <x v="255"/>
    <x v="183"/>
    <x v="94"/>
    <x v="3"/>
    <x v="17"/>
    <m/>
    <m/>
    <m/>
    <m/>
    <m/>
  </r>
  <r>
    <x v="27"/>
    <d v="2014-12-02T00:00:00"/>
    <s v="Mile 8"/>
    <x v="502"/>
    <x v="84"/>
    <x v="266"/>
    <x v="14"/>
    <x v="33"/>
    <m/>
    <s v="Guitarfish - Lesser"/>
    <n v="83"/>
    <n v="1.8"/>
    <n v="2.0705803549735644"/>
  </r>
  <r>
    <x v="27"/>
    <d v="2014-12-02T00:00:00"/>
    <s v="Mile 8"/>
    <x v="503"/>
    <x v="351"/>
    <x v="267"/>
    <x v="14"/>
    <x v="33"/>
    <m/>
    <s v="Shark Hound Smooth"/>
    <n v="135"/>
    <n v="1.8"/>
    <n v="10.56798556080196"/>
  </r>
  <r>
    <x v="27"/>
    <d v="2014-12-02T00:00:00"/>
    <s v="Mile 8"/>
    <x v="503"/>
    <x v="351"/>
    <x v="267"/>
    <x v="14"/>
    <x v="33"/>
    <m/>
    <s v="Shark Spotted Gully"/>
    <n v="154"/>
    <n v="1.8"/>
    <n v="19.050141632495194"/>
  </r>
  <r>
    <x v="27"/>
    <d v="2014-12-02T00:00:00"/>
    <s v="Mile 8"/>
    <x v="504"/>
    <x v="352"/>
    <x v="268"/>
    <x v="14"/>
    <x v="33"/>
    <m/>
    <s v="Shark Spotted Gully"/>
    <n v="161"/>
    <n v="1.8"/>
    <n v="22.188523553792088"/>
  </r>
  <r>
    <x v="27"/>
    <d v="2014-12-02T00:00:00"/>
    <s v="Mile 8"/>
    <x v="505"/>
    <x v="219"/>
    <x v="144"/>
    <x v="14"/>
    <x v="33"/>
    <m/>
    <s v="Shark Spotted Gully"/>
    <n v="151"/>
    <n v="1.8"/>
    <n v="17.806849370566439"/>
  </r>
  <r>
    <x v="27"/>
    <d v="2014-12-02T00:00:00"/>
    <s v="Mile 8"/>
    <x v="505"/>
    <x v="219"/>
    <x v="144"/>
    <x v="14"/>
    <x v="33"/>
    <m/>
    <s v="Shark Spotted Gully"/>
    <n v="145"/>
    <n v="1.8"/>
    <n v="15.494446870971769"/>
  </r>
  <r>
    <x v="27"/>
    <d v="2014-12-02T00:00:00"/>
    <s v="Mile 8"/>
    <x v="505"/>
    <x v="219"/>
    <x v="144"/>
    <x v="14"/>
    <x v="33"/>
    <m/>
    <s v="Shark Spotted Gully"/>
    <n v="128"/>
    <n v="1.8"/>
    <n v="10.101273142846805"/>
  </r>
  <r>
    <x v="27"/>
    <d v="2014-12-02T00:00:00"/>
    <s v="Mile 8"/>
    <x v="506"/>
    <x v="353"/>
    <x v="10"/>
    <x v="14"/>
    <x v="33"/>
    <m/>
    <s v="Guitarfish - Lesser"/>
    <n v="84"/>
    <n v="1.8"/>
    <n v="2.1509577761702712"/>
  </r>
  <r>
    <x v="27"/>
    <d v="2014-12-02T00:00:00"/>
    <s v="Mile 8"/>
    <x v="506"/>
    <x v="353"/>
    <x v="10"/>
    <x v="14"/>
    <x v="33"/>
    <m/>
    <s v="Shark Spotted Gully"/>
    <n v="155"/>
    <n v="1.8"/>
    <n v="19.47788641042284"/>
  </r>
  <r>
    <x v="27"/>
    <d v="2014-12-02T00:00:00"/>
    <s v="Mile 8"/>
    <x v="506"/>
    <x v="353"/>
    <x v="10"/>
    <x v="14"/>
    <x v="33"/>
    <m/>
    <s v="Shark Spotted Gully"/>
    <n v="76"/>
    <n v="1.8"/>
    <n v="0"/>
  </r>
  <r>
    <x v="27"/>
    <d v="2014-12-02T00:00:00"/>
    <s v="Mile 8"/>
    <x v="507"/>
    <x v="32"/>
    <x v="269"/>
    <x v="14"/>
    <x v="33"/>
    <m/>
    <s v="Shark Spotted Gully"/>
    <n v="160"/>
    <n v="1.8"/>
    <n v="21.719273610166088"/>
  </r>
  <r>
    <x v="27"/>
    <d v="2014-12-02T00:00:00"/>
    <s v="Mile 8"/>
    <x v="507"/>
    <x v="32"/>
    <x v="269"/>
    <x v="14"/>
    <x v="33"/>
    <m/>
    <s v="Shark Spotted Gully"/>
    <n v="146"/>
    <n v="1.8"/>
    <n v="15.864128325978916"/>
  </r>
  <r>
    <x v="27"/>
    <d v="2014-12-02T00:00:00"/>
    <s v="Mile 8"/>
    <x v="507"/>
    <x v="32"/>
    <x v="269"/>
    <x v="14"/>
    <x v="33"/>
    <m/>
    <s v="Shark Spotted Gully"/>
    <n v="148"/>
    <n v="1.8"/>
    <n v="16.622170736957884"/>
  </r>
  <r>
    <x v="27"/>
    <d v="2014-12-02T00:00:00"/>
    <s v="Mile 8"/>
    <x v="147"/>
    <x v="116"/>
    <x v="29"/>
    <x v="6"/>
    <x v="34"/>
    <m/>
    <s v="Shark Spotted Gully"/>
    <n v="86"/>
    <n v="1.8"/>
    <n v="2.5813964507303724"/>
  </r>
  <r>
    <x v="27"/>
    <d v="2014-12-02T00:00:00"/>
    <s v="Mile 8"/>
    <x v="164"/>
    <x v="31"/>
    <x v="105"/>
    <x v="6"/>
    <x v="34"/>
    <m/>
    <s v="Shark Spotted Gully"/>
    <n v="154"/>
    <n v="1.8"/>
    <n v="19.050141632495194"/>
  </r>
  <r>
    <x v="27"/>
    <d v="2014-12-02T00:00:00"/>
    <s v="Mile 8"/>
    <x v="164"/>
    <x v="31"/>
    <x v="105"/>
    <x v="6"/>
    <x v="34"/>
    <m/>
    <s v="Shark Spotted Gully"/>
    <n v="130"/>
    <n v="1.8"/>
    <n v="10.653108019519474"/>
  </r>
  <r>
    <x v="27"/>
    <d v="2014-12-02T00:00:00"/>
    <s v="Mile 8"/>
    <x v="164"/>
    <x v="31"/>
    <x v="105"/>
    <x v="6"/>
    <x v="34"/>
    <m/>
    <s v="Shark Spotted Gully"/>
    <n v="135"/>
    <n v="1.8"/>
    <n v="12.125703134422556"/>
  </r>
  <r>
    <x v="27"/>
    <d v="2014-12-02T00:00:00"/>
    <s v="Mile 8"/>
    <x v="33"/>
    <x v="5"/>
    <x v="25"/>
    <x v="6"/>
    <x v="34"/>
    <m/>
    <s v="Shark Spotted Gully"/>
    <n v="155"/>
    <n v="1.8"/>
    <n v="19.47788641042284"/>
  </r>
  <r>
    <x v="27"/>
    <d v="2014-12-02T00:00:00"/>
    <s v="Mile 8"/>
    <x v="33"/>
    <x v="5"/>
    <x v="25"/>
    <x v="6"/>
    <x v="34"/>
    <m/>
    <s v="Shark Spotted Gully"/>
    <n v="103"/>
    <n v="1.8"/>
    <n v="4.7930453561972355"/>
  </r>
  <r>
    <x v="27"/>
    <d v="2014-12-02T00:00:00"/>
    <s v="Mile 8"/>
    <x v="33"/>
    <x v="5"/>
    <x v="25"/>
    <x v="6"/>
    <x v="34"/>
    <m/>
    <s v="Shark Spotted Gully"/>
    <n v="110"/>
    <n v="1.8"/>
    <n v="6.0058814702622563"/>
  </r>
  <r>
    <x v="27"/>
    <d v="2014-12-02T00:00:00"/>
    <s v="Mile 8"/>
    <x v="33"/>
    <x v="5"/>
    <x v="25"/>
    <x v="6"/>
    <x v="34"/>
    <m/>
    <s v="Shark Spotted Gully"/>
    <n v="149"/>
    <n v="1.8"/>
    <n v="17.010653683396427"/>
  </r>
  <r>
    <x v="27"/>
    <d v="2014-12-02T00:00:00"/>
    <s v="Mile 8"/>
    <x v="33"/>
    <x v="5"/>
    <x v="25"/>
    <x v="6"/>
    <x v="34"/>
    <m/>
    <s v="Shark Spotted Gully"/>
    <n v="115"/>
    <n v="1.8"/>
    <n v="6.9953098005782595"/>
  </r>
  <r>
    <x v="27"/>
    <d v="2014-12-02T00:00:00"/>
    <s v="Mile 8"/>
    <x v="22"/>
    <x v="21"/>
    <x v="17"/>
    <x v="6"/>
    <x v="34"/>
    <m/>
    <s v="Shark Spotted Gully"/>
    <n v="156"/>
    <n v="1.8"/>
    <n v="19.912391916360498"/>
  </r>
  <r>
    <x v="27"/>
    <d v="2014-12-02T00:00:00"/>
    <s v="Mile 8"/>
    <x v="22"/>
    <x v="21"/>
    <x v="17"/>
    <x v="6"/>
    <x v="34"/>
    <m/>
    <s v="Shark Spotted Gully"/>
    <n v="150"/>
    <n v="1.8"/>
    <n v="17.405526081279536"/>
  </r>
  <r>
    <x v="27"/>
    <d v="2014-12-02T00:00:00"/>
    <s v="Mile 8"/>
    <x v="22"/>
    <x v="21"/>
    <x v="17"/>
    <x v="6"/>
    <x v="34"/>
    <m/>
    <s v="Shark Spotted Gully"/>
    <n v="122"/>
    <n v="1.8"/>
    <n v="8.5673309359438825"/>
  </r>
  <r>
    <x v="27"/>
    <d v="2014-12-02T00:00:00"/>
    <s v="Mile 8"/>
    <x v="410"/>
    <x v="81"/>
    <x v="82"/>
    <x v="6"/>
    <x v="34"/>
    <m/>
    <s v="Shark Spotted Gully"/>
    <n v="103"/>
    <n v="1.8"/>
    <n v="4.7930453561972355"/>
  </r>
  <r>
    <x v="27"/>
    <d v="2014-12-02T00:00:00"/>
    <s v="Mile 8"/>
    <x v="29"/>
    <x v="27"/>
    <x v="22"/>
    <x v="6"/>
    <x v="34"/>
    <m/>
    <s v="Shark Spotted Gully"/>
    <n v="149"/>
    <n v="1.8"/>
    <n v="17.010653683396427"/>
  </r>
  <r>
    <x v="27"/>
    <d v="2014-12-02T00:00:00"/>
    <s v="Mile 8"/>
    <x v="29"/>
    <x v="27"/>
    <x v="22"/>
    <x v="6"/>
    <x v="34"/>
    <m/>
    <s v="Shark Spotted Gully"/>
    <n v="149"/>
    <n v="1.8"/>
    <n v="17.010653683396427"/>
  </r>
  <r>
    <x v="27"/>
    <d v="2014-12-02T00:00:00"/>
    <s v="Mile 8"/>
    <x v="29"/>
    <x v="27"/>
    <x v="22"/>
    <x v="6"/>
    <x v="34"/>
    <m/>
    <s v="Shark Spotted Gully"/>
    <n v="158"/>
    <n v="1.8"/>
    <n v="20.801935245470947"/>
  </r>
  <r>
    <x v="27"/>
    <d v="2014-12-02T00:00:00"/>
    <s v="Mile 8"/>
    <x v="29"/>
    <x v="27"/>
    <x v="22"/>
    <x v="6"/>
    <x v="34"/>
    <m/>
    <s v="Shark Spotted Gully"/>
    <n v="148"/>
    <n v="1.8"/>
    <n v="16.622170736957884"/>
  </r>
  <r>
    <x v="27"/>
    <d v="2014-12-02T00:00:00"/>
    <s v="Mile 8"/>
    <x v="29"/>
    <x v="27"/>
    <x v="22"/>
    <x v="6"/>
    <x v="34"/>
    <m/>
    <s v="Shark Spotted Gully"/>
    <n v="148"/>
    <n v="1.8"/>
    <n v="16.622170736957884"/>
  </r>
  <r>
    <x v="27"/>
    <d v="2014-12-02T00:00:00"/>
    <s v="Mile 8"/>
    <x v="508"/>
    <x v="354"/>
    <x v="270"/>
    <x v="14"/>
    <x v="35"/>
    <m/>
    <s v="Shark Spotted Gully"/>
    <n v="146"/>
    <n v="1.8"/>
    <n v="15.864128325978916"/>
  </r>
  <r>
    <x v="27"/>
    <d v="2014-12-02T00:00:00"/>
    <s v="Mile 8"/>
    <x v="508"/>
    <x v="354"/>
    <x v="270"/>
    <x v="14"/>
    <x v="35"/>
    <m/>
    <s v="Shark Spotted Gully"/>
    <n v="130"/>
    <n v="1.8"/>
    <n v="10.653108019519474"/>
  </r>
  <r>
    <x v="27"/>
    <d v="2014-12-02T00:00:00"/>
    <s v="Mile 8"/>
    <x v="509"/>
    <x v="355"/>
    <x v="271"/>
    <x v="14"/>
    <x v="35"/>
    <m/>
    <s v="Shark Hound Smooth"/>
    <n v="142"/>
    <n v="1.8"/>
    <n v="12.612155528796341"/>
  </r>
  <r>
    <x v="27"/>
    <d v="2014-12-02T00:00:00"/>
    <s v="Mile 8"/>
    <x v="509"/>
    <x v="355"/>
    <x v="271"/>
    <x v="14"/>
    <x v="35"/>
    <m/>
    <s v="Guitarfish - Lesser"/>
    <n v="86"/>
    <n v="1.8"/>
    <n v="2.3180821909671159"/>
  </r>
  <r>
    <x v="27"/>
    <d v="2014-12-02T00:00:00"/>
    <s v="Mile 8"/>
    <x v="510"/>
    <x v="356"/>
    <x v="272"/>
    <x v="14"/>
    <x v="35"/>
    <m/>
    <s v="Guitarfish - Lesser"/>
    <n v="77"/>
    <n v="1.8"/>
    <n v="0"/>
  </r>
  <r>
    <x v="27"/>
    <d v="2014-12-02T00:00:00"/>
    <s v="Mile 8"/>
    <x v="510"/>
    <x v="356"/>
    <x v="272"/>
    <x v="14"/>
    <x v="35"/>
    <m/>
    <s v="Shark Hound Smooth"/>
    <n v="146"/>
    <n v="1.8"/>
    <n v="13.899237585440348"/>
  </r>
  <r>
    <x v="27"/>
    <d v="2014-12-02T00:00:00"/>
    <s v="Mile 8"/>
    <x v="510"/>
    <x v="356"/>
    <x v="272"/>
    <x v="14"/>
    <x v="35"/>
    <m/>
    <s v="Ray Blue (Female)"/>
    <n v="60"/>
    <n v="1.8"/>
    <n v="9.6954474029084459"/>
  </r>
  <r>
    <x v="27"/>
    <d v="2014-12-02T00:00:00"/>
    <s v="Mile 8"/>
    <x v="511"/>
    <x v="357"/>
    <x v="167"/>
    <x v="14"/>
    <x v="35"/>
    <m/>
    <m/>
    <m/>
    <n v="1.8"/>
    <s v=""/>
  </r>
  <r>
    <x v="27"/>
    <d v="2014-12-02T00:00:00"/>
    <s v="Mile 8"/>
    <x v="512"/>
    <x v="358"/>
    <x v="273"/>
    <x v="14"/>
    <x v="35"/>
    <m/>
    <s v="Shark Spotted Gully"/>
    <n v="129"/>
    <n v="1.8"/>
    <n v="10.374591157817374"/>
  </r>
  <r>
    <x v="27"/>
    <d v="2014-12-02T00:00:00"/>
    <s v="Mile 8"/>
    <x v="512"/>
    <x v="358"/>
    <x v="273"/>
    <x v="14"/>
    <x v="35"/>
    <m/>
    <s v="Shark Spotted Gully"/>
    <n v="93"/>
    <n v="1.8"/>
    <n v="3.3763333885215503"/>
  </r>
  <r>
    <x v="27"/>
    <d v="2014-12-02T00:00:00"/>
    <s v="Mile 8"/>
    <x v="512"/>
    <x v="358"/>
    <x v="273"/>
    <x v="14"/>
    <x v="35"/>
    <m/>
    <s v="Shark Spotted Gully"/>
    <n v="122"/>
    <n v="1.8"/>
    <n v="8.5673309359438825"/>
  </r>
  <r>
    <x v="27"/>
    <d v="2014-12-02T00:00:00"/>
    <s v="Mile 8"/>
    <x v="512"/>
    <x v="358"/>
    <x v="273"/>
    <x v="14"/>
    <x v="35"/>
    <m/>
    <s v="Shark Spotted Gully"/>
    <n v="87"/>
    <n v="1.8"/>
    <n v="2.685836502216246"/>
  </r>
  <r>
    <x v="27"/>
    <d v="2014-12-02T00:00:00"/>
    <s v="Mile 8"/>
    <x v="512"/>
    <x v="358"/>
    <x v="273"/>
    <x v="14"/>
    <x v="35"/>
    <m/>
    <s v="Shark Cow / Sevengill"/>
    <n v="129"/>
    <n v="1.8"/>
    <n v="27.639667388165673"/>
  </r>
  <r>
    <x v="27"/>
    <d v="2014-12-02T00:00:00"/>
    <s v="Mile 8"/>
    <x v="513"/>
    <x v="359"/>
    <x v="274"/>
    <x v="14"/>
    <x v="35"/>
    <m/>
    <s v="Shark Spotted Gully"/>
    <n v="143"/>
    <n v="1.8"/>
    <n v="14.773459830290868"/>
  </r>
  <r>
    <x v="27"/>
    <d v="2014-12-02T00:00:00"/>
    <s v="Mile 8"/>
    <x v="513"/>
    <x v="359"/>
    <x v="274"/>
    <x v="14"/>
    <x v="35"/>
    <m/>
    <s v="Shark Spotted Gully"/>
    <n v="162"/>
    <n v="1.8"/>
    <n v="22.664911745159788"/>
  </r>
  <r>
    <x v="27"/>
    <d v="2014-12-02T00:00:00"/>
    <s v="Mile 8"/>
    <x v="513"/>
    <x v="359"/>
    <x v="274"/>
    <x v="14"/>
    <x v="35"/>
    <m/>
    <s v="Shark Spotted Gully"/>
    <n v="121"/>
    <n v="1.8"/>
    <n v="8.3288039963392393"/>
  </r>
  <r>
    <x v="27"/>
    <d v="2014-12-02T00:00:00"/>
    <s v="Mile 8"/>
    <x v="513"/>
    <x v="359"/>
    <x v="274"/>
    <x v="14"/>
    <x v="35"/>
    <m/>
    <s v="Shark Spotted Gully"/>
    <n v="124"/>
    <n v="1.8"/>
    <n v="9.0588412121173327"/>
  </r>
  <r>
    <x v="27"/>
    <d v="2014-12-02T00:00:00"/>
    <s v="Mile 8"/>
    <x v="513"/>
    <x v="359"/>
    <x v="274"/>
    <x v="14"/>
    <x v="35"/>
    <m/>
    <s v="Shark Hound Smooth"/>
    <n v="131"/>
    <n v="1.8"/>
    <n v="9.5126097682062341"/>
  </r>
  <r>
    <x v="27"/>
    <d v="2014-12-02T00:00:00"/>
    <s v="Mile 8"/>
    <x v="514"/>
    <x v="360"/>
    <x v="275"/>
    <x v="14"/>
    <x v="35"/>
    <m/>
    <s v="Shark Spotted Gully"/>
    <n v="151"/>
    <n v="1.8"/>
    <n v="17.806849370566439"/>
  </r>
  <r>
    <x v="27"/>
    <d v="2014-12-02T00:00:00"/>
    <s v="Mile 8"/>
    <x v="514"/>
    <x v="360"/>
    <x v="275"/>
    <x v="14"/>
    <x v="35"/>
    <m/>
    <s v="Shark Spotted Gully"/>
    <n v="116"/>
    <n v="1.8"/>
    <n v="7.2062096942208456"/>
  </r>
  <r>
    <x v="27"/>
    <d v="2014-12-02T00:00:00"/>
    <s v="Mile 8"/>
    <x v="514"/>
    <x v="360"/>
    <x v="275"/>
    <x v="14"/>
    <x v="35"/>
    <m/>
    <s v="Shark Spotted Gully"/>
    <n v="149"/>
    <n v="1.8"/>
    <n v="17.010653683396427"/>
  </r>
  <r>
    <x v="27"/>
    <d v="2014-12-02T00:00:00"/>
    <s v="Mile 8"/>
    <x v="251"/>
    <x v="179"/>
    <x v="139"/>
    <x v="9"/>
    <x v="36"/>
    <m/>
    <s v="Shark Spotted Gully"/>
    <n v="154"/>
    <n v="1.8"/>
    <n v="19.050141632495194"/>
  </r>
  <r>
    <x v="27"/>
    <d v="2014-12-02T00:00:00"/>
    <s v="Mile 8"/>
    <x v="4"/>
    <x v="4"/>
    <x v="2"/>
    <x v="2"/>
    <x v="36"/>
    <m/>
    <s v="Shark Hound Smooth"/>
    <n v="137"/>
    <n v="1.8"/>
    <n v="11.125850832736758"/>
  </r>
  <r>
    <x v="27"/>
    <d v="2014-12-02T00:00:00"/>
    <s v="Mile 8"/>
    <x v="4"/>
    <x v="4"/>
    <x v="2"/>
    <x v="2"/>
    <x v="36"/>
    <m/>
    <s v="Guitarfish - Lesser"/>
    <n v="84"/>
    <n v="1.8"/>
    <n v="2.1509577761702712"/>
  </r>
  <r>
    <x v="27"/>
    <d v="2014-12-02T00:00:00"/>
    <s v="Mile 8"/>
    <x v="4"/>
    <x v="4"/>
    <x v="2"/>
    <x v="2"/>
    <x v="36"/>
    <m/>
    <s v="Ray Bull / Eagle"/>
    <n v="47"/>
    <n v="1.8"/>
    <n v="1.8"/>
  </r>
  <r>
    <x v="27"/>
    <d v="2014-12-02T00:00:00"/>
    <s v="Mile 8"/>
    <x v="208"/>
    <x v="155"/>
    <x v="29"/>
    <x v="2"/>
    <x v="36"/>
    <m/>
    <s v="Shark Spotted Gully"/>
    <n v="103"/>
    <n v="1.8"/>
    <n v="4.7930453561972355"/>
  </r>
  <r>
    <x v="27"/>
    <d v="2014-12-02T00:00:00"/>
    <s v="Mile 8"/>
    <x v="208"/>
    <x v="155"/>
    <x v="29"/>
    <x v="2"/>
    <x v="36"/>
    <m/>
    <s v="Shark Spotted Gully"/>
    <n v="121"/>
    <n v="1.8"/>
    <n v="8.3288039963392393"/>
  </r>
  <r>
    <x v="27"/>
    <d v="2014-12-02T00:00:00"/>
    <s v="Mile 8"/>
    <x v="208"/>
    <x v="155"/>
    <x v="29"/>
    <x v="2"/>
    <x v="36"/>
    <m/>
    <s v="Guitarfish - Lesser"/>
    <n v="82"/>
    <n v="1.8"/>
    <n v="1.9922865639312057"/>
  </r>
  <r>
    <x v="27"/>
    <d v="2014-12-02T00:00:00"/>
    <s v="Mile 8"/>
    <x v="208"/>
    <x v="155"/>
    <x v="29"/>
    <x v="2"/>
    <x v="36"/>
    <m/>
    <s v="Guitarfish - Lesser"/>
    <n v="77"/>
    <n v="1.8"/>
    <n v="0"/>
  </r>
  <r>
    <x v="27"/>
    <d v="2014-12-02T00:00:00"/>
    <s v="Mile 8"/>
    <x v="174"/>
    <x v="45"/>
    <x v="112"/>
    <x v="9"/>
    <x v="36"/>
    <m/>
    <s v="Shark Spotted Gully"/>
    <n v="113"/>
    <n v="1.8"/>
    <n v="6.5866879365369178"/>
  </r>
  <r>
    <x v="27"/>
    <d v="2014-12-02T00:00:00"/>
    <s v="Mile 8"/>
    <x v="174"/>
    <x v="45"/>
    <x v="112"/>
    <x v="9"/>
    <x v="36"/>
    <m/>
    <s v="Shark Spotted Gully"/>
    <n v="146"/>
    <n v="1.8"/>
    <n v="15.864128325978916"/>
  </r>
  <r>
    <x v="27"/>
    <d v="2014-12-02T00:00:00"/>
    <s v="Mile 8"/>
    <x v="174"/>
    <x v="45"/>
    <x v="112"/>
    <x v="9"/>
    <x v="36"/>
    <m/>
    <s v="Shark Spotted Gully"/>
    <n v="87"/>
    <n v="1.8"/>
    <n v="2.685836502216246"/>
  </r>
  <r>
    <x v="27"/>
    <d v="2014-12-02T00:00:00"/>
    <s v="Mile 8"/>
    <x v="178"/>
    <x v="13"/>
    <x v="102"/>
    <x v="9"/>
    <x v="36"/>
    <m/>
    <s v="Shark Spotted Gully"/>
    <n v="136"/>
    <n v="1.8"/>
    <n v="12.43663260456127"/>
  </r>
  <r>
    <x v="27"/>
    <d v="2014-12-02T00:00:00"/>
    <s v="Mile 8"/>
    <x v="178"/>
    <x v="13"/>
    <x v="102"/>
    <x v="9"/>
    <x v="36"/>
    <m/>
    <s v="Shark Spotted Gully"/>
    <n v="167"/>
    <n v="1.8"/>
    <n v="25.156155434327388"/>
  </r>
  <r>
    <x v="27"/>
    <d v="2014-12-02T00:00:00"/>
    <s v="Mile 8"/>
    <x v="178"/>
    <x v="13"/>
    <x v="102"/>
    <x v="9"/>
    <x v="36"/>
    <m/>
    <s v="Shark Copper (Female)"/>
    <n v="193"/>
    <n v="1.8"/>
    <n v="100.8"/>
  </r>
  <r>
    <x v="27"/>
    <d v="2014-12-02T00:00:00"/>
    <s v="Mile 8"/>
    <x v="178"/>
    <x v="13"/>
    <x v="102"/>
    <x v="9"/>
    <x v="36"/>
    <s v="Kob"/>
    <m/>
    <n v="51"/>
    <n v="1.8"/>
    <n v="1.3617686202006156"/>
  </r>
  <r>
    <x v="27"/>
    <d v="2014-12-02T00:00:00"/>
    <s v="Mile 8"/>
    <x v="168"/>
    <x v="130"/>
    <x v="108"/>
    <x v="9"/>
    <x v="36"/>
    <m/>
    <s v="Shark Spotted Gully"/>
    <n v="115"/>
    <n v="1.8"/>
    <n v="6.9953098005782595"/>
  </r>
  <r>
    <x v="27"/>
    <d v="2014-12-02T00:00:00"/>
    <s v="Mile 8"/>
    <x v="168"/>
    <x v="130"/>
    <x v="108"/>
    <x v="9"/>
    <x v="36"/>
    <m/>
    <s v="Shark Spotted Gully"/>
    <n v="150"/>
    <n v="1.8"/>
    <n v="17.405526081279536"/>
  </r>
  <r>
    <x v="27"/>
    <d v="2014-12-02T00:00:00"/>
    <s v="Mile 8"/>
    <x v="168"/>
    <x v="130"/>
    <x v="108"/>
    <x v="9"/>
    <x v="36"/>
    <m/>
    <s v="Shark Spotted Gully"/>
    <n v="145"/>
    <n v="1.8"/>
    <n v="15.494446870971769"/>
  </r>
  <r>
    <x v="27"/>
    <d v="2014-12-02T00:00:00"/>
    <s v="Mile 8"/>
    <x v="168"/>
    <x v="130"/>
    <x v="108"/>
    <x v="9"/>
    <x v="36"/>
    <m/>
    <s v="Shark Spotted Gully"/>
    <n v="136"/>
    <n v="1.8"/>
    <n v="12.43663260456127"/>
  </r>
  <r>
    <x v="27"/>
    <d v="2014-12-02T00:00:00"/>
    <s v="Mile 8"/>
    <x v="168"/>
    <x v="130"/>
    <x v="108"/>
    <x v="9"/>
    <x v="36"/>
    <m/>
    <s v="Shark Spotted Gully"/>
    <n v="130"/>
    <n v="1.8"/>
    <n v="10.653108019519474"/>
  </r>
  <r>
    <x v="27"/>
    <d v="2014-12-02T00:00:00"/>
    <s v="Mile 8"/>
    <x v="168"/>
    <x v="130"/>
    <x v="108"/>
    <x v="9"/>
    <x v="36"/>
    <m/>
    <s v="Shark Spotted Gully"/>
    <n v="109"/>
    <n v="1.8"/>
    <n v="5.8206295313060741"/>
  </r>
  <r>
    <x v="27"/>
    <d v="2014-12-02T00:00:00"/>
    <s v="Mile 8"/>
    <x v="165"/>
    <x v="127"/>
    <x v="106"/>
    <x v="2"/>
    <x v="36"/>
    <m/>
    <s v="Shark Spotted Gully"/>
    <n v="161"/>
    <n v="1.8"/>
    <n v="22.188523553792088"/>
  </r>
  <r>
    <x v="27"/>
    <d v="2014-12-02T00:00:00"/>
    <s v="Mile 8"/>
    <x v="165"/>
    <x v="127"/>
    <x v="106"/>
    <x v="2"/>
    <x v="36"/>
    <m/>
    <s v="Shark Spotted Gully"/>
    <n v="85"/>
    <n v="1.8"/>
    <n v="2.4798669483098283"/>
  </r>
  <r>
    <x v="27"/>
    <d v="2014-12-02T00:00:00"/>
    <s v="Mile 8"/>
    <x v="165"/>
    <x v="127"/>
    <x v="106"/>
    <x v="2"/>
    <x v="36"/>
    <m/>
    <s v="Shark Spotted Gully"/>
    <n v="85"/>
    <n v="1.8"/>
    <n v="2.4798669483098283"/>
  </r>
  <r>
    <x v="27"/>
    <d v="2014-12-02T00:00:00"/>
    <s v="Mile 8"/>
    <x v="165"/>
    <x v="127"/>
    <x v="106"/>
    <x v="2"/>
    <x v="36"/>
    <m/>
    <s v="Shark Spotted Gully"/>
    <n v="158"/>
    <n v="1.8"/>
    <n v="20.801935245470947"/>
  </r>
  <r>
    <x v="27"/>
    <d v="2014-12-02T00:00:00"/>
    <s v="Mile 8"/>
    <x v="165"/>
    <x v="127"/>
    <x v="106"/>
    <x v="2"/>
    <x v="36"/>
    <m/>
    <s v="Shark Hound Smooth"/>
    <n v="132"/>
    <n v="1.8"/>
    <n v="9.7690492794986596"/>
  </r>
  <r>
    <x v="27"/>
    <d v="2014-12-02T00:00:00"/>
    <s v="Mile 8"/>
    <x v="515"/>
    <x v="361"/>
    <x v="263"/>
    <x v="14"/>
    <x v="37"/>
    <m/>
    <s v="Shark Spotted Gully"/>
    <n v="146"/>
    <n v="1.8"/>
    <n v="15.864128325978916"/>
  </r>
  <r>
    <x v="27"/>
    <d v="2014-12-02T00:00:00"/>
    <s v="Mile 8"/>
    <x v="516"/>
    <x v="362"/>
    <x v="276"/>
    <x v="14"/>
    <x v="37"/>
    <m/>
    <s v="Shark Spotted Gully"/>
    <n v="137"/>
    <n v="1.8"/>
    <n v="12.753169200466829"/>
  </r>
  <r>
    <x v="27"/>
    <d v="2014-12-02T00:00:00"/>
    <s v="Mile 8"/>
    <x v="517"/>
    <x v="363"/>
    <x v="277"/>
    <x v="14"/>
    <x v="37"/>
    <m/>
    <s v="Shark Spotted Gully"/>
    <n v="133"/>
    <n v="1.8"/>
    <n v="11.520430189529916"/>
  </r>
  <r>
    <x v="27"/>
    <d v="2014-12-02T00:00:00"/>
    <s v="Mile 8"/>
    <x v="517"/>
    <x v="363"/>
    <x v="277"/>
    <x v="14"/>
    <x v="37"/>
    <m/>
    <s v="Shark Spotted Gully"/>
    <n v="113"/>
    <n v="1.8"/>
    <n v="6.5866879365369178"/>
  </r>
  <r>
    <x v="27"/>
    <d v="2014-12-02T00:00:00"/>
    <s v="Mile 8"/>
    <x v="517"/>
    <x v="363"/>
    <x v="277"/>
    <x v="14"/>
    <x v="37"/>
    <m/>
    <s v="Shark Hound Smooth"/>
    <n v="93"/>
    <n v="1.8"/>
    <n v="2.8697102112347523"/>
  </r>
  <r>
    <x v="27"/>
    <d v="2014-12-02T00:00:00"/>
    <s v="Mile 8"/>
    <x v="518"/>
    <x v="364"/>
    <x v="278"/>
    <x v="14"/>
    <x v="37"/>
    <m/>
    <s v="Shark Spotted Gully"/>
    <n v="150"/>
    <n v="1.8"/>
    <n v="17.405526081279536"/>
  </r>
  <r>
    <x v="27"/>
    <d v="2014-12-02T00:00:00"/>
    <s v="Mile 8"/>
    <x v="518"/>
    <x v="364"/>
    <x v="278"/>
    <x v="14"/>
    <x v="37"/>
    <m/>
    <s v="Shark Spotted Gully"/>
    <n v="137"/>
    <n v="1.8"/>
    <n v="12.753169200466829"/>
  </r>
  <r>
    <x v="27"/>
    <d v="2014-12-02T00:00:00"/>
    <s v="Mile 8"/>
    <x v="518"/>
    <x v="364"/>
    <x v="278"/>
    <x v="14"/>
    <x v="37"/>
    <m/>
    <s v="Shark Spotted Gully"/>
    <n v="133"/>
    <n v="1.8"/>
    <n v="11.520430189529916"/>
  </r>
  <r>
    <x v="27"/>
    <d v="2014-12-02T00:00:00"/>
    <s v="Mile 8"/>
    <x v="518"/>
    <x v="364"/>
    <x v="278"/>
    <x v="14"/>
    <x v="37"/>
    <m/>
    <s v="Guitarfish - Lesser"/>
    <n v="62"/>
    <n v="1.8"/>
    <n v="0"/>
  </r>
  <r>
    <x v="27"/>
    <d v="2014-12-02T00:00:00"/>
    <s v="Mile 8"/>
    <x v="519"/>
    <x v="365"/>
    <x v="279"/>
    <x v="14"/>
    <x v="37"/>
    <m/>
    <m/>
    <m/>
    <n v="1.8"/>
    <s v=""/>
  </r>
  <r>
    <x v="27"/>
    <d v="2014-12-02T00:00:00"/>
    <s v="Mile 8"/>
    <x v="520"/>
    <x v="366"/>
    <x v="280"/>
    <x v="14"/>
    <x v="37"/>
    <s v="Kob"/>
    <m/>
    <n v="53"/>
    <n v="1.8"/>
    <n v="1.5306948836717362"/>
  </r>
  <r>
    <x v="27"/>
    <d v="2014-12-02T00:00:00"/>
    <s v="Mile 8"/>
    <x v="521"/>
    <x v="367"/>
    <x v="135"/>
    <x v="14"/>
    <x v="37"/>
    <m/>
    <s v="Shark Spotted Gully"/>
    <n v="120"/>
    <n v="1.8"/>
    <n v="8.0950208693744337"/>
  </r>
  <r>
    <x v="27"/>
    <d v="2014-12-02T00:00:00"/>
    <s v="Mile 8"/>
    <x v="521"/>
    <x v="367"/>
    <x v="135"/>
    <x v="14"/>
    <x v="37"/>
    <m/>
    <s v="Shark Spotted Gully"/>
    <n v="114"/>
    <n v="1.8"/>
    <n v="6.7888208054117003"/>
  </r>
  <r>
    <x v="27"/>
    <d v="2014-12-02T00:00:00"/>
    <s v="Mile 8"/>
    <x v="521"/>
    <x v="367"/>
    <x v="135"/>
    <x v="14"/>
    <x v="37"/>
    <m/>
    <s v="Shark Spotted Gully"/>
    <n v="163"/>
    <n v="1.8"/>
    <n v="23.148501701703985"/>
  </r>
  <r>
    <x v="27"/>
    <d v="2014-12-02T00:00:00"/>
    <s v="Mile 8"/>
    <x v="521"/>
    <x v="367"/>
    <x v="135"/>
    <x v="14"/>
    <x v="37"/>
    <m/>
    <s v="Shark Copper (Female)"/>
    <n v="185"/>
    <n v="1.8"/>
    <n v="88.235174182243696"/>
  </r>
  <r>
    <x v="27"/>
    <d v="2014-12-02T00:00:00"/>
    <s v="Mile 8"/>
    <x v="11"/>
    <x v="11"/>
    <x v="7"/>
    <x v="5"/>
    <x v="28"/>
    <s v="Kob"/>
    <m/>
    <n v="58"/>
    <n v="1.8"/>
    <n v="2.013312024764649"/>
  </r>
  <r>
    <x v="27"/>
    <d v="2014-12-02T00:00:00"/>
    <s v="Mile 8"/>
    <x v="11"/>
    <x v="11"/>
    <x v="7"/>
    <x v="5"/>
    <x v="28"/>
    <s v="Kob"/>
    <m/>
    <n v="51"/>
    <n v="1.8"/>
    <n v="1.3617686202006156"/>
  </r>
  <r>
    <x v="27"/>
    <d v="2014-12-02T00:00:00"/>
    <s v="Mile 8"/>
    <x v="11"/>
    <x v="11"/>
    <x v="7"/>
    <x v="5"/>
    <x v="28"/>
    <s v="Kob"/>
    <m/>
    <n v="48"/>
    <n v="1.8"/>
    <n v="1.1325655535116195"/>
  </r>
  <r>
    <x v="27"/>
    <d v="2014-12-02T00:00:00"/>
    <s v="Mile 8"/>
    <x v="11"/>
    <x v="11"/>
    <x v="7"/>
    <x v="5"/>
    <x v="28"/>
    <s v="Kob"/>
    <m/>
    <n v="45"/>
    <n v="1.8"/>
    <n v="0.93079925898212745"/>
  </r>
  <r>
    <x v="27"/>
    <d v="2014-12-02T00:00:00"/>
    <s v="Mile 8"/>
    <x v="11"/>
    <x v="11"/>
    <x v="7"/>
    <x v="5"/>
    <x v="28"/>
    <m/>
    <s v="Guitarfish - Lesser"/>
    <n v="74"/>
    <n v="1.8"/>
    <n v="0"/>
  </r>
  <r>
    <x v="27"/>
    <d v="2014-12-02T00:00:00"/>
    <s v="Mile 8"/>
    <x v="145"/>
    <x v="115"/>
    <x v="98"/>
    <x v="10"/>
    <x v="28"/>
    <m/>
    <m/>
    <m/>
    <n v="1.8"/>
    <s v=""/>
  </r>
  <r>
    <x v="27"/>
    <d v="2014-12-02T00:00:00"/>
    <s v="Mile 8"/>
    <x v="129"/>
    <x v="102"/>
    <x v="37"/>
    <x v="5"/>
    <x v="28"/>
    <m/>
    <s v="Shark Spotted Gully"/>
    <n v="158"/>
    <n v="1.8"/>
    <n v="20.801935245470947"/>
  </r>
  <r>
    <x v="27"/>
    <d v="2014-12-02T00:00:00"/>
    <s v="Mile 8"/>
    <x v="43"/>
    <x v="38"/>
    <x v="30"/>
    <x v="5"/>
    <x v="28"/>
    <m/>
    <s v="Shark Spotted Gully"/>
    <n v="161"/>
    <n v="1.8"/>
    <n v="22.188523553792088"/>
  </r>
  <r>
    <x v="27"/>
    <d v="2014-12-02T00:00:00"/>
    <s v="Mile 8"/>
    <x v="43"/>
    <x v="38"/>
    <x v="30"/>
    <x v="5"/>
    <x v="28"/>
    <m/>
    <s v="Shark Spotted Gully"/>
    <n v="120"/>
    <n v="1.8"/>
    <n v="8.0950208693744337"/>
  </r>
  <r>
    <x v="27"/>
    <d v="2014-12-02T00:00:00"/>
    <s v="Mile 8"/>
    <x v="43"/>
    <x v="38"/>
    <x v="30"/>
    <x v="5"/>
    <x v="28"/>
    <m/>
    <s v="Shark Spotted Gully"/>
    <n v="160"/>
    <n v="1.8"/>
    <n v="21.719273610166088"/>
  </r>
  <r>
    <x v="27"/>
    <d v="2014-12-02T00:00:00"/>
    <s v="Mile 8"/>
    <x v="132"/>
    <x v="105"/>
    <x v="23"/>
    <x v="7"/>
    <x v="28"/>
    <m/>
    <s v="Shark Spotted Gully"/>
    <n v="154"/>
    <n v="1.8"/>
    <n v="19.050141632495194"/>
  </r>
  <r>
    <x v="27"/>
    <d v="2014-12-02T00:00:00"/>
    <s v="Mile 8"/>
    <x v="132"/>
    <x v="105"/>
    <x v="23"/>
    <x v="7"/>
    <x v="28"/>
    <m/>
    <s v="Shark Spotted Gully"/>
    <n v="120"/>
    <n v="1.8"/>
    <n v="8.0950208693744337"/>
  </r>
  <r>
    <x v="27"/>
    <d v="2014-12-02T00:00:00"/>
    <s v="Mile 8"/>
    <x v="132"/>
    <x v="105"/>
    <x v="23"/>
    <x v="7"/>
    <x v="28"/>
    <m/>
    <s v="Shark Spotted Gully"/>
    <n v="125"/>
    <n v="1.8"/>
    <n v="9.3119375240945512"/>
  </r>
  <r>
    <x v="27"/>
    <d v="2014-12-02T00:00:00"/>
    <s v="Mile 8"/>
    <x v="132"/>
    <x v="105"/>
    <x v="23"/>
    <x v="7"/>
    <x v="28"/>
    <m/>
    <s v="Shark Spotted Gully"/>
    <n v="102"/>
    <n v="1.8"/>
    <n v="4.6352747465524526"/>
  </r>
  <r>
    <x v="27"/>
    <d v="2014-12-02T00:00:00"/>
    <s v="Mile 8"/>
    <x v="132"/>
    <x v="105"/>
    <x v="23"/>
    <x v="7"/>
    <x v="28"/>
    <m/>
    <s v="Guitarfish - Lesser"/>
    <n v="88"/>
    <n v="1.8"/>
    <n v="2.4938978046917817"/>
  </r>
  <r>
    <x v="27"/>
    <d v="2014-12-02T00:00:00"/>
    <s v="Mile 8"/>
    <x v="132"/>
    <x v="105"/>
    <x v="23"/>
    <x v="7"/>
    <x v="28"/>
    <s v="Kob"/>
    <m/>
    <n v="48"/>
    <n v="1.8"/>
    <n v="1.1325655535116195"/>
  </r>
  <r>
    <x v="27"/>
    <d v="2014-12-02T00:00:00"/>
    <s v="Mile 8"/>
    <x v="132"/>
    <x v="105"/>
    <x v="23"/>
    <x v="7"/>
    <x v="28"/>
    <s v="Kob"/>
    <m/>
    <n v="53"/>
    <n v="1.8"/>
    <n v="1.5306948836717362"/>
  </r>
  <r>
    <x v="27"/>
    <d v="2014-12-02T00:00:00"/>
    <s v="Mile 8"/>
    <x v="71"/>
    <x v="60"/>
    <x v="51"/>
    <x v="3"/>
    <x v="28"/>
    <s v="Kob"/>
    <m/>
    <n v="41"/>
    <n v="1.8"/>
    <n v="0.7013792469278527"/>
  </r>
  <r>
    <x v="27"/>
    <d v="2014-12-02T00:00:00"/>
    <s v="Mile 8"/>
    <x v="82"/>
    <x v="69"/>
    <x v="58"/>
    <x v="7"/>
    <x v="28"/>
    <m/>
    <s v="Shark Spotted Gully"/>
    <n v="149"/>
    <n v="1.8"/>
    <n v="17.010653683396427"/>
  </r>
  <r>
    <x v="27"/>
    <d v="2014-12-02T00:00:00"/>
    <s v="Mile 8"/>
    <x v="522"/>
    <x v="81"/>
    <x v="281"/>
    <x v="14"/>
    <x v="38"/>
    <m/>
    <s v="Shark Spotted Gully"/>
    <n v="150"/>
    <n v="1.8"/>
    <n v="17.405526081279536"/>
  </r>
  <r>
    <x v="27"/>
    <d v="2014-12-02T00:00:00"/>
    <s v="Mile 8"/>
    <x v="523"/>
    <x v="368"/>
    <x v="282"/>
    <x v="14"/>
    <x v="38"/>
    <m/>
    <s v="Shark Spotted Gully"/>
    <n v="130"/>
    <n v="1.8"/>
    <n v="10.653108019519474"/>
  </r>
  <r>
    <x v="27"/>
    <d v="2014-12-02T00:00:00"/>
    <s v="Mile 8"/>
    <x v="523"/>
    <x v="368"/>
    <x v="282"/>
    <x v="14"/>
    <x v="38"/>
    <m/>
    <s v="Shark Spotted Gully"/>
    <n v="112"/>
    <n v="1.8"/>
    <n v="6.3888566283160166"/>
  </r>
  <r>
    <x v="27"/>
    <d v="2014-12-02T00:00:00"/>
    <s v="Mile 8"/>
    <x v="524"/>
    <x v="369"/>
    <x v="275"/>
    <x v="14"/>
    <x v="38"/>
    <m/>
    <s v="Shark Spotted Gully"/>
    <n v="168"/>
    <n v="1.8"/>
    <n v="25.676712876062378"/>
  </r>
  <r>
    <x v="27"/>
    <d v="2014-12-02T00:00:00"/>
    <s v="Mile 8"/>
    <x v="524"/>
    <x v="369"/>
    <x v="275"/>
    <x v="14"/>
    <x v="38"/>
    <m/>
    <s v="Shark Spotted Gully"/>
    <n v="155"/>
    <n v="1.8"/>
    <n v="19.47788641042284"/>
  </r>
  <r>
    <x v="27"/>
    <d v="2014-12-02T00:00:00"/>
    <s v="Mile 8"/>
    <x v="525"/>
    <x v="370"/>
    <x v="283"/>
    <x v="14"/>
    <x v="38"/>
    <m/>
    <s v="Shark Spotted Gully"/>
    <n v="126"/>
    <n v="1.8"/>
    <n v="9.5700035976972746"/>
  </r>
  <r>
    <x v="27"/>
    <d v="2014-12-02T00:00:00"/>
    <s v="Mile 8"/>
    <x v="525"/>
    <x v="370"/>
    <x v="283"/>
    <x v="14"/>
    <x v="38"/>
    <m/>
    <s v="Shark Spotted Gully"/>
    <n v="142"/>
    <n v="1.8"/>
    <n v="14.422033332732607"/>
  </r>
  <r>
    <x v="27"/>
    <d v="2014-12-02T00:00:00"/>
    <s v="Mile 8"/>
    <x v="525"/>
    <x v="370"/>
    <x v="283"/>
    <x v="14"/>
    <x v="38"/>
    <m/>
    <s v="Shark Spotted Gully"/>
    <n v="132"/>
    <n v="1.8"/>
    <n v="11.225969493592334"/>
  </r>
  <r>
    <x v="27"/>
    <d v="2014-12-02T00:00:00"/>
    <s v="Mile 8"/>
    <x v="525"/>
    <x v="370"/>
    <x v="283"/>
    <x v="14"/>
    <x v="38"/>
    <m/>
    <s v="Guitarfish - Lesser"/>
    <n v="86"/>
    <n v="1.8"/>
    <n v="2.3180821909671159"/>
  </r>
  <r>
    <x v="27"/>
    <d v="2014-12-02T00:00:00"/>
    <s v="Mile 8"/>
    <x v="525"/>
    <x v="370"/>
    <x v="283"/>
    <x v="14"/>
    <x v="38"/>
    <m/>
    <s v="Shark Spotted Gully"/>
    <n v="79"/>
    <n v="1.8"/>
    <n v="0"/>
  </r>
  <r>
    <x v="27"/>
    <d v="2014-12-02T00:00:00"/>
    <s v="Mile 8"/>
    <x v="525"/>
    <x v="370"/>
    <x v="283"/>
    <x v="14"/>
    <x v="38"/>
    <m/>
    <s v="Ray Bull / Eagle"/>
    <n v="80"/>
    <n v="1.8"/>
    <n v="9.4"/>
  </r>
  <r>
    <x v="27"/>
    <d v="2014-12-02T00:00:00"/>
    <s v="Mile 8"/>
    <x v="525"/>
    <x v="370"/>
    <x v="283"/>
    <x v="14"/>
    <x v="38"/>
    <m/>
    <s v="Shark Hound Smooth"/>
    <n v="148"/>
    <n v="1.8"/>
    <n v="14.576732011071194"/>
  </r>
  <r>
    <x v="27"/>
    <d v="2014-12-02T00:00:00"/>
    <s v="Mile 8"/>
    <x v="525"/>
    <x v="370"/>
    <x v="283"/>
    <x v="14"/>
    <x v="38"/>
    <m/>
    <s v="Shark Hound Smooth"/>
    <n v="96"/>
    <n v="1.8"/>
    <n v="3.2067821846595232"/>
  </r>
  <r>
    <x v="27"/>
    <d v="2014-12-02T00:00:00"/>
    <s v="Mile 8"/>
    <x v="525"/>
    <x v="370"/>
    <x v="283"/>
    <x v="14"/>
    <x v="38"/>
    <m/>
    <s v="Shark Hound Smooth"/>
    <n v="156"/>
    <n v="1.8"/>
    <n v="17.524052034712192"/>
  </r>
  <r>
    <x v="27"/>
    <d v="2014-12-02T00:00:00"/>
    <s v="Mile 8"/>
    <x v="525"/>
    <x v="370"/>
    <x v="283"/>
    <x v="14"/>
    <x v="38"/>
    <m/>
    <s v="Ray Bull / Eagle"/>
    <n v="37"/>
    <n v="1.8"/>
    <n v="0"/>
  </r>
  <r>
    <x v="27"/>
    <d v="2014-12-02T00:00:00"/>
    <s v="Mile 8"/>
    <x v="525"/>
    <x v="370"/>
    <x v="283"/>
    <x v="14"/>
    <x v="38"/>
    <m/>
    <s v="Guitarfish - Lesser"/>
    <n v="85"/>
    <n v="1.8"/>
    <n v="2.2334484821023568"/>
  </r>
  <r>
    <x v="27"/>
    <d v="2014-12-02T00:00:00"/>
    <s v="Mile 8"/>
    <x v="525"/>
    <x v="370"/>
    <x v="283"/>
    <x v="14"/>
    <x v="38"/>
    <m/>
    <s v="Ray Blue (Male)"/>
    <n v="44"/>
    <n v="1.8"/>
    <n v="2.6426535263846413"/>
  </r>
  <r>
    <x v="27"/>
    <d v="2014-12-02T00:00:00"/>
    <s v="Mile 8"/>
    <x v="526"/>
    <x v="59"/>
    <x v="56"/>
    <x v="14"/>
    <x v="38"/>
    <m/>
    <s v="Shark Spotted Gully"/>
    <n v="113"/>
    <n v="1.8"/>
    <n v="6.5866879365369178"/>
  </r>
  <r>
    <x v="27"/>
    <d v="2014-12-02T00:00:00"/>
    <s v="Mile 8"/>
    <x v="526"/>
    <x v="59"/>
    <x v="56"/>
    <x v="14"/>
    <x v="38"/>
    <m/>
    <s v="Ray Bull / Eagle"/>
    <n v="95"/>
    <n v="1.8"/>
    <n v="15.9"/>
  </r>
  <r>
    <x v="27"/>
    <d v="2014-12-02T00:00:00"/>
    <s v="Mile 8"/>
    <x v="526"/>
    <x v="59"/>
    <x v="56"/>
    <x v="14"/>
    <x v="38"/>
    <m/>
    <s v="Shark Spotted Gully"/>
    <n v="126"/>
    <n v="1.8"/>
    <n v="9.5700035976972746"/>
  </r>
  <r>
    <x v="27"/>
    <d v="2014-12-02T00:00:00"/>
    <s v="Mile 8"/>
    <x v="526"/>
    <x v="59"/>
    <x v="56"/>
    <x v="14"/>
    <x v="38"/>
    <m/>
    <s v="Shark Hound Smooth"/>
    <n v="140"/>
    <n v="1.8"/>
    <n v="12.001638957045131"/>
  </r>
  <r>
    <x v="27"/>
    <d v="2014-12-02T00:00:00"/>
    <s v="Mile 8"/>
    <x v="526"/>
    <x v="59"/>
    <x v="56"/>
    <x v="14"/>
    <x v="38"/>
    <m/>
    <s v="Shark Hound Smooth"/>
    <n v="126"/>
    <n v="1.8"/>
    <n v="8.3019641920043536"/>
  </r>
  <r>
    <x v="27"/>
    <d v="2014-12-02T00:00:00"/>
    <s v="Mile 8"/>
    <x v="526"/>
    <x v="59"/>
    <x v="56"/>
    <x v="14"/>
    <x v="38"/>
    <m/>
    <s v="Ray Blue (Male)"/>
    <n v="36"/>
    <n v="1.8"/>
    <n v="0"/>
  </r>
  <r>
    <x v="27"/>
    <d v="2014-12-02T00:00:00"/>
    <s v="Mile 8"/>
    <x v="526"/>
    <x v="59"/>
    <x v="56"/>
    <x v="14"/>
    <x v="38"/>
    <m/>
    <s v="Shark Copper (Female)"/>
    <n v="178"/>
    <n v="1.8"/>
    <n v="78.170218775015485"/>
  </r>
  <r>
    <x v="27"/>
    <d v="2014-12-02T00:00:00"/>
    <s v="Mile 8"/>
    <x v="527"/>
    <x v="55"/>
    <x v="84"/>
    <x v="14"/>
    <x v="38"/>
    <m/>
    <s v="Shark Hound Smooth"/>
    <n v="126"/>
    <n v="1.8"/>
    <n v="8.3019641920043536"/>
  </r>
  <r>
    <x v="27"/>
    <d v="2014-12-02T00:00:00"/>
    <s v="Mile 8"/>
    <x v="194"/>
    <x v="124"/>
    <x v="121"/>
    <x v="0"/>
    <x v="29"/>
    <m/>
    <s v="Shark Hound Smooth"/>
    <n v="140"/>
    <n v="1.8"/>
    <n v="12.001638957045131"/>
  </r>
  <r>
    <x v="27"/>
    <d v="2014-12-02T00:00:00"/>
    <s v="Mile 8"/>
    <x v="194"/>
    <x v="124"/>
    <x v="121"/>
    <x v="0"/>
    <x v="29"/>
    <m/>
    <s v="Shark Spotted Gully"/>
    <n v="145"/>
    <n v="1.8"/>
    <n v="15.494446870971769"/>
  </r>
  <r>
    <x v="27"/>
    <d v="2014-12-02T00:00:00"/>
    <s v="Mile 8"/>
    <x v="194"/>
    <x v="124"/>
    <x v="121"/>
    <x v="0"/>
    <x v="29"/>
    <m/>
    <s v="Shark Spotted Gully"/>
    <n v="154"/>
    <n v="1.8"/>
    <n v="19.050141632495194"/>
  </r>
  <r>
    <x v="27"/>
    <d v="2014-12-02T00:00:00"/>
    <s v="Mile 8"/>
    <x v="194"/>
    <x v="124"/>
    <x v="121"/>
    <x v="0"/>
    <x v="29"/>
    <m/>
    <s v="Shark Hound Smooth"/>
    <n v="110"/>
    <n v="1.8"/>
    <n v="5.1626930149402055"/>
  </r>
  <r>
    <x v="27"/>
    <d v="2014-12-02T00:00:00"/>
    <s v="Mile 8"/>
    <x v="194"/>
    <x v="124"/>
    <x v="121"/>
    <x v="0"/>
    <x v="29"/>
    <m/>
    <s v="Shark Copper (Female)"/>
    <n v="153"/>
    <n v="1.8"/>
    <n v="48.601940893611463"/>
  </r>
  <r>
    <x v="27"/>
    <d v="2014-12-02T00:00:00"/>
    <s v="Mile 8"/>
    <x v="194"/>
    <x v="124"/>
    <x v="121"/>
    <x v="0"/>
    <x v="29"/>
    <m/>
    <s v="Guitarfish - Lesser"/>
    <n v="78"/>
    <n v="1.8"/>
    <n v="0"/>
  </r>
  <r>
    <x v="27"/>
    <d v="2014-12-02T00:00:00"/>
    <s v="Mile 8"/>
    <x v="194"/>
    <x v="124"/>
    <x v="121"/>
    <x v="0"/>
    <x v="29"/>
    <m/>
    <s v="Guitarfish - Lesser"/>
    <n v="83"/>
    <n v="1.8"/>
    <n v="2.0705803549735644"/>
  </r>
  <r>
    <x v="27"/>
    <d v="2014-12-02T00:00:00"/>
    <s v="Mile 8"/>
    <x v="194"/>
    <x v="124"/>
    <x v="121"/>
    <x v="0"/>
    <x v="29"/>
    <m/>
    <s v="Ray Blue (Male)"/>
    <n v="65"/>
    <n v="1.8"/>
    <n v="9.1609804063009364"/>
  </r>
  <r>
    <x v="27"/>
    <d v="2014-12-02T00:00:00"/>
    <s v="Mile 8"/>
    <x v="194"/>
    <x v="124"/>
    <x v="121"/>
    <x v="0"/>
    <x v="29"/>
    <m/>
    <s v="Guitarfish - Lesser"/>
    <n v="84"/>
    <n v="1.8"/>
    <n v="2.1509577761702712"/>
  </r>
  <r>
    <x v="27"/>
    <d v="2014-12-02T00:00:00"/>
    <s v="Mile 8"/>
    <x v="194"/>
    <x v="124"/>
    <x v="121"/>
    <x v="0"/>
    <x v="29"/>
    <m/>
    <s v="Ray Bull / Eagle"/>
    <n v="69"/>
    <n v="1.8"/>
    <n v="6"/>
  </r>
  <r>
    <x v="27"/>
    <d v="2014-12-02T00:00:00"/>
    <s v="Mile 8"/>
    <x v="194"/>
    <x v="124"/>
    <x v="121"/>
    <x v="0"/>
    <x v="29"/>
    <m/>
    <s v="Shark Hound Smooth"/>
    <n v="138"/>
    <n v="1.8"/>
    <n v="11.412524772993002"/>
  </r>
  <r>
    <x v="27"/>
    <d v="2014-12-02T00:00:00"/>
    <s v="Mile 8"/>
    <x v="143"/>
    <x v="113"/>
    <x v="97"/>
    <x v="0"/>
    <x v="29"/>
    <m/>
    <s v="Shark Spotted Gully"/>
    <n v="96"/>
    <n v="1.8"/>
    <n v="3.7648596525954932"/>
  </r>
  <r>
    <x v="27"/>
    <d v="2014-12-02T00:00:00"/>
    <s v="Mile 8"/>
    <x v="160"/>
    <x v="121"/>
    <x v="48"/>
    <x v="0"/>
    <x v="29"/>
    <m/>
    <s v="Shark Spotted Gully"/>
    <n v="151"/>
    <n v="1.8"/>
    <n v="17.806849370566439"/>
  </r>
  <r>
    <x v="27"/>
    <d v="2014-12-02T00:00:00"/>
    <s v="Mile 8"/>
    <x v="160"/>
    <x v="121"/>
    <x v="48"/>
    <x v="0"/>
    <x v="29"/>
    <m/>
    <s v="Guitarfish - Lesser"/>
    <n v="83"/>
    <n v="1.8"/>
    <n v="2.0705803549735644"/>
  </r>
  <r>
    <x v="27"/>
    <d v="2014-12-02T00:00:00"/>
    <s v="Mile 8"/>
    <x v="160"/>
    <x v="121"/>
    <x v="48"/>
    <x v="0"/>
    <x v="29"/>
    <m/>
    <s v="Guitarfish - Lesser"/>
    <n v="80"/>
    <n v="1.8"/>
    <n v="0"/>
  </r>
  <r>
    <x v="27"/>
    <d v="2014-12-02T00:00:00"/>
    <s v="Mile 8"/>
    <x v="25"/>
    <x v="24"/>
    <x v="19"/>
    <x v="0"/>
    <x v="29"/>
    <m/>
    <s v="Guitarfish - Lesser"/>
    <n v="84"/>
    <n v="1.8"/>
    <n v="2.1509577761702712"/>
  </r>
  <r>
    <x v="27"/>
    <d v="2014-12-02T00:00:00"/>
    <s v="Mile 8"/>
    <x v="25"/>
    <x v="24"/>
    <x v="19"/>
    <x v="0"/>
    <x v="29"/>
    <m/>
    <s v="Shark Spotted Gully"/>
    <n v="153"/>
    <n v="1.8"/>
    <n v="18.629095265871012"/>
  </r>
  <r>
    <x v="27"/>
    <d v="2014-12-02T00:00:00"/>
    <s v="Mile 8"/>
    <x v="25"/>
    <x v="24"/>
    <x v="19"/>
    <x v="0"/>
    <x v="29"/>
    <m/>
    <s v="Shark Hound Smooth"/>
    <n v="139"/>
    <n v="1.8"/>
    <n v="11.704435166339545"/>
  </r>
  <r>
    <x v="27"/>
    <d v="2014-12-02T00:00:00"/>
    <s v="Mile 8"/>
    <x v="114"/>
    <x v="61"/>
    <x v="81"/>
    <x v="0"/>
    <x v="29"/>
    <m/>
    <s v="Shark Spotted Gully"/>
    <n v="98"/>
    <n v="1.8"/>
    <n v="4.0408261849727651"/>
  </r>
  <r>
    <x v="27"/>
    <d v="2014-12-02T00:00:00"/>
    <s v="Mile 8"/>
    <x v="114"/>
    <x v="61"/>
    <x v="81"/>
    <x v="0"/>
    <x v="29"/>
    <m/>
    <s v="Shark Spotted Gully"/>
    <n v="148"/>
    <n v="1.8"/>
    <n v="16.622170736957884"/>
  </r>
  <r>
    <x v="27"/>
    <d v="2014-12-02T00:00:00"/>
    <s v="Mile 8"/>
    <x v="114"/>
    <x v="61"/>
    <x v="81"/>
    <x v="0"/>
    <x v="29"/>
    <m/>
    <s v="Ray Blue (Male)"/>
    <n v="52"/>
    <n v="1.8"/>
    <n v="4.4997320462566774"/>
  </r>
  <r>
    <x v="27"/>
    <d v="2014-12-02T00:00:00"/>
    <s v="Mile 8"/>
    <x v="3"/>
    <x v="3"/>
    <x v="2"/>
    <x v="0"/>
    <x v="29"/>
    <m/>
    <s v="Shark Spotted Gully"/>
    <n v="104"/>
    <n v="1.8"/>
    <n v="4.9545834661362358"/>
  </r>
  <r>
    <x v="27"/>
    <d v="2014-12-02T00:00:00"/>
    <s v="Mile 8"/>
    <x v="3"/>
    <x v="3"/>
    <x v="2"/>
    <x v="0"/>
    <x v="29"/>
    <m/>
    <s v="Shark Spotted Gully"/>
    <n v="118"/>
    <n v="1.8"/>
    <n v="7.6414622922698321"/>
  </r>
  <r>
    <x v="27"/>
    <d v="2014-12-02T00:00:00"/>
    <s v="Mile 8"/>
    <x v="3"/>
    <x v="3"/>
    <x v="2"/>
    <x v="0"/>
    <x v="29"/>
    <m/>
    <s v="Shark Spotted Gully"/>
    <n v="95"/>
    <n v="1.8"/>
    <n v="3.6320117477092504"/>
  </r>
  <r>
    <x v="27"/>
    <d v="2014-12-02T00:00:00"/>
    <s v="Mile 8"/>
    <x v="528"/>
    <x v="199"/>
    <x v="284"/>
    <x v="14"/>
    <x v="39"/>
    <m/>
    <s v="Shark Hound Smooth"/>
    <n v="126"/>
    <n v="1.8"/>
    <n v="8.3019641920043536"/>
  </r>
  <r>
    <x v="27"/>
    <d v="2014-12-02T00:00:00"/>
    <s v="Mile 8"/>
    <x v="528"/>
    <x v="199"/>
    <x v="284"/>
    <x v="14"/>
    <x v="39"/>
    <m/>
    <s v="Shark Hound Smooth"/>
    <n v="85"/>
    <n v="1.8"/>
    <n v="2.0950388998126379"/>
  </r>
  <r>
    <x v="27"/>
    <d v="2014-12-02T00:00:00"/>
    <s v="Mile 8"/>
    <x v="528"/>
    <x v="199"/>
    <x v="284"/>
    <x v="14"/>
    <x v="39"/>
    <m/>
    <s v="Shark Hound Smooth"/>
    <n v="183"/>
    <n v="1.8"/>
    <n v="30.629407858074874"/>
  </r>
  <r>
    <x v="27"/>
    <d v="2014-12-02T00:00:00"/>
    <s v="Mile 8"/>
    <x v="528"/>
    <x v="199"/>
    <x v="284"/>
    <x v="14"/>
    <x v="39"/>
    <m/>
    <s v="Shark Spotted Gully"/>
    <n v="104"/>
    <n v="1.8"/>
    <n v="4.9545834661362358"/>
  </r>
  <r>
    <x v="27"/>
    <d v="2014-12-02T00:00:00"/>
    <s v="Mile 8"/>
    <x v="528"/>
    <x v="199"/>
    <x v="284"/>
    <x v="14"/>
    <x v="39"/>
    <m/>
    <s v="Shark Spotted Gully"/>
    <n v="134"/>
    <n v="1.8"/>
    <n v="11.820321897673878"/>
  </r>
  <r>
    <x v="27"/>
    <d v="2014-12-02T00:00:00"/>
    <s v="Mile 8"/>
    <x v="528"/>
    <x v="199"/>
    <x v="284"/>
    <x v="14"/>
    <x v="39"/>
    <m/>
    <s v="Ray Bull / Eagle"/>
    <n v="73"/>
    <n v="1.8"/>
    <n v="7.1"/>
  </r>
  <r>
    <x v="27"/>
    <d v="2014-12-02T00:00:00"/>
    <s v="Mile 8"/>
    <x v="528"/>
    <x v="199"/>
    <x v="284"/>
    <x v="14"/>
    <x v="39"/>
    <m/>
    <s v="Shark Hound Smooth"/>
    <n v="159"/>
    <n v="1.8"/>
    <n v="18.731468655124477"/>
  </r>
  <r>
    <x v="27"/>
    <d v="2014-12-02T00:00:00"/>
    <s v="Mile 8"/>
    <x v="528"/>
    <x v="199"/>
    <x v="284"/>
    <x v="14"/>
    <x v="39"/>
    <m/>
    <s v="Shark Hound Smooth"/>
    <n v="133"/>
    <n v="1.8"/>
    <n v="10.030387912476359"/>
  </r>
  <r>
    <x v="27"/>
    <d v="2014-12-02T00:00:00"/>
    <s v="Mile 8"/>
    <x v="528"/>
    <x v="199"/>
    <x v="284"/>
    <x v="14"/>
    <x v="39"/>
    <m/>
    <s v="Shark Hound Smooth"/>
    <n v="136"/>
    <n v="1.8"/>
    <n v="10.844356606428292"/>
  </r>
  <r>
    <x v="27"/>
    <d v="2014-12-02T00:00:00"/>
    <s v="Mile 8"/>
    <x v="528"/>
    <x v="199"/>
    <x v="284"/>
    <x v="14"/>
    <x v="39"/>
    <m/>
    <s v="Ray Blue (Female)"/>
    <n v="49"/>
    <n v="1.8"/>
    <n v="5.0188937854147593"/>
  </r>
  <r>
    <x v="27"/>
    <d v="2014-12-02T00:00:00"/>
    <s v="Mile 8"/>
    <x v="529"/>
    <x v="371"/>
    <x v="285"/>
    <x v="14"/>
    <x v="39"/>
    <m/>
    <s v="Shark Spotted Gully"/>
    <n v="123"/>
    <n v="1.8"/>
    <n v="8.8106578782687457"/>
  </r>
  <r>
    <x v="27"/>
    <d v="2014-12-02T00:00:00"/>
    <s v="Mile 8"/>
    <x v="529"/>
    <x v="371"/>
    <x v="285"/>
    <x v="14"/>
    <x v="39"/>
    <m/>
    <s v="Shark Spotted Gully"/>
    <n v="144"/>
    <n v="1.8"/>
    <n v="15.130910887860535"/>
  </r>
  <r>
    <x v="27"/>
    <d v="2014-12-02T00:00:00"/>
    <s v="Mile 8"/>
    <x v="529"/>
    <x v="371"/>
    <x v="285"/>
    <x v="14"/>
    <x v="39"/>
    <m/>
    <s v="Shark Spotted Gully"/>
    <n v="157"/>
    <n v="1.8"/>
    <n v="20.353720640417258"/>
  </r>
  <r>
    <x v="27"/>
    <d v="2014-12-02T00:00:00"/>
    <s v="Mile 8"/>
    <x v="529"/>
    <x v="371"/>
    <x v="285"/>
    <x v="14"/>
    <x v="39"/>
    <m/>
    <s v="Shark Copper (Female)"/>
    <n v="175"/>
    <n v="1.8"/>
    <n v="74.107471052434917"/>
  </r>
  <r>
    <x v="27"/>
    <d v="2014-12-02T00:00:00"/>
    <s v="Mile 8"/>
    <x v="530"/>
    <x v="372"/>
    <x v="286"/>
    <x v="14"/>
    <x v="39"/>
    <m/>
    <s v="Shark Spotted Gully"/>
    <n v="143"/>
    <n v="1.8"/>
    <n v="14.773459830290868"/>
  </r>
  <r>
    <x v="27"/>
    <d v="2014-12-02T00:00:00"/>
    <s v="Mile 8"/>
    <x v="530"/>
    <x v="372"/>
    <x v="286"/>
    <x v="14"/>
    <x v="39"/>
    <m/>
    <s v="Ray Bull / Eagle"/>
    <n v="77"/>
    <n v="1.8"/>
    <n v="8.4"/>
  </r>
  <r>
    <x v="27"/>
    <d v="2014-12-02T00:00:00"/>
    <s v="Mile 8"/>
    <x v="531"/>
    <x v="203"/>
    <x v="287"/>
    <x v="14"/>
    <x v="39"/>
    <m/>
    <s v="Shark Spotted Gully"/>
    <n v="130"/>
    <n v="1.8"/>
    <n v="10.653108019519474"/>
  </r>
  <r>
    <x v="27"/>
    <d v="2014-12-02T00:00:00"/>
    <s v="Mile 8"/>
    <x v="531"/>
    <x v="203"/>
    <x v="287"/>
    <x v="14"/>
    <x v="39"/>
    <m/>
    <s v="Shark Spotted Gully"/>
    <n v="151"/>
    <n v="1.8"/>
    <n v="17.806849370566439"/>
  </r>
  <r>
    <x v="27"/>
    <d v="2014-12-02T00:00:00"/>
    <s v="Mile 8"/>
    <x v="531"/>
    <x v="203"/>
    <x v="287"/>
    <x v="14"/>
    <x v="39"/>
    <m/>
    <s v="Shark Spotted Gully"/>
    <n v="107"/>
    <n v="1.8"/>
    <n v="5.4623282900385002"/>
  </r>
  <r>
    <x v="27"/>
    <d v="2014-12-02T00:00:00"/>
    <s v="Mile 8"/>
    <x v="531"/>
    <x v="203"/>
    <x v="287"/>
    <x v="14"/>
    <x v="39"/>
    <m/>
    <s v="Shark Spotted Gully"/>
    <n v="74"/>
    <n v="1.8"/>
    <n v="0"/>
  </r>
  <r>
    <x v="27"/>
    <d v="2014-12-02T00:00:00"/>
    <s v="Mile 8"/>
    <x v="531"/>
    <x v="203"/>
    <x v="287"/>
    <x v="14"/>
    <x v="39"/>
    <m/>
    <s v="Shark Hound Smooth"/>
    <n v="149"/>
    <n v="1.8"/>
    <n v="14.924172354787315"/>
  </r>
  <r>
    <x v="27"/>
    <d v="2014-12-02T00:00:00"/>
    <s v="Mile 8"/>
    <x v="531"/>
    <x v="203"/>
    <x v="287"/>
    <x v="14"/>
    <x v="39"/>
    <m/>
    <s v="Guitarfish - Lesser"/>
    <n v="87"/>
    <n v="1.8"/>
    <n v="2.4048886839637271"/>
  </r>
  <r>
    <x v="27"/>
    <d v="2014-12-02T00:00:00"/>
    <s v="Mile 8"/>
    <x v="531"/>
    <x v="203"/>
    <x v="287"/>
    <x v="14"/>
    <x v="39"/>
    <m/>
    <s v="Guitarfish - Lesser"/>
    <n v="94"/>
    <n v="1.8"/>
    <n v="3.0758866695931273"/>
  </r>
  <r>
    <x v="27"/>
    <d v="2014-12-02T00:00:00"/>
    <s v="Mile 8"/>
    <x v="531"/>
    <x v="203"/>
    <x v="287"/>
    <x v="14"/>
    <x v="39"/>
    <m/>
    <s v="Guitarfish - Lesser"/>
    <n v="85"/>
    <n v="1.8"/>
    <n v="2.2334484821023568"/>
  </r>
  <r>
    <x v="27"/>
    <d v="2014-12-02T00:00:00"/>
    <s v="Mile 8"/>
    <x v="532"/>
    <x v="75"/>
    <x v="288"/>
    <x v="14"/>
    <x v="39"/>
    <m/>
    <s v="Shark Spotted Gully"/>
    <n v="141"/>
    <n v="1.8"/>
    <n v="14.076571211198184"/>
  </r>
  <r>
    <x v="27"/>
    <d v="2014-12-02T00:00:00"/>
    <s v="Mile 8"/>
    <x v="532"/>
    <x v="75"/>
    <x v="288"/>
    <x v="14"/>
    <x v="39"/>
    <m/>
    <s v="Shark Spotted Gully"/>
    <n v="158"/>
    <n v="1.8"/>
    <n v="20.801935245470947"/>
  </r>
  <r>
    <x v="27"/>
    <d v="2014-12-02T00:00:00"/>
    <s v="Mile 8"/>
    <x v="532"/>
    <x v="75"/>
    <x v="288"/>
    <x v="14"/>
    <x v="39"/>
    <m/>
    <s v="Shark Hound Smooth"/>
    <n v="99"/>
    <n v="1.8"/>
    <n v="3.5712199556865287"/>
  </r>
  <r>
    <x v="27"/>
    <d v="2014-12-02T00:00:00"/>
    <s v="Mile 8"/>
    <x v="533"/>
    <x v="373"/>
    <x v="289"/>
    <x v="14"/>
    <x v="39"/>
    <m/>
    <s v="Shark Spotted Gully"/>
    <n v="122"/>
    <n v="1.8"/>
    <n v="8.5673309359438825"/>
  </r>
  <r>
    <x v="27"/>
    <d v="2014-12-02T00:00:00"/>
    <s v="Mile 8"/>
    <x v="533"/>
    <x v="373"/>
    <x v="289"/>
    <x v="14"/>
    <x v="39"/>
    <m/>
    <s v="Shark Spotted Gully"/>
    <n v="100"/>
    <n v="1.8"/>
    <n v="4.330827361370674"/>
  </r>
  <r>
    <x v="27"/>
    <d v="2014-12-02T00:00:00"/>
    <s v="Mile 8"/>
    <x v="533"/>
    <x v="373"/>
    <x v="289"/>
    <x v="14"/>
    <x v="39"/>
    <m/>
    <s v="Shark Spotted Gully"/>
    <n v="101"/>
    <n v="1.8"/>
    <n v="4.481219415496029"/>
  </r>
  <r>
    <x v="27"/>
    <d v="2014-12-02T00:00:00"/>
    <s v="Mile 8"/>
    <x v="533"/>
    <x v="373"/>
    <x v="289"/>
    <x v="14"/>
    <x v="39"/>
    <m/>
    <s v="Shark Hound Smooth"/>
    <n v="136"/>
    <n v="1.8"/>
    <n v="10.844356606428292"/>
  </r>
  <r>
    <x v="27"/>
    <d v="2014-12-02T00:00:00"/>
    <s v="Mile 8"/>
    <x v="533"/>
    <x v="373"/>
    <x v="289"/>
    <x v="14"/>
    <x v="39"/>
    <m/>
    <s v="Ray Bull / Eagle"/>
    <n v="49"/>
    <n v="1.8"/>
    <n v="2.1"/>
  </r>
  <r>
    <x v="27"/>
    <d v="2014-12-02T00:00:00"/>
    <s v="Mile 8"/>
    <x v="533"/>
    <x v="373"/>
    <x v="289"/>
    <x v="14"/>
    <x v="39"/>
    <m/>
    <s v="Guitarfish - Lesser"/>
    <n v="90"/>
    <n v="1.8"/>
    <n v="2.6786436122223889"/>
  </r>
  <r>
    <x v="27"/>
    <d v="2014-12-02T00:00:00"/>
    <s v="Mile 8"/>
    <x v="195"/>
    <x v="146"/>
    <x v="122"/>
    <x v="4"/>
    <x v="40"/>
    <m/>
    <s v="Shark Spotted Gully"/>
    <n v="141"/>
    <n v="1.8"/>
    <n v="14.076571211198184"/>
  </r>
  <r>
    <x v="27"/>
    <d v="2014-12-02T00:00:00"/>
    <s v="Mile 8"/>
    <x v="195"/>
    <x v="146"/>
    <x v="122"/>
    <x v="4"/>
    <x v="40"/>
    <m/>
    <s v="Shark Spotted Gully"/>
    <n v="146"/>
    <n v="1.8"/>
    <n v="15.864128325978916"/>
  </r>
  <r>
    <x v="27"/>
    <d v="2014-12-02T00:00:00"/>
    <s v="Mile 8"/>
    <x v="195"/>
    <x v="146"/>
    <x v="122"/>
    <x v="4"/>
    <x v="40"/>
    <m/>
    <s v="Shark Spotted Gully"/>
    <n v="131"/>
    <n v="1.8"/>
    <n v="10.936881482655208"/>
  </r>
  <r>
    <x v="27"/>
    <d v="2014-12-02T00:00:00"/>
    <s v="Mile 8"/>
    <x v="195"/>
    <x v="146"/>
    <x v="122"/>
    <x v="4"/>
    <x v="40"/>
    <m/>
    <s v="Shark Spotted Gully"/>
    <n v="127"/>
    <n v="1.8"/>
    <n v="9.8330964124157703"/>
  </r>
  <r>
    <x v="27"/>
    <d v="2014-12-02T00:00:00"/>
    <s v="Mile 8"/>
    <x v="195"/>
    <x v="146"/>
    <x v="122"/>
    <x v="4"/>
    <x v="40"/>
    <m/>
    <s v="Shark Spotted Gully"/>
    <n v="139"/>
    <n v="1.8"/>
    <n v="13.40330027233245"/>
  </r>
  <r>
    <x v="27"/>
    <d v="2014-12-02T00:00:00"/>
    <s v="Mile 8"/>
    <x v="134"/>
    <x v="5"/>
    <x v="74"/>
    <x v="2"/>
    <x v="40"/>
    <m/>
    <s v="Shark Spotted Gully"/>
    <n v="165"/>
    <n v="1.8"/>
    <n v="24.13754182495007"/>
  </r>
  <r>
    <x v="27"/>
    <d v="2014-12-02T00:00:00"/>
    <s v="Mile 8"/>
    <x v="134"/>
    <x v="5"/>
    <x v="74"/>
    <x v="2"/>
    <x v="40"/>
    <m/>
    <s v="Shark Spotted Gully"/>
    <n v="153"/>
    <n v="1.8"/>
    <n v="18.629095265871012"/>
  </r>
  <r>
    <x v="27"/>
    <d v="2014-12-02T00:00:00"/>
    <s v="Mile 8"/>
    <x v="134"/>
    <x v="5"/>
    <x v="74"/>
    <x v="2"/>
    <x v="40"/>
    <m/>
    <s v="Shark Spotted Gully"/>
    <n v="163"/>
    <n v="1.8"/>
    <n v="23.148501701703985"/>
  </r>
  <r>
    <x v="27"/>
    <d v="2014-12-02T00:00:00"/>
    <s v="Mile 8"/>
    <x v="134"/>
    <x v="5"/>
    <x v="74"/>
    <x v="2"/>
    <x v="40"/>
    <m/>
    <s v="Shark Spotted Gully"/>
    <n v="162"/>
    <n v="1.8"/>
    <n v="22.664911745159788"/>
  </r>
  <r>
    <x v="27"/>
    <d v="2014-12-02T00:00:00"/>
    <s v="Mile 8"/>
    <x v="134"/>
    <x v="5"/>
    <x v="74"/>
    <x v="2"/>
    <x v="40"/>
    <m/>
    <s v="Shark Hound Smooth"/>
    <n v="130"/>
    <n v="1.8"/>
    <n v="9.2610138862663138"/>
  </r>
  <r>
    <x v="27"/>
    <d v="2014-12-02T00:00:00"/>
    <s v="Mile 8"/>
    <x v="185"/>
    <x v="140"/>
    <x v="114"/>
    <x v="2"/>
    <x v="40"/>
    <m/>
    <s v="Shark Spotted Gully"/>
    <n v="152"/>
    <n v="1.8"/>
    <n v="18.214685167886266"/>
  </r>
  <r>
    <x v="27"/>
    <d v="2014-12-02T00:00:00"/>
    <s v="Mile 8"/>
    <x v="185"/>
    <x v="140"/>
    <x v="114"/>
    <x v="2"/>
    <x v="40"/>
    <m/>
    <s v="Shark Spotted Gully"/>
    <n v="140"/>
    <n v="1.8"/>
    <n v="13.737013463969374"/>
  </r>
  <r>
    <x v="27"/>
    <d v="2014-12-02T00:00:00"/>
    <s v="Mile 8"/>
    <x v="185"/>
    <x v="140"/>
    <x v="114"/>
    <x v="2"/>
    <x v="40"/>
    <m/>
    <s v="Shark Spotted Gully"/>
    <n v="155"/>
    <n v="1.8"/>
    <n v="19.47788641042284"/>
  </r>
  <r>
    <x v="27"/>
    <d v="2014-12-02T00:00:00"/>
    <s v="Mile 8"/>
    <x v="185"/>
    <x v="140"/>
    <x v="114"/>
    <x v="2"/>
    <x v="40"/>
    <m/>
    <s v="Shark Copper (Female)"/>
    <n v="160"/>
    <n v="1.8"/>
    <n v="55.93186048758411"/>
  </r>
  <r>
    <x v="27"/>
    <d v="2014-12-02T00:00:00"/>
    <s v="Mile 8"/>
    <x v="185"/>
    <x v="140"/>
    <x v="114"/>
    <x v="2"/>
    <x v="40"/>
    <m/>
    <s v="Shark Cow / Sevengill"/>
    <n v="154"/>
    <n v="1.8"/>
    <n v="49.415879243782072"/>
  </r>
  <r>
    <x v="27"/>
    <d v="2014-12-02T00:00:00"/>
    <s v="Mile 8"/>
    <x v="185"/>
    <x v="140"/>
    <x v="114"/>
    <x v="2"/>
    <x v="40"/>
    <m/>
    <s v="Shark Cow / Sevengill"/>
    <n v="123"/>
    <n v="1.8"/>
    <n v="23.642169587058998"/>
  </r>
  <r>
    <x v="27"/>
    <d v="2014-12-02T00:00:00"/>
    <s v="Mile 8"/>
    <x v="46"/>
    <x v="41"/>
    <x v="33"/>
    <x v="2"/>
    <x v="40"/>
    <m/>
    <s v="Shark Spotted Gully"/>
    <n v="136"/>
    <n v="1.8"/>
    <n v="12.43663260456127"/>
  </r>
  <r>
    <x v="27"/>
    <d v="2014-12-02T00:00:00"/>
    <s v="Mile 8"/>
    <x v="46"/>
    <x v="41"/>
    <x v="33"/>
    <x v="2"/>
    <x v="40"/>
    <m/>
    <s v="Shark Spotted Gully"/>
    <n v="115"/>
    <n v="1.8"/>
    <n v="6.9953098005782595"/>
  </r>
  <r>
    <x v="27"/>
    <d v="2014-12-02T00:00:00"/>
    <s v="Mile 8"/>
    <x v="46"/>
    <x v="41"/>
    <x v="33"/>
    <x v="2"/>
    <x v="40"/>
    <m/>
    <s v="Shark Spotted Gully"/>
    <n v="96"/>
    <n v="1.8"/>
    <n v="3.7648596525954932"/>
  </r>
  <r>
    <x v="27"/>
    <d v="2014-12-02T00:00:00"/>
    <s v="Mile 8"/>
    <x v="46"/>
    <x v="41"/>
    <x v="33"/>
    <x v="2"/>
    <x v="40"/>
    <m/>
    <s v="Shark Spotted Gully"/>
    <n v="154"/>
    <n v="1.8"/>
    <n v="19.050141632495194"/>
  </r>
  <r>
    <x v="27"/>
    <d v="2014-12-02T00:00:00"/>
    <s v="Mile 8"/>
    <x v="46"/>
    <x v="41"/>
    <x v="33"/>
    <x v="2"/>
    <x v="40"/>
    <m/>
    <s v="Shark Hound Smooth"/>
    <n v="123"/>
    <n v="1.8"/>
    <n v="7.6308474022322725"/>
  </r>
  <r>
    <x v="27"/>
    <d v="2014-12-02T00:00:00"/>
    <s v="Mile 8"/>
    <x v="46"/>
    <x v="41"/>
    <x v="33"/>
    <x v="2"/>
    <x v="40"/>
    <m/>
    <s v="Ray Bull / Eagle"/>
    <n v="71"/>
    <n v="1.8"/>
    <n v="6.5"/>
  </r>
  <r>
    <x v="27"/>
    <d v="2014-12-02T00:00:00"/>
    <s v="Mile 8"/>
    <x v="46"/>
    <x v="41"/>
    <x v="33"/>
    <x v="2"/>
    <x v="40"/>
    <m/>
    <s v="Guitarfish - Lesser"/>
    <n v="93"/>
    <n v="1.8"/>
    <n v="2.9730316451436436"/>
  </r>
  <r>
    <x v="27"/>
    <d v="2014-12-02T00:00:00"/>
    <s v="Mile 8"/>
    <x v="46"/>
    <x v="41"/>
    <x v="33"/>
    <x v="2"/>
    <x v="40"/>
    <m/>
    <s v="Shark Hound Smooth"/>
    <n v="118"/>
    <n v="1.8"/>
    <n v="6.5997570800972172"/>
  </r>
  <r>
    <x v="27"/>
    <d v="2014-12-02T00:00:00"/>
    <s v="Mile 8"/>
    <x v="46"/>
    <x v="41"/>
    <x v="33"/>
    <x v="2"/>
    <x v="40"/>
    <m/>
    <s v="Shark Spotted Gully"/>
    <n v="127"/>
    <n v="1.8"/>
    <n v="9.8330964124157703"/>
  </r>
  <r>
    <x v="27"/>
    <d v="2014-12-02T00:00:00"/>
    <s v="Mile 8"/>
    <x v="166"/>
    <x v="128"/>
    <x v="69"/>
    <x v="4"/>
    <x v="40"/>
    <m/>
    <s v="Shark Spotted Gully"/>
    <n v="143"/>
    <n v="1.8"/>
    <n v="14.773459830290868"/>
  </r>
  <r>
    <x v="27"/>
    <d v="2014-12-02T00:00:00"/>
    <s v="Mile 8"/>
    <x v="166"/>
    <x v="128"/>
    <x v="69"/>
    <x v="4"/>
    <x v="40"/>
    <m/>
    <s v="Shark Spotted Gully"/>
    <n v="153"/>
    <n v="1.8"/>
    <n v="18.629095265871012"/>
  </r>
  <r>
    <x v="27"/>
    <d v="2014-12-02T00:00:00"/>
    <s v="Mile 8"/>
    <x v="166"/>
    <x v="128"/>
    <x v="69"/>
    <x v="4"/>
    <x v="40"/>
    <m/>
    <s v="Shark Spotted Gully"/>
    <n v="152"/>
    <n v="1.8"/>
    <n v="18.214685167886266"/>
  </r>
  <r>
    <x v="27"/>
    <d v="2014-12-02T00:00:00"/>
    <s v="Mile 8"/>
    <x v="166"/>
    <x v="128"/>
    <x v="69"/>
    <x v="4"/>
    <x v="40"/>
    <m/>
    <s v="Shark Spotted Gully"/>
    <n v="127"/>
    <n v="1.8"/>
    <n v="9.8330964124157703"/>
  </r>
  <r>
    <x v="27"/>
    <d v="2014-12-02T00:00:00"/>
    <s v="Mile 8"/>
    <x v="166"/>
    <x v="128"/>
    <x v="69"/>
    <x v="4"/>
    <x v="40"/>
    <m/>
    <s v="Shark Spotted Gully"/>
    <n v="116"/>
    <n v="1.8"/>
    <n v="7.2062096942208456"/>
  </r>
  <r>
    <x v="27"/>
    <d v="2014-12-02T00:00:00"/>
    <s v="Mile 8"/>
    <x v="166"/>
    <x v="128"/>
    <x v="69"/>
    <x v="4"/>
    <x v="40"/>
    <m/>
    <s v="Shark Spotted Gully"/>
    <n v="145"/>
    <n v="1.8"/>
    <n v="15.494446870971769"/>
  </r>
  <r>
    <x v="27"/>
    <d v="2014-12-02T00:00:00"/>
    <s v="Mile 8"/>
    <x v="166"/>
    <x v="128"/>
    <x v="69"/>
    <x v="4"/>
    <x v="40"/>
    <m/>
    <s v="Shark Hound Smooth"/>
    <n v="101"/>
    <n v="1.8"/>
    <n v="3.8300183482197379"/>
  </r>
  <r>
    <x v="27"/>
    <d v="2014-12-02T00:00:00"/>
    <s v="Mile 8"/>
    <x v="163"/>
    <x v="84"/>
    <x v="104"/>
    <x v="2"/>
    <x v="40"/>
    <m/>
    <s v="Shark Hound Smooth"/>
    <n v="141"/>
    <n v="1.8"/>
    <n v="12.30419329376301"/>
  </r>
  <r>
    <x v="27"/>
    <d v="2014-12-02T00:00:00"/>
    <s v="Mile 8"/>
    <x v="163"/>
    <x v="84"/>
    <x v="104"/>
    <x v="2"/>
    <x v="40"/>
    <m/>
    <s v="Shark Hound Smooth"/>
    <n v="148"/>
    <n v="1.8"/>
    <n v="14.576732011071194"/>
  </r>
  <r>
    <x v="27"/>
    <d v="2014-12-02T00:00:00"/>
    <s v="Mile 8"/>
    <x v="163"/>
    <x v="84"/>
    <x v="104"/>
    <x v="2"/>
    <x v="40"/>
    <m/>
    <s v="Shark Spotted Gully"/>
    <n v="160"/>
    <n v="1.8"/>
    <n v="21.719273610166088"/>
  </r>
  <r>
    <x v="27"/>
    <d v="2014-12-02T00:00:00"/>
    <s v="Mile 8"/>
    <x v="163"/>
    <x v="84"/>
    <x v="104"/>
    <x v="2"/>
    <x v="40"/>
    <m/>
    <s v="Shark Spotted Gully"/>
    <n v="94"/>
    <n v="1.8"/>
    <n v="3.5025198015306551"/>
  </r>
  <r>
    <x v="27"/>
    <d v="2014-12-02T00:00:00"/>
    <s v="Mile 8"/>
    <x v="163"/>
    <x v="84"/>
    <x v="104"/>
    <x v="2"/>
    <x v="40"/>
    <m/>
    <s v="Shark Spotted Gully"/>
    <n v="77"/>
    <n v="1.8"/>
    <n v="0"/>
  </r>
  <r>
    <x v="27"/>
    <d v="2014-12-02T00:00:00"/>
    <s v="Mile 8"/>
    <x v="163"/>
    <x v="84"/>
    <x v="104"/>
    <x v="2"/>
    <x v="40"/>
    <m/>
    <s v="Shark Hound Smooth"/>
    <n v="130"/>
    <n v="1.8"/>
    <n v="9.2610138862663138"/>
  </r>
  <r>
    <x v="27"/>
    <d v="2014-12-02T00:00:00"/>
    <s v="Mile 8"/>
    <x v="163"/>
    <x v="84"/>
    <x v="104"/>
    <x v="2"/>
    <x v="40"/>
    <m/>
    <s v="Shark Spotted Gully"/>
    <n v="158"/>
    <n v="1.8"/>
    <n v="20.801935245470947"/>
  </r>
  <r>
    <x v="27"/>
    <d v="2014-12-02T00:00:00"/>
    <s v="Mile 8"/>
    <x v="163"/>
    <x v="84"/>
    <x v="104"/>
    <x v="2"/>
    <x v="40"/>
    <m/>
    <s v="Shark Hound Smooth"/>
    <n v="134"/>
    <n v="1.8"/>
    <n v="10.296681369227352"/>
  </r>
  <r>
    <x v="27"/>
    <d v="2014-12-02T00:00:00"/>
    <s v="Mile 8"/>
    <x v="163"/>
    <x v="84"/>
    <x v="104"/>
    <x v="2"/>
    <x v="40"/>
    <m/>
    <s v="Guitarfish - Lesser"/>
    <n v="80"/>
    <n v="1.8"/>
    <n v="1.8418315758478472"/>
  </r>
  <r>
    <x v="27"/>
    <d v="2014-12-02T00:00:00"/>
    <s v="Mile 8"/>
    <x v="163"/>
    <x v="84"/>
    <x v="104"/>
    <x v="2"/>
    <x v="40"/>
    <m/>
    <s v="Shark Spotted Gully"/>
    <n v="168"/>
    <n v="1.8"/>
    <n v="25.676712876062378"/>
  </r>
  <r>
    <x v="27"/>
    <d v="2014-12-02T00:00:00"/>
    <s v="Mile 8"/>
    <x v="163"/>
    <x v="84"/>
    <x v="104"/>
    <x v="2"/>
    <x v="40"/>
    <m/>
    <s v="Ray Bull / Eagle"/>
    <n v="78"/>
    <n v="1.8"/>
    <n v="8.6999999999999993"/>
  </r>
  <r>
    <x v="27"/>
    <d v="2014-12-02T00:00:00"/>
    <s v="Mile 8"/>
    <x v="163"/>
    <x v="84"/>
    <x v="104"/>
    <x v="2"/>
    <x v="40"/>
    <m/>
    <s v="Shark Hound Smooth"/>
    <n v="130"/>
    <n v="1.8"/>
    <n v="9.2610138862663138"/>
  </r>
  <r>
    <x v="27"/>
    <d v="2014-12-02T00:00:00"/>
    <s v="Mile 8"/>
    <x v="163"/>
    <x v="84"/>
    <x v="104"/>
    <x v="2"/>
    <x v="40"/>
    <m/>
    <s v="Shark Spotted Gully"/>
    <n v="101"/>
    <n v="1.8"/>
    <n v="4.481219415496029"/>
  </r>
  <r>
    <x v="27"/>
    <d v="2014-12-02T00:00:00"/>
    <s v="Mile 8"/>
    <x v="163"/>
    <x v="84"/>
    <x v="104"/>
    <x v="2"/>
    <x v="40"/>
    <m/>
    <s v="Shark Spotted Gully"/>
    <n v="98"/>
    <n v="1.8"/>
    <n v="4.0408261849727651"/>
  </r>
  <r>
    <x v="27"/>
    <d v="2014-12-02T00:00:00"/>
    <s v="Mile 8"/>
    <x v="163"/>
    <x v="84"/>
    <x v="104"/>
    <x v="2"/>
    <x v="40"/>
    <m/>
    <s v="Shark Hound Smooth"/>
    <n v="121"/>
    <n v="1.8"/>
    <n v="7.2055629124273217"/>
  </r>
  <r>
    <x v="27"/>
    <d v="2014-12-02T00:00:00"/>
    <s v="Mile 8"/>
    <x v="163"/>
    <x v="84"/>
    <x v="104"/>
    <x v="2"/>
    <x v="40"/>
    <m/>
    <s v="Shark Spotted Gully"/>
    <n v="95"/>
    <n v="1.8"/>
    <n v="3.6320117477092504"/>
  </r>
  <r>
    <x v="27"/>
    <d v="2014-12-02T00:00:00"/>
    <s v="Mile 8"/>
    <x v="163"/>
    <x v="84"/>
    <x v="104"/>
    <x v="2"/>
    <x v="40"/>
    <m/>
    <s v="Shark Spotted Gully"/>
    <n v="151"/>
    <n v="1.8"/>
    <n v="17.806849370566439"/>
  </r>
  <r>
    <x v="28"/>
    <d v="2014-12-03T00:00:00"/>
    <s v="Mile 14"/>
    <x v="163"/>
    <x v="84"/>
    <x v="104"/>
    <x v="2"/>
    <x v="40"/>
    <m/>
    <s v="Shark Cow / Sevengill"/>
    <n v="140"/>
    <n v="1.8"/>
    <n v="36.149185779629505"/>
  </r>
  <r>
    <x v="28"/>
    <d v="2014-12-03T00:00:00"/>
    <s v="Mile 14"/>
    <x v="163"/>
    <x v="84"/>
    <x v="104"/>
    <x v="2"/>
    <x v="40"/>
    <m/>
    <s v="Shark Spotted Gully"/>
    <n v="147"/>
    <n v="1.8"/>
    <n v="16.240015979348737"/>
  </r>
  <r>
    <x v="28"/>
    <d v="2014-12-03T00:00:00"/>
    <s v="Mile 14"/>
    <x v="166"/>
    <x v="128"/>
    <x v="69"/>
    <x v="4"/>
    <x v="40"/>
    <m/>
    <s v="Shark Spotted Gully"/>
    <n v="111"/>
    <n v="1.8"/>
    <n v="6.1952725226960572"/>
  </r>
  <r>
    <x v="28"/>
    <d v="2014-12-03T00:00:00"/>
    <s v="Mile 14"/>
    <x v="46"/>
    <x v="41"/>
    <x v="33"/>
    <x v="2"/>
    <x v="40"/>
    <m/>
    <s v="Shark Spotted Gully"/>
    <n v="118"/>
    <n v="1.8"/>
    <n v="7.6414622922698321"/>
  </r>
  <r>
    <x v="28"/>
    <d v="2014-12-03T00:00:00"/>
    <s v="Mile 14"/>
    <x v="46"/>
    <x v="41"/>
    <x v="33"/>
    <x v="2"/>
    <x v="40"/>
    <m/>
    <s v="Shark Spotted Gully"/>
    <n v="139"/>
    <n v="1.8"/>
    <n v="13.40330027233245"/>
  </r>
  <r>
    <x v="28"/>
    <d v="2014-12-03T00:00:00"/>
    <s v="Mile 14"/>
    <x v="46"/>
    <x v="41"/>
    <x v="33"/>
    <x v="2"/>
    <x v="40"/>
    <m/>
    <s v="Shark Spotted Gully"/>
    <n v="122"/>
    <n v="1.8"/>
    <n v="8.5673309359438825"/>
  </r>
  <r>
    <x v="28"/>
    <d v="2014-12-03T00:00:00"/>
    <s v="Mile 14"/>
    <x v="46"/>
    <x v="41"/>
    <x v="33"/>
    <x v="2"/>
    <x v="40"/>
    <m/>
    <s v="Shark Spotted Gully"/>
    <n v="154"/>
    <n v="1.8"/>
    <n v="19.050141632495194"/>
  </r>
  <r>
    <x v="28"/>
    <d v="2014-12-03T00:00:00"/>
    <s v="Mile 14"/>
    <x v="185"/>
    <x v="140"/>
    <x v="114"/>
    <x v="2"/>
    <x v="40"/>
    <m/>
    <s v="Shark Spotted Gully"/>
    <n v="117"/>
    <n v="1.8"/>
    <n v="7.4215754640455929"/>
  </r>
  <r>
    <x v="28"/>
    <d v="2014-12-03T00:00:00"/>
    <s v="Mile 14"/>
    <x v="195"/>
    <x v="146"/>
    <x v="122"/>
    <x v="4"/>
    <x v="40"/>
    <m/>
    <s v="Shark Spotted Gully"/>
    <n v="136"/>
    <n v="1.8"/>
    <n v="12.43663260456127"/>
  </r>
  <r>
    <x v="28"/>
    <d v="2014-12-03T00:00:00"/>
    <s v="Mile 14"/>
    <x v="134"/>
    <x v="5"/>
    <x v="74"/>
    <x v="2"/>
    <x v="40"/>
    <m/>
    <m/>
    <m/>
    <n v="1.8"/>
    <m/>
  </r>
  <r>
    <x v="28"/>
    <d v="2014-12-03T00:00:00"/>
    <s v="Mile 14"/>
    <x v="533"/>
    <x v="373"/>
    <x v="289"/>
    <x v="14"/>
    <x v="39"/>
    <m/>
    <s v="Shark Spotted Gully"/>
    <n v="149"/>
    <n v="1.8"/>
    <n v="17.010653683396427"/>
  </r>
  <r>
    <x v="28"/>
    <d v="2014-12-03T00:00:00"/>
    <s v="Mile 14"/>
    <x v="533"/>
    <x v="373"/>
    <x v="289"/>
    <x v="14"/>
    <x v="39"/>
    <m/>
    <s v="Shark Spotted Gully"/>
    <n v="150"/>
    <n v="1.8"/>
    <n v="17.405526081279536"/>
  </r>
  <r>
    <x v="28"/>
    <d v="2014-12-03T00:00:00"/>
    <s v="Mile 14"/>
    <x v="532"/>
    <x v="75"/>
    <x v="288"/>
    <x v="14"/>
    <x v="39"/>
    <m/>
    <m/>
    <m/>
    <n v="1.8"/>
    <m/>
  </r>
  <r>
    <x v="28"/>
    <d v="2014-12-03T00:00:00"/>
    <s v="Mile 14"/>
    <x v="531"/>
    <x v="203"/>
    <x v="287"/>
    <x v="14"/>
    <x v="39"/>
    <m/>
    <s v="Shark Spotted Gully"/>
    <n v="140"/>
    <n v="1.8"/>
    <n v="13.737013463969374"/>
  </r>
  <r>
    <x v="28"/>
    <d v="2014-12-03T00:00:00"/>
    <s v="Mile 14"/>
    <x v="531"/>
    <x v="203"/>
    <x v="287"/>
    <x v="14"/>
    <x v="39"/>
    <m/>
    <s v="Shark Hound Smooth"/>
    <n v="101"/>
    <n v="1.8"/>
    <n v="3.8300183482197379"/>
  </r>
  <r>
    <x v="28"/>
    <d v="2014-12-03T00:00:00"/>
    <s v="Mile 14"/>
    <x v="531"/>
    <x v="203"/>
    <x v="287"/>
    <x v="14"/>
    <x v="39"/>
    <m/>
    <s v="Shark Spotted Gully"/>
    <n v="125"/>
    <n v="1.8"/>
    <n v="9.3119375240945512"/>
  </r>
  <r>
    <x v="28"/>
    <d v="2014-12-03T00:00:00"/>
    <s v="Mile 14"/>
    <x v="531"/>
    <x v="203"/>
    <x v="287"/>
    <x v="14"/>
    <x v="39"/>
    <m/>
    <s v="Shark Spotted Gully"/>
    <n v="152"/>
    <n v="1.8"/>
    <n v="18.214685167886266"/>
  </r>
  <r>
    <x v="28"/>
    <d v="2014-12-03T00:00:00"/>
    <s v="Mile 14"/>
    <x v="531"/>
    <x v="203"/>
    <x v="287"/>
    <x v="14"/>
    <x v="39"/>
    <m/>
    <s v="Guitarfish - Lesser"/>
    <n v="79"/>
    <n v="1.8"/>
    <n v="0"/>
  </r>
  <r>
    <x v="28"/>
    <d v="2014-12-03T00:00:00"/>
    <s v="Mile 14"/>
    <x v="531"/>
    <x v="203"/>
    <x v="287"/>
    <x v="14"/>
    <x v="39"/>
    <m/>
    <s v="Shark Spotted Gully"/>
    <n v="145"/>
    <n v="1.8"/>
    <n v="15.494446870971769"/>
  </r>
  <r>
    <x v="28"/>
    <d v="2014-12-03T00:00:00"/>
    <s v="Mile 14"/>
    <x v="530"/>
    <x v="372"/>
    <x v="286"/>
    <x v="14"/>
    <x v="39"/>
    <m/>
    <s v="Shark Spotted Gully"/>
    <n v="145"/>
    <n v="1.8"/>
    <n v="15.494446870971769"/>
  </r>
  <r>
    <x v="28"/>
    <d v="2014-12-03T00:00:00"/>
    <s v="Mile 14"/>
    <x v="528"/>
    <x v="199"/>
    <x v="284"/>
    <x v="14"/>
    <x v="39"/>
    <m/>
    <m/>
    <m/>
    <n v="1.8"/>
    <s v=""/>
  </r>
  <r>
    <x v="28"/>
    <d v="2014-12-03T00:00:00"/>
    <s v="Mile 14"/>
    <x v="529"/>
    <x v="371"/>
    <x v="285"/>
    <x v="14"/>
    <x v="39"/>
    <m/>
    <s v="Shark Spotted Gully"/>
    <n v="93"/>
    <n v="1.8"/>
    <n v="3.3763333885215503"/>
  </r>
  <r>
    <x v="28"/>
    <d v="2014-12-03T00:00:00"/>
    <s v="Mile 14"/>
    <x v="529"/>
    <x v="371"/>
    <x v="285"/>
    <x v="14"/>
    <x v="39"/>
    <m/>
    <s v="Shark Spotted Gully"/>
    <n v="98"/>
    <n v="1.8"/>
    <n v="4.0408261849727651"/>
  </r>
  <r>
    <x v="28"/>
    <d v="2014-12-03T00:00:00"/>
    <s v="Mile 14"/>
    <x v="3"/>
    <x v="3"/>
    <x v="2"/>
    <x v="0"/>
    <x v="29"/>
    <m/>
    <m/>
    <m/>
    <n v="1.8"/>
    <m/>
  </r>
  <r>
    <x v="28"/>
    <d v="2014-12-03T00:00:00"/>
    <s v="Mile 14"/>
    <x v="25"/>
    <x v="24"/>
    <x v="19"/>
    <x v="0"/>
    <x v="29"/>
    <m/>
    <s v="Shark Spotted Gully"/>
    <n v="147"/>
    <n v="1.8"/>
    <n v="16.240015979348737"/>
  </r>
  <r>
    <x v="28"/>
    <d v="2014-12-03T00:00:00"/>
    <s v="Mile 14"/>
    <x v="160"/>
    <x v="121"/>
    <x v="48"/>
    <x v="0"/>
    <x v="29"/>
    <m/>
    <s v="Shark Spotted Gully"/>
    <n v="158"/>
    <n v="1.8"/>
    <n v="20.801935245470947"/>
  </r>
  <r>
    <x v="28"/>
    <d v="2014-12-03T00:00:00"/>
    <s v="Mile 14"/>
    <x v="160"/>
    <x v="121"/>
    <x v="48"/>
    <x v="0"/>
    <x v="29"/>
    <m/>
    <s v="Shark Spotted Gully"/>
    <n v="91"/>
    <n v="1.8"/>
    <n v="3.1336766138816112"/>
  </r>
  <r>
    <x v="28"/>
    <d v="2014-12-03T00:00:00"/>
    <s v="Mile 14"/>
    <x v="143"/>
    <x v="113"/>
    <x v="97"/>
    <x v="0"/>
    <x v="29"/>
    <m/>
    <m/>
    <m/>
    <n v="1.8"/>
    <m/>
  </r>
  <r>
    <x v="28"/>
    <d v="2014-12-03T00:00:00"/>
    <s v="Mile 14"/>
    <x v="194"/>
    <x v="124"/>
    <x v="121"/>
    <x v="0"/>
    <x v="29"/>
    <m/>
    <s v="Shark Spotted Gully"/>
    <n v="151"/>
    <n v="1.8"/>
    <n v="17.806849370566439"/>
  </r>
  <r>
    <x v="28"/>
    <d v="2014-12-03T00:00:00"/>
    <s v="Mile 14"/>
    <x v="194"/>
    <x v="124"/>
    <x v="121"/>
    <x v="0"/>
    <x v="29"/>
    <m/>
    <s v="Shark Spotted Gully"/>
    <n v="111"/>
    <n v="1.8"/>
    <n v="6.1952725226960572"/>
  </r>
  <r>
    <x v="28"/>
    <d v="2014-12-03T00:00:00"/>
    <s v="Mile 14"/>
    <x v="194"/>
    <x v="124"/>
    <x v="121"/>
    <x v="0"/>
    <x v="29"/>
    <m/>
    <s v="Shark Hound Smooth"/>
    <n v="136"/>
    <n v="1.8"/>
    <n v="10.844356606428292"/>
  </r>
  <r>
    <x v="28"/>
    <d v="2014-12-03T00:00:00"/>
    <s v="Mile 14"/>
    <x v="194"/>
    <x v="124"/>
    <x v="121"/>
    <x v="0"/>
    <x v="29"/>
    <m/>
    <s v="Shark Hound Smooth"/>
    <n v="150"/>
    <n v="1.8"/>
    <n v="15.277486661068119"/>
  </r>
  <r>
    <x v="28"/>
    <d v="2014-12-03T00:00:00"/>
    <s v="Mile 14"/>
    <x v="194"/>
    <x v="124"/>
    <x v="121"/>
    <x v="0"/>
    <x v="29"/>
    <m/>
    <s v="Shark Spotted Gully"/>
    <n v="146"/>
    <n v="1.8"/>
    <n v="15.864128325978916"/>
  </r>
  <r>
    <x v="28"/>
    <d v="2014-12-03T00:00:00"/>
    <s v="Mile 14"/>
    <x v="194"/>
    <x v="124"/>
    <x v="121"/>
    <x v="0"/>
    <x v="29"/>
    <m/>
    <s v="Shark Spotted Gully"/>
    <n v="152"/>
    <n v="1.8"/>
    <n v="18.214685167886266"/>
  </r>
  <r>
    <x v="28"/>
    <d v="2014-12-03T00:00:00"/>
    <s v="Mile 14"/>
    <x v="194"/>
    <x v="124"/>
    <x v="121"/>
    <x v="0"/>
    <x v="29"/>
    <m/>
    <s v="Shark Spotted Gully"/>
    <n v="149"/>
    <n v="1.8"/>
    <n v="17.010653683396427"/>
  </r>
  <r>
    <x v="28"/>
    <d v="2014-12-03T00:00:00"/>
    <s v="Mile 14"/>
    <x v="114"/>
    <x v="61"/>
    <x v="81"/>
    <x v="0"/>
    <x v="29"/>
    <m/>
    <s v="Shark Spotted Gully"/>
    <n v="65"/>
    <n v="1.8"/>
    <m/>
  </r>
  <r>
    <x v="28"/>
    <d v="2014-12-03T00:00:00"/>
    <s v="Mile 14"/>
    <x v="114"/>
    <x v="61"/>
    <x v="81"/>
    <x v="0"/>
    <x v="29"/>
    <m/>
    <s v="Shark Spotted Gully"/>
    <n v="159"/>
    <n v="1.8"/>
    <n v="21.257098566540655"/>
  </r>
  <r>
    <x v="28"/>
    <d v="2014-12-03T00:00:00"/>
    <s v="Mile 14"/>
    <x v="527"/>
    <x v="55"/>
    <x v="84"/>
    <x v="14"/>
    <x v="38"/>
    <m/>
    <m/>
    <m/>
    <n v="1.8"/>
    <s v=""/>
  </r>
  <r>
    <x v="28"/>
    <d v="2014-12-03T00:00:00"/>
    <s v="Mile 14"/>
    <x v="526"/>
    <x v="59"/>
    <x v="56"/>
    <x v="14"/>
    <x v="38"/>
    <m/>
    <s v="Guitarfish - Lesser"/>
    <n v="82"/>
    <n v="1.8"/>
    <n v="1.9922865639312057"/>
  </r>
  <r>
    <x v="28"/>
    <d v="2014-12-03T00:00:00"/>
    <s v="Mile 14"/>
    <x v="526"/>
    <x v="59"/>
    <x v="56"/>
    <x v="14"/>
    <x v="38"/>
    <m/>
    <s v="Shark Spotted Gully"/>
    <n v="143"/>
    <n v="1.8"/>
    <n v="14.773459830290868"/>
  </r>
  <r>
    <x v="28"/>
    <d v="2014-12-03T00:00:00"/>
    <s v="Mile 14"/>
    <x v="526"/>
    <x v="59"/>
    <x v="56"/>
    <x v="14"/>
    <x v="38"/>
    <m/>
    <s v="Shark Spotted Gully"/>
    <n v="153"/>
    <n v="1.8"/>
    <n v="18.629095265871012"/>
  </r>
  <r>
    <x v="28"/>
    <d v="2014-12-03T00:00:00"/>
    <s v="Mile 14"/>
    <x v="525"/>
    <x v="370"/>
    <x v="283"/>
    <x v="14"/>
    <x v="38"/>
    <m/>
    <s v="Guitarfish - Lesser"/>
    <n v="81"/>
    <n v="1.8"/>
    <n v="0"/>
  </r>
  <r>
    <x v="28"/>
    <d v="2014-12-03T00:00:00"/>
    <s v="Mile 14"/>
    <x v="524"/>
    <x v="369"/>
    <x v="275"/>
    <x v="14"/>
    <x v="38"/>
    <m/>
    <s v="Shark Spotted Gully"/>
    <n v="144"/>
    <n v="1.8"/>
    <n v="15.130910887860535"/>
  </r>
  <r>
    <x v="28"/>
    <d v="2014-12-03T00:00:00"/>
    <s v="Mile 14"/>
    <x v="524"/>
    <x v="369"/>
    <x v="275"/>
    <x v="14"/>
    <x v="38"/>
    <m/>
    <s v="Shark Spotted Gully"/>
    <n v="150"/>
    <n v="1.8"/>
    <n v="17.405526081279536"/>
  </r>
  <r>
    <x v="28"/>
    <d v="2014-12-03T00:00:00"/>
    <s v="Mile 14"/>
    <x v="523"/>
    <x v="368"/>
    <x v="282"/>
    <x v="14"/>
    <x v="38"/>
    <m/>
    <s v="Shark Spotted Gully"/>
    <n v="162"/>
    <n v="1.8"/>
    <n v="22.664911745159788"/>
  </r>
  <r>
    <x v="28"/>
    <d v="2014-12-03T00:00:00"/>
    <s v="Mile 14"/>
    <x v="523"/>
    <x v="368"/>
    <x v="282"/>
    <x v="14"/>
    <x v="38"/>
    <m/>
    <s v="Shark Cow / Sevengill"/>
    <n v="129"/>
    <n v="1.8"/>
    <n v="27.639667388165673"/>
  </r>
  <r>
    <x v="28"/>
    <d v="2014-12-03T00:00:00"/>
    <s v="Mile 14"/>
    <x v="522"/>
    <x v="81"/>
    <x v="281"/>
    <x v="14"/>
    <x v="38"/>
    <m/>
    <m/>
    <m/>
    <n v="1.8"/>
    <s v=""/>
  </r>
  <r>
    <x v="28"/>
    <d v="2014-12-03T00:00:00"/>
    <s v="Mile 14"/>
    <x v="82"/>
    <x v="69"/>
    <x v="58"/>
    <x v="7"/>
    <x v="28"/>
    <s v="Kob"/>
    <m/>
    <n v="57"/>
    <n v="1.8"/>
    <n v="1.9096314047948511"/>
  </r>
  <r>
    <x v="28"/>
    <d v="2014-12-03T00:00:00"/>
    <s v="Mile 14"/>
    <x v="82"/>
    <x v="69"/>
    <x v="58"/>
    <x v="7"/>
    <x v="28"/>
    <s v="Kob"/>
    <m/>
    <n v="56"/>
    <n v="1.8"/>
    <n v="1.8095958395361569"/>
  </r>
  <r>
    <x v="28"/>
    <d v="2014-12-03T00:00:00"/>
    <s v="Mile 14"/>
    <x v="71"/>
    <x v="60"/>
    <x v="51"/>
    <x v="3"/>
    <x v="28"/>
    <s v="Kob"/>
    <m/>
    <n v="50"/>
    <n v="1.8"/>
    <n v="1.2822089387164712"/>
  </r>
  <r>
    <x v="28"/>
    <d v="2014-12-03T00:00:00"/>
    <s v="Mile 14"/>
    <x v="71"/>
    <x v="60"/>
    <x v="51"/>
    <x v="3"/>
    <x v="28"/>
    <s v="Kob"/>
    <m/>
    <n v="45"/>
    <n v="1.8"/>
    <n v="0.93079925898212745"/>
  </r>
  <r>
    <x v="28"/>
    <d v="2014-12-03T00:00:00"/>
    <s v="Mile 14"/>
    <x v="71"/>
    <x v="60"/>
    <x v="51"/>
    <x v="3"/>
    <x v="28"/>
    <s v="Kob"/>
    <m/>
    <n v="52"/>
    <n v="1.8"/>
    <n v="1.4445751896244685"/>
  </r>
  <r>
    <x v="28"/>
    <d v="2014-12-03T00:00:00"/>
    <s v="Mile 14"/>
    <x v="132"/>
    <x v="105"/>
    <x v="23"/>
    <x v="7"/>
    <x v="28"/>
    <m/>
    <s v="Guitarfish - Lesser"/>
    <n v="84"/>
    <n v="1.8"/>
    <n v="2.1509577761702712"/>
  </r>
  <r>
    <x v="28"/>
    <d v="2014-12-03T00:00:00"/>
    <s v="Mile 14"/>
    <x v="132"/>
    <x v="105"/>
    <x v="23"/>
    <x v="7"/>
    <x v="28"/>
    <s v="Kob"/>
    <m/>
    <n v="46"/>
    <n v="1.8"/>
    <n v="0.99511619749711522"/>
  </r>
  <r>
    <x v="28"/>
    <d v="2014-12-03T00:00:00"/>
    <s v="Mile 14"/>
    <x v="132"/>
    <x v="105"/>
    <x v="23"/>
    <x v="7"/>
    <x v="28"/>
    <s v="Kob"/>
    <m/>
    <n v="48"/>
    <n v="1.8"/>
    <n v="1.1325655535116195"/>
  </r>
  <r>
    <x v="28"/>
    <d v="2014-12-03T00:00:00"/>
    <s v="Mile 14"/>
    <x v="43"/>
    <x v="38"/>
    <x v="30"/>
    <x v="5"/>
    <x v="28"/>
    <m/>
    <s v="Shark Hound Smooth"/>
    <n v="88"/>
    <n v="1.8"/>
    <n v="2.3652937063698727"/>
  </r>
  <r>
    <x v="28"/>
    <d v="2014-12-03T00:00:00"/>
    <s v="Mile 14"/>
    <x v="129"/>
    <x v="102"/>
    <x v="37"/>
    <x v="5"/>
    <x v="28"/>
    <m/>
    <m/>
    <m/>
    <n v="1.8"/>
    <s v=""/>
  </r>
  <r>
    <x v="28"/>
    <d v="2014-12-03T00:00:00"/>
    <s v="Mile 14"/>
    <x v="145"/>
    <x v="115"/>
    <x v="98"/>
    <x v="10"/>
    <x v="28"/>
    <m/>
    <s v="Guitarfish - Lesser"/>
    <n v="84"/>
    <n v="1.8"/>
    <n v="2.1509577761702712"/>
  </r>
  <r>
    <x v="28"/>
    <d v="2014-12-03T00:00:00"/>
    <s v="Mile 14"/>
    <x v="11"/>
    <x v="11"/>
    <x v="7"/>
    <x v="5"/>
    <x v="28"/>
    <m/>
    <s v="Guitarfish - Lesser"/>
    <n v="81"/>
    <n v="1.8"/>
    <n v="0"/>
  </r>
  <r>
    <x v="28"/>
    <d v="2014-12-03T00:00:00"/>
    <s v="Mile 14"/>
    <x v="521"/>
    <x v="367"/>
    <x v="135"/>
    <x v="14"/>
    <x v="37"/>
    <m/>
    <s v="Shark Spotted Gully"/>
    <n v="103"/>
    <n v="1.8"/>
    <n v="4.7930453561972355"/>
  </r>
  <r>
    <x v="28"/>
    <d v="2014-12-03T00:00:00"/>
    <s v="Mile 14"/>
    <x v="521"/>
    <x v="367"/>
    <x v="135"/>
    <x v="14"/>
    <x v="37"/>
    <m/>
    <s v="Shark Spotted Gully"/>
    <n v="86"/>
    <n v="1.8"/>
    <n v="2.5813964507303724"/>
  </r>
  <r>
    <x v="28"/>
    <d v="2014-12-03T00:00:00"/>
    <s v="Mile 14"/>
    <x v="520"/>
    <x v="366"/>
    <x v="280"/>
    <x v="14"/>
    <x v="37"/>
    <m/>
    <m/>
    <m/>
    <n v="1.8"/>
    <s v=""/>
  </r>
  <r>
    <x v="28"/>
    <d v="2014-12-03T00:00:00"/>
    <s v="Mile 14"/>
    <x v="519"/>
    <x v="365"/>
    <x v="279"/>
    <x v="14"/>
    <x v="37"/>
    <m/>
    <m/>
    <m/>
    <n v="1.8"/>
    <s v=""/>
  </r>
  <r>
    <x v="28"/>
    <d v="2014-12-03T00:00:00"/>
    <s v="Mile 14"/>
    <x v="518"/>
    <x v="364"/>
    <x v="278"/>
    <x v="14"/>
    <x v="37"/>
    <m/>
    <m/>
    <m/>
    <n v="1.8"/>
    <s v=""/>
  </r>
  <r>
    <x v="28"/>
    <d v="2014-12-03T00:00:00"/>
    <s v="Mile 14"/>
    <x v="517"/>
    <x v="363"/>
    <x v="277"/>
    <x v="14"/>
    <x v="37"/>
    <m/>
    <s v="Guitarfish - Lesser"/>
    <n v="91"/>
    <n v="1.8"/>
    <n v="2.7744402929877947"/>
  </r>
  <r>
    <x v="28"/>
    <d v="2014-12-03T00:00:00"/>
    <s v="Mile 14"/>
    <x v="516"/>
    <x v="362"/>
    <x v="276"/>
    <x v="14"/>
    <x v="37"/>
    <m/>
    <m/>
    <m/>
    <n v="1.8"/>
    <s v=""/>
  </r>
  <r>
    <x v="28"/>
    <d v="2014-12-03T00:00:00"/>
    <s v="Mile 14"/>
    <x v="515"/>
    <x v="361"/>
    <x v="263"/>
    <x v="14"/>
    <x v="37"/>
    <m/>
    <m/>
    <m/>
    <n v="1.8"/>
    <s v=""/>
  </r>
  <r>
    <x v="28"/>
    <d v="2014-12-03T00:00:00"/>
    <s v="Mile 14"/>
    <x v="165"/>
    <x v="127"/>
    <x v="106"/>
    <x v="2"/>
    <x v="36"/>
    <m/>
    <s v="Shark Spotted Gully"/>
    <n v="121"/>
    <n v="1.8"/>
    <n v="8.3288039963392393"/>
  </r>
  <r>
    <x v="28"/>
    <d v="2014-12-03T00:00:00"/>
    <s v="Mile 14"/>
    <x v="165"/>
    <x v="127"/>
    <x v="106"/>
    <x v="2"/>
    <x v="36"/>
    <m/>
    <s v="Ray Bull / Eagle"/>
    <n v="72"/>
    <n v="1.8"/>
    <n v="6.8"/>
  </r>
  <r>
    <x v="28"/>
    <d v="2014-12-03T00:00:00"/>
    <s v="Mile 14"/>
    <x v="168"/>
    <x v="130"/>
    <x v="108"/>
    <x v="9"/>
    <x v="36"/>
    <s v="Kob"/>
    <m/>
    <n v="45"/>
    <n v="1.8"/>
    <n v="0.93079925898212745"/>
  </r>
  <r>
    <x v="28"/>
    <d v="2014-12-03T00:00:00"/>
    <s v="Mile 14"/>
    <x v="178"/>
    <x v="13"/>
    <x v="102"/>
    <x v="9"/>
    <x v="36"/>
    <m/>
    <m/>
    <m/>
    <n v="1.8"/>
    <s v=""/>
  </r>
  <r>
    <x v="28"/>
    <d v="2014-12-03T00:00:00"/>
    <s v="Mile 14"/>
    <x v="174"/>
    <x v="45"/>
    <x v="112"/>
    <x v="9"/>
    <x v="36"/>
    <m/>
    <s v="Guitarfish - Lesser"/>
    <n v="82"/>
    <n v="1.8"/>
    <n v="1.9922865639312057"/>
  </r>
  <r>
    <x v="28"/>
    <d v="2014-12-03T00:00:00"/>
    <s v="Mile 14"/>
    <x v="208"/>
    <x v="155"/>
    <x v="29"/>
    <x v="2"/>
    <x v="36"/>
    <s v="Kob"/>
    <m/>
    <n v="43"/>
    <n v="1.8"/>
    <n v="0.81065131579125005"/>
  </r>
  <r>
    <x v="28"/>
    <d v="2014-12-03T00:00:00"/>
    <s v="Mile 14"/>
    <x v="4"/>
    <x v="4"/>
    <x v="2"/>
    <x v="2"/>
    <x v="36"/>
    <m/>
    <s v="Shark Spotted Gully"/>
    <n v="88"/>
    <n v="1.8"/>
    <n v="2.7932356433082974"/>
  </r>
  <r>
    <x v="28"/>
    <d v="2014-12-03T00:00:00"/>
    <s v="Mile 14"/>
    <x v="251"/>
    <x v="179"/>
    <x v="139"/>
    <x v="9"/>
    <x v="36"/>
    <m/>
    <s v="Guitarfish - Lesser"/>
    <n v="84"/>
    <n v="1.8"/>
    <n v="2.1509577761702712"/>
  </r>
  <r>
    <x v="28"/>
    <d v="2014-12-03T00:00:00"/>
    <s v="Mile 14"/>
    <x v="251"/>
    <x v="179"/>
    <x v="139"/>
    <x v="9"/>
    <x v="36"/>
    <s v="Kob"/>
    <m/>
    <n v="46"/>
    <n v="1.8"/>
    <n v="0.99511619749711522"/>
  </r>
  <r>
    <x v="28"/>
    <d v="2014-12-03T00:00:00"/>
    <s v="Mile 14"/>
    <x v="513"/>
    <x v="359"/>
    <x v="274"/>
    <x v="14"/>
    <x v="35"/>
    <m/>
    <s v="Shark Copper (Female)"/>
    <n v="155"/>
    <n v="1.8"/>
    <n v="50.624885320281678"/>
  </r>
  <r>
    <x v="28"/>
    <d v="2014-12-03T00:00:00"/>
    <s v="Mile 14"/>
    <x v="514"/>
    <x v="360"/>
    <x v="275"/>
    <x v="14"/>
    <x v="35"/>
    <m/>
    <m/>
    <m/>
    <n v="1.8"/>
    <s v=""/>
  </r>
  <r>
    <x v="28"/>
    <d v="2014-12-03T00:00:00"/>
    <s v="Mile 14"/>
    <x v="510"/>
    <x v="356"/>
    <x v="272"/>
    <x v="14"/>
    <x v="35"/>
    <m/>
    <m/>
    <m/>
    <n v="1.8"/>
    <s v=""/>
  </r>
  <r>
    <x v="28"/>
    <d v="2014-12-03T00:00:00"/>
    <s v="Mile 14"/>
    <x v="511"/>
    <x v="357"/>
    <x v="167"/>
    <x v="14"/>
    <x v="35"/>
    <m/>
    <m/>
    <m/>
    <n v="1.8"/>
    <m/>
  </r>
  <r>
    <x v="28"/>
    <d v="2014-12-03T00:00:00"/>
    <s v="Mile 14"/>
    <x v="508"/>
    <x v="354"/>
    <x v="270"/>
    <x v="14"/>
    <x v="35"/>
    <m/>
    <m/>
    <m/>
    <n v="1.8"/>
    <s v=""/>
  </r>
  <r>
    <x v="28"/>
    <d v="2014-12-03T00:00:00"/>
    <s v="Mile 14"/>
    <x v="512"/>
    <x v="358"/>
    <x v="273"/>
    <x v="14"/>
    <x v="35"/>
    <m/>
    <s v="Shark Spotted Gully"/>
    <n v="138"/>
    <n v="1.8"/>
    <n v="13.075372001320838"/>
  </r>
  <r>
    <x v="28"/>
    <d v="2014-12-03T00:00:00"/>
    <s v="Mile 14"/>
    <x v="512"/>
    <x v="358"/>
    <x v="273"/>
    <x v="14"/>
    <x v="35"/>
    <m/>
    <s v="Shark Spotted Gully"/>
    <n v="133"/>
    <n v="1.8"/>
    <n v="11.520430189529916"/>
  </r>
  <r>
    <x v="28"/>
    <d v="2014-12-03T00:00:00"/>
    <s v="Mile 14"/>
    <x v="509"/>
    <x v="355"/>
    <x v="271"/>
    <x v="14"/>
    <x v="35"/>
    <m/>
    <s v="Shark Spotted Gully"/>
    <n v="128"/>
    <n v="1.8"/>
    <n v="10.101273142846805"/>
  </r>
  <r>
    <x v="28"/>
    <d v="2014-12-03T00:00:00"/>
    <s v="Mile 14"/>
    <x v="509"/>
    <x v="355"/>
    <x v="271"/>
    <x v="14"/>
    <x v="35"/>
    <m/>
    <s v="Shark Cow / Sevengill"/>
    <n v="135"/>
    <n v="1.8"/>
    <n v="32.084355768001963"/>
  </r>
  <r>
    <x v="28"/>
    <d v="2014-12-03T00:00:00"/>
    <s v="Mile 14"/>
    <x v="410"/>
    <x v="81"/>
    <x v="82"/>
    <x v="6"/>
    <x v="34"/>
    <m/>
    <m/>
    <m/>
    <n v="1.8"/>
    <s v=""/>
  </r>
  <r>
    <x v="28"/>
    <d v="2014-12-03T00:00:00"/>
    <s v="Mile 14"/>
    <x v="29"/>
    <x v="27"/>
    <x v="22"/>
    <x v="6"/>
    <x v="34"/>
    <m/>
    <m/>
    <m/>
    <n v="1.8"/>
    <s v=""/>
  </r>
  <r>
    <x v="28"/>
    <d v="2014-12-03T00:00:00"/>
    <s v="Mile 14"/>
    <x v="33"/>
    <x v="5"/>
    <x v="25"/>
    <x v="6"/>
    <x v="34"/>
    <m/>
    <m/>
    <m/>
    <n v="1.8"/>
    <s v=""/>
  </r>
  <r>
    <x v="28"/>
    <d v="2014-12-03T00:00:00"/>
    <s v="Mile 14"/>
    <x v="22"/>
    <x v="21"/>
    <x v="17"/>
    <x v="6"/>
    <x v="34"/>
    <m/>
    <s v="Shark Spotted Gully"/>
    <n v="120"/>
    <n v="1.8"/>
    <n v="8.0950208693744337"/>
  </r>
  <r>
    <x v="28"/>
    <d v="2014-12-03T00:00:00"/>
    <s v="Mile 14"/>
    <x v="147"/>
    <x v="116"/>
    <x v="29"/>
    <x v="6"/>
    <x v="34"/>
    <m/>
    <s v="Shark Spotted Gully"/>
    <n v="150"/>
    <n v="1.8"/>
    <n v="17.405526081279536"/>
  </r>
  <r>
    <x v="28"/>
    <d v="2014-12-03T00:00:00"/>
    <s v="Mile 14"/>
    <x v="164"/>
    <x v="31"/>
    <x v="105"/>
    <x v="6"/>
    <x v="34"/>
    <m/>
    <s v="Guitarfish - Lesser"/>
    <n v="80"/>
    <n v="1.8"/>
    <n v="0"/>
  </r>
  <r>
    <x v="28"/>
    <d v="2014-12-03T00:00:00"/>
    <s v="Mile 14"/>
    <x v="164"/>
    <x v="31"/>
    <x v="105"/>
    <x v="6"/>
    <x v="34"/>
    <m/>
    <s v="Shark Hound Smooth"/>
    <n v="77"/>
    <n v="1.8"/>
    <n v="0"/>
  </r>
  <r>
    <x v="28"/>
    <d v="2014-12-03T00:00:00"/>
    <s v="Mile 14"/>
    <x v="506"/>
    <x v="353"/>
    <x v="10"/>
    <x v="14"/>
    <x v="33"/>
    <m/>
    <m/>
    <m/>
    <n v="1.8"/>
    <s v=""/>
  </r>
  <r>
    <x v="28"/>
    <d v="2014-12-03T00:00:00"/>
    <s v="Mile 14"/>
    <x v="507"/>
    <x v="32"/>
    <x v="269"/>
    <x v="14"/>
    <x v="33"/>
    <m/>
    <m/>
    <m/>
    <n v="1.8"/>
    <s v=""/>
  </r>
  <r>
    <x v="28"/>
    <d v="2014-12-03T00:00:00"/>
    <s v="Mile 14"/>
    <x v="502"/>
    <x v="84"/>
    <x v="266"/>
    <x v="14"/>
    <x v="33"/>
    <m/>
    <s v="Shark Spotted Gully"/>
    <n v="153"/>
    <n v="1.8"/>
    <n v="18.629095265871012"/>
  </r>
  <r>
    <x v="28"/>
    <d v="2014-12-03T00:00:00"/>
    <s v="Mile 14"/>
    <x v="503"/>
    <x v="351"/>
    <x v="267"/>
    <x v="14"/>
    <x v="33"/>
    <m/>
    <m/>
    <m/>
    <n v="1.8"/>
    <s v=""/>
  </r>
  <r>
    <x v="28"/>
    <d v="2014-12-03T00:00:00"/>
    <s v="Mile 14"/>
    <x v="504"/>
    <x v="352"/>
    <x v="268"/>
    <x v="14"/>
    <x v="33"/>
    <m/>
    <s v="Shark Spotted Gully"/>
    <n v="120"/>
    <n v="1.8"/>
    <n v="8.0950208693744337"/>
  </r>
  <r>
    <x v="28"/>
    <d v="2014-12-03T00:00:00"/>
    <s v="Mile 14"/>
    <x v="505"/>
    <x v="219"/>
    <x v="144"/>
    <x v="14"/>
    <x v="33"/>
    <m/>
    <m/>
    <m/>
    <n v="1.8"/>
    <s v=""/>
  </r>
  <r>
    <x v="29"/>
    <d v="2014-12-04T00:00:00"/>
    <s v="Jakkalsputz"/>
    <x v="522"/>
    <x v="81"/>
    <x v="281"/>
    <x v="14"/>
    <x v="38"/>
    <m/>
    <s v="Shark Spotted Gully"/>
    <n v="135"/>
    <n v="1.8"/>
    <n v="12.125703134422556"/>
  </r>
  <r>
    <x v="29"/>
    <d v="2014-12-04T00:00:00"/>
    <s v="Jakkalsputz"/>
    <x v="526"/>
    <x v="59"/>
    <x v="56"/>
    <x v="14"/>
    <x v="38"/>
    <m/>
    <s v="Shark Spotted Gully"/>
    <n v="157"/>
    <n v="1.8"/>
    <n v="20.353720640417258"/>
  </r>
  <r>
    <x v="29"/>
    <d v="2014-12-04T00:00:00"/>
    <s v="Jakkalsputz"/>
    <x v="526"/>
    <x v="59"/>
    <x v="56"/>
    <x v="14"/>
    <x v="38"/>
    <m/>
    <s v="Shark Spotted Gully"/>
    <n v="104"/>
    <n v="1.8"/>
    <n v="4.9545834661362358"/>
  </r>
  <r>
    <x v="29"/>
    <d v="2014-12-04T00:00:00"/>
    <s v="Jakkalsputz"/>
    <x v="525"/>
    <x v="370"/>
    <x v="283"/>
    <x v="14"/>
    <x v="38"/>
    <m/>
    <s v="Shark Spotted Gully"/>
    <n v="139"/>
    <n v="1.8"/>
    <n v="13.40330027233245"/>
  </r>
  <r>
    <x v="29"/>
    <d v="2014-12-04T00:00:00"/>
    <s v="Jakkalsputz"/>
    <x v="525"/>
    <x v="370"/>
    <x v="283"/>
    <x v="14"/>
    <x v="38"/>
    <m/>
    <s v="Shark Spotted Gully"/>
    <n v="140"/>
    <n v="1.8"/>
    <n v="13.737013463969374"/>
  </r>
  <r>
    <x v="29"/>
    <d v="2014-12-04T00:00:00"/>
    <s v="Jakkalsputz"/>
    <x v="525"/>
    <x v="370"/>
    <x v="283"/>
    <x v="14"/>
    <x v="38"/>
    <m/>
    <s v="Ray Blue (Female)"/>
    <n v="67"/>
    <n v="1.8"/>
    <n v="13.879598649186889"/>
  </r>
  <r>
    <x v="29"/>
    <d v="2014-12-04T00:00:00"/>
    <s v="Jakkalsputz"/>
    <x v="525"/>
    <x v="370"/>
    <x v="283"/>
    <x v="14"/>
    <x v="38"/>
    <m/>
    <s v="Shark Spotted Gully"/>
    <n v="110"/>
    <n v="1.8"/>
    <n v="6.0058814702622563"/>
  </r>
  <r>
    <x v="29"/>
    <d v="2014-12-04T00:00:00"/>
    <s v="Jakkalsputz"/>
    <x v="527"/>
    <x v="55"/>
    <x v="84"/>
    <x v="14"/>
    <x v="38"/>
    <m/>
    <m/>
    <m/>
    <n v="1.8"/>
    <s v=""/>
  </r>
  <r>
    <x v="29"/>
    <d v="2014-12-04T00:00:00"/>
    <s v="Jakkalsputz"/>
    <x v="524"/>
    <x v="369"/>
    <x v="275"/>
    <x v="14"/>
    <x v="38"/>
    <s v="Kob"/>
    <m/>
    <n v="61"/>
    <n v="1.8"/>
    <n v="2.3468897350225775"/>
  </r>
  <r>
    <x v="29"/>
    <d v="2014-12-04T00:00:00"/>
    <s v="Jakkalsputz"/>
    <x v="524"/>
    <x v="369"/>
    <x v="275"/>
    <x v="14"/>
    <x v="38"/>
    <m/>
    <s v="Shark Spotted Gully"/>
    <n v="132"/>
    <n v="1.8"/>
    <n v="11.225969493592334"/>
  </r>
  <r>
    <x v="29"/>
    <d v="2014-12-04T00:00:00"/>
    <s v="Jakkalsputz"/>
    <x v="524"/>
    <x v="369"/>
    <x v="275"/>
    <x v="14"/>
    <x v="38"/>
    <m/>
    <s v="Shark Spotted Gully"/>
    <n v="106"/>
    <n v="1.8"/>
    <n v="5.2891721666685916"/>
  </r>
  <r>
    <x v="29"/>
    <d v="2014-12-04T00:00:00"/>
    <s v="Jakkalsputz"/>
    <x v="524"/>
    <x v="369"/>
    <x v="275"/>
    <x v="14"/>
    <x v="38"/>
    <m/>
    <s v="Shark Spotted Gully"/>
    <n v="126"/>
    <n v="1.8"/>
    <n v="9.5700035976972746"/>
  </r>
  <r>
    <x v="29"/>
    <d v="2014-12-04T00:00:00"/>
    <s v="Jakkalsputz"/>
    <x v="524"/>
    <x v="369"/>
    <x v="275"/>
    <x v="14"/>
    <x v="38"/>
    <m/>
    <s v="Shark Spotted Gully"/>
    <n v="147"/>
    <n v="1.8"/>
    <n v="16.240015979348737"/>
  </r>
  <r>
    <x v="29"/>
    <d v="2014-12-04T00:00:00"/>
    <s v="Jakkalsputz"/>
    <x v="524"/>
    <x v="369"/>
    <x v="275"/>
    <x v="14"/>
    <x v="38"/>
    <m/>
    <s v="Shark Spotted Gully"/>
    <n v="147"/>
    <n v="1.8"/>
    <n v="16.240015979348737"/>
  </r>
  <r>
    <x v="29"/>
    <d v="2014-12-04T00:00:00"/>
    <s v="Jakkalsputz"/>
    <x v="523"/>
    <x v="368"/>
    <x v="282"/>
    <x v="14"/>
    <x v="38"/>
    <m/>
    <m/>
    <m/>
    <n v="1.8"/>
    <s v=""/>
  </r>
  <r>
    <x v="29"/>
    <d v="2014-12-04T00:00:00"/>
    <s v="Jakkalsputz"/>
    <x v="46"/>
    <x v="41"/>
    <x v="33"/>
    <x v="2"/>
    <x v="40"/>
    <s v="Kob"/>
    <m/>
    <n v="58"/>
    <n v="1.8"/>
    <n v="2.013312024764649"/>
  </r>
  <r>
    <x v="29"/>
    <d v="2014-12-04T00:00:00"/>
    <s v="Jakkalsputz"/>
    <x v="46"/>
    <x v="41"/>
    <x v="33"/>
    <x v="2"/>
    <x v="40"/>
    <s v="Kob"/>
    <m/>
    <n v="64"/>
    <n v="1.8"/>
    <n v="2.7156707080931191"/>
  </r>
  <r>
    <x v="29"/>
    <d v="2014-12-04T00:00:00"/>
    <s v="Jakkalsputz"/>
    <x v="46"/>
    <x v="41"/>
    <x v="33"/>
    <x v="2"/>
    <x v="40"/>
    <m/>
    <s v="Ray Bull / Eagle"/>
    <n v="69"/>
    <n v="1.8"/>
    <n v="6"/>
  </r>
  <r>
    <x v="29"/>
    <d v="2014-12-04T00:00:00"/>
    <s v="Jakkalsputz"/>
    <x v="185"/>
    <x v="140"/>
    <x v="114"/>
    <x v="2"/>
    <x v="40"/>
    <m/>
    <s v="Shark Spotted Gully"/>
    <n v="147"/>
    <n v="1.8"/>
    <n v="16.240015979348737"/>
  </r>
  <r>
    <x v="29"/>
    <d v="2014-12-04T00:00:00"/>
    <s v="Jakkalsputz"/>
    <x v="185"/>
    <x v="140"/>
    <x v="114"/>
    <x v="2"/>
    <x v="40"/>
    <m/>
    <s v="Shark Spotted Gully"/>
    <n v="88"/>
    <n v="1.8"/>
    <n v="2.7932356433082974"/>
  </r>
  <r>
    <x v="29"/>
    <d v="2014-12-04T00:00:00"/>
    <s v="Jakkalsputz"/>
    <x v="163"/>
    <x v="84"/>
    <x v="104"/>
    <x v="2"/>
    <x v="40"/>
    <m/>
    <s v="Shark Spotted Gully"/>
    <n v="140"/>
    <n v="1.8"/>
    <n v="13.737013463969374"/>
  </r>
  <r>
    <x v="29"/>
    <d v="2014-12-04T00:00:00"/>
    <s v="Jakkalsputz"/>
    <x v="163"/>
    <x v="84"/>
    <x v="104"/>
    <x v="2"/>
    <x v="40"/>
    <m/>
    <s v="Shark Spotted Gully"/>
    <n v="112"/>
    <n v="1.8"/>
    <n v="6.3888566283160166"/>
  </r>
  <r>
    <x v="29"/>
    <d v="2014-12-04T00:00:00"/>
    <s v="Jakkalsputz"/>
    <x v="163"/>
    <x v="84"/>
    <x v="104"/>
    <x v="2"/>
    <x v="40"/>
    <m/>
    <s v="Shark Spotted Gully"/>
    <n v="65"/>
    <n v="1.8"/>
    <n v="0"/>
  </r>
  <r>
    <x v="29"/>
    <d v="2014-12-04T00:00:00"/>
    <s v="Jakkalsputz"/>
    <x v="195"/>
    <x v="146"/>
    <x v="122"/>
    <x v="4"/>
    <x v="40"/>
    <m/>
    <s v="Shark Spotted Gully"/>
    <n v="124"/>
    <n v="1.8"/>
    <n v="9.0588412121173327"/>
  </r>
  <r>
    <x v="29"/>
    <d v="2014-12-04T00:00:00"/>
    <s v="Jakkalsputz"/>
    <x v="195"/>
    <x v="146"/>
    <x v="122"/>
    <x v="4"/>
    <x v="40"/>
    <s v="Kob"/>
    <m/>
    <n v="46"/>
    <n v="1.8"/>
    <n v="0.99511619749711522"/>
  </r>
  <r>
    <x v="29"/>
    <d v="2014-12-04T00:00:00"/>
    <s v="Jakkalsputz"/>
    <x v="166"/>
    <x v="128"/>
    <x v="69"/>
    <x v="4"/>
    <x v="40"/>
    <m/>
    <s v="Shark Spotted Gully"/>
    <n v="117"/>
    <n v="1.8"/>
    <n v="7.4215754640455929"/>
  </r>
  <r>
    <x v="29"/>
    <d v="2014-12-04T00:00:00"/>
    <s v="Jakkalsputz"/>
    <x v="134"/>
    <x v="5"/>
    <x v="74"/>
    <x v="2"/>
    <x v="40"/>
    <m/>
    <s v="Shark Spotted Gully"/>
    <n v="120"/>
    <n v="1.8"/>
    <n v="8.0950208693744337"/>
  </r>
  <r>
    <x v="29"/>
    <d v="2014-12-04T00:00:00"/>
    <s v="Jakkalsputz"/>
    <x v="134"/>
    <x v="5"/>
    <x v="74"/>
    <x v="2"/>
    <x v="40"/>
    <m/>
    <s v="Shark Spotted Gully"/>
    <n v="121"/>
    <n v="1.8"/>
    <n v="8.3288039963392393"/>
  </r>
  <r>
    <x v="29"/>
    <d v="2014-12-04T00:00:00"/>
    <s v="Jakkalsputz"/>
    <x v="134"/>
    <x v="5"/>
    <x v="74"/>
    <x v="2"/>
    <x v="40"/>
    <s v="Kob"/>
    <m/>
    <n v="42"/>
    <n v="1.8"/>
    <n v="0.75468866955363878"/>
  </r>
  <r>
    <x v="29"/>
    <d v="2014-12-04T00:00:00"/>
    <s v="Jakkalsputz"/>
    <x v="518"/>
    <x v="364"/>
    <x v="278"/>
    <x v="14"/>
    <x v="37"/>
    <m/>
    <m/>
    <m/>
    <n v="1.8"/>
    <s v=""/>
  </r>
  <r>
    <x v="29"/>
    <d v="2014-12-04T00:00:00"/>
    <s v="Jakkalsputz"/>
    <x v="520"/>
    <x v="366"/>
    <x v="280"/>
    <x v="14"/>
    <x v="37"/>
    <m/>
    <m/>
    <m/>
    <n v="1.8"/>
    <s v=""/>
  </r>
  <r>
    <x v="29"/>
    <d v="2014-12-04T00:00:00"/>
    <s v="Jakkalsputz"/>
    <x v="521"/>
    <x v="367"/>
    <x v="135"/>
    <x v="14"/>
    <x v="37"/>
    <s v="Kob"/>
    <m/>
    <n v="41"/>
    <n v="1.8"/>
    <n v="0.7013792469278527"/>
  </r>
  <r>
    <x v="29"/>
    <d v="2014-12-04T00:00:00"/>
    <s v="Jakkalsputz"/>
    <x v="516"/>
    <x v="362"/>
    <x v="276"/>
    <x v="14"/>
    <x v="37"/>
    <s v="Kob"/>
    <m/>
    <n v="44"/>
    <n v="1.8"/>
    <n v="0.86933291531496948"/>
  </r>
  <r>
    <x v="29"/>
    <d v="2014-12-04T00:00:00"/>
    <s v="Jakkalsputz"/>
    <x v="515"/>
    <x v="361"/>
    <x v="263"/>
    <x v="14"/>
    <x v="37"/>
    <s v="Kob"/>
    <m/>
    <n v="45"/>
    <n v="1.8"/>
    <n v="0.93079925898212745"/>
  </r>
  <r>
    <x v="29"/>
    <d v="2014-12-04T00:00:00"/>
    <s v="Jakkalsputz"/>
    <x v="517"/>
    <x v="363"/>
    <x v="277"/>
    <x v="14"/>
    <x v="37"/>
    <s v="Steenbras West Coast"/>
    <m/>
    <n v="37.5"/>
    <n v="1.8"/>
    <n v="1.1000000000000001"/>
  </r>
  <r>
    <x v="29"/>
    <d v="2014-12-04T00:00:00"/>
    <s v="Jakkalsputz"/>
    <x v="517"/>
    <x v="363"/>
    <x v="277"/>
    <x v="14"/>
    <x v="37"/>
    <m/>
    <s v="Shark Hound Smooth"/>
    <n v="153"/>
    <n v="1.8"/>
    <n v="16.373265871871336"/>
  </r>
  <r>
    <x v="29"/>
    <d v="2014-12-04T00:00:00"/>
    <s v="Jakkalsputz"/>
    <x v="519"/>
    <x v="365"/>
    <x v="279"/>
    <x v="14"/>
    <x v="37"/>
    <s v="Kob"/>
    <m/>
    <n v="42"/>
    <n v="1.8"/>
    <n v="0.75468866955363878"/>
  </r>
  <r>
    <x v="29"/>
    <d v="2014-12-04T00:00:00"/>
    <s v="Jakkalsputz"/>
    <x v="519"/>
    <x v="365"/>
    <x v="279"/>
    <x v="14"/>
    <x v="37"/>
    <s v="Kob"/>
    <m/>
    <n v="42"/>
    <n v="1.8"/>
    <n v="0.75468866955363878"/>
  </r>
  <r>
    <x v="29"/>
    <d v="2014-12-04T00:00:00"/>
    <s v="Jakkalsputz"/>
    <x v="132"/>
    <x v="105"/>
    <x v="23"/>
    <x v="7"/>
    <x v="28"/>
    <s v="Kob"/>
    <m/>
    <n v="53"/>
    <n v="1.8"/>
    <n v="1.5306948836717362"/>
  </r>
  <r>
    <x v="29"/>
    <d v="2014-12-04T00:00:00"/>
    <s v="Jakkalsputz"/>
    <x v="132"/>
    <x v="105"/>
    <x v="23"/>
    <x v="7"/>
    <x v="28"/>
    <s v="Kob"/>
    <m/>
    <n v="45"/>
    <n v="1.8"/>
    <n v="0.93079925898212745"/>
  </r>
  <r>
    <x v="29"/>
    <d v="2014-12-04T00:00:00"/>
    <s v="Jakkalsputz"/>
    <x v="11"/>
    <x v="11"/>
    <x v="7"/>
    <x v="5"/>
    <x v="28"/>
    <s v="Galjoen"/>
    <m/>
    <n v="32"/>
    <n v="1.8"/>
    <n v="0.6"/>
  </r>
  <r>
    <x v="29"/>
    <d v="2014-12-04T00:00:00"/>
    <s v="Jakkalsputz"/>
    <x v="11"/>
    <x v="11"/>
    <x v="7"/>
    <x v="5"/>
    <x v="28"/>
    <s v="Kob"/>
    <m/>
    <n v="51"/>
    <n v="1.8"/>
    <n v="1.3617686202006156"/>
  </r>
  <r>
    <x v="29"/>
    <d v="2014-12-04T00:00:00"/>
    <s v="Jakkalsputz"/>
    <x v="43"/>
    <x v="38"/>
    <x v="30"/>
    <x v="5"/>
    <x v="28"/>
    <m/>
    <m/>
    <m/>
    <n v="1.8"/>
    <s v=""/>
  </r>
  <r>
    <x v="29"/>
    <d v="2014-12-04T00:00:00"/>
    <s v="Jakkalsputz"/>
    <x v="129"/>
    <x v="102"/>
    <x v="37"/>
    <x v="5"/>
    <x v="28"/>
    <m/>
    <m/>
    <m/>
    <n v="1.8"/>
    <s v=""/>
  </r>
  <r>
    <x v="29"/>
    <d v="2014-12-04T00:00:00"/>
    <s v="Jakkalsputz"/>
    <x v="82"/>
    <x v="69"/>
    <x v="58"/>
    <x v="7"/>
    <x v="28"/>
    <m/>
    <m/>
    <m/>
    <n v="1.8"/>
    <s v=""/>
  </r>
  <r>
    <x v="29"/>
    <d v="2014-12-04T00:00:00"/>
    <s v="Jakkalsputz"/>
    <x v="145"/>
    <x v="115"/>
    <x v="98"/>
    <x v="10"/>
    <x v="28"/>
    <m/>
    <m/>
    <m/>
    <n v="1.8"/>
    <s v=""/>
  </r>
  <r>
    <x v="29"/>
    <d v="2014-12-04T00:00:00"/>
    <s v="Jakkalsputz"/>
    <x v="71"/>
    <x v="60"/>
    <x v="51"/>
    <x v="3"/>
    <x v="28"/>
    <s v="Kob"/>
    <m/>
    <n v="44"/>
    <n v="1.8"/>
    <n v="0.86933291531496948"/>
  </r>
  <r>
    <x v="29"/>
    <d v="2014-12-04T00:00:00"/>
    <s v="Jakkalsputz"/>
    <x v="532"/>
    <x v="75"/>
    <x v="288"/>
    <x v="14"/>
    <x v="39"/>
    <m/>
    <s v="Shark Spotted Gully"/>
    <n v="114"/>
    <n v="1.8"/>
    <n v="6.7888208054117003"/>
  </r>
  <r>
    <x v="29"/>
    <d v="2014-12-04T00:00:00"/>
    <s v="Jakkalsputz"/>
    <x v="528"/>
    <x v="199"/>
    <x v="284"/>
    <x v="14"/>
    <x v="39"/>
    <m/>
    <s v="Shark Spotted Gully"/>
    <n v="151"/>
    <n v="1.8"/>
    <n v="17.806849370566439"/>
  </r>
  <r>
    <x v="29"/>
    <d v="2014-12-04T00:00:00"/>
    <s v="Jakkalsputz"/>
    <x v="528"/>
    <x v="199"/>
    <x v="284"/>
    <x v="14"/>
    <x v="39"/>
    <m/>
    <s v="Shark Hound Smooth"/>
    <n v="123"/>
    <n v="1.8"/>
    <n v="7.6308474022322725"/>
  </r>
  <r>
    <x v="29"/>
    <d v="2014-12-04T00:00:00"/>
    <s v="Jakkalsputz"/>
    <x v="528"/>
    <x v="199"/>
    <x v="284"/>
    <x v="14"/>
    <x v="39"/>
    <m/>
    <s v="Shark Spotted Gully"/>
    <n v="103"/>
    <n v="1.8"/>
    <n v="4.7930453561972355"/>
  </r>
  <r>
    <x v="29"/>
    <d v="2014-12-04T00:00:00"/>
    <s v="Jakkalsputz"/>
    <x v="533"/>
    <x v="373"/>
    <x v="289"/>
    <x v="14"/>
    <x v="39"/>
    <m/>
    <s v="Shark Spotted Gully"/>
    <n v="150"/>
    <n v="1.8"/>
    <n v="17.405526081279536"/>
  </r>
  <r>
    <x v="29"/>
    <d v="2014-12-04T00:00:00"/>
    <s v="Jakkalsputz"/>
    <x v="533"/>
    <x v="373"/>
    <x v="289"/>
    <x v="14"/>
    <x v="39"/>
    <m/>
    <s v="Shark Spotted Gully"/>
    <n v="82"/>
    <n v="1.8"/>
    <n v="2.1922599772449654"/>
  </r>
  <r>
    <x v="29"/>
    <d v="2014-12-04T00:00:00"/>
    <s v="Jakkalsputz"/>
    <x v="529"/>
    <x v="371"/>
    <x v="285"/>
    <x v="14"/>
    <x v="39"/>
    <m/>
    <m/>
    <m/>
    <n v="1.8"/>
    <s v=""/>
  </r>
  <r>
    <x v="29"/>
    <d v="2014-12-04T00:00:00"/>
    <s v="Jakkalsputz"/>
    <x v="530"/>
    <x v="372"/>
    <x v="286"/>
    <x v="14"/>
    <x v="39"/>
    <m/>
    <s v="Shark Spotted Gully"/>
    <n v="138"/>
    <n v="1.8"/>
    <n v="13.075372001320838"/>
  </r>
  <r>
    <x v="29"/>
    <d v="2014-12-04T00:00:00"/>
    <s v="Jakkalsputz"/>
    <x v="530"/>
    <x v="372"/>
    <x v="286"/>
    <x v="14"/>
    <x v="39"/>
    <m/>
    <s v="Shark Spotted Gully"/>
    <n v="155"/>
    <n v="1.8"/>
    <n v="19.47788641042284"/>
  </r>
  <r>
    <x v="29"/>
    <d v="2014-12-04T00:00:00"/>
    <s v="Jakkalsputz"/>
    <x v="530"/>
    <x v="372"/>
    <x v="286"/>
    <x v="14"/>
    <x v="39"/>
    <m/>
    <s v="Shark Spotted Gully"/>
    <n v="136"/>
    <n v="1.8"/>
    <n v="12.43663260456127"/>
  </r>
  <r>
    <x v="29"/>
    <d v="2014-12-04T00:00:00"/>
    <s v="Jakkalsputz"/>
    <x v="531"/>
    <x v="203"/>
    <x v="287"/>
    <x v="14"/>
    <x v="39"/>
    <m/>
    <s v="Shark Spotted Gully"/>
    <n v="147"/>
    <n v="1.8"/>
    <n v="16.240015979348737"/>
  </r>
  <r>
    <x v="29"/>
    <d v="2014-12-04T00:00:00"/>
    <s v="Jakkalsputz"/>
    <x v="531"/>
    <x v="203"/>
    <x v="287"/>
    <x v="14"/>
    <x v="39"/>
    <m/>
    <s v="Shark Spotted Gully"/>
    <n v="145"/>
    <n v="1.8"/>
    <n v="15.494446870971769"/>
  </r>
  <r>
    <x v="29"/>
    <d v="2014-12-04T00:00:00"/>
    <s v="Jakkalsputz"/>
    <x v="531"/>
    <x v="203"/>
    <x v="287"/>
    <x v="14"/>
    <x v="39"/>
    <m/>
    <s v="Shark Spotted Gully"/>
    <n v="117"/>
    <n v="1.8"/>
    <n v="7.4215754640455929"/>
  </r>
  <r>
    <x v="29"/>
    <d v="2014-12-04T00:00:00"/>
    <s v="Jakkalsputz"/>
    <x v="194"/>
    <x v="124"/>
    <x v="121"/>
    <x v="0"/>
    <x v="29"/>
    <m/>
    <s v="Shark Spotted Gully"/>
    <n v="90"/>
    <n v="1.8"/>
    <n v="3.0171065594447728"/>
  </r>
  <r>
    <x v="29"/>
    <d v="2014-12-04T00:00:00"/>
    <s v="Jakkalsputz"/>
    <x v="194"/>
    <x v="124"/>
    <x v="121"/>
    <x v="0"/>
    <x v="29"/>
    <m/>
    <s v="Shark Spotted Gully"/>
    <n v="102"/>
    <n v="1.8"/>
    <n v="4.6352747465524526"/>
  </r>
  <r>
    <x v="29"/>
    <d v="2014-12-04T00:00:00"/>
    <s v="Jakkalsputz"/>
    <x v="194"/>
    <x v="124"/>
    <x v="121"/>
    <x v="0"/>
    <x v="29"/>
    <m/>
    <s v="Shark Spotted Gully"/>
    <n v="101"/>
    <n v="1.8"/>
    <n v="4.481219415496029"/>
  </r>
  <r>
    <x v="29"/>
    <d v="2014-12-04T00:00:00"/>
    <s v="Jakkalsputz"/>
    <x v="194"/>
    <x v="124"/>
    <x v="121"/>
    <x v="0"/>
    <x v="29"/>
    <s v="Kob"/>
    <m/>
    <n v="62"/>
    <n v="1.8"/>
    <n v="2.4658163224666536"/>
  </r>
  <r>
    <x v="29"/>
    <d v="2014-12-04T00:00:00"/>
    <s v="Jakkalsputz"/>
    <x v="194"/>
    <x v="124"/>
    <x v="121"/>
    <x v="0"/>
    <x v="29"/>
    <m/>
    <s v="Shark Spotted Gully"/>
    <n v="92"/>
    <n v="1.8"/>
    <n v="3.253402313666689"/>
  </r>
  <r>
    <x v="29"/>
    <d v="2014-12-04T00:00:00"/>
    <s v="Jakkalsputz"/>
    <x v="194"/>
    <x v="124"/>
    <x v="121"/>
    <x v="0"/>
    <x v="29"/>
    <m/>
    <s v="Shark Copper (Female)"/>
    <n v="178"/>
    <n v="1.8"/>
    <n v="78.170218775015485"/>
  </r>
  <r>
    <x v="29"/>
    <d v="2014-12-04T00:00:00"/>
    <s v="Jakkalsputz"/>
    <x v="160"/>
    <x v="121"/>
    <x v="48"/>
    <x v="0"/>
    <x v="29"/>
    <m/>
    <m/>
    <m/>
    <n v="1.8"/>
    <s v=""/>
  </r>
  <r>
    <x v="29"/>
    <d v="2014-12-04T00:00:00"/>
    <s v="Jakkalsputz"/>
    <x v="25"/>
    <x v="24"/>
    <x v="19"/>
    <x v="0"/>
    <x v="29"/>
    <m/>
    <s v="Shark Spotted Gully"/>
    <n v="124"/>
    <n v="1.8"/>
    <n v="9.0588412121173327"/>
  </r>
  <r>
    <x v="29"/>
    <d v="2014-12-04T00:00:00"/>
    <s v="Jakkalsputz"/>
    <x v="3"/>
    <x v="3"/>
    <x v="2"/>
    <x v="0"/>
    <x v="29"/>
    <m/>
    <s v="Shark Spotted Gully"/>
    <n v="117"/>
    <n v="1.8"/>
    <n v="7.4215754640455929"/>
  </r>
  <r>
    <x v="29"/>
    <d v="2014-12-04T00:00:00"/>
    <s v="Jakkalsputz"/>
    <x v="114"/>
    <x v="61"/>
    <x v="81"/>
    <x v="0"/>
    <x v="29"/>
    <m/>
    <m/>
    <m/>
    <n v="1.8"/>
    <s v=""/>
  </r>
  <r>
    <x v="29"/>
    <d v="2014-12-04T00:00:00"/>
    <s v="Jakkalsputz"/>
    <x v="143"/>
    <x v="113"/>
    <x v="97"/>
    <x v="0"/>
    <x v="29"/>
    <m/>
    <m/>
    <m/>
    <n v="1.8"/>
    <s v=""/>
  </r>
  <r>
    <x v="29"/>
    <d v="2014-12-04T00:00:00"/>
    <s v="Jakkalsputz"/>
    <x v="504"/>
    <x v="352"/>
    <x v="268"/>
    <x v="14"/>
    <x v="33"/>
    <m/>
    <s v="Shark Spotted Gully"/>
    <n v="151"/>
    <n v="1.8"/>
    <n v="17.806849370566439"/>
  </r>
  <r>
    <x v="29"/>
    <d v="2014-12-04T00:00:00"/>
    <s v="Jakkalsputz"/>
    <x v="506"/>
    <x v="353"/>
    <x v="10"/>
    <x v="14"/>
    <x v="33"/>
    <m/>
    <s v="Shark Spotted Gully"/>
    <n v="149"/>
    <n v="1.8"/>
    <n v="17.010653683396427"/>
  </r>
  <r>
    <x v="29"/>
    <d v="2014-12-04T00:00:00"/>
    <s v="Jakkalsputz"/>
    <x v="505"/>
    <x v="219"/>
    <x v="144"/>
    <x v="14"/>
    <x v="33"/>
    <m/>
    <s v="Shark Spotted Gully"/>
    <n v="147"/>
    <n v="1.8"/>
    <n v="16.240015979348737"/>
  </r>
  <r>
    <x v="29"/>
    <d v="2014-12-04T00:00:00"/>
    <s v="Jakkalsputz"/>
    <x v="503"/>
    <x v="351"/>
    <x v="267"/>
    <x v="14"/>
    <x v="33"/>
    <m/>
    <m/>
    <m/>
    <n v="1.8"/>
    <s v=""/>
  </r>
  <r>
    <x v="29"/>
    <d v="2014-12-04T00:00:00"/>
    <s v="Jakkalsputz"/>
    <x v="502"/>
    <x v="84"/>
    <x v="266"/>
    <x v="14"/>
    <x v="33"/>
    <m/>
    <s v="Shark Spotted Gully"/>
    <n v="107"/>
    <n v="1.8"/>
    <n v="5.4623282900385002"/>
  </r>
  <r>
    <x v="29"/>
    <d v="2014-12-04T00:00:00"/>
    <s v="Jakkalsputz"/>
    <x v="502"/>
    <x v="84"/>
    <x v="266"/>
    <x v="14"/>
    <x v="33"/>
    <m/>
    <s v="Shark Spotted Gully"/>
    <n v="117"/>
    <n v="1.8"/>
    <n v="7.4215754640455929"/>
  </r>
  <r>
    <x v="29"/>
    <d v="2014-12-04T00:00:00"/>
    <s v="Jakkalsputz"/>
    <x v="502"/>
    <x v="84"/>
    <x v="266"/>
    <x v="14"/>
    <x v="33"/>
    <m/>
    <s v="Guitarfish - Lesser"/>
    <n v="83"/>
    <n v="1.8"/>
    <n v="2.0705803549735644"/>
  </r>
  <r>
    <x v="29"/>
    <d v="2014-12-04T00:00:00"/>
    <s v="Jakkalsputz"/>
    <x v="507"/>
    <x v="32"/>
    <x v="269"/>
    <x v="14"/>
    <x v="33"/>
    <s v="Kob"/>
    <m/>
    <n v="46"/>
    <n v="1.8"/>
    <n v="0.99511619749711522"/>
  </r>
  <r>
    <x v="29"/>
    <d v="2014-12-04T00:00:00"/>
    <s v="Jakkalsputz"/>
    <x v="147"/>
    <x v="116"/>
    <x v="29"/>
    <x v="6"/>
    <x v="34"/>
    <m/>
    <s v="Shark Spotted Gully"/>
    <n v="111"/>
    <n v="1.8"/>
    <n v="6.1952725226960572"/>
  </r>
  <r>
    <x v="29"/>
    <d v="2014-12-04T00:00:00"/>
    <s v="Jakkalsputz"/>
    <x v="410"/>
    <x v="81"/>
    <x v="82"/>
    <x v="6"/>
    <x v="34"/>
    <s v="Kob"/>
    <m/>
    <n v="40"/>
    <n v="1.8"/>
    <n v="0.65065738082095648"/>
  </r>
  <r>
    <x v="29"/>
    <d v="2014-12-04T00:00:00"/>
    <s v="Jakkalsputz"/>
    <x v="164"/>
    <x v="31"/>
    <x v="105"/>
    <x v="6"/>
    <x v="34"/>
    <m/>
    <s v="Shark Spotted Gully"/>
    <n v="149"/>
    <n v="1.8"/>
    <n v="17.010653683396427"/>
  </r>
  <r>
    <x v="29"/>
    <d v="2014-12-04T00:00:00"/>
    <s v="Jakkalsputz"/>
    <x v="33"/>
    <x v="5"/>
    <x v="25"/>
    <x v="6"/>
    <x v="34"/>
    <s v="Kob"/>
    <m/>
    <n v="41"/>
    <n v="1.8"/>
    <n v="0.7013792469278527"/>
  </r>
  <r>
    <x v="29"/>
    <d v="2014-12-04T00:00:00"/>
    <s v="Jakkalsputz"/>
    <x v="22"/>
    <x v="21"/>
    <x v="17"/>
    <x v="6"/>
    <x v="34"/>
    <s v="Kob"/>
    <m/>
    <n v="48"/>
    <n v="1.8"/>
    <n v="1.1325655535116195"/>
  </r>
  <r>
    <x v="29"/>
    <d v="2014-12-04T00:00:00"/>
    <s v="Jakkalsputz"/>
    <x v="22"/>
    <x v="21"/>
    <x v="17"/>
    <x v="6"/>
    <x v="34"/>
    <m/>
    <s v="Shark Spotted Gully"/>
    <n v="113"/>
    <n v="1.8"/>
    <n v="6.5866879365369178"/>
  </r>
  <r>
    <x v="29"/>
    <d v="2014-12-04T00:00:00"/>
    <s v="Jakkalsputz"/>
    <x v="22"/>
    <x v="21"/>
    <x v="17"/>
    <x v="6"/>
    <x v="34"/>
    <m/>
    <s v="Shark Cow / Sevengill"/>
    <n v="136"/>
    <n v="1.8"/>
    <n v="32.870490303938226"/>
  </r>
  <r>
    <x v="29"/>
    <d v="2014-12-04T00:00:00"/>
    <s v="Jakkalsputz"/>
    <x v="29"/>
    <x v="27"/>
    <x v="22"/>
    <x v="6"/>
    <x v="34"/>
    <m/>
    <m/>
    <m/>
    <n v="1.8"/>
    <s v=""/>
  </r>
  <r>
    <x v="29"/>
    <d v="2014-12-04T00:00:00"/>
    <s v="Jakkalsputz"/>
    <x v="511"/>
    <x v="357"/>
    <x v="167"/>
    <x v="14"/>
    <x v="35"/>
    <m/>
    <m/>
    <m/>
    <n v="1.8"/>
    <s v=""/>
  </r>
  <r>
    <x v="29"/>
    <d v="2014-12-04T00:00:00"/>
    <s v="Jakkalsputz"/>
    <x v="509"/>
    <x v="355"/>
    <x v="271"/>
    <x v="14"/>
    <x v="35"/>
    <m/>
    <s v="Shark Spotted Gully"/>
    <n v="148"/>
    <n v="1.8"/>
    <n v="16.622170736957884"/>
  </r>
  <r>
    <x v="29"/>
    <d v="2014-12-04T00:00:00"/>
    <s v="Jakkalsputz"/>
    <x v="512"/>
    <x v="358"/>
    <x v="273"/>
    <x v="14"/>
    <x v="35"/>
    <m/>
    <s v="Shark Spotted Gully"/>
    <n v="138"/>
    <n v="1.8"/>
    <n v="13.075372001320838"/>
  </r>
  <r>
    <x v="29"/>
    <d v="2014-12-04T00:00:00"/>
    <s v="Jakkalsputz"/>
    <x v="514"/>
    <x v="360"/>
    <x v="275"/>
    <x v="14"/>
    <x v="35"/>
    <m/>
    <s v="Shark Spotted Gully"/>
    <n v="134"/>
    <n v="1.8"/>
    <n v="11.820321897673878"/>
  </r>
  <r>
    <x v="29"/>
    <d v="2014-12-04T00:00:00"/>
    <s v="Jakkalsputz"/>
    <x v="514"/>
    <x v="360"/>
    <x v="275"/>
    <x v="14"/>
    <x v="35"/>
    <m/>
    <s v="Shark Hound Smooth"/>
    <n v="94"/>
    <n v="1.8"/>
    <n v="2.9791057580978326"/>
  </r>
  <r>
    <x v="29"/>
    <d v="2014-12-04T00:00:00"/>
    <s v="Jakkalsputz"/>
    <x v="514"/>
    <x v="360"/>
    <x v="275"/>
    <x v="14"/>
    <x v="35"/>
    <m/>
    <s v="Shark Spotted Gully"/>
    <n v="106"/>
    <n v="1.8"/>
    <n v="5.2891721666685916"/>
  </r>
  <r>
    <x v="29"/>
    <d v="2014-12-04T00:00:00"/>
    <s v="Jakkalsputz"/>
    <x v="514"/>
    <x v="360"/>
    <x v="275"/>
    <x v="14"/>
    <x v="35"/>
    <m/>
    <s v="Shark Spotted Gully"/>
    <n v="146"/>
    <n v="1.8"/>
    <n v="15.864128325978916"/>
  </r>
  <r>
    <x v="29"/>
    <d v="2014-12-04T00:00:00"/>
    <s v="Jakkalsputz"/>
    <x v="510"/>
    <x v="356"/>
    <x v="272"/>
    <x v="14"/>
    <x v="35"/>
    <m/>
    <s v="Ray Bull / Eagle"/>
    <n v="54"/>
    <n v="1.8"/>
    <n v="2.8"/>
  </r>
  <r>
    <x v="29"/>
    <d v="2014-12-04T00:00:00"/>
    <s v="Jakkalsputz"/>
    <x v="513"/>
    <x v="359"/>
    <x v="274"/>
    <x v="14"/>
    <x v="35"/>
    <m/>
    <s v="Shark Spotted Gully"/>
    <n v="151"/>
    <n v="1.8"/>
    <n v="17.806849370566439"/>
  </r>
  <r>
    <x v="29"/>
    <d v="2014-12-04T00:00:00"/>
    <s v="Jakkalsputz"/>
    <x v="508"/>
    <x v="354"/>
    <x v="270"/>
    <x v="14"/>
    <x v="35"/>
    <m/>
    <m/>
    <m/>
    <n v="1.8"/>
    <s v=""/>
  </r>
  <r>
    <x v="29"/>
    <d v="2014-12-04T00:00:00"/>
    <s v="Jakkalsputz"/>
    <x v="165"/>
    <x v="127"/>
    <x v="106"/>
    <x v="2"/>
    <x v="36"/>
    <m/>
    <s v="Shark Spotted Gully"/>
    <n v="110"/>
    <n v="1.8"/>
    <n v="6.0058814702622563"/>
  </r>
  <r>
    <x v="29"/>
    <d v="2014-12-04T00:00:00"/>
    <s v="Jakkalsputz"/>
    <x v="165"/>
    <x v="127"/>
    <x v="106"/>
    <x v="2"/>
    <x v="36"/>
    <m/>
    <s v="Shark Spotted Gully"/>
    <n v="132"/>
    <n v="1.8"/>
    <n v="11.225969493592334"/>
  </r>
  <r>
    <x v="29"/>
    <d v="2014-12-04T00:00:00"/>
    <s v="Jakkalsputz"/>
    <x v="165"/>
    <x v="127"/>
    <x v="106"/>
    <x v="2"/>
    <x v="36"/>
    <m/>
    <s v="Shark Spotted Gully"/>
    <n v="140"/>
    <n v="1.8"/>
    <n v="13.737013463969374"/>
  </r>
  <r>
    <x v="29"/>
    <d v="2014-12-04T00:00:00"/>
    <s v="Jakkalsputz"/>
    <x v="165"/>
    <x v="127"/>
    <x v="106"/>
    <x v="2"/>
    <x v="36"/>
    <m/>
    <s v="Shark Copper (Female)"/>
    <n v="182"/>
    <n v="1.8"/>
    <n v="83.8198112328392"/>
  </r>
  <r>
    <x v="29"/>
    <d v="2014-12-04T00:00:00"/>
    <s v="Jakkalsputz"/>
    <x v="178"/>
    <x v="13"/>
    <x v="102"/>
    <x v="9"/>
    <x v="36"/>
    <m/>
    <s v="Shark Spotted Gully"/>
    <n v="152"/>
    <n v="1.8"/>
    <n v="18.214685167886266"/>
  </r>
  <r>
    <x v="29"/>
    <d v="2014-12-04T00:00:00"/>
    <s v="Jakkalsputz"/>
    <x v="251"/>
    <x v="179"/>
    <x v="139"/>
    <x v="9"/>
    <x v="36"/>
    <m/>
    <s v="Shark Spotted Gully"/>
    <n v="152"/>
    <n v="1.8"/>
    <n v="18.214685167886266"/>
  </r>
  <r>
    <x v="29"/>
    <d v="2014-12-04T00:00:00"/>
    <s v="Jakkalsputz"/>
    <x v="251"/>
    <x v="179"/>
    <x v="139"/>
    <x v="9"/>
    <x v="36"/>
    <m/>
    <s v="Shark Spotted Gully"/>
    <n v="159"/>
    <n v="1.8"/>
    <n v="21.257098566540655"/>
  </r>
  <r>
    <x v="29"/>
    <d v="2014-12-04T00:00:00"/>
    <s v="Jakkalsputz"/>
    <x v="251"/>
    <x v="179"/>
    <x v="139"/>
    <x v="9"/>
    <x v="36"/>
    <m/>
    <s v="Shark Spotted Gully"/>
    <n v="143"/>
    <n v="1.8"/>
    <n v="14.773459830290868"/>
  </r>
  <r>
    <x v="29"/>
    <d v="2014-12-04T00:00:00"/>
    <s v="Jakkalsputz"/>
    <x v="251"/>
    <x v="179"/>
    <x v="139"/>
    <x v="9"/>
    <x v="36"/>
    <m/>
    <s v="Shark Spotted Gully"/>
    <n v="140"/>
    <n v="1.8"/>
    <n v="13.737013463969374"/>
  </r>
  <r>
    <x v="29"/>
    <d v="2014-12-04T00:00:00"/>
    <s v="Jakkalsputz"/>
    <x v="251"/>
    <x v="179"/>
    <x v="139"/>
    <x v="9"/>
    <x v="36"/>
    <s v="Kob"/>
    <m/>
    <n v="58"/>
    <n v="1.8"/>
    <n v="2.013312024764649"/>
  </r>
  <r>
    <x v="29"/>
    <d v="2014-12-04T00:00:00"/>
    <s v="Jakkalsputz"/>
    <x v="174"/>
    <x v="45"/>
    <x v="112"/>
    <x v="9"/>
    <x v="36"/>
    <m/>
    <s v="Shark Spotted Gully"/>
    <n v="140"/>
    <n v="1.8"/>
    <n v="13.737013463969374"/>
  </r>
  <r>
    <x v="29"/>
    <d v="2014-12-04T00:00:00"/>
    <s v="Jakkalsputz"/>
    <x v="174"/>
    <x v="45"/>
    <x v="112"/>
    <x v="9"/>
    <x v="36"/>
    <m/>
    <s v="Shark Spotted Gully"/>
    <n v="130"/>
    <n v="1.8"/>
    <n v="10.653108019519474"/>
  </r>
  <r>
    <x v="29"/>
    <d v="2014-12-04T00:00:00"/>
    <s v="Jakkalsputz"/>
    <x v="4"/>
    <x v="4"/>
    <x v="2"/>
    <x v="2"/>
    <x v="36"/>
    <m/>
    <s v="Shark Spotted Gully"/>
    <n v="153"/>
    <n v="1.8"/>
    <n v="18.629095265871012"/>
  </r>
  <r>
    <x v="29"/>
    <d v="2014-12-04T00:00:00"/>
    <s v="Jakkalsputz"/>
    <x v="4"/>
    <x v="4"/>
    <x v="2"/>
    <x v="2"/>
    <x v="36"/>
    <m/>
    <s v="Shark Spotted Gully"/>
    <n v="110"/>
    <n v="1.8"/>
    <n v="6.0058814702622563"/>
  </r>
  <r>
    <x v="29"/>
    <d v="2014-12-04T00:00:00"/>
    <s v="Jakkalsputz"/>
    <x v="208"/>
    <x v="155"/>
    <x v="29"/>
    <x v="2"/>
    <x v="36"/>
    <m/>
    <m/>
    <m/>
    <n v="1.8"/>
    <s v=""/>
  </r>
  <r>
    <x v="29"/>
    <d v="2014-12-04T00:00:00"/>
    <s v="Jakkalsputz"/>
    <x v="168"/>
    <x v="130"/>
    <x v="108"/>
    <x v="9"/>
    <x v="36"/>
    <m/>
    <s v="Guitarfish - Lesser"/>
    <n v="75"/>
    <n v="1.8"/>
    <n v="0"/>
  </r>
  <r>
    <x v="30"/>
    <d v="2015-02-21T00:00:00"/>
    <s v="Zone 5 - Mile 108"/>
    <x v="70"/>
    <x v="59"/>
    <x v="51"/>
    <x v="0"/>
    <x v="8"/>
    <s v="Kob"/>
    <m/>
    <n v="44"/>
    <n v="0.9"/>
    <n v="0.9"/>
  </r>
  <r>
    <x v="30"/>
    <d v="2015-02-21T00:00:00"/>
    <s v="Zone 5 - Mile 108"/>
    <x v="334"/>
    <x v="235"/>
    <x v="114"/>
    <x v="2"/>
    <x v="22"/>
    <m/>
    <m/>
    <m/>
    <s v=""/>
    <s v=""/>
  </r>
  <r>
    <x v="30"/>
    <d v="2015-02-21T00:00:00"/>
    <s v="Zone 5 - Mile 108"/>
    <x v="344"/>
    <x v="78"/>
    <x v="62"/>
    <x v="4"/>
    <x v="8"/>
    <m/>
    <m/>
    <m/>
    <s v=""/>
    <s v=""/>
  </r>
  <r>
    <x v="30"/>
    <d v="2015-02-21T00:00:00"/>
    <s v="Zone 5 - Mile 108"/>
    <x v="78"/>
    <x v="65"/>
    <x v="55"/>
    <x v="2"/>
    <x v="8"/>
    <m/>
    <m/>
    <m/>
    <s v=""/>
    <s v=""/>
  </r>
  <r>
    <x v="30"/>
    <d v="2015-02-21T00:00:00"/>
    <s v="Zone 5 - Mile 108"/>
    <x v="89"/>
    <x v="18"/>
    <x v="55"/>
    <x v="2"/>
    <x v="8"/>
    <m/>
    <m/>
    <m/>
    <s v=""/>
    <s v=""/>
  </r>
  <r>
    <x v="30"/>
    <d v="2015-02-21T00:00:00"/>
    <s v="Zone 5 - Mile 108"/>
    <x v="71"/>
    <x v="60"/>
    <x v="51"/>
    <x v="3"/>
    <x v="8"/>
    <m/>
    <m/>
    <m/>
    <s v=""/>
    <s v=""/>
  </r>
  <r>
    <x v="30"/>
    <d v="2015-02-21T00:00:00"/>
    <s v="Zone 5 - Mile 108"/>
    <x v="79"/>
    <x v="66"/>
    <x v="55"/>
    <x v="2"/>
    <x v="8"/>
    <m/>
    <m/>
    <m/>
    <s v=""/>
    <s v=""/>
  </r>
  <r>
    <x v="30"/>
    <d v="2015-02-21T00:00:00"/>
    <s v="Zone 5 - Mile 108"/>
    <x v="483"/>
    <x v="338"/>
    <x v="257"/>
    <x v="4"/>
    <x v="10"/>
    <m/>
    <m/>
    <m/>
    <s v=""/>
    <s v=""/>
  </r>
  <r>
    <x v="30"/>
    <d v="2015-02-21T00:00:00"/>
    <s v="Zone 5 - Mile 108"/>
    <x v="411"/>
    <x v="45"/>
    <x v="57"/>
    <x v="2"/>
    <x v="10"/>
    <m/>
    <m/>
    <m/>
    <s v=""/>
    <s v=""/>
  </r>
  <r>
    <x v="30"/>
    <d v="2015-02-21T00:00:00"/>
    <s v="Zone 5 - Mile 108"/>
    <x v="91"/>
    <x v="75"/>
    <x v="63"/>
    <x v="4"/>
    <x v="8"/>
    <m/>
    <m/>
    <m/>
    <s v=""/>
    <s v=""/>
  </r>
  <r>
    <x v="30"/>
    <d v="2015-02-21T00:00:00"/>
    <s v="Zone 5 - Mile 108"/>
    <x v="408"/>
    <x v="31"/>
    <x v="171"/>
    <x v="2"/>
    <x v="8"/>
    <m/>
    <m/>
    <m/>
    <s v=""/>
    <s v=""/>
  </r>
  <r>
    <x v="30"/>
    <d v="2015-02-21T00:00:00"/>
    <s v="Zone 5 - Mile 108"/>
    <x v="74"/>
    <x v="13"/>
    <x v="54"/>
    <x v="2"/>
    <x v="8"/>
    <m/>
    <m/>
    <m/>
    <s v=""/>
    <s v=""/>
  </r>
  <r>
    <x v="30"/>
    <d v="2015-02-21T00:00:00"/>
    <s v="Zone 5 - Mile 108"/>
    <x v="436"/>
    <x v="306"/>
    <x v="234"/>
    <x v="2"/>
    <x v="8"/>
    <m/>
    <m/>
    <m/>
    <s v=""/>
    <s v=""/>
  </r>
  <r>
    <x v="30"/>
    <d v="2015-02-21T00:00:00"/>
    <s v="Zone 5 - Mile 108"/>
    <x v="72"/>
    <x v="61"/>
    <x v="52"/>
    <x v="4"/>
    <x v="8"/>
    <m/>
    <m/>
    <m/>
    <s v=""/>
    <s v=""/>
  </r>
  <r>
    <x v="30"/>
    <d v="2015-02-21T00:00:00"/>
    <s v="Zone 5 - Mile 108"/>
    <x v="534"/>
    <x v="81"/>
    <x v="93"/>
    <x v="2"/>
    <x v="8"/>
    <m/>
    <m/>
    <m/>
    <s v=""/>
    <s v=""/>
  </r>
  <r>
    <x v="30"/>
    <d v="2015-02-21T00:00:00"/>
    <s v="Zone 5 - Mile 108"/>
    <x v="535"/>
    <x v="374"/>
    <x v="290"/>
    <x v="9"/>
    <x v="8"/>
    <m/>
    <m/>
    <m/>
    <s v=""/>
    <s v=""/>
  </r>
  <r>
    <x v="30"/>
    <d v="2015-02-21T00:00:00"/>
    <s v="Zone 5 - Mile 108"/>
    <x v="42"/>
    <x v="37"/>
    <x v="30"/>
    <x v="4"/>
    <x v="4"/>
    <m/>
    <s v="Shark Spotted Gully"/>
    <n v="157"/>
    <n v="20.399999999999999"/>
    <n v="20.399999999999999"/>
  </r>
  <r>
    <x v="30"/>
    <d v="2015-02-21T00:00:00"/>
    <s v="Zone 5 - Mile 108"/>
    <x v="490"/>
    <x v="343"/>
    <x v="260"/>
    <x v="2"/>
    <x v="4"/>
    <m/>
    <s v="Shark Spotted Gully"/>
    <n v="159"/>
    <n v="21.3"/>
    <n v="21.3"/>
  </r>
  <r>
    <x v="30"/>
    <d v="2015-02-21T00:00:00"/>
    <s v="Zone 5 - Mile 108"/>
    <x v="460"/>
    <x v="82"/>
    <x v="179"/>
    <x v="2"/>
    <x v="4"/>
    <m/>
    <s v="Shark Spotted Gully"/>
    <n v="80"/>
    <n v="2"/>
    <n v="2"/>
  </r>
  <r>
    <x v="30"/>
    <d v="2015-02-21T00:00:00"/>
    <s v="Zone 5 - Mile 108"/>
    <x v="43"/>
    <x v="38"/>
    <x v="30"/>
    <x v="5"/>
    <x v="4"/>
    <m/>
    <s v="Shark Spotted Gully"/>
    <n v="131"/>
    <n v="10.9"/>
    <n v="10.9"/>
  </r>
  <r>
    <x v="30"/>
    <d v="2015-02-21T00:00:00"/>
    <s v="Zone 5 - Mile 108"/>
    <x v="317"/>
    <x v="225"/>
    <x v="181"/>
    <x v="2"/>
    <x v="4"/>
    <m/>
    <s v="Shark Spotted Gully"/>
    <n v="108"/>
    <n v="5.6"/>
    <n v="5.6"/>
  </r>
  <r>
    <x v="30"/>
    <d v="2015-02-21T00:00:00"/>
    <s v="Zone 5 - Mile 108"/>
    <x v="340"/>
    <x v="73"/>
    <x v="108"/>
    <x v="2"/>
    <x v="4"/>
    <m/>
    <s v="Shark Spotted Gully"/>
    <n v="125"/>
    <n v="9.3000000000000007"/>
    <n v="9.3000000000000007"/>
  </r>
  <r>
    <x v="30"/>
    <d v="2015-02-21T00:00:00"/>
    <s v="Zone 5 - Mile 108"/>
    <x v="168"/>
    <x v="130"/>
    <x v="108"/>
    <x v="9"/>
    <x v="4"/>
    <m/>
    <s v="Shark Spotted Gully"/>
    <n v="152"/>
    <n v="18.2"/>
    <n v="18.2"/>
  </r>
  <r>
    <x v="30"/>
    <d v="2015-02-21T00:00:00"/>
    <s v="Zone 5 - Mile 108"/>
    <x v="315"/>
    <x v="45"/>
    <x v="179"/>
    <x v="2"/>
    <x v="4"/>
    <m/>
    <s v="Shark Spotted Gully"/>
    <n v="92"/>
    <n v="3.3"/>
    <n v="3.3"/>
  </r>
  <r>
    <x v="30"/>
    <d v="2015-02-21T00:00:00"/>
    <s v="Zone 5 - Mile 108"/>
    <x v="315"/>
    <x v="45"/>
    <x v="179"/>
    <x v="2"/>
    <x v="4"/>
    <m/>
    <s v="Shark Spotted Gully"/>
    <n v="90"/>
    <n v="3"/>
    <n v="3"/>
  </r>
  <r>
    <x v="30"/>
    <d v="2015-02-21T00:00:00"/>
    <s v="Zone 5 - Mile 108"/>
    <x v="536"/>
    <x v="288"/>
    <x v="226"/>
    <x v="4"/>
    <x v="4"/>
    <s v="Kob"/>
    <m/>
    <n v="40"/>
    <n v="0.7"/>
    <n v="0.7"/>
  </r>
  <r>
    <x v="30"/>
    <d v="2015-02-21T00:00:00"/>
    <s v="Zone 5 - Mile 108"/>
    <x v="536"/>
    <x v="288"/>
    <x v="226"/>
    <x v="4"/>
    <x v="4"/>
    <s v="Kob"/>
    <m/>
    <n v="50"/>
    <n v="1.3"/>
    <n v="1.3"/>
  </r>
  <r>
    <x v="30"/>
    <d v="2015-02-21T00:00:00"/>
    <s v="Zone 5 - Mile 108"/>
    <x v="358"/>
    <x v="250"/>
    <x v="75"/>
    <x v="2"/>
    <x v="4"/>
    <s v="Kob"/>
    <m/>
    <n v="53"/>
    <n v="1.5"/>
    <n v="1.5"/>
  </r>
  <r>
    <x v="30"/>
    <d v="2015-02-21T00:00:00"/>
    <s v="Zone 5 - Mile 108"/>
    <x v="358"/>
    <x v="250"/>
    <x v="75"/>
    <x v="2"/>
    <x v="4"/>
    <s v="Galjoen"/>
    <m/>
    <n v="31"/>
    <n v="0.5"/>
    <n v="0.5"/>
  </r>
  <r>
    <x v="30"/>
    <d v="2015-02-21T00:00:00"/>
    <s v="Zone 5 - Mile 108"/>
    <x v="358"/>
    <x v="250"/>
    <x v="75"/>
    <x v="2"/>
    <x v="4"/>
    <s v="Galjoen"/>
    <m/>
    <n v="34"/>
    <n v="0.7"/>
    <n v="0.7"/>
  </r>
  <r>
    <x v="30"/>
    <d v="2015-02-21T00:00:00"/>
    <s v="Zone 5 - Mile 108"/>
    <x v="338"/>
    <x v="45"/>
    <x v="75"/>
    <x v="2"/>
    <x v="4"/>
    <s v="Kob"/>
    <m/>
    <n v="40"/>
    <n v="0.7"/>
    <n v="0.7"/>
  </r>
  <r>
    <x v="30"/>
    <d v="2015-02-21T00:00:00"/>
    <s v="Zone 5 - Mile 108"/>
    <x v="163"/>
    <x v="84"/>
    <x v="104"/>
    <x v="2"/>
    <x v="4"/>
    <m/>
    <s v="Shark Spotted Gully"/>
    <n v="84"/>
    <n v="2.4"/>
    <n v="2.4"/>
  </r>
  <r>
    <x v="30"/>
    <d v="2015-02-21T00:00:00"/>
    <s v="Zone 5 - Mile 108"/>
    <x v="413"/>
    <x v="256"/>
    <x v="105"/>
    <x v="4"/>
    <x v="4"/>
    <m/>
    <m/>
    <m/>
    <s v=""/>
    <s v=""/>
  </r>
  <r>
    <x v="30"/>
    <d v="2015-02-21T00:00:00"/>
    <s v="Zone 5 - Mile 108"/>
    <x v="414"/>
    <x v="109"/>
    <x v="105"/>
    <x v="8"/>
    <x v="4"/>
    <m/>
    <m/>
    <m/>
    <s v=""/>
    <s v=""/>
  </r>
  <r>
    <x v="30"/>
    <d v="2015-02-21T00:00:00"/>
    <s v="Zone 5 - Mile 108"/>
    <x v="389"/>
    <x v="270"/>
    <x v="30"/>
    <x v="11"/>
    <x v="4"/>
    <m/>
    <m/>
    <m/>
    <s v=""/>
    <s v=""/>
  </r>
  <r>
    <x v="30"/>
    <d v="2015-02-21T00:00:00"/>
    <s v="Zone 5 - Mile 108"/>
    <x v="44"/>
    <x v="39"/>
    <x v="31"/>
    <x v="0"/>
    <x v="4"/>
    <m/>
    <m/>
    <m/>
    <s v=""/>
    <s v=""/>
  </r>
  <r>
    <x v="30"/>
    <d v="2015-02-21T00:00:00"/>
    <s v="Zone 5 - Mile 108"/>
    <x v="172"/>
    <x v="134"/>
    <x v="111"/>
    <x v="2"/>
    <x v="4"/>
    <m/>
    <m/>
    <m/>
    <s v=""/>
    <s v=""/>
  </r>
  <r>
    <x v="30"/>
    <d v="2015-02-21T00:00:00"/>
    <s v="Zone 5 - Mile 108"/>
    <x v="418"/>
    <x v="76"/>
    <x v="166"/>
    <x v="2"/>
    <x v="4"/>
    <m/>
    <m/>
    <m/>
    <s v=""/>
    <s v=""/>
  </r>
  <r>
    <x v="30"/>
    <d v="2015-02-21T00:00:00"/>
    <s v="Zone 5 - Mile 108"/>
    <x v="360"/>
    <x v="252"/>
    <x v="203"/>
    <x v="2"/>
    <x v="4"/>
    <m/>
    <m/>
    <m/>
    <s v=""/>
    <s v=""/>
  </r>
  <r>
    <x v="30"/>
    <d v="2015-02-21T00:00:00"/>
    <s v="Zone 5 - Mile 108"/>
    <x v="176"/>
    <x v="136"/>
    <x v="113"/>
    <x v="2"/>
    <x v="4"/>
    <m/>
    <m/>
    <m/>
    <s v=""/>
    <s v=""/>
  </r>
  <r>
    <x v="30"/>
    <d v="2015-02-21T00:00:00"/>
    <s v="Zone 5 - Mile 108"/>
    <x v="459"/>
    <x v="180"/>
    <x v="17"/>
    <x v="2"/>
    <x v="4"/>
    <m/>
    <m/>
    <m/>
    <s v=""/>
    <s v=""/>
  </r>
  <r>
    <x v="30"/>
    <d v="2015-02-21T00:00:00"/>
    <s v="Zone 5 - Mile 108"/>
    <x v="537"/>
    <x v="375"/>
    <x v="291"/>
    <x v="2"/>
    <x v="4"/>
    <m/>
    <s v="Shark Spotted Gully"/>
    <n v="116"/>
    <n v="7.2"/>
    <n v="7.2"/>
  </r>
  <r>
    <x v="30"/>
    <d v="2015-02-21T00:00:00"/>
    <s v="Zone 5 - Mile 108"/>
    <x v="538"/>
    <x v="376"/>
    <x v="69"/>
    <x v="2"/>
    <x v="4"/>
    <m/>
    <m/>
    <m/>
    <s v=""/>
    <s v=""/>
  </r>
  <r>
    <x v="30"/>
    <d v="2015-02-21T00:00:00"/>
    <s v="Zone 5 - Mile 108"/>
    <x v="318"/>
    <x v="226"/>
    <x v="182"/>
    <x v="0"/>
    <x v="4"/>
    <m/>
    <m/>
    <m/>
    <s v=""/>
    <s v=""/>
  </r>
  <r>
    <x v="30"/>
    <d v="2015-02-21T00:00:00"/>
    <s v="Zone 5 - Mile 108"/>
    <x v="313"/>
    <x v="222"/>
    <x v="178"/>
    <x v="4"/>
    <x v="4"/>
    <m/>
    <m/>
    <m/>
    <s v=""/>
    <s v=""/>
  </r>
  <r>
    <x v="30"/>
    <d v="2015-02-21T00:00:00"/>
    <s v="Zone 5 - Mile 108"/>
    <x v="38"/>
    <x v="33"/>
    <x v="15"/>
    <x v="7"/>
    <x v="3"/>
    <s v="Galjoen"/>
    <m/>
    <n v="35"/>
    <n v="0.8"/>
    <n v="0.8"/>
  </r>
  <r>
    <x v="30"/>
    <d v="2015-02-21T00:00:00"/>
    <s v="Zone 5 - Mile 108"/>
    <x v="38"/>
    <x v="33"/>
    <x v="15"/>
    <x v="7"/>
    <x v="3"/>
    <s v="Galjoen"/>
    <m/>
    <n v="30"/>
    <n v="0.5"/>
    <n v="0.5"/>
  </r>
  <r>
    <x v="30"/>
    <d v="2015-02-21T00:00:00"/>
    <s v="Zone 5 - Mile 108"/>
    <x v="38"/>
    <x v="33"/>
    <x v="15"/>
    <x v="7"/>
    <x v="3"/>
    <s v="Galjoen"/>
    <m/>
    <n v="31"/>
    <n v="0.5"/>
    <n v="0.5"/>
  </r>
  <r>
    <x v="30"/>
    <d v="2015-02-21T00:00:00"/>
    <s v="Zone 5 - Mile 108"/>
    <x v="26"/>
    <x v="25"/>
    <x v="20"/>
    <x v="6"/>
    <x v="3"/>
    <s v="Kob"/>
    <m/>
    <n v="41"/>
    <n v="0.7"/>
    <n v="0.7"/>
  </r>
  <r>
    <x v="30"/>
    <d v="2015-02-21T00:00:00"/>
    <s v="Zone 5 - Mile 108"/>
    <x v="37"/>
    <x v="32"/>
    <x v="28"/>
    <x v="0"/>
    <x v="3"/>
    <s v="Kob"/>
    <m/>
    <n v="41"/>
    <n v="0.7"/>
    <n v="0.7"/>
  </r>
  <r>
    <x v="30"/>
    <d v="2015-02-21T00:00:00"/>
    <s v="Zone 5 - Mile 108"/>
    <x v="34"/>
    <x v="29"/>
    <x v="25"/>
    <x v="1"/>
    <x v="3"/>
    <s v="Galjoen"/>
    <m/>
    <n v="31"/>
    <n v="0.5"/>
    <n v="0.5"/>
  </r>
  <r>
    <x v="30"/>
    <d v="2015-02-21T00:00:00"/>
    <s v="Zone 5 - Mile 108"/>
    <x v="488"/>
    <x v="118"/>
    <x v="259"/>
    <x v="4"/>
    <x v="3"/>
    <m/>
    <m/>
    <m/>
    <s v=""/>
    <s v=""/>
  </r>
  <r>
    <x v="30"/>
    <d v="2015-02-21T00:00:00"/>
    <s v="Zone 5 - Mile 108"/>
    <x v="487"/>
    <x v="341"/>
    <x v="259"/>
    <x v="9"/>
    <x v="3"/>
    <m/>
    <m/>
    <m/>
    <s v=""/>
    <s v=""/>
  </r>
  <r>
    <x v="30"/>
    <d v="2015-02-21T00:00:00"/>
    <s v="Zone 5 - Mile 108"/>
    <x v="24"/>
    <x v="23"/>
    <x v="18"/>
    <x v="4"/>
    <x v="3"/>
    <m/>
    <m/>
    <m/>
    <s v=""/>
    <s v=""/>
  </r>
  <r>
    <x v="30"/>
    <d v="2015-02-21T00:00:00"/>
    <s v="Zone 5 - Mile 108"/>
    <x v="322"/>
    <x v="118"/>
    <x v="171"/>
    <x v="2"/>
    <x v="3"/>
    <m/>
    <m/>
    <m/>
    <s v=""/>
    <s v=""/>
  </r>
  <r>
    <x v="30"/>
    <d v="2015-02-21T00:00:00"/>
    <s v="Zone 5 - Mile 108"/>
    <x v="448"/>
    <x v="156"/>
    <x v="215"/>
    <x v="2"/>
    <x v="3"/>
    <m/>
    <m/>
    <m/>
    <s v=""/>
    <s v=""/>
  </r>
  <r>
    <x v="30"/>
    <d v="2015-02-21T00:00:00"/>
    <s v="Zone 5 - Mile 108"/>
    <x v="257"/>
    <x v="185"/>
    <x v="48"/>
    <x v="2"/>
    <x v="3"/>
    <m/>
    <m/>
    <m/>
    <s v=""/>
    <s v=""/>
  </r>
  <r>
    <x v="30"/>
    <d v="2015-02-21T00:00:00"/>
    <s v="Zone 5 - Mile 108"/>
    <x v="17"/>
    <x v="17"/>
    <x v="12"/>
    <x v="0"/>
    <x v="3"/>
    <m/>
    <m/>
    <m/>
    <s v=""/>
    <s v=""/>
  </r>
  <r>
    <x v="30"/>
    <d v="2015-02-21T00:00:00"/>
    <s v="Zone 5 - Mile 108"/>
    <x v="35"/>
    <x v="30"/>
    <x v="26"/>
    <x v="2"/>
    <x v="3"/>
    <m/>
    <m/>
    <m/>
    <s v=""/>
    <s v=""/>
  </r>
  <r>
    <x v="30"/>
    <d v="2015-02-21T00:00:00"/>
    <s v="Zone 5 - Mile 108"/>
    <x v="501"/>
    <x v="349"/>
    <x v="55"/>
    <x v="2"/>
    <x v="3"/>
    <m/>
    <m/>
    <m/>
    <s v=""/>
    <s v=""/>
  </r>
  <r>
    <x v="30"/>
    <d v="2015-02-21T00:00:00"/>
    <s v="Zone 5 - Mile 108"/>
    <x v="472"/>
    <x v="331"/>
    <x v="250"/>
    <x v="2"/>
    <x v="3"/>
    <m/>
    <m/>
    <m/>
    <s v=""/>
    <s v=""/>
  </r>
  <r>
    <x v="30"/>
    <d v="2015-02-21T00:00:00"/>
    <s v="Zone 5 - Mile 108"/>
    <x v="22"/>
    <x v="21"/>
    <x v="17"/>
    <x v="6"/>
    <x v="3"/>
    <m/>
    <m/>
    <m/>
    <s v=""/>
    <s v=""/>
  </r>
  <r>
    <x v="30"/>
    <d v="2015-02-21T00:00:00"/>
    <s v="Zone 5 - Mile 108"/>
    <x v="403"/>
    <x v="55"/>
    <x v="94"/>
    <x v="6"/>
    <x v="3"/>
    <m/>
    <m/>
    <m/>
    <s v=""/>
    <s v=""/>
  </r>
  <r>
    <x v="30"/>
    <d v="2015-02-21T00:00:00"/>
    <s v="Zone 5 - Mile 108"/>
    <x v="20"/>
    <x v="13"/>
    <x v="15"/>
    <x v="4"/>
    <x v="3"/>
    <m/>
    <m/>
    <m/>
    <s v=""/>
    <s v=""/>
  </r>
  <r>
    <x v="30"/>
    <d v="2015-02-21T00:00:00"/>
    <s v="Zone 5 - Mile 108"/>
    <x v="18"/>
    <x v="18"/>
    <x v="13"/>
    <x v="0"/>
    <x v="3"/>
    <m/>
    <m/>
    <m/>
    <s v=""/>
    <s v=""/>
  </r>
  <r>
    <x v="30"/>
    <d v="2015-02-21T00:00:00"/>
    <s v="Zone 5 - Mile 108"/>
    <x v="470"/>
    <x v="329"/>
    <x v="258"/>
    <x v="4"/>
    <x v="3"/>
    <m/>
    <m/>
    <m/>
    <s v=""/>
    <s v=""/>
  </r>
  <r>
    <x v="30"/>
    <d v="2015-02-21T00:00:00"/>
    <s v="Zone 5 - Mile 108"/>
    <x v="23"/>
    <x v="22"/>
    <x v="17"/>
    <x v="6"/>
    <x v="3"/>
    <m/>
    <m/>
    <m/>
    <s v=""/>
    <s v=""/>
  </r>
  <r>
    <x v="30"/>
    <d v="2015-02-21T00:00:00"/>
    <s v="Zone 5 - Mile 108"/>
    <x v="29"/>
    <x v="27"/>
    <x v="22"/>
    <x v="6"/>
    <x v="3"/>
    <m/>
    <m/>
    <m/>
    <s v=""/>
    <s v=""/>
  </r>
  <r>
    <x v="30"/>
    <d v="2015-02-21T00:00:00"/>
    <s v="Zone 5 - Mile 108"/>
    <x v="33"/>
    <x v="5"/>
    <x v="25"/>
    <x v="6"/>
    <x v="3"/>
    <m/>
    <m/>
    <m/>
    <s v=""/>
    <s v=""/>
  </r>
  <r>
    <x v="30"/>
    <d v="2015-02-21T00:00:00"/>
    <s v="Zone 5 - Mile 108"/>
    <x v="25"/>
    <x v="350"/>
    <x v="19"/>
    <x v="0"/>
    <x v="3"/>
    <m/>
    <m/>
    <m/>
    <s v=""/>
    <s v=""/>
  </r>
  <r>
    <x v="30"/>
    <d v="2015-02-21T00:00:00"/>
    <s v="Zone 5 - Mile 108"/>
    <x v="27"/>
    <x v="26"/>
    <x v="21"/>
    <x v="2"/>
    <x v="3"/>
    <m/>
    <m/>
    <m/>
    <s v=""/>
    <s v=""/>
  </r>
  <r>
    <x v="30"/>
    <d v="2015-02-21T00:00:00"/>
    <s v="Zone 5 - Mile 108"/>
    <x v="539"/>
    <x v="247"/>
    <x v="199"/>
    <x v="4"/>
    <x v="3"/>
    <m/>
    <m/>
    <m/>
    <s v=""/>
    <s v=""/>
  </r>
  <r>
    <x v="30"/>
    <d v="2015-02-21T00:00:00"/>
    <s v="Zone 5 - Mile 108"/>
    <x v="540"/>
    <x v="67"/>
    <x v="292"/>
    <x v="6"/>
    <x v="3"/>
    <m/>
    <m/>
    <m/>
    <s v=""/>
    <s v=""/>
  </r>
  <r>
    <x v="30"/>
    <d v="2015-02-21T00:00:00"/>
    <s v="Zone 5 - Mile 108"/>
    <x v="541"/>
    <x v="377"/>
    <x v="17"/>
    <x v="7"/>
    <x v="3"/>
    <m/>
    <m/>
    <m/>
    <s v=""/>
    <s v=""/>
  </r>
  <r>
    <x v="30"/>
    <d v="2015-02-21T00:00:00"/>
    <s v="Zone 5 - Mile 108"/>
    <x v="542"/>
    <x v="378"/>
    <x v="70"/>
    <x v="2"/>
    <x v="3"/>
    <m/>
    <m/>
    <m/>
    <s v=""/>
    <s v=""/>
  </r>
  <r>
    <x v="30"/>
    <d v="2015-02-21T00:00:00"/>
    <s v="Zone 5 - Mile 108"/>
    <x v="277"/>
    <x v="24"/>
    <x v="139"/>
    <x v="4"/>
    <x v="15"/>
    <s v="Kob"/>
    <m/>
    <n v="47"/>
    <n v="1.1000000000000001"/>
    <n v="1.1000000000000001"/>
  </r>
  <r>
    <x v="30"/>
    <d v="2015-02-21T00:00:00"/>
    <s v="Zone 5 - Mile 108"/>
    <x v="277"/>
    <x v="24"/>
    <x v="139"/>
    <x v="4"/>
    <x v="15"/>
    <s v="Kob"/>
    <m/>
    <n v="42"/>
    <n v="0.8"/>
    <n v="0.8"/>
  </r>
  <r>
    <x v="30"/>
    <d v="2015-02-21T00:00:00"/>
    <s v="Zone 5 - Mile 108"/>
    <x v="141"/>
    <x v="111"/>
    <x v="95"/>
    <x v="6"/>
    <x v="15"/>
    <s v="Kob"/>
    <m/>
    <n v="40"/>
    <n v="0.7"/>
    <n v="0.7"/>
  </r>
  <r>
    <x v="30"/>
    <d v="2015-02-21T00:00:00"/>
    <s v="Zone 5 - Mile 108"/>
    <x v="141"/>
    <x v="111"/>
    <x v="95"/>
    <x v="6"/>
    <x v="15"/>
    <s v="Kob"/>
    <m/>
    <n v="41"/>
    <n v="0.7"/>
    <n v="0.7"/>
  </r>
  <r>
    <x v="30"/>
    <d v="2015-02-21T00:00:00"/>
    <s v="Zone 5 - Mile 108"/>
    <x v="456"/>
    <x v="31"/>
    <x v="167"/>
    <x v="0"/>
    <x v="15"/>
    <s v="Kob"/>
    <m/>
    <n v="49"/>
    <n v="1.2"/>
    <n v="1.2"/>
  </r>
  <r>
    <x v="30"/>
    <d v="2015-02-21T00:00:00"/>
    <s v="Zone 5 - Mile 108"/>
    <x v="456"/>
    <x v="31"/>
    <x v="167"/>
    <x v="0"/>
    <x v="15"/>
    <s v="Kob"/>
    <m/>
    <n v="42"/>
    <n v="0.8"/>
    <n v="0.8"/>
  </r>
  <r>
    <x v="30"/>
    <d v="2015-02-21T00:00:00"/>
    <s v="Zone 5 - Mile 108"/>
    <x v="143"/>
    <x v="113"/>
    <x v="97"/>
    <x v="0"/>
    <x v="15"/>
    <s v="Kob"/>
    <m/>
    <n v="42"/>
    <n v="0.8"/>
    <n v="0.8"/>
  </r>
  <r>
    <x v="30"/>
    <d v="2015-02-21T00:00:00"/>
    <s v="Zone 5 - Mile 108"/>
    <x v="145"/>
    <x v="115"/>
    <x v="98"/>
    <x v="10"/>
    <x v="15"/>
    <m/>
    <m/>
    <m/>
    <s v=""/>
    <s v=""/>
  </r>
  <r>
    <x v="30"/>
    <d v="2015-02-21T00:00:00"/>
    <s v="Zone 5 - Mile 108"/>
    <x v="251"/>
    <x v="179"/>
    <x v="139"/>
    <x v="9"/>
    <x v="15"/>
    <m/>
    <m/>
    <m/>
    <s v=""/>
    <s v=""/>
  </r>
  <r>
    <x v="30"/>
    <d v="2015-02-21T00:00:00"/>
    <s v="Zone 5 - Mile 108"/>
    <x v="147"/>
    <x v="116"/>
    <x v="29"/>
    <x v="6"/>
    <x v="15"/>
    <m/>
    <m/>
    <m/>
    <s v=""/>
    <s v=""/>
  </r>
  <r>
    <x v="30"/>
    <d v="2015-02-21T00:00:00"/>
    <s v="Zone 5 - Mile 108"/>
    <x v="475"/>
    <x v="207"/>
    <x v="253"/>
    <x v="0"/>
    <x v="15"/>
    <m/>
    <m/>
    <m/>
    <s v=""/>
    <s v=""/>
  </r>
  <r>
    <x v="30"/>
    <d v="2015-02-21T00:00:00"/>
    <s v="Zone 5 - Mile 108"/>
    <x v="476"/>
    <x v="39"/>
    <x v="254"/>
    <x v="0"/>
    <x v="15"/>
    <m/>
    <m/>
    <m/>
    <s v=""/>
    <s v=""/>
  </r>
  <r>
    <x v="30"/>
    <d v="2015-02-21T00:00:00"/>
    <s v="Zone 5 - Mile 108"/>
    <x v="139"/>
    <x v="109"/>
    <x v="94"/>
    <x v="4"/>
    <x v="15"/>
    <m/>
    <m/>
    <m/>
    <s v=""/>
    <s v=""/>
  </r>
  <r>
    <x v="30"/>
    <d v="2015-02-21T00:00:00"/>
    <s v="Zone 5 - Mile 108"/>
    <x v="150"/>
    <x v="99"/>
    <x v="98"/>
    <x v="6"/>
    <x v="15"/>
    <m/>
    <m/>
    <m/>
    <s v=""/>
    <s v=""/>
  </r>
  <r>
    <x v="30"/>
    <d v="2015-02-21T00:00:00"/>
    <s v="Zone 5 - Mile 108"/>
    <x v="543"/>
    <x v="75"/>
    <x v="293"/>
    <x v="2"/>
    <x v="15"/>
    <m/>
    <m/>
    <m/>
    <s v=""/>
    <s v=""/>
  </r>
  <r>
    <x v="30"/>
    <d v="2015-02-21T00:00:00"/>
    <s v="Zone 5 - Mile 108"/>
    <x v="544"/>
    <x v="379"/>
    <x v="158"/>
    <x v="2"/>
    <x v="10"/>
    <s v="Kob"/>
    <m/>
    <n v="49"/>
    <n v="1.2"/>
    <n v="1.2"/>
  </r>
  <r>
    <x v="30"/>
    <d v="2015-02-21T00:00:00"/>
    <s v="Zone 5 - Mile 108"/>
    <x v="544"/>
    <x v="379"/>
    <x v="158"/>
    <x v="2"/>
    <x v="10"/>
    <s v="Kob"/>
    <m/>
    <n v="46"/>
    <n v="1"/>
    <n v="1"/>
  </r>
  <r>
    <x v="30"/>
    <d v="2015-02-21T00:00:00"/>
    <s v="Zone 5 - Mile 108"/>
    <x v="545"/>
    <x v="265"/>
    <x v="43"/>
    <x v="2"/>
    <x v="10"/>
    <m/>
    <m/>
    <m/>
    <s v=""/>
    <s v=""/>
  </r>
  <r>
    <x v="30"/>
    <d v="2015-02-21T00:00:00"/>
    <s v="Zone 5 - Mile 108"/>
    <x v="294"/>
    <x v="157"/>
    <x v="55"/>
    <x v="2"/>
    <x v="10"/>
    <m/>
    <m/>
    <m/>
    <s v=""/>
    <s v=""/>
  </r>
  <r>
    <x v="30"/>
    <d v="2015-02-21T00:00:00"/>
    <s v="Zone 5 - Mile 108"/>
    <x v="500"/>
    <x v="266"/>
    <x v="152"/>
    <x v="2"/>
    <x v="10"/>
    <m/>
    <m/>
    <m/>
    <s v=""/>
    <s v=""/>
  </r>
  <r>
    <x v="30"/>
    <d v="2015-02-21T00:00:00"/>
    <s v="Zone 5 - Mile 108"/>
    <x v="82"/>
    <x v="69"/>
    <x v="58"/>
    <x v="7"/>
    <x v="10"/>
    <m/>
    <m/>
    <m/>
    <s v=""/>
    <s v=""/>
  </r>
  <r>
    <x v="30"/>
    <d v="2015-02-21T00:00:00"/>
    <s v="Zone 5 - Mile 108"/>
    <x v="100"/>
    <x v="81"/>
    <x v="72"/>
    <x v="2"/>
    <x v="10"/>
    <m/>
    <m/>
    <m/>
    <s v=""/>
    <s v=""/>
  </r>
  <r>
    <x v="30"/>
    <d v="2015-02-21T00:00:00"/>
    <s v="Zone 5 - Mile 108"/>
    <x v="103"/>
    <x v="73"/>
    <x v="74"/>
    <x v="2"/>
    <x v="10"/>
    <m/>
    <m/>
    <m/>
    <s v=""/>
    <s v=""/>
  </r>
  <r>
    <x v="30"/>
    <d v="2015-02-21T00:00:00"/>
    <s v="Zone 5 - Mile 108"/>
    <x v="98"/>
    <x v="12"/>
    <x v="70"/>
    <x v="4"/>
    <x v="10"/>
    <m/>
    <m/>
    <m/>
    <s v=""/>
    <s v=""/>
  </r>
  <r>
    <x v="30"/>
    <d v="2015-02-21T00:00:00"/>
    <s v="Zone 5 - Mile 108"/>
    <x v="485"/>
    <x v="339"/>
    <x v="93"/>
    <x v="2"/>
    <x v="10"/>
    <m/>
    <m/>
    <m/>
    <s v=""/>
    <s v=""/>
  </r>
  <r>
    <x v="30"/>
    <d v="2015-02-21T00:00:00"/>
    <s v="Zone 5 - Mile 108"/>
    <x v="416"/>
    <x v="9"/>
    <x v="93"/>
    <x v="2"/>
    <x v="10"/>
    <m/>
    <m/>
    <m/>
    <s v=""/>
    <s v=""/>
  </r>
  <r>
    <x v="30"/>
    <d v="2015-02-21T00:00:00"/>
    <s v="Zone 5 - Mile 108"/>
    <x v="430"/>
    <x v="73"/>
    <x v="59"/>
    <x v="2"/>
    <x v="21"/>
    <m/>
    <m/>
    <m/>
    <s v=""/>
    <s v=""/>
  </r>
  <r>
    <x v="30"/>
    <d v="2015-02-21T00:00:00"/>
    <s v="Zone 5 - Mile 108"/>
    <x v="433"/>
    <x v="304"/>
    <x v="74"/>
    <x v="3"/>
    <x v="10"/>
    <m/>
    <m/>
    <m/>
    <s v=""/>
    <s v=""/>
  </r>
  <r>
    <x v="30"/>
    <d v="2015-02-21T00:00:00"/>
    <s v="Zone 5 - Mile 108"/>
    <x v="97"/>
    <x v="80"/>
    <x v="69"/>
    <x v="0"/>
    <x v="10"/>
    <m/>
    <m/>
    <m/>
    <s v=""/>
    <s v=""/>
  </r>
  <r>
    <x v="30"/>
    <d v="2015-02-21T00:00:00"/>
    <s v="Zone 5 - Mile 108"/>
    <x v="546"/>
    <x v="380"/>
    <x v="294"/>
    <x v="2"/>
    <x v="10"/>
    <m/>
    <m/>
    <m/>
    <s v=""/>
    <s v=""/>
  </r>
  <r>
    <x v="30"/>
    <d v="2015-02-21T00:00:00"/>
    <s v="Zone 5 - Mile 108"/>
    <x v="547"/>
    <x v="381"/>
    <x v="295"/>
    <x v="4"/>
    <x v="10"/>
    <m/>
    <m/>
    <m/>
    <s v=""/>
    <s v=""/>
  </r>
  <r>
    <x v="30"/>
    <d v="2015-02-21T00:00:00"/>
    <s v="Zone 5 - Mile 108"/>
    <x v="548"/>
    <x v="382"/>
    <x v="177"/>
    <x v="2"/>
    <x v="10"/>
    <m/>
    <m/>
    <m/>
    <s v=""/>
    <s v=""/>
  </r>
  <r>
    <x v="30"/>
    <d v="2015-02-21T00:00:00"/>
    <s v="Zone 5 - Mile 108"/>
    <x v="307"/>
    <x v="217"/>
    <x v="149"/>
    <x v="4"/>
    <x v="2"/>
    <s v="Kob"/>
    <m/>
    <n v="56"/>
    <n v="1.8"/>
    <n v="1.8"/>
  </r>
  <r>
    <x v="30"/>
    <d v="2015-02-21T00:00:00"/>
    <s v="Zone 5 - Mile 108"/>
    <x v="307"/>
    <x v="217"/>
    <x v="149"/>
    <x v="4"/>
    <x v="2"/>
    <s v="Kob"/>
    <m/>
    <n v="45"/>
    <n v="0.9"/>
    <n v="0.9"/>
  </r>
  <r>
    <x v="30"/>
    <d v="2015-02-21T00:00:00"/>
    <s v="Zone 5 - Mile 108"/>
    <x v="450"/>
    <x v="13"/>
    <x v="239"/>
    <x v="10"/>
    <x v="2"/>
    <s v="Galjoen"/>
    <m/>
    <n v="42"/>
    <n v="1.4"/>
    <n v="1.4"/>
  </r>
  <r>
    <x v="30"/>
    <d v="2015-02-21T00:00:00"/>
    <s v="Zone 5 - Mile 108"/>
    <x v="215"/>
    <x v="94"/>
    <x v="133"/>
    <x v="7"/>
    <x v="2"/>
    <s v="Galjoen"/>
    <m/>
    <n v="32"/>
    <n v="0.6"/>
    <n v="0.6"/>
  </r>
  <r>
    <x v="30"/>
    <d v="2015-02-21T00:00:00"/>
    <s v="Zone 5 - Mile 108"/>
    <x v="468"/>
    <x v="328"/>
    <x v="247"/>
    <x v="9"/>
    <x v="2"/>
    <m/>
    <s v="Guitarfish - Lesser"/>
    <n v="84"/>
    <n v="2.2000000000000002"/>
    <n v="2.2000000000000002"/>
  </r>
  <r>
    <x v="30"/>
    <d v="2015-02-21T00:00:00"/>
    <s v="Zone 5 - Mile 108"/>
    <x v="214"/>
    <x v="159"/>
    <x v="132"/>
    <x v="4"/>
    <x v="2"/>
    <s v="Galjoen"/>
    <m/>
    <n v="34"/>
    <n v="0.7"/>
    <n v="0.7"/>
  </r>
  <r>
    <x v="30"/>
    <d v="2015-02-21T00:00:00"/>
    <s v="Zone 5 - Mile 108"/>
    <x v="306"/>
    <x v="216"/>
    <x v="129"/>
    <x v="9"/>
    <x v="2"/>
    <s v="Galjoen"/>
    <m/>
    <n v="30"/>
    <n v="0.5"/>
    <n v="0.5"/>
  </r>
  <r>
    <x v="30"/>
    <d v="2015-02-21T00:00:00"/>
    <s v="Zone 5 - Mile 108"/>
    <x v="211"/>
    <x v="158"/>
    <x v="129"/>
    <x v="4"/>
    <x v="2"/>
    <s v="Kob"/>
    <m/>
    <n v="42"/>
    <n v="0.8"/>
    <n v="0.8"/>
  </r>
  <r>
    <x v="30"/>
    <d v="2015-02-21T00:00:00"/>
    <s v="Zone 5 - Mile 108"/>
    <x v="305"/>
    <x v="18"/>
    <x v="129"/>
    <x v="8"/>
    <x v="2"/>
    <s v="Galjoen"/>
    <m/>
    <n v="31"/>
    <n v="0.5"/>
    <n v="0.5"/>
  </r>
  <r>
    <x v="30"/>
    <d v="2015-02-21T00:00:00"/>
    <s v="Zone 5 - Mile 108"/>
    <x v="305"/>
    <x v="18"/>
    <x v="129"/>
    <x v="8"/>
    <x v="2"/>
    <s v="Redfinger"/>
    <m/>
    <n v="33"/>
    <n v="0"/>
    <n v="0"/>
  </r>
  <r>
    <x v="30"/>
    <d v="2015-02-21T00:00:00"/>
    <s v="Zone 5 - Mile 108"/>
    <x v="451"/>
    <x v="315"/>
    <x v="105"/>
    <x v="2"/>
    <x v="2"/>
    <s v="Galjoen"/>
    <m/>
    <n v="36"/>
    <n v="0.9"/>
    <n v="0.9"/>
  </r>
  <r>
    <x v="30"/>
    <d v="2015-02-21T00:00:00"/>
    <s v="Zone 5 - Mile 108"/>
    <x v="451"/>
    <x v="315"/>
    <x v="105"/>
    <x v="2"/>
    <x v="2"/>
    <s v="Galjoen"/>
    <m/>
    <n v="31"/>
    <n v="0.5"/>
    <n v="0.5"/>
  </r>
  <r>
    <x v="30"/>
    <d v="2015-02-21T00:00:00"/>
    <s v="Zone 5 - Mile 108"/>
    <x v="218"/>
    <x v="162"/>
    <x v="135"/>
    <x v="2"/>
    <x v="2"/>
    <s v="Galjoen"/>
    <m/>
    <n v="31"/>
    <n v="0.5"/>
    <n v="0.5"/>
  </r>
  <r>
    <x v="30"/>
    <d v="2015-02-21T00:00:00"/>
    <s v="Zone 5 - Mile 108"/>
    <x v="377"/>
    <x v="76"/>
    <x v="132"/>
    <x v="8"/>
    <x v="2"/>
    <m/>
    <m/>
    <m/>
    <s v=""/>
    <s v=""/>
  </r>
  <r>
    <x v="30"/>
    <d v="2015-02-21T00:00:00"/>
    <s v="Zone 5 - Mile 108"/>
    <x v="212"/>
    <x v="81"/>
    <x v="130"/>
    <x v="0"/>
    <x v="2"/>
    <m/>
    <m/>
    <m/>
    <s v=""/>
    <s v=""/>
  </r>
  <r>
    <x v="30"/>
    <d v="2015-02-21T00:00:00"/>
    <s v="Zone 5 - Mile 108"/>
    <x v="379"/>
    <x v="263"/>
    <x v="135"/>
    <x v="7"/>
    <x v="2"/>
    <m/>
    <m/>
    <m/>
    <s v=""/>
    <s v=""/>
  </r>
  <r>
    <x v="30"/>
    <d v="2015-02-21T00:00:00"/>
    <s v="Zone 5 - Mile 108"/>
    <x v="210"/>
    <x v="157"/>
    <x v="128"/>
    <x v="4"/>
    <x v="2"/>
    <m/>
    <m/>
    <m/>
    <s v=""/>
    <s v=""/>
  </r>
  <r>
    <x v="30"/>
    <d v="2015-02-21T00:00:00"/>
    <s v="Zone 5 - Mile 108"/>
    <x v="549"/>
    <x v="383"/>
    <x v="144"/>
    <x v="0"/>
    <x v="2"/>
    <m/>
    <m/>
    <m/>
    <s v=""/>
    <s v=""/>
  </r>
  <r>
    <x v="30"/>
    <d v="2015-02-21T00:00:00"/>
    <s v="Zone 5 - Mile 108"/>
    <x v="8"/>
    <x v="8"/>
    <x v="4"/>
    <x v="2"/>
    <x v="2"/>
    <m/>
    <m/>
    <m/>
    <s v=""/>
    <s v=""/>
  </r>
  <r>
    <x v="30"/>
    <d v="2015-02-21T00:00:00"/>
    <s v="Zone 5 - Mile 108"/>
    <x v="486"/>
    <x v="340"/>
    <x v="256"/>
    <x v="2"/>
    <x v="2"/>
    <m/>
    <m/>
    <m/>
    <s v=""/>
    <s v=""/>
  </r>
  <r>
    <x v="30"/>
    <d v="2015-02-21T00:00:00"/>
    <s v="Zone 5 - Mile 108"/>
    <x v="378"/>
    <x v="262"/>
    <x v="37"/>
    <x v="4"/>
    <x v="2"/>
    <m/>
    <m/>
    <m/>
    <s v=""/>
    <s v=""/>
  </r>
  <r>
    <x v="30"/>
    <d v="2015-02-21T00:00:00"/>
    <s v="Zone 5 - Mile 108"/>
    <x v="129"/>
    <x v="102"/>
    <x v="37"/>
    <x v="5"/>
    <x v="2"/>
    <m/>
    <m/>
    <m/>
    <s v=""/>
    <s v=""/>
  </r>
  <r>
    <x v="30"/>
    <d v="2015-02-21T00:00:00"/>
    <s v="Zone 5 - Mile 108"/>
    <x v="159"/>
    <x v="126"/>
    <x v="103"/>
    <x v="4"/>
    <x v="18"/>
    <m/>
    <s v="Shark Spotted Gully"/>
    <n v="109"/>
    <n v="5.8"/>
    <n v="5.8"/>
  </r>
  <r>
    <x v="30"/>
    <d v="2015-02-21T00:00:00"/>
    <s v="Zone 5 - Mile 108"/>
    <x v="159"/>
    <x v="126"/>
    <x v="103"/>
    <x v="4"/>
    <x v="18"/>
    <m/>
    <s v="Shark Spotted Gully"/>
    <n v="157"/>
    <n v="20.399999999999999"/>
    <n v="20.399999999999999"/>
  </r>
  <r>
    <x v="30"/>
    <d v="2015-02-21T00:00:00"/>
    <s v="Zone 5 - Mile 108"/>
    <x v="160"/>
    <x v="121"/>
    <x v="48"/>
    <x v="0"/>
    <x v="18"/>
    <s v="Galjoen"/>
    <m/>
    <n v="33"/>
    <n v="0.7"/>
    <n v="0.7"/>
  </r>
  <r>
    <x v="30"/>
    <d v="2015-02-21T00:00:00"/>
    <s v="Zone 5 - Mile 108"/>
    <x v="160"/>
    <x v="121"/>
    <x v="48"/>
    <x v="0"/>
    <x v="18"/>
    <s v="Kob"/>
    <m/>
    <n v="46"/>
    <n v="1"/>
    <n v="1"/>
  </r>
  <r>
    <x v="30"/>
    <d v="2015-02-21T00:00:00"/>
    <s v="Zone 5 - Mile 108"/>
    <x v="292"/>
    <x v="208"/>
    <x v="23"/>
    <x v="0"/>
    <x v="18"/>
    <m/>
    <m/>
    <m/>
    <s v=""/>
    <s v=""/>
  </r>
  <r>
    <x v="30"/>
    <d v="2015-02-21T00:00:00"/>
    <s v="Zone 5 - Mile 108"/>
    <x v="166"/>
    <x v="128"/>
    <x v="69"/>
    <x v="4"/>
    <x v="18"/>
    <m/>
    <m/>
    <m/>
    <s v=""/>
    <s v=""/>
  </r>
  <r>
    <x v="30"/>
    <d v="2015-02-21T00:00:00"/>
    <s v="Zone 5 - Mile 108"/>
    <x v="169"/>
    <x v="131"/>
    <x v="109"/>
    <x v="2"/>
    <x v="18"/>
    <m/>
    <m/>
    <m/>
    <s v=""/>
    <s v=""/>
  </r>
  <r>
    <x v="30"/>
    <d v="2015-02-21T00:00:00"/>
    <s v="Zone 5 - Mile 108"/>
    <x v="167"/>
    <x v="129"/>
    <x v="107"/>
    <x v="0"/>
    <x v="18"/>
    <m/>
    <m/>
    <m/>
    <s v=""/>
    <s v=""/>
  </r>
  <r>
    <x v="30"/>
    <d v="2015-02-21T00:00:00"/>
    <s v="Zone 5 - Mile 108"/>
    <x v="161"/>
    <x v="81"/>
    <x v="94"/>
    <x v="0"/>
    <x v="18"/>
    <m/>
    <m/>
    <m/>
    <s v=""/>
    <s v=""/>
  </r>
  <r>
    <x v="30"/>
    <d v="2015-02-21T00:00:00"/>
    <s v="Zone 5 - Mile 108"/>
    <x v="244"/>
    <x v="175"/>
    <x v="94"/>
    <x v="2"/>
    <x v="18"/>
    <m/>
    <m/>
    <m/>
    <s v=""/>
    <s v=""/>
  </r>
  <r>
    <x v="30"/>
    <d v="2015-02-21T00:00:00"/>
    <s v="Zone 5 - Mile 108"/>
    <x v="550"/>
    <x v="2"/>
    <x v="93"/>
    <x v="4"/>
    <x v="18"/>
    <m/>
    <m/>
    <m/>
    <s v=""/>
    <s v=""/>
  </r>
  <r>
    <x v="30"/>
    <d v="2015-02-21T00:00:00"/>
    <s v="Zone 5 - Mile 108"/>
    <x v="199"/>
    <x v="149"/>
    <x v="43"/>
    <x v="8"/>
    <x v="20"/>
    <s v="Galjoen"/>
    <m/>
    <n v="30"/>
    <n v="0.5"/>
    <n v="0.5"/>
  </r>
  <r>
    <x v="30"/>
    <d v="2015-02-21T00:00:00"/>
    <s v="Zone 5 - Mile 108"/>
    <x v="478"/>
    <x v="334"/>
    <x v="83"/>
    <x v="2"/>
    <x v="20"/>
    <s v="Kob"/>
    <m/>
    <n v="53"/>
    <n v="1.5"/>
    <n v="1.5"/>
  </r>
  <r>
    <x v="30"/>
    <d v="2015-02-21T00:00:00"/>
    <s v="Zone 5 - Mile 108"/>
    <x v="283"/>
    <x v="55"/>
    <x v="164"/>
    <x v="6"/>
    <x v="20"/>
    <s v="Galjoen"/>
    <m/>
    <n v="36"/>
    <n v="0.9"/>
    <n v="0.9"/>
  </r>
  <r>
    <x v="30"/>
    <d v="2015-02-21T00:00:00"/>
    <s v="Zone 5 - Mile 108"/>
    <x v="283"/>
    <x v="55"/>
    <x v="164"/>
    <x v="6"/>
    <x v="20"/>
    <s v="Galjoen"/>
    <m/>
    <n v="31"/>
    <n v="0.5"/>
    <n v="0.5"/>
  </r>
  <r>
    <x v="30"/>
    <d v="2015-02-21T00:00:00"/>
    <s v="Zone 5 - Mile 108"/>
    <x v="283"/>
    <x v="55"/>
    <x v="164"/>
    <x v="6"/>
    <x v="20"/>
    <m/>
    <s v="Shark Spotted Gully"/>
    <n v="88"/>
    <n v="2.8"/>
    <n v="2.8"/>
  </r>
  <r>
    <x v="30"/>
    <d v="2015-02-21T00:00:00"/>
    <s v="Zone 5 - Mile 108"/>
    <x v="195"/>
    <x v="146"/>
    <x v="122"/>
    <x v="4"/>
    <x v="20"/>
    <m/>
    <m/>
    <m/>
    <s v=""/>
    <s v=""/>
  </r>
  <r>
    <x v="30"/>
    <d v="2015-02-21T00:00:00"/>
    <s v="Zone 5 - Mile 108"/>
    <x v="329"/>
    <x v="232"/>
    <x v="31"/>
    <x v="4"/>
    <x v="20"/>
    <m/>
    <m/>
    <m/>
    <s v=""/>
    <s v=""/>
  </r>
  <r>
    <x v="30"/>
    <d v="2015-02-21T00:00:00"/>
    <s v="Zone 5 - Mile 108"/>
    <x v="191"/>
    <x v="45"/>
    <x v="118"/>
    <x v="4"/>
    <x v="20"/>
    <m/>
    <m/>
    <m/>
    <s v=""/>
    <s v=""/>
  </r>
  <r>
    <x v="30"/>
    <d v="2015-02-21T00:00:00"/>
    <s v="Zone 5 - Mile 108"/>
    <x v="194"/>
    <x v="124"/>
    <x v="121"/>
    <x v="0"/>
    <x v="20"/>
    <m/>
    <m/>
    <m/>
    <s v=""/>
    <s v=""/>
  </r>
  <r>
    <x v="30"/>
    <d v="2015-02-21T00:00:00"/>
    <s v="Zone 5 - Mile 108"/>
    <x v="202"/>
    <x v="152"/>
    <x v="123"/>
    <x v="2"/>
    <x v="20"/>
    <m/>
    <m/>
    <m/>
    <s v=""/>
    <s v=""/>
  </r>
  <r>
    <x v="30"/>
    <d v="2015-02-21T00:00:00"/>
    <s v="Zone 5 - Mile 108"/>
    <x v="182"/>
    <x v="138"/>
    <x v="43"/>
    <x v="8"/>
    <x v="20"/>
    <m/>
    <m/>
    <m/>
    <s v=""/>
    <s v=""/>
  </r>
  <r>
    <x v="30"/>
    <d v="2015-02-21T00:00:00"/>
    <s v="Zone 5 - Mile 108"/>
    <x v="189"/>
    <x v="45"/>
    <x v="16"/>
    <x v="4"/>
    <x v="20"/>
    <m/>
    <m/>
    <m/>
    <s v=""/>
    <s v=""/>
  </r>
  <r>
    <x v="30"/>
    <d v="2015-02-21T00:00:00"/>
    <s v="Zone 5 - Mile 108"/>
    <x v="192"/>
    <x v="144"/>
    <x v="119"/>
    <x v="6"/>
    <x v="20"/>
    <m/>
    <m/>
    <m/>
    <s v=""/>
    <s v=""/>
  </r>
  <r>
    <x v="30"/>
    <d v="2015-02-21T00:00:00"/>
    <s v="Zone 5 - Mile 108"/>
    <x v="282"/>
    <x v="200"/>
    <x v="163"/>
    <x v="6"/>
    <x v="20"/>
    <m/>
    <m/>
    <m/>
    <s v=""/>
    <s v=""/>
  </r>
  <r>
    <x v="30"/>
    <d v="2015-02-21T00:00:00"/>
    <s v="Zone 5 - Mile 108"/>
    <x v="181"/>
    <x v="45"/>
    <x v="43"/>
    <x v="4"/>
    <x v="20"/>
    <m/>
    <m/>
    <m/>
    <s v=""/>
    <s v=""/>
  </r>
  <r>
    <x v="30"/>
    <d v="2015-02-21T00:00:00"/>
    <s v="Zone 5 - Mile 108"/>
    <x v="196"/>
    <x v="147"/>
    <x v="122"/>
    <x v="8"/>
    <x v="20"/>
    <m/>
    <m/>
    <m/>
    <s v=""/>
    <s v=""/>
  </r>
  <r>
    <x v="30"/>
    <d v="2015-02-21T00:00:00"/>
    <s v="Zone 5 - Mile 108"/>
    <x v="551"/>
    <x v="275"/>
    <x v="171"/>
    <x v="2"/>
    <x v="20"/>
    <m/>
    <m/>
    <m/>
    <s v=""/>
    <s v=""/>
  </r>
  <r>
    <x v="30"/>
    <d v="2015-02-21T00:00:00"/>
    <s v="Zone 5 - Mile 108"/>
    <x v="121"/>
    <x v="95"/>
    <x v="86"/>
    <x v="2"/>
    <x v="12"/>
    <m/>
    <s v="Shark Spotted Gully"/>
    <n v="111"/>
    <n v="6.2"/>
    <n v="6.2"/>
  </r>
  <r>
    <x v="30"/>
    <d v="2015-02-21T00:00:00"/>
    <s v="Zone 5 - Mile 108"/>
    <x v="116"/>
    <x v="92"/>
    <x v="83"/>
    <x v="4"/>
    <x v="12"/>
    <s v="Galjoen"/>
    <m/>
    <n v="37"/>
    <n v="0.9"/>
    <n v="0.9"/>
  </r>
  <r>
    <x v="30"/>
    <d v="2015-02-21T00:00:00"/>
    <s v="Zone 5 - Mile 108"/>
    <x v="116"/>
    <x v="92"/>
    <x v="83"/>
    <x v="4"/>
    <x v="12"/>
    <s v="Galjoen"/>
    <m/>
    <n v="37"/>
    <n v="0.9"/>
    <n v="0.9"/>
  </r>
  <r>
    <x v="30"/>
    <d v="2015-02-21T00:00:00"/>
    <s v="Zone 5 - Mile 108"/>
    <x v="124"/>
    <x v="98"/>
    <x v="83"/>
    <x v="8"/>
    <x v="12"/>
    <s v="Redfinger"/>
    <m/>
    <n v="32"/>
    <n v="0"/>
    <n v="0"/>
  </r>
  <r>
    <x v="30"/>
    <d v="2015-02-21T00:00:00"/>
    <s v="Zone 5 - Mile 108"/>
    <x v="124"/>
    <x v="98"/>
    <x v="83"/>
    <x v="8"/>
    <x v="12"/>
    <s v="Galjoen"/>
    <m/>
    <n v="31"/>
    <n v="0.5"/>
    <n v="0.5"/>
  </r>
  <r>
    <x v="30"/>
    <d v="2015-02-21T00:00:00"/>
    <s v="Zone 5 - Mile 108"/>
    <x v="252"/>
    <x v="180"/>
    <x v="81"/>
    <x v="9"/>
    <x v="12"/>
    <s v="Kob"/>
    <m/>
    <n v="42"/>
    <n v="0.8"/>
    <n v="0.8"/>
  </r>
  <r>
    <x v="30"/>
    <d v="2015-02-21T00:00:00"/>
    <s v="Zone 5 - Mile 108"/>
    <x v="120"/>
    <x v="31"/>
    <x v="85"/>
    <x v="0"/>
    <x v="12"/>
    <s v="Redfinger"/>
    <m/>
    <n v="30"/>
    <n v="0"/>
    <n v="0"/>
  </r>
  <r>
    <x v="30"/>
    <d v="2015-02-21T00:00:00"/>
    <s v="Zone 5 - Mile 108"/>
    <x v="332"/>
    <x v="157"/>
    <x v="81"/>
    <x v="0"/>
    <x v="12"/>
    <m/>
    <m/>
    <m/>
    <s v=""/>
    <s v=""/>
  </r>
  <r>
    <x v="30"/>
    <d v="2015-02-21T00:00:00"/>
    <s v="Zone 5 - Mile 108"/>
    <x v="387"/>
    <x v="268"/>
    <x v="84"/>
    <x v="8"/>
    <x v="12"/>
    <m/>
    <m/>
    <m/>
    <s v=""/>
    <s v=""/>
  </r>
  <r>
    <x v="30"/>
    <d v="2015-02-21T00:00:00"/>
    <s v="Zone 5 - Mile 108"/>
    <x v="119"/>
    <x v="94"/>
    <x v="84"/>
    <x v="9"/>
    <x v="12"/>
    <m/>
    <m/>
    <m/>
    <s v=""/>
    <s v=""/>
  </r>
  <r>
    <x v="30"/>
    <d v="2015-02-21T00:00:00"/>
    <s v="Zone 5 - Mile 108"/>
    <x v="126"/>
    <x v="100"/>
    <x v="87"/>
    <x v="2"/>
    <x v="12"/>
    <m/>
    <m/>
    <m/>
    <s v=""/>
    <s v=""/>
  </r>
  <r>
    <x v="30"/>
    <d v="2015-02-21T00:00:00"/>
    <s v="Zone 5 - Mile 108"/>
    <x v="382"/>
    <x v="23"/>
    <x v="214"/>
    <x v="2"/>
    <x v="12"/>
    <m/>
    <m/>
    <m/>
    <s v=""/>
    <s v=""/>
  </r>
  <r>
    <x v="30"/>
    <d v="2015-02-21T00:00:00"/>
    <s v="Zone 5 - Mile 108"/>
    <x v="123"/>
    <x v="97"/>
    <x v="85"/>
    <x v="0"/>
    <x v="12"/>
    <m/>
    <m/>
    <m/>
    <s v=""/>
    <s v=""/>
  </r>
  <r>
    <x v="30"/>
    <d v="2015-02-21T00:00:00"/>
    <s v="Zone 5 - Mile 108"/>
    <x v="118"/>
    <x v="93"/>
    <x v="84"/>
    <x v="4"/>
    <x v="12"/>
    <m/>
    <m/>
    <m/>
    <s v=""/>
    <s v=""/>
  </r>
  <r>
    <x v="30"/>
    <d v="2015-02-21T00:00:00"/>
    <s v="Zone 5 - Mile 108"/>
    <x v="242"/>
    <x v="173"/>
    <x v="48"/>
    <x v="0"/>
    <x v="12"/>
    <m/>
    <m/>
    <m/>
    <s v=""/>
    <s v=""/>
  </r>
  <r>
    <x v="30"/>
    <d v="2015-02-21T00:00:00"/>
    <s v="Zone 5 - Mile 108"/>
    <x v="114"/>
    <x v="61"/>
    <x v="81"/>
    <x v="0"/>
    <x v="12"/>
    <m/>
    <m/>
    <m/>
    <s v=""/>
    <s v=""/>
  </r>
  <r>
    <x v="30"/>
    <d v="2015-02-21T00:00:00"/>
    <s v="Zone 5 - Mile 108"/>
    <x v="552"/>
    <x v="384"/>
    <x v="202"/>
    <x v="2"/>
    <x v="12"/>
    <m/>
    <m/>
    <m/>
    <s v=""/>
    <s v=""/>
  </r>
  <r>
    <x v="30"/>
    <d v="2015-02-21T00:00:00"/>
    <s v="Zone 5 - Mile 108"/>
    <x v="117"/>
    <x v="16"/>
    <x v="57"/>
    <x v="6"/>
    <x v="12"/>
    <m/>
    <m/>
    <m/>
    <s v=""/>
    <s v=""/>
  </r>
  <r>
    <x v="30"/>
    <d v="2015-02-21T00:00:00"/>
    <s v="Zone 5 - Mile 108"/>
    <x v="56"/>
    <x v="39"/>
    <x v="41"/>
    <x v="2"/>
    <x v="5"/>
    <s v="Kob"/>
    <m/>
    <n v="70"/>
    <n v="3.6"/>
    <n v="3.6"/>
  </r>
  <r>
    <x v="30"/>
    <d v="2015-02-21T00:00:00"/>
    <s v="Zone 5 - Mile 108"/>
    <x v="54"/>
    <x v="46"/>
    <x v="39"/>
    <x v="2"/>
    <x v="5"/>
    <m/>
    <s v="Shark Spotted Gully"/>
    <n v="143"/>
    <n v="14.8"/>
    <n v="14.8"/>
  </r>
  <r>
    <x v="30"/>
    <d v="2015-02-21T00:00:00"/>
    <s v="Zone 5 - Mile 108"/>
    <x v="55"/>
    <x v="47"/>
    <x v="40"/>
    <x v="2"/>
    <x v="5"/>
    <m/>
    <s v="Shark Spotted Gully"/>
    <n v="117"/>
    <n v="7.4"/>
    <n v="7.4"/>
  </r>
  <r>
    <x v="30"/>
    <d v="2015-02-21T00:00:00"/>
    <s v="Zone 5 - Mile 108"/>
    <x v="446"/>
    <x v="314"/>
    <x v="39"/>
    <x v="2"/>
    <x v="5"/>
    <m/>
    <s v="Shark Spotted Gully"/>
    <n v="121"/>
    <n v="8.3000000000000007"/>
    <n v="8.3000000000000007"/>
  </r>
  <r>
    <x v="30"/>
    <d v="2015-02-21T00:00:00"/>
    <s v="Zone 5 - Mile 108"/>
    <x v="272"/>
    <x v="39"/>
    <x v="160"/>
    <x v="2"/>
    <x v="5"/>
    <m/>
    <s v="Shark Spotted Gully"/>
    <n v="143"/>
    <n v="14.8"/>
    <n v="14.8"/>
  </r>
  <r>
    <x v="30"/>
    <d v="2015-02-21T00:00:00"/>
    <s v="Zone 5 - Mile 108"/>
    <x v="57"/>
    <x v="5"/>
    <x v="21"/>
    <x v="2"/>
    <x v="5"/>
    <m/>
    <s v="Shark Spotted Gully"/>
    <n v="143"/>
    <n v="14.8"/>
    <n v="14.8"/>
  </r>
  <r>
    <x v="30"/>
    <d v="2015-02-21T00:00:00"/>
    <s v="Zone 5 - Mile 108"/>
    <x v="57"/>
    <x v="5"/>
    <x v="21"/>
    <x v="2"/>
    <x v="5"/>
    <m/>
    <s v="Shark Spotted Gully"/>
    <n v="83"/>
    <n v="2.2999999999999998"/>
    <n v="2.2999999999999998"/>
  </r>
  <r>
    <x v="30"/>
    <d v="2015-02-21T00:00:00"/>
    <s v="Zone 5 - Mile 108"/>
    <x v="134"/>
    <x v="5"/>
    <x v="74"/>
    <x v="2"/>
    <x v="4"/>
    <m/>
    <s v="Shark Spotted Gully"/>
    <n v="122"/>
    <n v="8.6"/>
    <n v="8.6"/>
  </r>
  <r>
    <x v="30"/>
    <d v="2015-02-21T00:00:00"/>
    <s v="Zone 5 - Mile 108"/>
    <x v="134"/>
    <x v="5"/>
    <x v="74"/>
    <x v="2"/>
    <x v="4"/>
    <m/>
    <s v="Shark Hound Smooth"/>
    <n v="116"/>
    <n v="6.2"/>
    <n v="6.2"/>
  </r>
  <r>
    <x v="30"/>
    <d v="2015-02-21T00:00:00"/>
    <s v="Zone 5 - Mile 108"/>
    <x v="46"/>
    <x v="41"/>
    <x v="33"/>
    <x v="2"/>
    <x v="5"/>
    <m/>
    <s v="Shark Spotted Gully"/>
    <n v="139"/>
    <n v="13.4"/>
    <n v="13.4"/>
  </r>
  <r>
    <x v="30"/>
    <d v="2015-02-21T00:00:00"/>
    <s v="Zone 5 - Mile 108"/>
    <x v="46"/>
    <x v="41"/>
    <x v="33"/>
    <x v="2"/>
    <x v="5"/>
    <m/>
    <s v="Shark Spotted Gully"/>
    <n v="147"/>
    <n v="16.2"/>
    <n v="16.2"/>
  </r>
  <r>
    <x v="30"/>
    <d v="2015-02-21T00:00:00"/>
    <s v="Zone 5 - Mile 108"/>
    <x v="46"/>
    <x v="41"/>
    <x v="33"/>
    <x v="2"/>
    <x v="5"/>
    <m/>
    <s v="Shark Hound Smooth"/>
    <n v="125"/>
    <n v="8.1"/>
    <n v="8.1"/>
  </r>
  <r>
    <x v="30"/>
    <d v="2015-02-21T00:00:00"/>
    <s v="Zone 5 - Mile 108"/>
    <x v="46"/>
    <x v="41"/>
    <x v="33"/>
    <x v="2"/>
    <x v="5"/>
    <m/>
    <s v="Shark Spotted Gully"/>
    <n v="155"/>
    <n v="19.5"/>
    <n v="19.5"/>
  </r>
  <r>
    <x v="30"/>
    <d v="2015-02-21T00:00:00"/>
    <s v="Zone 5 - Mile 108"/>
    <x v="135"/>
    <x v="107"/>
    <x v="90"/>
    <x v="2"/>
    <x v="5"/>
    <m/>
    <m/>
    <m/>
    <s v=""/>
    <s v=""/>
  </r>
  <r>
    <x v="30"/>
    <d v="2015-02-21T00:00:00"/>
    <s v="Zone 5 - Mile 108"/>
    <x v="47"/>
    <x v="42"/>
    <x v="34"/>
    <x v="1"/>
    <x v="5"/>
    <m/>
    <m/>
    <m/>
    <s v=""/>
    <s v=""/>
  </r>
  <r>
    <x v="30"/>
    <d v="2015-02-21T00:00:00"/>
    <s v="Zone 5 - Mile 108"/>
    <x v="48"/>
    <x v="43"/>
    <x v="34"/>
    <x v="6"/>
    <x v="5"/>
    <m/>
    <m/>
    <m/>
    <s v=""/>
    <s v=""/>
  </r>
  <r>
    <x v="30"/>
    <d v="2015-02-21T00:00:00"/>
    <s v="Zone 5 - Mile 108"/>
    <x v="59"/>
    <x v="48"/>
    <x v="43"/>
    <x v="2"/>
    <x v="5"/>
    <m/>
    <m/>
    <m/>
    <s v=""/>
    <s v=""/>
  </r>
  <r>
    <x v="30"/>
    <d v="2015-02-21T00:00:00"/>
    <s v="Zone 5 - Mile 108"/>
    <x v="493"/>
    <x v="346"/>
    <x v="262"/>
    <x v="2"/>
    <x v="5"/>
    <m/>
    <m/>
    <m/>
    <s v=""/>
    <s v=""/>
  </r>
  <r>
    <x v="30"/>
    <d v="2015-02-21T00:00:00"/>
    <s v="Zone 5 - Mile 108"/>
    <x v="489"/>
    <x v="342"/>
    <x v="39"/>
    <x v="8"/>
    <x v="5"/>
    <m/>
    <m/>
    <m/>
    <s v=""/>
    <s v=""/>
  </r>
  <r>
    <x v="30"/>
    <d v="2015-02-21T00:00:00"/>
    <s v="Zone 5 - Mile 108"/>
    <x v="60"/>
    <x v="49"/>
    <x v="44"/>
    <x v="2"/>
    <x v="5"/>
    <m/>
    <m/>
    <m/>
    <s v=""/>
    <s v=""/>
  </r>
  <r>
    <x v="30"/>
    <d v="2015-02-21T00:00:00"/>
    <s v="Zone 5 - Mile 108"/>
    <x v="1"/>
    <x v="1"/>
    <x v="0"/>
    <x v="1"/>
    <x v="0"/>
    <s v="Galjoen"/>
    <m/>
    <n v="41"/>
    <n v="1.3"/>
    <n v="1.3"/>
  </r>
  <r>
    <x v="30"/>
    <d v="2015-02-21T00:00:00"/>
    <s v="Zone 5 - Mile 108"/>
    <x v="1"/>
    <x v="1"/>
    <x v="0"/>
    <x v="1"/>
    <x v="0"/>
    <s v="Galjoen"/>
    <m/>
    <n v="32"/>
    <n v="0.6"/>
    <n v="0.6"/>
  </r>
  <r>
    <x v="30"/>
    <d v="2015-02-21T00:00:00"/>
    <s v="Zone 5 - Mile 108"/>
    <x v="1"/>
    <x v="1"/>
    <x v="0"/>
    <x v="1"/>
    <x v="0"/>
    <s v="Galjoen"/>
    <m/>
    <n v="36"/>
    <n v="0.9"/>
    <n v="0.9"/>
  </r>
  <r>
    <x v="30"/>
    <d v="2015-02-21T00:00:00"/>
    <s v="Zone 5 - Mile 108"/>
    <x v="266"/>
    <x v="5"/>
    <x v="159"/>
    <x v="4"/>
    <x v="0"/>
    <m/>
    <s v="Shark Spotted Gully"/>
    <n v="149"/>
    <n v="17"/>
    <n v="17"/>
  </r>
  <r>
    <x v="30"/>
    <d v="2015-02-21T00:00:00"/>
    <s v="Zone 5 - Mile 108"/>
    <x v="267"/>
    <x v="172"/>
    <x v="159"/>
    <x v="9"/>
    <x v="0"/>
    <s v="Galjoen"/>
    <m/>
    <n v="31"/>
    <n v="0.5"/>
    <n v="0.5"/>
  </r>
  <r>
    <x v="30"/>
    <d v="2015-02-21T00:00:00"/>
    <s v="Zone 5 - Mile 108"/>
    <x v="12"/>
    <x v="12"/>
    <x v="8"/>
    <x v="4"/>
    <x v="0"/>
    <m/>
    <m/>
    <m/>
    <s v=""/>
    <s v=""/>
  </r>
  <r>
    <x v="30"/>
    <d v="2015-02-21T00:00:00"/>
    <s v="Zone 5 - Mile 108"/>
    <x v="15"/>
    <x v="15"/>
    <x v="10"/>
    <x v="3"/>
    <x v="0"/>
    <m/>
    <m/>
    <m/>
    <s v=""/>
    <s v=""/>
  </r>
  <r>
    <x v="30"/>
    <d v="2015-02-21T00:00:00"/>
    <s v="Zone 5 - Mile 108"/>
    <x v="14"/>
    <x v="14"/>
    <x v="10"/>
    <x v="4"/>
    <x v="0"/>
    <m/>
    <m/>
    <m/>
    <s v=""/>
    <s v=""/>
  </r>
  <r>
    <x v="30"/>
    <d v="2015-02-21T00:00:00"/>
    <s v="Zone 5 - Mile 108"/>
    <x v="270"/>
    <x v="191"/>
    <x v="9"/>
    <x v="3"/>
    <x v="0"/>
    <m/>
    <m/>
    <m/>
    <s v=""/>
    <s v=""/>
  </r>
  <r>
    <x v="30"/>
    <d v="2015-02-21T00:00:00"/>
    <s v="Zone 5 - Mile 108"/>
    <x v="269"/>
    <x v="55"/>
    <x v="9"/>
    <x v="2"/>
    <x v="0"/>
    <m/>
    <m/>
    <m/>
    <s v=""/>
    <s v=""/>
  </r>
  <r>
    <x v="30"/>
    <d v="2015-02-21T00:00:00"/>
    <s v="Zone 5 - Mile 108"/>
    <x v="268"/>
    <x v="138"/>
    <x v="159"/>
    <x v="9"/>
    <x v="0"/>
    <m/>
    <m/>
    <m/>
    <s v=""/>
    <s v=""/>
  </r>
  <r>
    <x v="30"/>
    <d v="2015-02-21T00:00:00"/>
    <s v="Zone 5 - Mile 108"/>
    <x v="6"/>
    <x v="6"/>
    <x v="2"/>
    <x v="3"/>
    <x v="0"/>
    <m/>
    <m/>
    <m/>
    <s v=""/>
    <s v=""/>
  </r>
  <r>
    <x v="30"/>
    <d v="2015-02-21T00:00:00"/>
    <s v="Zone 5 - Mile 108"/>
    <x v="9"/>
    <x v="9"/>
    <x v="5"/>
    <x v="2"/>
    <x v="0"/>
    <m/>
    <m/>
    <m/>
    <s v=""/>
    <s v=""/>
  </r>
  <r>
    <x v="30"/>
    <d v="2015-02-21T00:00:00"/>
    <s v="Zone 5 - Mile 108"/>
    <x v="354"/>
    <x v="248"/>
    <x v="200"/>
    <x v="11"/>
    <x v="0"/>
    <m/>
    <m/>
    <m/>
    <s v=""/>
    <s v=""/>
  </r>
  <r>
    <x v="30"/>
    <d v="2015-02-21T00:00:00"/>
    <s v="Zone 5 - Mile 108"/>
    <x v="0"/>
    <x v="0"/>
    <x v="0"/>
    <x v="0"/>
    <x v="0"/>
    <m/>
    <m/>
    <m/>
    <s v=""/>
    <s v=""/>
  </r>
  <r>
    <x v="30"/>
    <d v="2015-02-21T00:00:00"/>
    <s v="Zone 5 - Mile 108"/>
    <x v="264"/>
    <x v="113"/>
    <x v="6"/>
    <x v="8"/>
    <x v="0"/>
    <m/>
    <m/>
    <m/>
    <s v=""/>
    <s v=""/>
  </r>
  <r>
    <x v="30"/>
    <d v="2015-02-21T00:00:00"/>
    <s v="Zone 5 - Mile 108"/>
    <x v="262"/>
    <x v="189"/>
    <x v="6"/>
    <x v="5"/>
    <x v="0"/>
    <m/>
    <m/>
    <m/>
    <s v=""/>
    <s v=""/>
  </r>
  <r>
    <x v="30"/>
    <d v="2015-02-21T00:00:00"/>
    <s v="Zone 5 - Mile 108"/>
    <x v="325"/>
    <x v="61"/>
    <x v="187"/>
    <x v="2"/>
    <x v="0"/>
    <m/>
    <m/>
    <m/>
    <s v=""/>
    <s v=""/>
  </r>
  <r>
    <x v="30"/>
    <d v="2015-02-21T00:00:00"/>
    <s v="Zone 5 - Mile 108"/>
    <x v="4"/>
    <x v="4"/>
    <x v="2"/>
    <x v="2"/>
    <x v="0"/>
    <m/>
    <m/>
    <m/>
    <s v=""/>
    <s v=""/>
  </r>
  <r>
    <x v="30"/>
    <d v="2015-02-21T00:00:00"/>
    <s v="Zone 5 - Mile 108"/>
    <x v="3"/>
    <x v="3"/>
    <x v="2"/>
    <x v="0"/>
    <x v="0"/>
    <m/>
    <m/>
    <m/>
    <s v=""/>
    <s v=""/>
  </r>
  <r>
    <x v="30"/>
    <d v="2015-02-21T00:00:00"/>
    <s v="Zone 5 - Mile 108"/>
    <x v="10"/>
    <x v="10"/>
    <x v="6"/>
    <x v="4"/>
    <x v="0"/>
    <m/>
    <m/>
    <m/>
    <s v=""/>
    <s v=""/>
  </r>
  <r>
    <x v="30"/>
    <d v="2015-02-21T00:00:00"/>
    <s v="Zone 5 - Mile 108"/>
    <x v="261"/>
    <x v="188"/>
    <x v="158"/>
    <x v="7"/>
    <x v="0"/>
    <m/>
    <m/>
    <m/>
    <s v=""/>
    <s v=""/>
  </r>
  <r>
    <x v="30"/>
    <d v="2015-02-21T00:00:00"/>
    <s v="Zone 5 - Mile 108"/>
    <x v="553"/>
    <x v="385"/>
    <x v="5"/>
    <x v="8"/>
    <x v="0"/>
    <m/>
    <m/>
    <m/>
    <s v=""/>
    <s v=""/>
  </r>
  <r>
    <x v="30"/>
    <d v="2015-02-21T00:00:00"/>
    <s v="Zone 5 - Mile 108"/>
    <x v="554"/>
    <x v="8"/>
    <x v="296"/>
    <x v="2"/>
    <x v="0"/>
    <m/>
    <m/>
    <m/>
    <s v=""/>
    <s v=""/>
  </r>
  <r>
    <x v="30"/>
    <d v="2015-02-21T00:00:00"/>
    <s v="Zone 5 - Mile 108"/>
    <x v="227"/>
    <x v="55"/>
    <x v="140"/>
    <x v="4"/>
    <x v="21"/>
    <s v="Galjoen"/>
    <m/>
    <n v="33"/>
    <n v="0.7"/>
    <n v="0.7"/>
  </r>
  <r>
    <x v="30"/>
    <d v="2015-02-21T00:00:00"/>
    <s v="Zone 5 - Mile 108"/>
    <x v="233"/>
    <x v="75"/>
    <x v="144"/>
    <x v="4"/>
    <x v="21"/>
    <s v="Redfinger"/>
    <m/>
    <n v="31"/>
    <n v="0"/>
    <n v="0"/>
  </r>
  <r>
    <x v="30"/>
    <d v="2015-02-21T00:00:00"/>
    <s v="Zone 5 - Mile 108"/>
    <x v="426"/>
    <x v="298"/>
    <x v="140"/>
    <x v="8"/>
    <x v="21"/>
    <s v="Galjoen"/>
    <m/>
    <n v="32"/>
    <n v="0.6"/>
    <n v="0.6"/>
  </r>
  <r>
    <x v="30"/>
    <d v="2015-02-21T00:00:00"/>
    <s v="Zone 5 - Mile 108"/>
    <x v="231"/>
    <x v="9"/>
    <x v="142"/>
    <x v="4"/>
    <x v="21"/>
    <s v="Galjoen"/>
    <m/>
    <n v="33"/>
    <n v="0.7"/>
    <n v="0.7"/>
  </r>
  <r>
    <x v="30"/>
    <d v="2015-02-21T00:00:00"/>
    <s v="Zone 5 - Mile 108"/>
    <x v="348"/>
    <x v="23"/>
    <x v="94"/>
    <x v="4"/>
    <x v="21"/>
    <s v="Kob"/>
    <m/>
    <n v="46"/>
    <n v="1"/>
    <n v="1"/>
  </r>
  <r>
    <x v="30"/>
    <d v="2015-02-21T00:00:00"/>
    <s v="Zone 5 - Mile 108"/>
    <x v="93"/>
    <x v="77"/>
    <x v="65"/>
    <x v="6"/>
    <x v="21"/>
    <m/>
    <m/>
    <m/>
    <s v=""/>
    <s v=""/>
  </r>
  <r>
    <x v="30"/>
    <d v="2015-02-21T00:00:00"/>
    <s v="Zone 5 - Mile 108"/>
    <x v="228"/>
    <x v="104"/>
    <x v="141"/>
    <x v="2"/>
    <x v="21"/>
    <m/>
    <m/>
    <m/>
    <s v=""/>
    <s v=""/>
  </r>
  <r>
    <x v="30"/>
    <d v="2015-02-21T00:00:00"/>
    <s v="Zone 5 - Mile 108"/>
    <x v="366"/>
    <x v="55"/>
    <x v="94"/>
    <x v="6"/>
    <x v="21"/>
    <m/>
    <m/>
    <m/>
    <s v=""/>
    <s v=""/>
  </r>
  <r>
    <x v="30"/>
    <d v="2015-02-21T00:00:00"/>
    <s v="Zone 5 - Mile 108"/>
    <x v="230"/>
    <x v="167"/>
    <x v="21"/>
    <x v="2"/>
    <x v="21"/>
    <m/>
    <m/>
    <m/>
    <s v=""/>
    <s v=""/>
  </r>
  <r>
    <x v="30"/>
    <d v="2015-02-21T00:00:00"/>
    <s v="Zone 5 - Mile 108"/>
    <x v="275"/>
    <x v="194"/>
    <x v="162"/>
    <x v="2"/>
    <x v="21"/>
    <m/>
    <m/>
    <m/>
    <s v=""/>
    <s v=""/>
  </r>
  <r>
    <x v="30"/>
    <d v="2015-02-21T00:00:00"/>
    <s v="Zone 5 - Mile 108"/>
    <x v="364"/>
    <x v="55"/>
    <x v="78"/>
    <x v="2"/>
    <x v="21"/>
    <m/>
    <m/>
    <m/>
    <s v=""/>
    <s v=""/>
  </r>
  <r>
    <x v="30"/>
    <d v="2015-02-21T00:00:00"/>
    <s v="Zone 5 - Mile 108"/>
    <x v="424"/>
    <x v="296"/>
    <x v="140"/>
    <x v="0"/>
    <x v="21"/>
    <m/>
    <m/>
    <m/>
    <s v=""/>
    <s v=""/>
  </r>
  <r>
    <x v="30"/>
    <d v="2015-02-21T00:00:00"/>
    <s v="Zone 5 - Mile 108"/>
    <x v="229"/>
    <x v="5"/>
    <x v="41"/>
    <x v="0"/>
    <x v="21"/>
    <m/>
    <m/>
    <m/>
    <s v=""/>
    <s v=""/>
  </r>
  <r>
    <x v="30"/>
    <d v="2015-02-21T00:00:00"/>
    <s v="Zone 5 - Mile 108"/>
    <x v="477"/>
    <x v="333"/>
    <x v="233"/>
    <x v="2"/>
    <x v="21"/>
    <m/>
    <m/>
    <m/>
    <s v=""/>
    <s v=""/>
  </r>
  <r>
    <x v="30"/>
    <d v="2015-02-21T00:00:00"/>
    <s v="Zone 5 - Mile 108"/>
    <x v="232"/>
    <x v="47"/>
    <x v="143"/>
    <x v="4"/>
    <x v="21"/>
    <m/>
    <m/>
    <m/>
    <s v=""/>
    <s v=""/>
  </r>
  <r>
    <x v="30"/>
    <d v="2015-02-21T00:00:00"/>
    <s v="Zone 5 - Mile 108"/>
    <x v="365"/>
    <x v="255"/>
    <x v="161"/>
    <x v="2"/>
    <x v="21"/>
    <m/>
    <m/>
    <m/>
    <s v=""/>
    <s v=""/>
  </r>
  <r>
    <x v="30"/>
    <d v="2015-02-21T00:00:00"/>
    <s v="Zone 5 - Mile 108"/>
    <x v="430"/>
    <x v="73"/>
    <x v="59"/>
    <x v="2"/>
    <x v="21"/>
    <m/>
    <m/>
    <m/>
    <s v=""/>
    <s v=""/>
  </r>
  <r>
    <x v="30"/>
    <d v="2015-02-21T00:00:00"/>
    <s v="Zone 5 - Mile 108"/>
    <x v="555"/>
    <x v="386"/>
    <x v="233"/>
    <x v="2"/>
    <x v="21"/>
    <m/>
    <m/>
    <m/>
    <s v=""/>
    <s v=""/>
  </r>
  <r>
    <x v="30"/>
    <d v="2015-02-21T00:00:00"/>
    <s v="Zone 5 - Mile 108"/>
    <x v="556"/>
    <x v="387"/>
    <x v="173"/>
    <x v="0"/>
    <x v="21"/>
    <m/>
    <m/>
    <m/>
    <s v=""/>
    <s v=""/>
  </r>
  <r>
    <x v="30"/>
    <d v="2015-02-21T00:00:00"/>
    <s v="Zone 5 - Mile 108"/>
    <x v="557"/>
    <x v="218"/>
    <x v="297"/>
    <x v="2"/>
    <x v="21"/>
    <m/>
    <m/>
    <m/>
    <s v=""/>
    <s v=""/>
  </r>
  <r>
    <x v="30"/>
    <d v="2015-02-21T00:00:00"/>
    <s v="Zone 5 - Mile 108"/>
    <x v="558"/>
    <x v="73"/>
    <x v="172"/>
    <x v="4"/>
    <x v="21"/>
    <m/>
    <m/>
    <m/>
    <s v=""/>
    <s v=""/>
  </r>
  <r>
    <x v="30"/>
    <d v="2015-02-21T00:00:00"/>
    <s v="Zone 5 - Mile 108"/>
    <x v="430"/>
    <x v="73"/>
    <x v="59"/>
    <x v="2"/>
    <x v="21"/>
    <m/>
    <m/>
    <m/>
    <s v=""/>
    <s v=""/>
  </r>
  <r>
    <x v="30"/>
    <d v="2015-02-21T00:00:00"/>
    <s v="Zone 5 - Mile 108"/>
    <x v="559"/>
    <x v="388"/>
    <x v="143"/>
    <x v="8"/>
    <x v="21"/>
    <m/>
    <m/>
    <m/>
    <s v=""/>
    <s v=""/>
  </r>
  <r>
    <x v="30"/>
    <d v="2015-02-21T00:00:00"/>
    <s v="Zone 5 - Mile 108"/>
    <x v="560"/>
    <x v="389"/>
    <x v="172"/>
    <x v="2"/>
    <x v="21"/>
    <m/>
    <m/>
    <m/>
    <s v=""/>
    <s v=""/>
  </r>
  <r>
    <x v="30"/>
    <d v="2015-02-21T00:00:00"/>
    <s v="Zone 5 - Mile 108"/>
    <x v="561"/>
    <x v="390"/>
    <x v="74"/>
    <x v="0"/>
    <x v="21"/>
    <m/>
    <m/>
    <m/>
    <s v=""/>
    <s v=""/>
  </r>
  <r>
    <x v="30"/>
    <d v="2015-02-21T00:00:00"/>
    <s v="Zone 5 - Mile 108"/>
    <x v="245"/>
    <x v="176"/>
    <x v="151"/>
    <x v="0"/>
    <x v="22"/>
    <m/>
    <s v="Shark Spotted Gully"/>
    <n v="119"/>
    <n v="7.9"/>
    <n v="7.9"/>
  </r>
  <r>
    <x v="30"/>
    <d v="2015-02-21T00:00:00"/>
    <s v="Zone 5 - Mile 108"/>
    <x v="246"/>
    <x v="5"/>
    <x v="152"/>
    <x v="2"/>
    <x v="22"/>
    <m/>
    <m/>
    <m/>
    <s v=""/>
    <s v=""/>
  </r>
  <r>
    <x v="30"/>
    <d v="2015-02-21T00:00:00"/>
    <s v="Zone 5 - Mile 108"/>
    <x v="190"/>
    <x v="143"/>
    <x v="118"/>
    <x v="2"/>
    <x v="22"/>
    <m/>
    <s v="Shark Spotted Gully"/>
    <n v="127"/>
    <n v="9.8000000000000007"/>
    <n v="9.8000000000000007"/>
  </r>
  <r>
    <x v="30"/>
    <d v="2015-02-21T00:00:00"/>
    <s v="Zone 5 - Mile 108"/>
    <x v="453"/>
    <x v="317"/>
    <x v="118"/>
    <x v="2"/>
    <x v="22"/>
    <m/>
    <m/>
    <m/>
    <s v=""/>
    <s v=""/>
  </r>
  <r>
    <x v="30"/>
    <d v="2015-02-21T00:00:00"/>
    <s v="Zone 5 - Mile 108"/>
    <x v="562"/>
    <x v="78"/>
    <x v="298"/>
    <x v="4"/>
    <x v="22"/>
    <m/>
    <m/>
    <m/>
    <s v=""/>
    <s v=""/>
  </r>
  <r>
    <x v="30"/>
    <d v="2015-02-21T00:00:00"/>
    <s v="Zone 5 - Mile 108"/>
    <x v="132"/>
    <x v="105"/>
    <x v="23"/>
    <x v="7"/>
    <x v="7"/>
    <s v="Redfinger"/>
    <m/>
    <n v="28"/>
    <n v="0"/>
    <n v="0"/>
  </r>
  <r>
    <x v="30"/>
    <d v="2015-02-21T00:00:00"/>
    <s v="Zone 5 - Mile 108"/>
    <x v="68"/>
    <x v="57"/>
    <x v="49"/>
    <x v="2"/>
    <x v="7"/>
    <s v="Kob"/>
    <m/>
    <n v="46"/>
    <n v="1"/>
    <n v="1"/>
  </r>
  <r>
    <x v="30"/>
    <d v="2015-02-21T00:00:00"/>
    <s v="Zone 5 - Mile 108"/>
    <x v="68"/>
    <x v="57"/>
    <x v="49"/>
    <x v="2"/>
    <x v="7"/>
    <m/>
    <s v="Shark Spotted Gully"/>
    <n v="119"/>
    <n v="7.9"/>
    <n v="7.9"/>
  </r>
  <r>
    <x v="30"/>
    <d v="2015-02-21T00:00:00"/>
    <s v="Zone 5 - Mile 108"/>
    <x v="302"/>
    <x v="32"/>
    <x v="172"/>
    <x v="2"/>
    <x v="7"/>
    <s v="Kob"/>
    <m/>
    <n v="40"/>
    <n v="0.7"/>
    <n v="0.7"/>
  </r>
  <r>
    <x v="30"/>
    <d v="2015-02-21T00:00:00"/>
    <s v="Zone 5 - Mile 108"/>
    <x v="128"/>
    <x v="101"/>
    <x v="88"/>
    <x v="2"/>
    <x v="7"/>
    <s v="Blacktail"/>
    <m/>
    <n v="32"/>
    <n v="1"/>
    <n v="1"/>
  </r>
  <r>
    <x v="30"/>
    <d v="2015-02-21T00:00:00"/>
    <s v="Zone 5 - Mile 108"/>
    <x v="127"/>
    <x v="61"/>
    <x v="55"/>
    <x v="4"/>
    <x v="7"/>
    <s v="Galjoen"/>
    <m/>
    <n v="31"/>
    <n v="0.5"/>
    <n v="0.5"/>
  </r>
  <r>
    <x v="30"/>
    <d v="2015-02-21T00:00:00"/>
    <s v="Zone 5 - Mile 108"/>
    <x v="131"/>
    <x v="104"/>
    <x v="70"/>
    <x v="2"/>
    <x v="7"/>
    <s v="Galjoen"/>
    <m/>
    <n v="34"/>
    <n v="0.7"/>
    <n v="0.7"/>
  </r>
  <r>
    <x v="30"/>
    <d v="2015-02-21T00:00:00"/>
    <s v="Zone 5 - Mile 108"/>
    <x v="137"/>
    <x v="13"/>
    <x v="92"/>
    <x v="9"/>
    <x v="7"/>
    <s v="Galjoen"/>
    <m/>
    <n v="32"/>
    <n v="0.6"/>
    <n v="0.6"/>
  </r>
  <r>
    <x v="30"/>
    <d v="2015-02-21T00:00:00"/>
    <s v="Zone 5 - Mile 108"/>
    <x v="346"/>
    <x v="242"/>
    <x v="10"/>
    <x v="4"/>
    <x v="7"/>
    <m/>
    <m/>
    <m/>
    <s v=""/>
    <s v=""/>
  </r>
  <r>
    <x v="30"/>
    <d v="2015-02-21T00:00:00"/>
    <s v="Zone 5 - Mile 108"/>
    <x v="465"/>
    <x v="324"/>
    <x v="246"/>
    <x v="2"/>
    <x v="7"/>
    <m/>
    <m/>
    <m/>
    <s v=""/>
    <s v=""/>
  </r>
  <r>
    <x v="30"/>
    <d v="2015-02-21T00:00:00"/>
    <s v="Zone 5 - Mile 108"/>
    <x v="469"/>
    <x v="81"/>
    <x v="248"/>
    <x v="2"/>
    <x v="7"/>
    <m/>
    <m/>
    <m/>
    <s v=""/>
    <s v=""/>
  </r>
  <r>
    <x v="30"/>
    <d v="2015-02-21T00:00:00"/>
    <s v="Zone 5 - Mile 108"/>
    <x v="64"/>
    <x v="53"/>
    <x v="23"/>
    <x v="2"/>
    <x v="7"/>
    <m/>
    <m/>
    <m/>
    <s v=""/>
    <s v=""/>
  </r>
  <r>
    <x v="30"/>
    <d v="2015-02-21T00:00:00"/>
    <s v="Zone 5 - Mile 108"/>
    <x v="461"/>
    <x v="321"/>
    <x v="242"/>
    <x v="4"/>
    <x v="7"/>
    <m/>
    <m/>
    <m/>
    <s v=""/>
    <s v=""/>
  </r>
  <r>
    <x v="30"/>
    <d v="2015-02-21T00:00:00"/>
    <s v="Zone 5 - Mile 108"/>
    <x v="133"/>
    <x v="106"/>
    <x v="74"/>
    <x v="6"/>
    <x v="7"/>
    <m/>
    <m/>
    <m/>
    <s v=""/>
    <s v=""/>
  </r>
  <r>
    <x v="30"/>
    <d v="2015-02-21T00:00:00"/>
    <s v="Zone 5 - Mile 108"/>
    <x v="58"/>
    <x v="5"/>
    <x v="42"/>
    <x v="0"/>
    <x v="7"/>
    <m/>
    <m/>
    <m/>
    <s v=""/>
    <s v=""/>
  </r>
  <r>
    <x v="30"/>
    <d v="2015-02-21T00:00:00"/>
    <s v="Zone 5 - Mile 108"/>
    <x v="67"/>
    <x v="56"/>
    <x v="48"/>
    <x v="1"/>
    <x v="7"/>
    <m/>
    <m/>
    <m/>
    <s v=""/>
    <s v=""/>
  </r>
  <r>
    <x v="30"/>
    <d v="2015-02-21T00:00:00"/>
    <s v="Zone 5 - Mile 108"/>
    <x v="66"/>
    <x v="55"/>
    <x v="48"/>
    <x v="6"/>
    <x v="7"/>
    <m/>
    <m/>
    <m/>
    <s v=""/>
    <s v=""/>
  </r>
  <r>
    <x v="30"/>
    <d v="2015-02-21T00:00:00"/>
    <s v="Zone 5 - Mile 108"/>
    <x v="136"/>
    <x v="45"/>
    <x v="91"/>
    <x v="2"/>
    <x v="7"/>
    <m/>
    <m/>
    <m/>
    <s v=""/>
    <s v=""/>
  </r>
  <r>
    <x v="30"/>
    <d v="2015-02-21T00:00:00"/>
    <s v="Zone 5 - Mile 108"/>
    <x v="410"/>
    <x v="81"/>
    <x v="82"/>
    <x v="6"/>
    <x v="7"/>
    <m/>
    <m/>
    <m/>
    <s v=""/>
    <s v=""/>
  </r>
  <r>
    <x v="30"/>
    <d v="2015-02-21T00:00:00"/>
    <s v="Zone 5 - Mile 108"/>
    <x v="63"/>
    <x v="52"/>
    <x v="29"/>
    <x v="0"/>
    <x v="7"/>
    <m/>
    <m/>
    <m/>
    <s v=""/>
    <s v=""/>
  </r>
  <r>
    <x v="30"/>
    <d v="2015-02-21T00:00:00"/>
    <s v="Zone 5 - Mile 108"/>
    <x v="563"/>
    <x v="391"/>
    <x v="242"/>
    <x v="5"/>
    <x v="7"/>
    <m/>
    <m/>
    <m/>
    <s v=""/>
    <s v=""/>
  </r>
  <r>
    <x v="30"/>
    <d v="2015-02-21T00:00:00"/>
    <s v="Zone 5 - Mile 108"/>
    <x v="564"/>
    <x v="375"/>
    <x v="299"/>
    <x v="2"/>
    <x v="7"/>
    <s v="Kob"/>
    <m/>
    <n v="44"/>
    <n v="0.9"/>
    <n v="0.9"/>
  </r>
  <r>
    <x v="30"/>
    <d v="2015-02-21T00:00:00"/>
    <s v="Zone 5 - Mile 108"/>
    <x v="565"/>
    <x v="81"/>
    <x v="37"/>
    <x v="2"/>
    <x v="7"/>
    <m/>
    <s v="Shark Spotted Gully"/>
    <n v="134"/>
    <n v="11.8"/>
    <n v="11.8"/>
  </r>
  <r>
    <x v="30"/>
    <d v="2015-02-21T00:00:00"/>
    <s v="Zone 5 - Mile 108"/>
    <x v="155"/>
    <x v="113"/>
    <x v="6"/>
    <x v="4"/>
    <x v="17"/>
    <s v="Galjoen"/>
    <m/>
    <n v="31"/>
    <n v="0.5"/>
    <n v="0.5"/>
  </r>
  <r>
    <x v="30"/>
    <d v="2015-02-21T00:00:00"/>
    <s v="Zone 5 - Mile 108"/>
    <x v="155"/>
    <x v="113"/>
    <x v="6"/>
    <x v="4"/>
    <x v="17"/>
    <s v="Kob"/>
    <m/>
    <n v="42"/>
    <n v="0.8"/>
    <n v="0.8"/>
  </r>
  <r>
    <x v="30"/>
    <d v="2015-02-21T00:00:00"/>
    <s v="Zone 5 - Mile 108"/>
    <x v="155"/>
    <x v="113"/>
    <x v="6"/>
    <x v="4"/>
    <x v="17"/>
    <s v="Kob"/>
    <m/>
    <n v="43"/>
    <n v="0.8"/>
    <n v="0.8"/>
  </r>
  <r>
    <x v="30"/>
    <d v="2015-02-21T00:00:00"/>
    <s v="Zone 5 - Mile 108"/>
    <x v="155"/>
    <x v="113"/>
    <x v="6"/>
    <x v="4"/>
    <x v="17"/>
    <s v="Kob"/>
    <m/>
    <n v="43"/>
    <n v="0.8"/>
    <n v="0.8"/>
  </r>
  <r>
    <x v="30"/>
    <d v="2015-02-21T00:00:00"/>
    <s v="Zone 5 - Mile 108"/>
    <x v="155"/>
    <x v="113"/>
    <x v="6"/>
    <x v="4"/>
    <x v="17"/>
    <s v="Kob"/>
    <m/>
    <n v="48"/>
    <n v="1.1000000000000001"/>
    <n v="1.1000000000000001"/>
  </r>
  <r>
    <x v="30"/>
    <d v="2015-02-21T00:00:00"/>
    <s v="Zone 5 - Mile 108"/>
    <x v="155"/>
    <x v="113"/>
    <x v="6"/>
    <x v="4"/>
    <x v="17"/>
    <s v="Kob"/>
    <m/>
    <n v="44"/>
    <n v="0.9"/>
    <n v="0.9"/>
  </r>
  <r>
    <x v="30"/>
    <d v="2015-02-21T00:00:00"/>
    <s v="Zone 5 - Mile 108"/>
    <x v="155"/>
    <x v="113"/>
    <x v="6"/>
    <x v="4"/>
    <x v="17"/>
    <s v="Galjoen"/>
    <m/>
    <n v="40"/>
    <n v="1.2"/>
    <n v="1.2"/>
  </r>
  <r>
    <x v="30"/>
    <d v="2015-02-21T00:00:00"/>
    <s v="Zone 5 - Mile 108"/>
    <x v="155"/>
    <x v="113"/>
    <x v="6"/>
    <x v="4"/>
    <x v="17"/>
    <s v="Kob"/>
    <m/>
    <n v="43"/>
    <n v="0.8"/>
    <n v="0.8"/>
  </r>
  <r>
    <x v="30"/>
    <d v="2015-02-21T00:00:00"/>
    <s v="Zone 5 - Mile 108"/>
    <x v="155"/>
    <x v="113"/>
    <x v="6"/>
    <x v="4"/>
    <x v="17"/>
    <s v="Blacktail"/>
    <m/>
    <n v="36"/>
    <n v="1.5"/>
    <n v="1.5"/>
  </r>
  <r>
    <x v="30"/>
    <d v="2015-02-21T00:00:00"/>
    <s v="Zone 5 - Mile 108"/>
    <x v="155"/>
    <x v="113"/>
    <x v="6"/>
    <x v="4"/>
    <x v="17"/>
    <s v="Kob"/>
    <m/>
    <n v="45"/>
    <n v="0.9"/>
    <n v="0.9"/>
  </r>
  <r>
    <x v="30"/>
    <d v="2015-02-21T00:00:00"/>
    <s v="Zone 5 - Mile 108"/>
    <x v="155"/>
    <x v="113"/>
    <x v="6"/>
    <x v="4"/>
    <x v="17"/>
    <s v="Kob"/>
    <m/>
    <n v="44"/>
    <n v="0.9"/>
    <n v="0.9"/>
  </r>
  <r>
    <x v="30"/>
    <d v="2015-02-21T00:00:00"/>
    <s v="Zone 5 - Mile 108"/>
    <x v="155"/>
    <x v="113"/>
    <x v="6"/>
    <x v="4"/>
    <x v="17"/>
    <s v="Kob"/>
    <m/>
    <n v="48"/>
    <n v="1.1000000000000001"/>
    <n v="1.1000000000000001"/>
  </r>
  <r>
    <x v="30"/>
    <d v="2015-02-21T00:00:00"/>
    <s v="Zone 5 - Mile 108"/>
    <x v="155"/>
    <x v="113"/>
    <x v="6"/>
    <x v="4"/>
    <x v="17"/>
    <s v="Blacktail"/>
    <m/>
    <n v="33"/>
    <n v="1.1000000000000001"/>
    <n v="1.1000000000000001"/>
  </r>
  <r>
    <x v="30"/>
    <d v="2015-02-21T00:00:00"/>
    <s v="Zone 5 - Mile 108"/>
    <x v="155"/>
    <x v="113"/>
    <x v="6"/>
    <x v="4"/>
    <x v="17"/>
    <s v="Kob"/>
    <m/>
    <n v="45"/>
    <n v="0.9"/>
    <n v="0.9"/>
  </r>
  <r>
    <x v="30"/>
    <d v="2015-02-21T00:00:00"/>
    <s v="Zone 5 - Mile 108"/>
    <x v="155"/>
    <x v="113"/>
    <x v="6"/>
    <x v="4"/>
    <x v="17"/>
    <s v="Kob"/>
    <m/>
    <n v="41"/>
    <n v="0.7"/>
    <n v="0.7"/>
  </r>
  <r>
    <x v="30"/>
    <d v="2015-02-21T00:00:00"/>
    <s v="Zone 5 - Mile 108"/>
    <x v="155"/>
    <x v="113"/>
    <x v="6"/>
    <x v="4"/>
    <x v="17"/>
    <s v="Kob"/>
    <m/>
    <n v="41"/>
    <n v="0.7"/>
    <n v="0.7"/>
  </r>
  <r>
    <x v="30"/>
    <d v="2015-02-21T00:00:00"/>
    <s v="Zone 5 - Mile 108"/>
    <x v="155"/>
    <x v="113"/>
    <x v="6"/>
    <x v="4"/>
    <x v="17"/>
    <s v="Kob"/>
    <m/>
    <n v="45"/>
    <n v="0.9"/>
    <n v="0.9"/>
  </r>
  <r>
    <x v="30"/>
    <d v="2015-02-21T00:00:00"/>
    <s v="Zone 5 - Mile 108"/>
    <x v="155"/>
    <x v="113"/>
    <x v="6"/>
    <x v="4"/>
    <x v="17"/>
    <s v="Kob"/>
    <m/>
    <n v="42"/>
    <n v="0.8"/>
    <n v="0.8"/>
  </r>
  <r>
    <x v="30"/>
    <d v="2015-02-21T00:00:00"/>
    <s v="Zone 5 - Mile 108"/>
    <x v="351"/>
    <x v="110"/>
    <x v="197"/>
    <x v="4"/>
    <x v="17"/>
    <s v="Galjoen"/>
    <m/>
    <n v="31"/>
    <n v="0.5"/>
    <n v="0.5"/>
  </r>
  <r>
    <x v="30"/>
    <d v="2015-02-21T00:00:00"/>
    <s v="Zone 5 - Mile 108"/>
    <x v="351"/>
    <x v="110"/>
    <x v="197"/>
    <x v="4"/>
    <x v="17"/>
    <s v="Blacktail"/>
    <m/>
    <n v="39"/>
    <n v="1.8"/>
    <n v="1.8"/>
  </r>
  <r>
    <x v="30"/>
    <d v="2015-02-21T00:00:00"/>
    <s v="Zone 5 - Mile 108"/>
    <x v="351"/>
    <x v="110"/>
    <x v="197"/>
    <x v="4"/>
    <x v="17"/>
    <s v="Galjoen"/>
    <m/>
    <n v="33"/>
    <n v="0.7"/>
    <n v="0.7"/>
  </r>
  <r>
    <x v="30"/>
    <d v="2015-02-21T00:00:00"/>
    <s v="Zone 5 - Mile 108"/>
    <x v="447"/>
    <x v="13"/>
    <x v="238"/>
    <x v="4"/>
    <x v="17"/>
    <s v="Galjoen"/>
    <m/>
    <n v="31"/>
    <n v="0.5"/>
    <n v="0.5"/>
  </r>
  <r>
    <x v="30"/>
    <d v="2015-02-21T00:00:00"/>
    <s v="Zone 5 - Mile 108"/>
    <x v="154"/>
    <x v="122"/>
    <x v="6"/>
    <x v="5"/>
    <x v="17"/>
    <s v="Kob"/>
    <m/>
    <n v="40"/>
    <n v="0.7"/>
    <n v="0.7"/>
  </r>
  <r>
    <x v="30"/>
    <d v="2015-02-21T00:00:00"/>
    <s v="Zone 5 - Mile 108"/>
    <x v="154"/>
    <x v="122"/>
    <x v="6"/>
    <x v="5"/>
    <x v="17"/>
    <s v="Blacktail"/>
    <m/>
    <n v="28"/>
    <n v="0.6"/>
    <n v="0.6"/>
  </r>
  <r>
    <x v="30"/>
    <d v="2015-02-21T00:00:00"/>
    <s v="Zone 5 - Mile 108"/>
    <x v="255"/>
    <x v="183"/>
    <x v="94"/>
    <x v="3"/>
    <x v="17"/>
    <s v="Galjoen"/>
    <m/>
    <n v="38"/>
    <n v="1"/>
    <n v="1"/>
  </r>
  <r>
    <x v="30"/>
    <d v="2015-02-21T00:00:00"/>
    <s v="Zone 5 - Mile 108"/>
    <x v="255"/>
    <x v="183"/>
    <x v="94"/>
    <x v="3"/>
    <x v="17"/>
    <s v="Galjoen"/>
    <m/>
    <n v="31"/>
    <n v="0.5"/>
    <n v="0.5"/>
  </r>
  <r>
    <x v="30"/>
    <d v="2015-02-21T00:00:00"/>
    <s v="Zone 5 - Mile 108"/>
    <x v="311"/>
    <x v="220"/>
    <x v="176"/>
    <x v="0"/>
    <x v="17"/>
    <s v="Galjoen"/>
    <m/>
    <n v="32"/>
    <n v="0.6"/>
    <n v="0.6"/>
  </r>
  <r>
    <x v="30"/>
    <d v="2015-02-21T00:00:00"/>
    <s v="Zone 5 - Mile 108"/>
    <x v="237"/>
    <x v="170"/>
    <x v="146"/>
    <x v="2"/>
    <x v="17"/>
    <m/>
    <m/>
    <m/>
    <s v=""/>
    <s v=""/>
  </r>
  <r>
    <x v="30"/>
    <d v="2015-02-21T00:00:00"/>
    <s v="Zone 5 - Mile 108"/>
    <x v="405"/>
    <x v="284"/>
    <x v="223"/>
    <x v="2"/>
    <x v="17"/>
    <m/>
    <m/>
    <m/>
    <s v=""/>
    <s v=""/>
  </r>
  <r>
    <x v="30"/>
    <d v="2015-02-21T00:00:00"/>
    <s v="Zone 5 - Mile 108"/>
    <x v="350"/>
    <x v="32"/>
    <x v="197"/>
    <x v="2"/>
    <x v="17"/>
    <m/>
    <m/>
    <m/>
    <s v=""/>
    <s v=""/>
  </r>
  <r>
    <x v="30"/>
    <d v="2015-02-21T00:00:00"/>
    <s v="Zone 5 - Mile 108"/>
    <x v="566"/>
    <x v="207"/>
    <x v="94"/>
    <x v="2"/>
    <x v="17"/>
    <s v="Galjoen"/>
    <m/>
    <n v="29"/>
    <n v="0"/>
    <n v="0"/>
  </r>
  <r>
    <x v="30"/>
    <d v="2015-02-21T00:00:00"/>
    <s v="Zone 5 - Mile 108"/>
    <x v="566"/>
    <x v="207"/>
    <x v="94"/>
    <x v="2"/>
    <x v="17"/>
    <s v="Kob"/>
    <m/>
    <n v="43"/>
    <n v="0.8"/>
    <n v="0.8"/>
  </r>
  <r>
    <x v="30"/>
    <d v="2015-02-21T00:00:00"/>
    <s v="Zone 5 - Mile 108"/>
    <x v="440"/>
    <x v="309"/>
    <x v="83"/>
    <x v="8"/>
    <x v="12"/>
    <m/>
    <m/>
    <m/>
    <s v=""/>
    <s v=""/>
  </r>
  <r>
    <x v="31"/>
    <d v="2015-03-19T00:00:00"/>
    <s v="Zone 2 - Mile 30"/>
    <x v="144"/>
    <x v="114"/>
    <x v="98"/>
    <x v="2"/>
    <x v="15"/>
    <m/>
    <m/>
    <m/>
    <s v=""/>
    <s v=""/>
  </r>
  <r>
    <x v="31"/>
    <d v="2015-03-19T00:00:00"/>
    <s v="Zone 2 - Mile 30"/>
    <x v="139"/>
    <x v="109"/>
    <x v="94"/>
    <x v="4"/>
    <x v="15"/>
    <m/>
    <s v="Shark Spotted Gully"/>
    <n v="142"/>
    <n v="14.4"/>
    <n v="14.4"/>
  </r>
  <r>
    <x v="31"/>
    <d v="2015-03-19T00:00:00"/>
    <s v="Zone 2 - Mile 30"/>
    <x v="241"/>
    <x v="157"/>
    <x v="149"/>
    <x v="4"/>
    <x v="15"/>
    <m/>
    <s v="Shark Spotted Gully"/>
    <n v="142"/>
    <n v="14.4"/>
    <n v="14.4"/>
  </r>
  <r>
    <x v="31"/>
    <d v="2015-03-19T00:00:00"/>
    <s v="Zone 2 - Mile 30"/>
    <x v="241"/>
    <x v="157"/>
    <x v="149"/>
    <x v="4"/>
    <x v="15"/>
    <m/>
    <s v="Shark Copper (Male)"/>
    <n v="158"/>
    <n v="51.6"/>
    <n v="51.6"/>
  </r>
  <r>
    <x v="31"/>
    <d v="2015-03-19T00:00:00"/>
    <s v="Zone 2 - Mile 30"/>
    <x v="251"/>
    <x v="179"/>
    <x v="139"/>
    <x v="9"/>
    <x v="15"/>
    <m/>
    <s v="Shark Spotted Gully"/>
    <n v="151"/>
    <n v="17.8"/>
    <n v="17.8"/>
  </r>
  <r>
    <x v="31"/>
    <d v="2015-03-19T00:00:00"/>
    <s v="Zone 2 - Mile 30"/>
    <x v="147"/>
    <x v="116"/>
    <x v="29"/>
    <x v="6"/>
    <x v="15"/>
    <m/>
    <s v="Shark Spotted Gully"/>
    <n v="154"/>
    <n v="19.100000000000001"/>
    <n v="19.100000000000001"/>
  </r>
  <r>
    <x v="31"/>
    <d v="2015-03-19T00:00:00"/>
    <s v="Zone 2 - Mile 30"/>
    <x v="147"/>
    <x v="116"/>
    <x v="29"/>
    <x v="6"/>
    <x v="15"/>
    <s v="Kob"/>
    <m/>
    <n v="76"/>
    <n v="4.5999999999999996"/>
    <n v="4.5999999999999996"/>
  </r>
  <r>
    <x v="31"/>
    <d v="2015-03-19T00:00:00"/>
    <s v="Zone 2 - Mile 30"/>
    <x v="145"/>
    <x v="115"/>
    <x v="98"/>
    <x v="10"/>
    <x v="15"/>
    <m/>
    <m/>
    <m/>
    <s v=""/>
    <s v=""/>
  </r>
  <r>
    <x v="31"/>
    <d v="2015-03-19T00:00:00"/>
    <s v="Zone 2 - Mile 30"/>
    <x v="333"/>
    <x v="234"/>
    <x v="114"/>
    <x v="2"/>
    <x v="15"/>
    <m/>
    <s v="Elephantfish"/>
    <n v="80"/>
    <n v="4.0999999999999996"/>
    <n v="4.0999999999999996"/>
  </r>
  <r>
    <x v="31"/>
    <d v="2015-03-19T00:00:00"/>
    <s v="Zone 2 - Mile 30"/>
    <x v="333"/>
    <x v="234"/>
    <x v="114"/>
    <x v="2"/>
    <x v="15"/>
    <m/>
    <s v="Guitarfish - Lesser"/>
    <n v="85"/>
    <n v="2.2000000000000002"/>
    <n v="2.2000000000000002"/>
  </r>
  <r>
    <x v="31"/>
    <d v="2015-03-19T00:00:00"/>
    <s v="Zone 2 - Mile 30"/>
    <x v="275"/>
    <x v="194"/>
    <x v="162"/>
    <x v="2"/>
    <x v="21"/>
    <m/>
    <s v="Shark Hound Smooth"/>
    <n v="106"/>
    <n v="4.5"/>
    <n v="4.5"/>
  </r>
  <r>
    <x v="31"/>
    <d v="2015-03-19T00:00:00"/>
    <s v="Zone 2 - Mile 30"/>
    <x v="275"/>
    <x v="194"/>
    <x v="162"/>
    <x v="2"/>
    <x v="21"/>
    <m/>
    <s v="Shark Hound Smooth"/>
    <n v="133"/>
    <n v="10"/>
    <n v="10"/>
  </r>
  <r>
    <x v="31"/>
    <d v="2015-03-19T00:00:00"/>
    <s v="Zone 2 - Mile 30"/>
    <x v="228"/>
    <x v="104"/>
    <x v="141"/>
    <x v="2"/>
    <x v="21"/>
    <m/>
    <s v="Shark Spotted Gully"/>
    <n v="95"/>
    <n v="3.6"/>
    <n v="3.6"/>
  </r>
  <r>
    <x v="31"/>
    <d v="2015-03-19T00:00:00"/>
    <s v="Zone 2 - Mile 30"/>
    <x v="232"/>
    <x v="47"/>
    <x v="143"/>
    <x v="4"/>
    <x v="21"/>
    <m/>
    <s v="Shark Spotted Gully"/>
    <n v="165"/>
    <n v="24.1"/>
    <n v="24.1"/>
  </r>
  <r>
    <x v="31"/>
    <d v="2015-03-19T00:00:00"/>
    <s v="Zone 2 - Mile 30"/>
    <x v="232"/>
    <x v="47"/>
    <x v="143"/>
    <x v="4"/>
    <x v="21"/>
    <m/>
    <s v="Shark Spotted Gully"/>
    <n v="120"/>
    <n v="8.1"/>
    <n v="8.1"/>
  </r>
  <r>
    <x v="31"/>
    <d v="2015-03-19T00:00:00"/>
    <s v="Zone 2 - Mile 30"/>
    <x v="232"/>
    <x v="47"/>
    <x v="143"/>
    <x v="4"/>
    <x v="21"/>
    <s v="Kob"/>
    <m/>
    <n v="47"/>
    <n v="1.1000000000000001"/>
    <n v="1.1000000000000001"/>
  </r>
  <r>
    <x v="31"/>
    <d v="2015-03-19T00:00:00"/>
    <s v="Zone 2 - Mile 30"/>
    <x v="365"/>
    <x v="255"/>
    <x v="161"/>
    <x v="2"/>
    <x v="21"/>
    <m/>
    <s v="Shark Spotted Gully"/>
    <n v="140"/>
    <n v="13.7"/>
    <n v="13.7"/>
  </r>
  <r>
    <x v="31"/>
    <d v="2015-03-19T00:00:00"/>
    <s v="Zone 2 - Mile 30"/>
    <x v="364"/>
    <x v="55"/>
    <x v="78"/>
    <x v="2"/>
    <x v="21"/>
    <m/>
    <s v="Shark Spotted Gully"/>
    <n v="141"/>
    <n v="14.1"/>
    <n v="14.1"/>
  </r>
  <r>
    <x v="31"/>
    <d v="2015-03-19T00:00:00"/>
    <s v="Zone 2 - Mile 30"/>
    <x v="348"/>
    <x v="23"/>
    <x v="94"/>
    <x v="4"/>
    <x v="21"/>
    <m/>
    <s v="Shark Hound Smooth"/>
    <n v="128"/>
    <n v="8.8000000000000007"/>
    <n v="8.8000000000000007"/>
  </r>
  <r>
    <x v="31"/>
    <d v="2015-03-19T00:00:00"/>
    <s v="Zone 2 - Mile 30"/>
    <x v="562"/>
    <x v="78"/>
    <x v="300"/>
    <x v="4"/>
    <x v="22"/>
    <m/>
    <s v="Shark Spotted Gully"/>
    <n v="137"/>
    <n v="12.8"/>
    <n v="12.8"/>
  </r>
  <r>
    <x v="31"/>
    <d v="2015-03-19T00:00:00"/>
    <s v="Zone 2 - Mile 30"/>
    <x v="190"/>
    <x v="143"/>
    <x v="118"/>
    <x v="2"/>
    <x v="22"/>
    <m/>
    <m/>
    <m/>
    <s v=""/>
    <s v=""/>
  </r>
  <r>
    <x v="31"/>
    <d v="2015-03-19T00:00:00"/>
    <s v="Zone 2 - Mile 30"/>
    <x v="308"/>
    <x v="218"/>
    <x v="174"/>
    <x v="2"/>
    <x v="22"/>
    <m/>
    <m/>
    <m/>
    <s v=""/>
    <s v=""/>
  </r>
  <r>
    <x v="31"/>
    <d v="2015-03-19T00:00:00"/>
    <s v="Zone 2 - Mile 30"/>
    <x v="247"/>
    <x v="81"/>
    <x v="153"/>
    <x v="2"/>
    <x v="22"/>
    <m/>
    <m/>
    <m/>
    <s v=""/>
    <s v=""/>
  </r>
  <r>
    <x v="31"/>
    <d v="2015-03-19T00:00:00"/>
    <s v="Zone 2 - Mile 30"/>
    <x v="245"/>
    <x v="176"/>
    <x v="151"/>
    <x v="0"/>
    <x v="22"/>
    <m/>
    <m/>
    <m/>
    <s v=""/>
    <s v=""/>
  </r>
  <r>
    <x v="31"/>
    <d v="2015-03-19T00:00:00"/>
    <s v="Zone 2 - Mile 30"/>
    <x v="189"/>
    <x v="45"/>
    <x v="16"/>
    <x v="4"/>
    <x v="20"/>
    <m/>
    <s v="Shark Spotted Gully"/>
    <n v="146"/>
    <n v="15.9"/>
    <n v="15.9"/>
  </r>
  <r>
    <x v="31"/>
    <d v="2015-03-19T00:00:00"/>
    <s v="Zone 2 - Mile 30"/>
    <x v="189"/>
    <x v="45"/>
    <x v="16"/>
    <x v="4"/>
    <x v="20"/>
    <m/>
    <s v="Shark Spotted Gully"/>
    <n v="143"/>
    <n v="14.8"/>
    <n v="14.8"/>
  </r>
  <r>
    <x v="31"/>
    <d v="2015-03-19T00:00:00"/>
    <s v="Zone 2 - Mile 30"/>
    <x v="189"/>
    <x v="45"/>
    <x v="16"/>
    <x v="4"/>
    <x v="20"/>
    <m/>
    <s v="Shark Spotted Gully"/>
    <n v="155"/>
    <n v="19.5"/>
    <n v="19.5"/>
  </r>
  <r>
    <x v="31"/>
    <d v="2015-03-19T00:00:00"/>
    <s v="Zone 2 - Mile 30"/>
    <x v="189"/>
    <x v="45"/>
    <x v="16"/>
    <x v="4"/>
    <x v="20"/>
    <m/>
    <s v="Shark Hound Smooth"/>
    <n v="90"/>
    <n v="2.6"/>
    <n v="2.6"/>
  </r>
  <r>
    <x v="31"/>
    <d v="2015-03-19T00:00:00"/>
    <s v="Zone 2 - Mile 30"/>
    <x v="189"/>
    <x v="45"/>
    <x v="16"/>
    <x v="4"/>
    <x v="20"/>
    <m/>
    <s v="Shark Hound Smooth"/>
    <n v="119"/>
    <n v="6.8"/>
    <n v="6.8"/>
  </r>
  <r>
    <x v="31"/>
    <d v="2015-03-19T00:00:00"/>
    <s v="Zone 2 - Mile 30"/>
    <x v="194"/>
    <x v="124"/>
    <x v="121"/>
    <x v="0"/>
    <x v="20"/>
    <m/>
    <s v="Shark Spotted Gully"/>
    <n v="92"/>
    <n v="3.3"/>
    <n v="3.3"/>
  </r>
  <r>
    <x v="31"/>
    <d v="2015-03-19T00:00:00"/>
    <s v="Zone 2 - Mile 30"/>
    <x v="194"/>
    <x v="124"/>
    <x v="121"/>
    <x v="0"/>
    <x v="20"/>
    <m/>
    <s v="Shark Spotted Gully"/>
    <n v="108"/>
    <n v="5.6"/>
    <n v="5.6"/>
  </r>
  <r>
    <x v="31"/>
    <d v="2015-03-19T00:00:00"/>
    <s v="Zone 2 - Mile 30"/>
    <x v="194"/>
    <x v="124"/>
    <x v="121"/>
    <x v="0"/>
    <x v="20"/>
    <m/>
    <s v="Shark Spotted Gully"/>
    <n v="73"/>
    <n v="1.4"/>
    <n v="1.4"/>
  </r>
  <r>
    <x v="31"/>
    <d v="2015-03-19T00:00:00"/>
    <s v="Zone 2 - Mile 30"/>
    <x v="194"/>
    <x v="124"/>
    <x v="121"/>
    <x v="0"/>
    <x v="20"/>
    <m/>
    <s v="Shark Spotted Gully"/>
    <n v="101"/>
    <n v="4.5"/>
    <n v="4.5"/>
  </r>
  <r>
    <x v="31"/>
    <d v="2015-03-19T00:00:00"/>
    <s v="Zone 2 - Mile 30"/>
    <x v="329"/>
    <x v="232"/>
    <x v="31"/>
    <x v="4"/>
    <x v="20"/>
    <m/>
    <s v="Shark Spotted Gully"/>
    <n v="120"/>
    <n v="8.1"/>
    <n v="8.1"/>
  </r>
  <r>
    <x v="31"/>
    <d v="2015-03-19T00:00:00"/>
    <s v="Zone 2 - Mile 30"/>
    <x v="202"/>
    <x v="152"/>
    <x v="123"/>
    <x v="2"/>
    <x v="20"/>
    <m/>
    <s v="Shark Spotted Gully"/>
    <n v="146"/>
    <n v="15.9"/>
    <n v="15.9"/>
  </r>
  <r>
    <x v="31"/>
    <d v="2015-03-19T00:00:00"/>
    <s v="Zone 2 - Mile 30"/>
    <x v="195"/>
    <x v="146"/>
    <x v="122"/>
    <x v="4"/>
    <x v="20"/>
    <m/>
    <s v="Shark Spotted Gully"/>
    <n v="136"/>
    <n v="12.4"/>
    <n v="12.4"/>
  </r>
  <r>
    <x v="31"/>
    <d v="2015-03-19T00:00:00"/>
    <s v="Zone 2 - Mile 30"/>
    <x v="195"/>
    <x v="146"/>
    <x v="122"/>
    <x v="4"/>
    <x v="20"/>
    <m/>
    <s v="Shark Spotted Gully"/>
    <n v="145"/>
    <n v="15.5"/>
    <n v="15.5"/>
  </r>
  <r>
    <x v="31"/>
    <d v="2015-03-19T00:00:00"/>
    <s v="Zone 2 - Mile 30"/>
    <x v="195"/>
    <x v="146"/>
    <x v="122"/>
    <x v="4"/>
    <x v="20"/>
    <m/>
    <s v="Shark Spotted Gully"/>
    <n v="143"/>
    <n v="14.8"/>
    <n v="14.8"/>
  </r>
  <r>
    <x v="31"/>
    <d v="2015-03-19T00:00:00"/>
    <s v="Zone 2 - Mile 30"/>
    <x v="181"/>
    <x v="45"/>
    <x v="43"/>
    <x v="4"/>
    <x v="20"/>
    <m/>
    <m/>
    <m/>
    <s v=""/>
    <s v=""/>
  </r>
  <r>
    <x v="31"/>
    <d v="2015-03-19T00:00:00"/>
    <s v="Zone 2 - Mile 30"/>
    <x v="446"/>
    <x v="314"/>
    <x v="39"/>
    <x v="2"/>
    <x v="5"/>
    <m/>
    <s v="Shark Spotted Gully"/>
    <n v="150"/>
    <n v="17.399999999999999"/>
    <n v="17.399999999999999"/>
  </r>
  <r>
    <x v="31"/>
    <d v="2015-03-19T00:00:00"/>
    <s v="Zone 2 - Mile 30"/>
    <x v="446"/>
    <x v="314"/>
    <x v="39"/>
    <x v="2"/>
    <x v="5"/>
    <m/>
    <s v="Shark Spotted Gully"/>
    <n v="154"/>
    <n v="19.100000000000001"/>
    <n v="19.100000000000001"/>
  </r>
  <r>
    <x v="31"/>
    <d v="2015-03-19T00:00:00"/>
    <s v="Zone 2 - Mile 30"/>
    <x v="446"/>
    <x v="314"/>
    <x v="39"/>
    <x v="2"/>
    <x v="5"/>
    <m/>
    <s v="Shark Spotted Gully"/>
    <n v="120"/>
    <n v="8.1"/>
    <n v="8.1"/>
  </r>
  <r>
    <x v="31"/>
    <d v="2015-03-19T00:00:00"/>
    <s v="Zone 2 - Mile 30"/>
    <x v="56"/>
    <x v="39"/>
    <x v="41"/>
    <x v="2"/>
    <x v="5"/>
    <m/>
    <s v="Shark Spotted Gully"/>
    <n v="82"/>
    <n v="2.2000000000000002"/>
    <n v="2.2000000000000002"/>
  </r>
  <r>
    <x v="31"/>
    <d v="2015-03-19T00:00:00"/>
    <s v="Zone 2 - Mile 30"/>
    <x v="56"/>
    <x v="39"/>
    <x v="41"/>
    <x v="2"/>
    <x v="5"/>
    <m/>
    <s v="Shark Spotted Gully"/>
    <n v="134"/>
    <n v="11.8"/>
    <n v="11.8"/>
  </r>
  <r>
    <x v="31"/>
    <d v="2015-03-19T00:00:00"/>
    <s v="Zone 2 - Mile 30"/>
    <x v="56"/>
    <x v="39"/>
    <x v="41"/>
    <x v="2"/>
    <x v="5"/>
    <m/>
    <s v="Shark Hound Smooth"/>
    <n v="121"/>
    <n v="7.2"/>
    <n v="7.2"/>
  </r>
  <r>
    <x v="31"/>
    <d v="2015-03-19T00:00:00"/>
    <s v="Zone 2 - Mile 30"/>
    <x v="56"/>
    <x v="39"/>
    <x v="41"/>
    <x v="2"/>
    <x v="5"/>
    <m/>
    <s v="Shark Hound Smooth"/>
    <n v="121"/>
    <n v="7.2"/>
    <n v="7.2"/>
  </r>
  <r>
    <x v="31"/>
    <d v="2015-03-19T00:00:00"/>
    <s v="Zone 2 - Mile 30"/>
    <x v="272"/>
    <x v="39"/>
    <x v="160"/>
    <x v="2"/>
    <x v="5"/>
    <m/>
    <s v="Shark Spotted Gully"/>
    <n v="94"/>
    <n v="3.5"/>
    <n v="3.5"/>
  </r>
  <r>
    <x v="31"/>
    <d v="2015-03-19T00:00:00"/>
    <s v="Zone 2 - Mile 30"/>
    <x v="272"/>
    <x v="39"/>
    <x v="160"/>
    <x v="2"/>
    <x v="5"/>
    <s v="Shad"/>
    <m/>
    <n v="54"/>
    <n v="2.1"/>
    <n v="2.1"/>
  </r>
  <r>
    <x v="31"/>
    <d v="2015-03-19T00:00:00"/>
    <s v="Zone 2 - Mile 30"/>
    <x v="272"/>
    <x v="39"/>
    <x v="160"/>
    <x v="2"/>
    <x v="5"/>
    <m/>
    <s v="Shark Spotted Gully"/>
    <n v="145"/>
    <n v="15.5"/>
    <n v="15.5"/>
  </r>
  <r>
    <x v="31"/>
    <d v="2015-03-19T00:00:00"/>
    <s v="Zone 2 - Mile 30"/>
    <x v="272"/>
    <x v="39"/>
    <x v="160"/>
    <x v="2"/>
    <x v="5"/>
    <m/>
    <s v="Shark Hound Smooth"/>
    <n v="114"/>
    <n v="5.8"/>
    <n v="5.8"/>
  </r>
  <r>
    <x v="31"/>
    <d v="2015-03-19T00:00:00"/>
    <s v="Zone 2 - Mile 30"/>
    <x v="272"/>
    <x v="39"/>
    <x v="160"/>
    <x v="2"/>
    <x v="5"/>
    <m/>
    <s v="Shark Hound Smooth"/>
    <n v="116"/>
    <n v="6.2"/>
    <n v="6.2"/>
  </r>
  <r>
    <x v="31"/>
    <d v="2015-03-19T00:00:00"/>
    <s v="Zone 2 - Mile 30"/>
    <x v="47"/>
    <x v="42"/>
    <x v="34"/>
    <x v="1"/>
    <x v="5"/>
    <m/>
    <s v="Guitarfish - Lesser"/>
    <n v="74"/>
    <n v="1.5"/>
    <n v="1.5"/>
  </r>
  <r>
    <x v="31"/>
    <d v="2015-03-19T00:00:00"/>
    <s v="Zone 2 - Mile 30"/>
    <x v="47"/>
    <x v="42"/>
    <x v="34"/>
    <x v="1"/>
    <x v="5"/>
    <s v="Kob"/>
    <m/>
    <n v="87"/>
    <n v="6.9"/>
    <n v="6.9"/>
  </r>
  <r>
    <x v="31"/>
    <d v="2015-03-19T00:00:00"/>
    <s v="Zone 2 - Mile 30"/>
    <x v="46"/>
    <x v="41"/>
    <x v="33"/>
    <x v="2"/>
    <x v="5"/>
    <m/>
    <s v="Shark Hound Smooth"/>
    <n v="88"/>
    <n v="2.4"/>
    <n v="2.4"/>
  </r>
  <r>
    <x v="31"/>
    <d v="2015-03-19T00:00:00"/>
    <s v="Zone 2 - Mile 30"/>
    <x v="46"/>
    <x v="41"/>
    <x v="33"/>
    <x v="2"/>
    <x v="5"/>
    <m/>
    <s v="Shark Spotted Gully"/>
    <n v="115"/>
    <n v="7"/>
    <n v="7"/>
  </r>
  <r>
    <x v="31"/>
    <d v="2015-03-19T00:00:00"/>
    <s v="Zone 2 - Mile 30"/>
    <x v="46"/>
    <x v="41"/>
    <x v="33"/>
    <x v="2"/>
    <x v="5"/>
    <m/>
    <s v="Shark Spotted Gully"/>
    <n v="150"/>
    <n v="17.399999999999999"/>
    <n v="17.399999999999999"/>
  </r>
  <r>
    <x v="31"/>
    <d v="2015-03-19T00:00:00"/>
    <s v="Zone 2 - Mile 30"/>
    <x v="55"/>
    <x v="47"/>
    <x v="40"/>
    <x v="2"/>
    <x v="5"/>
    <m/>
    <s v="Shark Spotted Gully"/>
    <n v="123"/>
    <n v="8.8000000000000007"/>
    <n v="8.8000000000000007"/>
  </r>
  <r>
    <x v="31"/>
    <d v="2015-03-19T00:00:00"/>
    <s v="Zone 2 - Mile 30"/>
    <x v="55"/>
    <x v="47"/>
    <x v="40"/>
    <x v="2"/>
    <x v="5"/>
    <m/>
    <s v="Shark Spotted Gully"/>
    <n v="150"/>
    <n v="17.399999999999999"/>
    <n v="17.399999999999999"/>
  </r>
  <r>
    <x v="31"/>
    <d v="2015-03-19T00:00:00"/>
    <s v="Zone 2 - Mile 30"/>
    <x v="55"/>
    <x v="47"/>
    <x v="40"/>
    <x v="2"/>
    <x v="5"/>
    <m/>
    <s v="Shark Spotted Gully"/>
    <n v="107"/>
    <n v="5.5"/>
    <n v="5.5"/>
  </r>
  <r>
    <x v="31"/>
    <d v="2015-03-19T00:00:00"/>
    <s v="Zone 2 - Mile 30"/>
    <x v="55"/>
    <x v="47"/>
    <x v="40"/>
    <x v="2"/>
    <x v="5"/>
    <m/>
    <s v="Shark Spotted Gully"/>
    <n v="115"/>
    <n v="7"/>
    <n v="7"/>
  </r>
  <r>
    <x v="31"/>
    <d v="2015-03-19T00:00:00"/>
    <s v="Zone 2 - Mile 30"/>
    <x v="57"/>
    <x v="5"/>
    <x v="21"/>
    <x v="2"/>
    <x v="5"/>
    <m/>
    <m/>
    <m/>
    <s v=""/>
    <s v=""/>
  </r>
  <r>
    <x v="31"/>
    <d v="2015-03-19T00:00:00"/>
    <s v="Zone 2 - Mile 30"/>
    <x v="250"/>
    <x v="21"/>
    <x v="3"/>
    <x v="9"/>
    <x v="5"/>
    <m/>
    <m/>
    <m/>
    <s v=""/>
    <s v=""/>
  </r>
  <r>
    <x v="31"/>
    <d v="2015-03-19T00:00:00"/>
    <s v="Zone 2 - Mile 30"/>
    <x v="25"/>
    <x v="350"/>
    <x v="19"/>
    <x v="0"/>
    <x v="3"/>
    <m/>
    <s v="Shark Spotted Gully"/>
    <n v="124"/>
    <n v="9.1"/>
    <n v="9.1"/>
  </r>
  <r>
    <x v="31"/>
    <d v="2015-03-19T00:00:00"/>
    <s v="Zone 2 - Mile 30"/>
    <x v="257"/>
    <x v="185"/>
    <x v="48"/>
    <x v="2"/>
    <x v="3"/>
    <m/>
    <m/>
    <m/>
    <s v=""/>
    <s v=""/>
  </r>
  <r>
    <x v="31"/>
    <d v="2015-03-19T00:00:00"/>
    <s v="Zone 2 - Mile 30"/>
    <x v="22"/>
    <x v="21"/>
    <x v="17"/>
    <x v="6"/>
    <x v="3"/>
    <m/>
    <s v="Shark Spotted Gully"/>
    <n v="157"/>
    <n v="20.399999999999999"/>
    <n v="20.399999999999999"/>
  </r>
  <r>
    <x v="31"/>
    <d v="2015-03-19T00:00:00"/>
    <s v="Zone 2 - Mile 30"/>
    <x v="22"/>
    <x v="21"/>
    <x v="17"/>
    <x v="6"/>
    <x v="3"/>
    <m/>
    <s v="Shark Spotted Gully"/>
    <n v="152"/>
    <n v="18.2"/>
    <n v="18.2"/>
  </r>
  <r>
    <x v="31"/>
    <d v="2015-03-19T00:00:00"/>
    <s v="Zone 2 - Mile 30"/>
    <x v="22"/>
    <x v="21"/>
    <x v="17"/>
    <x v="6"/>
    <x v="3"/>
    <m/>
    <s v="Shark Spotted Gully"/>
    <n v="141"/>
    <n v="14.1"/>
    <n v="14.1"/>
  </r>
  <r>
    <x v="31"/>
    <d v="2015-03-19T00:00:00"/>
    <s v="Zone 2 - Mile 30"/>
    <x v="22"/>
    <x v="21"/>
    <x v="17"/>
    <x v="6"/>
    <x v="3"/>
    <s v="Kob"/>
    <m/>
    <n v="53"/>
    <n v="1.5"/>
    <n v="1.5"/>
  </r>
  <r>
    <x v="31"/>
    <d v="2015-03-19T00:00:00"/>
    <s v="Zone 2 - Mile 30"/>
    <x v="22"/>
    <x v="21"/>
    <x v="17"/>
    <x v="6"/>
    <x v="3"/>
    <s v="Kob"/>
    <m/>
    <n v="72"/>
    <n v="3.9"/>
    <n v="3.9"/>
  </r>
  <r>
    <x v="31"/>
    <d v="2015-03-19T00:00:00"/>
    <s v="Zone 2 - Mile 30"/>
    <x v="34"/>
    <x v="29"/>
    <x v="25"/>
    <x v="1"/>
    <x v="3"/>
    <s v="Kob"/>
    <m/>
    <n v="42"/>
    <n v="0.8"/>
    <n v="0.8"/>
  </r>
  <r>
    <x v="31"/>
    <d v="2015-03-19T00:00:00"/>
    <s v="Zone 2 - Mile 30"/>
    <x v="17"/>
    <x v="17"/>
    <x v="12"/>
    <x v="0"/>
    <x v="3"/>
    <m/>
    <s v="Shark Spotted Gully"/>
    <n v="88"/>
    <n v="2.8"/>
    <n v="2.8"/>
  </r>
  <r>
    <x v="31"/>
    <d v="2015-03-19T00:00:00"/>
    <s v="Zone 2 - Mile 30"/>
    <x v="17"/>
    <x v="17"/>
    <x v="12"/>
    <x v="0"/>
    <x v="3"/>
    <m/>
    <s v="Shark Spotted Gully"/>
    <n v="135"/>
    <n v="12.1"/>
    <n v="12.1"/>
  </r>
  <r>
    <x v="31"/>
    <d v="2015-03-19T00:00:00"/>
    <s v="Zone 2 - Mile 30"/>
    <x v="24"/>
    <x v="23"/>
    <x v="18"/>
    <x v="4"/>
    <x v="3"/>
    <m/>
    <m/>
    <m/>
    <s v=""/>
    <s v=""/>
  </r>
  <r>
    <x v="31"/>
    <d v="2015-03-19T00:00:00"/>
    <s v="Zone 2 - Mile 30"/>
    <x v="35"/>
    <x v="30"/>
    <x v="26"/>
    <x v="2"/>
    <x v="3"/>
    <s v="Kob"/>
    <m/>
    <n v="70"/>
    <n v="3.6"/>
    <n v="3.6"/>
  </r>
  <r>
    <x v="31"/>
    <d v="2015-03-19T00:00:00"/>
    <s v="Zone 2 - Mile 30"/>
    <x v="35"/>
    <x v="30"/>
    <x v="26"/>
    <x v="2"/>
    <x v="3"/>
    <s v="Kob"/>
    <m/>
    <n v="42"/>
    <n v="0.8"/>
    <n v="0.8"/>
  </r>
  <r>
    <x v="31"/>
    <d v="2015-03-19T00:00:00"/>
    <s v="Zone 2 - Mile 30"/>
    <x v="487"/>
    <x v="341"/>
    <x v="259"/>
    <x v="9"/>
    <x v="3"/>
    <m/>
    <m/>
    <m/>
    <s v=""/>
    <s v=""/>
  </r>
  <r>
    <x v="31"/>
    <d v="2015-03-19T00:00:00"/>
    <s v="Zone 2 - Mile 30"/>
    <x v="132"/>
    <x v="105"/>
    <x v="23"/>
    <x v="7"/>
    <x v="7"/>
    <m/>
    <s v="Shark Spotted Gully"/>
    <n v="148"/>
    <n v="16.600000000000001"/>
    <n v="16.600000000000001"/>
  </r>
  <r>
    <x v="31"/>
    <d v="2015-03-19T00:00:00"/>
    <s v="Zone 2 - Mile 30"/>
    <x v="132"/>
    <x v="105"/>
    <x v="23"/>
    <x v="7"/>
    <x v="7"/>
    <m/>
    <s v="Shark Spotted Gully"/>
    <n v="148"/>
    <n v="16.600000000000001"/>
    <n v="16.600000000000001"/>
  </r>
  <r>
    <x v="31"/>
    <d v="2015-03-19T00:00:00"/>
    <s v="Zone 2 - Mile 30"/>
    <x v="132"/>
    <x v="105"/>
    <x v="23"/>
    <x v="7"/>
    <x v="7"/>
    <m/>
    <s v="Shark Spotted Gully"/>
    <n v="70"/>
    <n v="1.3"/>
    <n v="1.3"/>
  </r>
  <r>
    <x v="31"/>
    <d v="2015-03-19T00:00:00"/>
    <s v="Zone 2 - Mile 30"/>
    <x v="132"/>
    <x v="105"/>
    <x v="23"/>
    <x v="7"/>
    <x v="7"/>
    <s v="Galjoen"/>
    <m/>
    <n v="33"/>
    <n v="0.7"/>
    <n v="0.7"/>
  </r>
  <r>
    <x v="31"/>
    <d v="2015-03-19T00:00:00"/>
    <s v="Zone 2 - Mile 30"/>
    <x v="132"/>
    <x v="105"/>
    <x v="23"/>
    <x v="7"/>
    <x v="7"/>
    <s v="Galjoen"/>
    <m/>
    <n v="32"/>
    <n v="0.6"/>
    <n v="0.6"/>
  </r>
  <r>
    <x v="31"/>
    <d v="2015-03-19T00:00:00"/>
    <s v="Zone 2 - Mile 30"/>
    <x v="132"/>
    <x v="105"/>
    <x v="23"/>
    <x v="7"/>
    <x v="7"/>
    <s v="Kob"/>
    <m/>
    <n v="84"/>
    <n v="6.2"/>
    <n v="6.2"/>
  </r>
  <r>
    <x v="31"/>
    <d v="2015-03-19T00:00:00"/>
    <s v="Zone 2 - Mile 30"/>
    <x v="132"/>
    <x v="105"/>
    <x v="23"/>
    <x v="7"/>
    <x v="7"/>
    <s v="Kob"/>
    <m/>
    <n v="43"/>
    <n v="0.8"/>
    <n v="0.8"/>
  </r>
  <r>
    <x v="31"/>
    <d v="2015-03-19T00:00:00"/>
    <s v="Zone 2 - Mile 30"/>
    <x v="132"/>
    <x v="105"/>
    <x v="23"/>
    <x v="7"/>
    <x v="7"/>
    <s v="Kob"/>
    <m/>
    <n v="49"/>
    <n v="1.2"/>
    <n v="1.2"/>
  </r>
  <r>
    <x v="31"/>
    <d v="2015-03-19T00:00:00"/>
    <s v="Zone 2 - Mile 30"/>
    <x v="302"/>
    <x v="32"/>
    <x v="172"/>
    <x v="2"/>
    <x v="7"/>
    <m/>
    <s v="Shark Spotted Gully"/>
    <n v="146"/>
    <n v="15.9"/>
    <n v="15.9"/>
  </r>
  <r>
    <x v="31"/>
    <d v="2015-03-19T00:00:00"/>
    <s v="Zone 2 - Mile 30"/>
    <x v="127"/>
    <x v="61"/>
    <x v="55"/>
    <x v="4"/>
    <x v="7"/>
    <m/>
    <s v="Elephantfish"/>
    <n v="44"/>
    <n v="0"/>
    <n v="0"/>
  </r>
  <r>
    <x v="31"/>
    <d v="2015-03-19T00:00:00"/>
    <s v="Zone 2 - Mile 30"/>
    <x v="64"/>
    <x v="53"/>
    <x v="23"/>
    <x v="2"/>
    <x v="7"/>
    <s v="Kob"/>
    <m/>
    <n v="46"/>
    <n v="1"/>
    <n v="1"/>
  </r>
  <r>
    <x v="31"/>
    <d v="2015-03-19T00:00:00"/>
    <s v="Zone 2 - Mile 30"/>
    <x v="128"/>
    <x v="101"/>
    <x v="88"/>
    <x v="2"/>
    <x v="7"/>
    <m/>
    <s v="Shark Spotted Gully"/>
    <n v="120"/>
    <n v="8.1"/>
    <n v="8.1"/>
  </r>
  <r>
    <x v="31"/>
    <d v="2015-03-19T00:00:00"/>
    <s v="Zone 2 - Mile 30"/>
    <x v="128"/>
    <x v="101"/>
    <x v="88"/>
    <x v="2"/>
    <x v="7"/>
    <m/>
    <s v="Shark Spotted Gully"/>
    <n v="126"/>
    <n v="9.6"/>
    <n v="9.6"/>
  </r>
  <r>
    <x v="31"/>
    <d v="2015-03-19T00:00:00"/>
    <s v="Zone 2 - Mile 30"/>
    <x v="136"/>
    <x v="45"/>
    <x v="91"/>
    <x v="2"/>
    <x v="7"/>
    <m/>
    <s v="Shark Spotted Gully"/>
    <n v="142"/>
    <n v="14.4"/>
    <n v="14.4"/>
  </r>
  <r>
    <x v="31"/>
    <d v="2015-03-19T00:00:00"/>
    <s v="Zone 2 - Mile 30"/>
    <x v="136"/>
    <x v="45"/>
    <x v="91"/>
    <x v="2"/>
    <x v="7"/>
    <m/>
    <s v="Shark Spotted Gully"/>
    <n v="150"/>
    <n v="17.399999999999999"/>
    <n v="17.399999999999999"/>
  </r>
  <r>
    <x v="31"/>
    <d v="2015-03-19T00:00:00"/>
    <s v="Zone 2 - Mile 30"/>
    <x v="136"/>
    <x v="45"/>
    <x v="91"/>
    <x v="2"/>
    <x v="7"/>
    <m/>
    <s v="Shark Spotted Gully"/>
    <n v="89"/>
    <n v="2.9"/>
    <n v="2.9"/>
  </r>
  <r>
    <x v="31"/>
    <d v="2015-03-19T00:00:00"/>
    <s v="Zone 2 - Mile 30"/>
    <x v="137"/>
    <x v="13"/>
    <x v="92"/>
    <x v="9"/>
    <x v="7"/>
    <s v="Shad"/>
    <m/>
    <n v="30"/>
    <n v="0"/>
    <n v="0"/>
  </r>
  <r>
    <x v="31"/>
    <d v="2015-03-19T00:00:00"/>
    <s v="Zone 2 - Mile 30"/>
    <x v="137"/>
    <x v="13"/>
    <x v="92"/>
    <x v="9"/>
    <x v="7"/>
    <m/>
    <s v="Elephantfish"/>
    <n v="75"/>
    <n v="3.4"/>
    <n v="3.4"/>
  </r>
  <r>
    <x v="31"/>
    <d v="2015-03-19T00:00:00"/>
    <s v="Zone 2 - Mile 30"/>
    <x v="137"/>
    <x v="13"/>
    <x v="92"/>
    <x v="9"/>
    <x v="7"/>
    <m/>
    <s v="Elephantfish"/>
    <n v="81"/>
    <n v="4.2"/>
    <n v="4.2"/>
  </r>
  <r>
    <x v="31"/>
    <d v="2015-03-19T00:00:00"/>
    <s v="Zone 2 - Mile 30"/>
    <x v="137"/>
    <x v="13"/>
    <x v="92"/>
    <x v="9"/>
    <x v="7"/>
    <m/>
    <s v="Elephantfish"/>
    <n v="69"/>
    <n v="2.6"/>
    <n v="2.6"/>
  </r>
  <r>
    <x v="31"/>
    <d v="2015-03-19T00:00:00"/>
    <s v="Zone 2 - Mile 30"/>
    <x v="137"/>
    <x v="13"/>
    <x v="92"/>
    <x v="9"/>
    <x v="7"/>
    <s v="Kob"/>
    <m/>
    <n v="42"/>
    <n v="0.8"/>
    <n v="0.8"/>
  </r>
  <r>
    <x v="31"/>
    <d v="2015-03-19T00:00:00"/>
    <s v="Zone 2 - Mile 30"/>
    <x v="137"/>
    <x v="13"/>
    <x v="92"/>
    <x v="9"/>
    <x v="7"/>
    <s v="Kob"/>
    <m/>
    <n v="46"/>
    <n v="1"/>
    <n v="1"/>
  </r>
  <r>
    <x v="31"/>
    <d v="2015-03-19T00:00:00"/>
    <s v="Zone 2 - Mile 30"/>
    <x v="137"/>
    <x v="13"/>
    <x v="92"/>
    <x v="9"/>
    <x v="7"/>
    <s v="Kob"/>
    <m/>
    <n v="42"/>
    <n v="0.8"/>
    <n v="0.8"/>
  </r>
  <r>
    <x v="31"/>
    <d v="2015-03-19T00:00:00"/>
    <s v="Zone 2 - Mile 30"/>
    <x v="137"/>
    <x v="13"/>
    <x v="92"/>
    <x v="9"/>
    <x v="7"/>
    <s v="Kob"/>
    <m/>
    <n v="43"/>
    <n v="0.8"/>
    <n v="0.8"/>
  </r>
  <r>
    <x v="31"/>
    <d v="2015-03-19T00:00:00"/>
    <s v="Zone 2 - Mile 30"/>
    <x v="311"/>
    <x v="220"/>
    <x v="176"/>
    <x v="0"/>
    <x v="17"/>
    <s v="Shad"/>
    <m/>
    <n v="51"/>
    <n v="1.8"/>
    <n v="1.8"/>
  </r>
  <r>
    <x v="31"/>
    <d v="2015-03-19T00:00:00"/>
    <s v="Zone 2 - Mile 30"/>
    <x v="311"/>
    <x v="220"/>
    <x v="176"/>
    <x v="0"/>
    <x v="17"/>
    <s v="Shad"/>
    <m/>
    <n v="61"/>
    <n v="3"/>
    <n v="3"/>
  </r>
  <r>
    <x v="31"/>
    <d v="2015-03-19T00:00:00"/>
    <s v="Zone 2 - Mile 30"/>
    <x v="405"/>
    <x v="284"/>
    <x v="223"/>
    <x v="2"/>
    <x v="17"/>
    <s v="Kob"/>
    <m/>
    <n v="49"/>
    <n v="1.2"/>
    <n v="1.2"/>
  </r>
  <r>
    <x v="31"/>
    <d v="2015-03-19T00:00:00"/>
    <s v="Zone 2 - Mile 30"/>
    <x v="351"/>
    <x v="110"/>
    <x v="197"/>
    <x v="4"/>
    <x v="17"/>
    <m/>
    <s v="Shark Spotted Gully"/>
    <n v="81"/>
    <n v="2.1"/>
    <n v="2.1"/>
  </r>
  <r>
    <x v="31"/>
    <d v="2015-03-19T00:00:00"/>
    <s v="Zone 2 - Mile 30"/>
    <x v="351"/>
    <x v="110"/>
    <x v="197"/>
    <x v="4"/>
    <x v="17"/>
    <m/>
    <s v="Guitarfish - Lesser"/>
    <n v="90"/>
    <n v="2.7"/>
    <n v="2.7"/>
  </r>
  <r>
    <x v="31"/>
    <d v="2015-03-19T00:00:00"/>
    <s v="Zone 2 - Mile 30"/>
    <x v="237"/>
    <x v="170"/>
    <x v="146"/>
    <x v="2"/>
    <x v="17"/>
    <m/>
    <s v="Shark Spotted Gully"/>
    <n v="138"/>
    <n v="13.1"/>
    <n v="13.1"/>
  </r>
  <r>
    <x v="31"/>
    <d v="2015-03-19T00:00:00"/>
    <s v="Zone 2 - Mile 30"/>
    <x v="236"/>
    <x v="169"/>
    <x v="145"/>
    <x v="4"/>
    <x v="17"/>
    <m/>
    <s v="Shark Copper (Female)"/>
    <n v="140"/>
    <n v="36.799999999999997"/>
    <n v="36.799999999999997"/>
  </r>
  <r>
    <x v="31"/>
    <d v="2015-03-19T00:00:00"/>
    <s v="Zone 2 - Mile 30"/>
    <x v="350"/>
    <x v="32"/>
    <x v="197"/>
    <x v="2"/>
    <x v="17"/>
    <m/>
    <s v="Guitarfish - Lesser"/>
    <n v="74"/>
    <n v="1.5"/>
    <n v="1.5"/>
  </r>
  <r>
    <x v="31"/>
    <d v="2015-03-19T00:00:00"/>
    <s v="Zone 2 - Mile 30"/>
    <x v="350"/>
    <x v="32"/>
    <x v="197"/>
    <x v="2"/>
    <x v="17"/>
    <m/>
    <s v="Shark Hound Smooth"/>
    <n v="123"/>
    <n v="7.6"/>
    <n v="7.6"/>
  </r>
  <r>
    <x v="31"/>
    <d v="2015-03-19T00:00:00"/>
    <s v="Zone 2 - Mile 30"/>
    <x v="42"/>
    <x v="37"/>
    <x v="30"/>
    <x v="4"/>
    <x v="4"/>
    <m/>
    <s v="Shark Hound Smooth"/>
    <n v="108"/>
    <n v="4.8"/>
    <n v="4.8"/>
  </r>
  <r>
    <x v="31"/>
    <d v="2015-03-19T00:00:00"/>
    <s v="Zone 2 - Mile 30"/>
    <x v="42"/>
    <x v="37"/>
    <x v="30"/>
    <x v="4"/>
    <x v="4"/>
    <m/>
    <s v="Shark Spotted Gully"/>
    <n v="109"/>
    <n v="5.8"/>
    <n v="5.8"/>
  </r>
  <r>
    <x v="31"/>
    <d v="2015-03-19T00:00:00"/>
    <s v="Zone 2 - Mile 30"/>
    <x v="42"/>
    <x v="37"/>
    <x v="30"/>
    <x v="4"/>
    <x v="4"/>
    <m/>
    <s v="Shark Hound Smooth"/>
    <n v="106"/>
    <n v="4.5"/>
    <n v="4.5"/>
  </r>
  <r>
    <x v="31"/>
    <d v="2015-03-19T00:00:00"/>
    <s v="Zone 2 - Mile 30"/>
    <x v="42"/>
    <x v="37"/>
    <x v="30"/>
    <x v="4"/>
    <x v="4"/>
    <m/>
    <s v="Shark Hound Smooth"/>
    <n v="107"/>
    <n v="4.7"/>
    <n v="4.7"/>
  </r>
  <r>
    <x v="31"/>
    <d v="2015-03-19T00:00:00"/>
    <s v="Zone 2 - Mile 30"/>
    <x v="163"/>
    <x v="84"/>
    <x v="104"/>
    <x v="2"/>
    <x v="4"/>
    <m/>
    <s v="Shark Spotted Gully"/>
    <n v="122"/>
    <n v="8.6"/>
    <n v="8.6"/>
  </r>
  <r>
    <x v="31"/>
    <d v="2015-03-19T00:00:00"/>
    <s v="Zone 2 - Mile 30"/>
    <x v="163"/>
    <x v="84"/>
    <x v="104"/>
    <x v="2"/>
    <x v="4"/>
    <m/>
    <s v="Shark Spotted Gully"/>
    <n v="140"/>
    <n v="13.7"/>
    <n v="13.7"/>
  </r>
  <r>
    <x v="31"/>
    <d v="2015-03-19T00:00:00"/>
    <s v="Zone 2 - Mile 30"/>
    <x v="163"/>
    <x v="84"/>
    <x v="104"/>
    <x v="2"/>
    <x v="4"/>
    <m/>
    <s v="Shark Spotted Gully"/>
    <n v="143"/>
    <n v="14.8"/>
    <n v="14.8"/>
  </r>
  <r>
    <x v="31"/>
    <d v="2015-03-19T00:00:00"/>
    <s v="Zone 2 - Mile 30"/>
    <x v="172"/>
    <x v="134"/>
    <x v="111"/>
    <x v="2"/>
    <x v="4"/>
    <m/>
    <s v="Shark Spotted Gully"/>
    <n v="107"/>
    <n v="5.5"/>
    <n v="5.5"/>
  </r>
  <r>
    <x v="31"/>
    <d v="2015-03-19T00:00:00"/>
    <s v="Zone 2 - Mile 30"/>
    <x v="172"/>
    <x v="134"/>
    <x v="111"/>
    <x v="2"/>
    <x v="4"/>
    <m/>
    <s v="Shark Spotted Gully"/>
    <n v="120"/>
    <n v="8.1"/>
    <n v="8.1"/>
  </r>
  <r>
    <x v="31"/>
    <d v="2015-03-19T00:00:00"/>
    <s v="Zone 2 - Mile 30"/>
    <x v="172"/>
    <x v="134"/>
    <x v="111"/>
    <x v="2"/>
    <x v="4"/>
    <m/>
    <s v="Shark Spotted Gully"/>
    <n v="143"/>
    <n v="14.8"/>
    <n v="14.8"/>
  </r>
  <r>
    <x v="31"/>
    <d v="2015-03-19T00:00:00"/>
    <s v="Zone 2 - Mile 30"/>
    <x v="315"/>
    <x v="45"/>
    <x v="179"/>
    <x v="2"/>
    <x v="4"/>
    <m/>
    <s v="Shark Spotted Gully"/>
    <n v="114"/>
    <n v="6.8"/>
    <n v="6.8"/>
  </r>
  <r>
    <x v="31"/>
    <d v="2015-03-19T00:00:00"/>
    <s v="Zone 2 - Mile 30"/>
    <x v="165"/>
    <x v="127"/>
    <x v="106"/>
    <x v="2"/>
    <x v="4"/>
    <m/>
    <s v="Shark Spotted Gully"/>
    <n v="149"/>
    <n v="17"/>
    <n v="17"/>
  </r>
  <r>
    <x v="31"/>
    <d v="2015-03-19T00:00:00"/>
    <s v="Zone 2 - Mile 30"/>
    <x v="165"/>
    <x v="127"/>
    <x v="106"/>
    <x v="2"/>
    <x v="4"/>
    <m/>
    <s v="Shark Spotted Gully"/>
    <n v="150"/>
    <n v="17.399999999999999"/>
    <n v="17.399999999999999"/>
  </r>
  <r>
    <x v="31"/>
    <d v="2015-03-19T00:00:00"/>
    <s v="Zone 2 - Mile 30"/>
    <x v="165"/>
    <x v="127"/>
    <x v="106"/>
    <x v="2"/>
    <x v="4"/>
    <m/>
    <s v="Shark Spotted Gully"/>
    <n v="143"/>
    <n v="14.8"/>
    <n v="14.8"/>
  </r>
  <r>
    <x v="31"/>
    <d v="2015-03-19T00:00:00"/>
    <s v="Zone 2 - Mile 30"/>
    <x v="165"/>
    <x v="127"/>
    <x v="106"/>
    <x v="2"/>
    <x v="4"/>
    <m/>
    <s v="Shark Spotted Gully"/>
    <n v="127"/>
    <n v="9.8000000000000007"/>
    <n v="9.8000000000000007"/>
  </r>
  <r>
    <x v="31"/>
    <d v="2015-03-19T00:00:00"/>
    <s v="Zone 2 - Mile 30"/>
    <x v="317"/>
    <x v="225"/>
    <x v="181"/>
    <x v="2"/>
    <x v="4"/>
    <m/>
    <s v="Shark Spotted Gully"/>
    <n v="146"/>
    <n v="15.9"/>
    <n v="15.9"/>
  </r>
  <r>
    <x v="31"/>
    <d v="2015-03-19T00:00:00"/>
    <s v="Zone 2 - Mile 30"/>
    <x v="317"/>
    <x v="225"/>
    <x v="181"/>
    <x v="2"/>
    <x v="4"/>
    <m/>
    <s v="Elephantfish"/>
    <n v="76"/>
    <n v="3.5"/>
    <n v="3.5"/>
  </r>
  <r>
    <x v="31"/>
    <d v="2015-03-19T00:00:00"/>
    <s v="Zone 2 - Mile 30"/>
    <x v="168"/>
    <x v="130"/>
    <x v="108"/>
    <x v="9"/>
    <x v="4"/>
    <m/>
    <s v="Shark Spotted Gully"/>
    <n v="143"/>
    <n v="14.8"/>
    <n v="14.8"/>
  </r>
  <r>
    <x v="31"/>
    <d v="2015-03-19T00:00:00"/>
    <s v="Zone 2 - Mile 30"/>
    <x v="168"/>
    <x v="130"/>
    <x v="108"/>
    <x v="9"/>
    <x v="4"/>
    <m/>
    <s v="Shark Spotted Gully"/>
    <n v="138"/>
    <n v="13.1"/>
    <n v="13.1"/>
  </r>
  <r>
    <x v="31"/>
    <d v="2015-03-19T00:00:00"/>
    <s v="Zone 2 - Mile 30"/>
    <x v="43"/>
    <x v="38"/>
    <x v="30"/>
    <x v="5"/>
    <x v="4"/>
    <s v="Kob"/>
    <m/>
    <n v="60"/>
    <n v="2.2000000000000002"/>
    <n v="2.2000000000000002"/>
  </r>
  <r>
    <x v="31"/>
    <d v="2015-03-19T00:00:00"/>
    <s v="Zone 2 - Mile 30"/>
    <x v="43"/>
    <x v="38"/>
    <x v="30"/>
    <x v="5"/>
    <x v="4"/>
    <m/>
    <s v="Shark Spotted Gully"/>
    <n v="151"/>
    <n v="17.8"/>
    <n v="17.8"/>
  </r>
  <r>
    <x v="31"/>
    <d v="2015-03-19T00:00:00"/>
    <s v="Zone 2 - Mile 30"/>
    <x v="82"/>
    <x v="69"/>
    <x v="58"/>
    <x v="7"/>
    <x v="10"/>
    <s v="Kob"/>
    <m/>
    <n v="45"/>
    <n v="0.9"/>
    <n v="0.9"/>
  </r>
  <r>
    <x v="31"/>
    <d v="2015-03-19T00:00:00"/>
    <s v="Zone 2 - Mile 30"/>
    <x v="82"/>
    <x v="69"/>
    <x v="58"/>
    <x v="7"/>
    <x v="10"/>
    <m/>
    <s v="Elephantfish"/>
    <n v="54"/>
    <n v="1.3"/>
    <n v="1.3"/>
  </r>
  <r>
    <x v="31"/>
    <d v="2015-03-19T00:00:00"/>
    <s v="Zone 2 - Mile 30"/>
    <x v="82"/>
    <x v="69"/>
    <x v="58"/>
    <x v="7"/>
    <x v="10"/>
    <m/>
    <s v="Shark Cow / Sevengill"/>
    <n v="124"/>
    <n v="24.3"/>
    <n v="24.3"/>
  </r>
  <r>
    <x v="31"/>
    <d v="2015-03-19T00:00:00"/>
    <s v="Zone 2 - Mile 30"/>
    <x v="103"/>
    <x v="73"/>
    <x v="74"/>
    <x v="2"/>
    <x v="10"/>
    <s v="Kob"/>
    <m/>
    <n v="50"/>
    <n v="1.3"/>
    <n v="1.3"/>
  </r>
  <r>
    <x v="31"/>
    <d v="2015-03-19T00:00:00"/>
    <s v="Zone 2 - Mile 30"/>
    <x v="103"/>
    <x v="73"/>
    <x v="74"/>
    <x v="2"/>
    <x v="10"/>
    <s v="Kob"/>
    <m/>
    <n v="51"/>
    <n v="1.4"/>
    <n v="1.4"/>
  </r>
  <r>
    <x v="31"/>
    <d v="2015-03-19T00:00:00"/>
    <s v="Zone 2 - Mile 30"/>
    <x v="103"/>
    <x v="73"/>
    <x v="74"/>
    <x v="2"/>
    <x v="10"/>
    <s v="Kob"/>
    <m/>
    <n v="47"/>
    <n v="1.1000000000000001"/>
    <n v="1.1000000000000001"/>
  </r>
  <r>
    <x v="31"/>
    <d v="2015-03-19T00:00:00"/>
    <s v="Zone 2 - Mile 30"/>
    <x v="98"/>
    <x v="12"/>
    <x v="70"/>
    <x v="4"/>
    <x v="10"/>
    <s v="Kob"/>
    <m/>
    <n v="41"/>
    <n v="0.7"/>
    <n v="0.7"/>
  </r>
  <r>
    <x v="31"/>
    <d v="2015-03-19T00:00:00"/>
    <s v="Zone 2 - Mile 30"/>
    <x v="97"/>
    <x v="80"/>
    <x v="69"/>
    <x v="0"/>
    <x v="10"/>
    <m/>
    <m/>
    <m/>
    <s v=""/>
    <s v=""/>
  </r>
  <r>
    <x v="31"/>
    <d v="2015-03-19T00:00:00"/>
    <s v="Zone 2 - Mile 30"/>
    <x v="70"/>
    <x v="59"/>
    <x v="51"/>
    <x v="0"/>
    <x v="8"/>
    <m/>
    <m/>
    <m/>
    <s v=""/>
    <s v=""/>
  </r>
  <r>
    <x v="31"/>
    <d v="2015-03-19T00:00:00"/>
    <s v="Zone 2 - Mile 30"/>
    <x v="80"/>
    <x v="67"/>
    <x v="56"/>
    <x v="4"/>
    <x v="8"/>
    <m/>
    <s v="Shark Spotted Gully"/>
    <n v="147"/>
    <n v="16.2"/>
    <n v="16.2"/>
  </r>
  <r>
    <x v="31"/>
    <d v="2015-03-19T00:00:00"/>
    <s v="Zone 2 - Mile 30"/>
    <x v="80"/>
    <x v="67"/>
    <x v="56"/>
    <x v="4"/>
    <x v="8"/>
    <m/>
    <s v="Shark Spotted Gully"/>
    <n v="151"/>
    <n v="17.8"/>
    <n v="17.8"/>
  </r>
  <r>
    <x v="31"/>
    <d v="2015-03-19T00:00:00"/>
    <s v="Zone 2 - Mile 30"/>
    <x v="80"/>
    <x v="67"/>
    <x v="56"/>
    <x v="4"/>
    <x v="8"/>
    <s v="Kob"/>
    <m/>
    <n v="42"/>
    <n v="0.8"/>
    <n v="0.8"/>
  </r>
  <r>
    <x v="31"/>
    <d v="2015-03-19T00:00:00"/>
    <s v="Zone 2 - Mile 30"/>
    <x v="80"/>
    <x v="67"/>
    <x v="56"/>
    <x v="4"/>
    <x v="8"/>
    <m/>
    <s v="Elephantfish"/>
    <n v="76"/>
    <n v="3.5"/>
    <n v="3.5"/>
  </r>
  <r>
    <x v="31"/>
    <d v="2015-03-19T00:00:00"/>
    <s v="Zone 2 - Mile 30"/>
    <x v="408"/>
    <x v="31"/>
    <x v="171"/>
    <x v="2"/>
    <x v="8"/>
    <m/>
    <m/>
    <m/>
    <s v=""/>
    <s v=""/>
  </r>
  <r>
    <x v="31"/>
    <d v="2015-03-19T00:00:00"/>
    <s v="Zone 2 - Mile 30"/>
    <x v="72"/>
    <x v="61"/>
    <x v="52"/>
    <x v="4"/>
    <x v="8"/>
    <m/>
    <s v="Shark Hound Smooth"/>
    <n v="116"/>
    <n v="6.2"/>
    <n v="6.2"/>
  </r>
  <r>
    <x v="31"/>
    <d v="2015-03-19T00:00:00"/>
    <s v="Zone 2 - Mile 30"/>
    <x v="78"/>
    <x v="65"/>
    <x v="55"/>
    <x v="2"/>
    <x v="8"/>
    <m/>
    <m/>
    <m/>
    <s v=""/>
    <s v=""/>
  </r>
  <r>
    <x v="31"/>
    <d v="2015-03-19T00:00:00"/>
    <s v="Zone 2 - Mile 30"/>
    <x v="77"/>
    <x v="64"/>
    <x v="54"/>
    <x v="0"/>
    <x v="8"/>
    <m/>
    <m/>
    <m/>
    <s v=""/>
    <s v=""/>
  </r>
  <r>
    <x v="31"/>
    <d v="2015-03-19T00:00:00"/>
    <s v="Zone 2 - Mile 30"/>
    <x v="71"/>
    <x v="60"/>
    <x v="51"/>
    <x v="3"/>
    <x v="8"/>
    <s v="Kob"/>
    <m/>
    <n v="47"/>
    <n v="1.1000000000000001"/>
    <n v="1.1000000000000001"/>
  </r>
  <r>
    <x v="31"/>
    <d v="2015-03-19T00:00:00"/>
    <s v="Zone 2 - Mile 30"/>
    <x v="161"/>
    <x v="81"/>
    <x v="94"/>
    <x v="0"/>
    <x v="18"/>
    <m/>
    <s v="Shark Spotted Gully"/>
    <n v="167"/>
    <n v="25.2"/>
    <n v="25.2"/>
  </r>
  <r>
    <x v="31"/>
    <d v="2015-03-19T00:00:00"/>
    <s v="Zone 2 - Mile 30"/>
    <x v="161"/>
    <x v="81"/>
    <x v="94"/>
    <x v="0"/>
    <x v="18"/>
    <s v="Kob"/>
    <m/>
    <n v="42"/>
    <n v="0.8"/>
    <n v="0.8"/>
  </r>
  <r>
    <x v="31"/>
    <d v="2015-03-19T00:00:00"/>
    <s v="Zone 2 - Mile 30"/>
    <x v="244"/>
    <x v="175"/>
    <x v="94"/>
    <x v="2"/>
    <x v="18"/>
    <m/>
    <s v="Shark Spotted Gully"/>
    <n v="166"/>
    <n v="24.6"/>
    <n v="24.6"/>
  </r>
  <r>
    <x v="31"/>
    <d v="2015-03-19T00:00:00"/>
    <s v="Zone 2 - Mile 30"/>
    <x v="244"/>
    <x v="175"/>
    <x v="94"/>
    <x v="2"/>
    <x v="18"/>
    <m/>
    <s v="Shark Spotted Gully"/>
    <n v="149"/>
    <n v="17"/>
    <n v="17"/>
  </r>
  <r>
    <x v="31"/>
    <d v="2015-03-19T00:00:00"/>
    <s v="Zone 2 - Mile 30"/>
    <x v="159"/>
    <x v="126"/>
    <x v="103"/>
    <x v="4"/>
    <x v="18"/>
    <m/>
    <s v="Shark Hound Smooth"/>
    <n v="128"/>
    <n v="8.8000000000000007"/>
    <n v="8.8000000000000007"/>
  </r>
  <r>
    <x v="31"/>
    <d v="2015-03-19T00:00:00"/>
    <s v="Zone 2 - Mile 30"/>
    <x v="169"/>
    <x v="131"/>
    <x v="109"/>
    <x v="2"/>
    <x v="18"/>
    <m/>
    <m/>
    <m/>
    <s v=""/>
    <s v=""/>
  </r>
  <r>
    <x v="31"/>
    <d v="2015-03-19T00:00:00"/>
    <s v="Zone 2 - Mile 30"/>
    <x v="174"/>
    <x v="45"/>
    <x v="112"/>
    <x v="9"/>
    <x v="18"/>
    <m/>
    <s v="Shark Spotted Gully"/>
    <n v="142"/>
    <n v="14.4"/>
    <n v="14.4"/>
  </r>
  <r>
    <x v="31"/>
    <d v="2015-03-19T00:00:00"/>
    <s v="Zone 2 - Mile 30"/>
    <x v="174"/>
    <x v="45"/>
    <x v="112"/>
    <x v="9"/>
    <x v="18"/>
    <m/>
    <s v="Shark Copper (Female)"/>
    <n v="150"/>
    <n v="45.7"/>
    <n v="45.7"/>
  </r>
  <r>
    <x v="31"/>
    <d v="2015-03-19T00:00:00"/>
    <s v="Zone 2 - Mile 30"/>
    <x v="167"/>
    <x v="129"/>
    <x v="107"/>
    <x v="0"/>
    <x v="18"/>
    <m/>
    <m/>
    <m/>
    <s v=""/>
    <s v=""/>
  </r>
  <r>
    <x v="31"/>
    <d v="2015-03-19T00:00:00"/>
    <s v="Zone 2 - Mile 30"/>
    <x v="114"/>
    <x v="61"/>
    <x v="81"/>
    <x v="0"/>
    <x v="12"/>
    <m/>
    <s v="Guitarfish - Lesser"/>
    <n v="78"/>
    <n v="1.7"/>
    <n v="1.7"/>
  </r>
  <r>
    <x v="31"/>
    <d v="2015-03-19T00:00:00"/>
    <s v="Zone 2 - Mile 30"/>
    <x v="114"/>
    <x v="61"/>
    <x v="81"/>
    <x v="0"/>
    <x v="12"/>
    <s v="Kob"/>
    <m/>
    <n v="46"/>
    <n v="1"/>
    <n v="1"/>
  </r>
  <r>
    <x v="31"/>
    <d v="2015-03-19T00:00:00"/>
    <s v="Zone 2 - Mile 30"/>
    <x v="332"/>
    <x v="157"/>
    <x v="81"/>
    <x v="0"/>
    <x v="12"/>
    <s v="Kob"/>
    <m/>
    <n v="41"/>
    <n v="0.7"/>
    <n v="0.7"/>
  </r>
  <r>
    <x v="31"/>
    <d v="2015-03-19T00:00:00"/>
    <s v="Zone 2 - Mile 30"/>
    <x v="121"/>
    <x v="95"/>
    <x v="86"/>
    <x v="2"/>
    <x v="12"/>
    <m/>
    <s v="Shark Spotted Gully"/>
    <n v="147"/>
    <n v="16.2"/>
    <n v="16.2"/>
  </r>
  <r>
    <x v="31"/>
    <d v="2015-03-19T00:00:00"/>
    <s v="Zone 2 - Mile 30"/>
    <x v="121"/>
    <x v="95"/>
    <x v="86"/>
    <x v="2"/>
    <x v="12"/>
    <m/>
    <s v="Shark Spotted Gully"/>
    <n v="76"/>
    <n v="1.7"/>
    <n v="1.7"/>
  </r>
  <r>
    <x v="31"/>
    <d v="2015-03-19T00:00:00"/>
    <s v="Zone 2 - Mile 30"/>
    <x v="382"/>
    <x v="23"/>
    <x v="214"/>
    <x v="2"/>
    <x v="12"/>
    <m/>
    <s v="Guitarfish - Lesser"/>
    <n v="88"/>
    <n v="2.5"/>
    <n v="2.5"/>
  </r>
  <r>
    <x v="31"/>
    <d v="2015-03-19T00:00:00"/>
    <s v="Zone 2 - Mile 30"/>
    <x v="116"/>
    <x v="92"/>
    <x v="83"/>
    <x v="4"/>
    <x v="12"/>
    <m/>
    <s v="Shark Spotted Gully"/>
    <n v="140"/>
    <n v="13.7"/>
    <n v="13.7"/>
  </r>
  <r>
    <x v="31"/>
    <d v="2015-03-19T00:00:00"/>
    <s v="Zone 2 - Mile 30"/>
    <x v="116"/>
    <x v="92"/>
    <x v="83"/>
    <x v="4"/>
    <x v="12"/>
    <s v="Kob"/>
    <m/>
    <n v="43"/>
    <n v="0.8"/>
    <n v="0.8"/>
  </r>
  <r>
    <x v="31"/>
    <d v="2015-03-19T00:00:00"/>
    <s v="Zone 2 - Mile 30"/>
    <x v="126"/>
    <x v="100"/>
    <x v="87"/>
    <x v="2"/>
    <x v="12"/>
    <m/>
    <s v="Shark Spotted Gully"/>
    <n v="142"/>
    <n v="14.4"/>
    <n v="14.4"/>
  </r>
  <r>
    <x v="31"/>
    <d v="2015-03-19T00:00:00"/>
    <s v="Zone 2 - Mile 30"/>
    <x v="126"/>
    <x v="100"/>
    <x v="87"/>
    <x v="2"/>
    <x v="12"/>
    <s v="Kob"/>
    <m/>
    <n v="54"/>
    <n v="1.6"/>
    <n v="1.6"/>
  </r>
  <r>
    <x v="31"/>
    <d v="2015-03-19T00:00:00"/>
    <s v="Zone 2 - Mile 30"/>
    <x v="126"/>
    <x v="100"/>
    <x v="87"/>
    <x v="2"/>
    <x v="12"/>
    <s v="Kob"/>
    <m/>
    <n v="52"/>
    <n v="1.4"/>
    <n v="1.4"/>
  </r>
  <r>
    <x v="31"/>
    <d v="2015-03-19T00:00:00"/>
    <s v="Zone 2 - Mile 30"/>
    <x v="126"/>
    <x v="100"/>
    <x v="87"/>
    <x v="2"/>
    <x v="12"/>
    <s v="Kob"/>
    <m/>
    <n v="55"/>
    <n v="1.7"/>
    <n v="1.7"/>
  </r>
  <r>
    <x v="31"/>
    <d v="2015-03-19T00:00:00"/>
    <s v="Zone 2 - Mile 30"/>
    <x v="126"/>
    <x v="100"/>
    <x v="87"/>
    <x v="2"/>
    <x v="12"/>
    <s v="Kob"/>
    <m/>
    <n v="40"/>
    <n v="0.7"/>
    <n v="0.7"/>
  </r>
  <r>
    <x v="31"/>
    <d v="2015-03-19T00:00:00"/>
    <s v="Zone 2 - Mile 30"/>
    <x v="126"/>
    <x v="100"/>
    <x v="87"/>
    <x v="2"/>
    <x v="12"/>
    <m/>
    <s v="Guitarfish - Lesser"/>
    <n v="86"/>
    <n v="2.2999999999999998"/>
    <n v="2.2999999999999998"/>
  </r>
  <r>
    <x v="31"/>
    <d v="2015-03-19T00:00:00"/>
    <s v="Zone 2 - Mile 30"/>
    <x v="252"/>
    <x v="180"/>
    <x v="81"/>
    <x v="9"/>
    <x v="12"/>
    <m/>
    <s v="Shark Spotted Gully"/>
    <n v="146"/>
    <n v="15.9"/>
    <n v="15.9"/>
  </r>
  <r>
    <x v="31"/>
    <d v="2015-03-19T00:00:00"/>
    <s v="Zone 2 - Mile 30"/>
    <x v="252"/>
    <x v="180"/>
    <x v="81"/>
    <x v="9"/>
    <x v="12"/>
    <s v="Kob"/>
    <m/>
    <n v="42"/>
    <n v="0.8"/>
    <n v="0.8"/>
  </r>
  <r>
    <x v="31"/>
    <d v="2015-03-19T00:00:00"/>
    <s v="Zone 2 - Mile 30"/>
    <x v="252"/>
    <x v="180"/>
    <x v="81"/>
    <x v="9"/>
    <x v="12"/>
    <s v="Kob"/>
    <m/>
    <n v="44"/>
    <n v="0.9"/>
    <n v="0.9"/>
  </r>
  <r>
    <x v="31"/>
    <d v="2015-03-19T00:00:00"/>
    <s v="Zone 2 - Mile 30"/>
    <x v="252"/>
    <x v="180"/>
    <x v="81"/>
    <x v="9"/>
    <x v="12"/>
    <s v="Kob"/>
    <m/>
    <n v="46"/>
    <n v="1"/>
    <n v="1"/>
  </r>
  <r>
    <x v="31"/>
    <d v="2015-03-19T00:00:00"/>
    <s v="Zone 2 - Mile 30"/>
    <x v="387"/>
    <x v="268"/>
    <x v="84"/>
    <x v="8"/>
    <x v="41"/>
    <m/>
    <m/>
    <m/>
    <s v=""/>
    <s v=""/>
  </r>
  <r>
    <x v="31"/>
    <d v="2015-03-19T00:00:00"/>
    <s v="Zone 2 - Mile 30"/>
    <x v="438"/>
    <x v="31"/>
    <x v="85"/>
    <x v="8"/>
    <x v="41"/>
    <m/>
    <m/>
    <m/>
    <s v=""/>
    <s v=""/>
  </r>
  <r>
    <x v="31"/>
    <d v="2015-03-19T00:00:00"/>
    <s v="Zone 2 - Mile 30"/>
    <x v="124"/>
    <x v="98"/>
    <x v="83"/>
    <x v="8"/>
    <x v="41"/>
    <s v="Kob"/>
    <m/>
    <n v="49"/>
    <n v="1.2"/>
    <n v="1.2"/>
  </r>
  <r>
    <x v="31"/>
    <d v="2015-03-19T00:00:00"/>
    <s v="Zone 2 - Mile 30"/>
    <x v="440"/>
    <x v="309"/>
    <x v="83"/>
    <x v="8"/>
    <x v="41"/>
    <m/>
    <s v="Shark Spotted Gully"/>
    <n v="132"/>
    <n v="11.2"/>
    <n v="11.2"/>
  </r>
  <r>
    <x v="31"/>
    <d v="2015-03-19T00:00:00"/>
    <s v="Zone 2 - Mile 30"/>
    <x v="4"/>
    <x v="4"/>
    <x v="2"/>
    <x v="2"/>
    <x v="0"/>
    <m/>
    <s v="Shark Spotted Gully"/>
    <n v="145"/>
    <n v="15.5"/>
    <n v="15.5"/>
  </r>
  <r>
    <x v="31"/>
    <d v="2015-03-19T00:00:00"/>
    <s v="Zone 2 - Mile 30"/>
    <x v="9"/>
    <x v="9"/>
    <x v="5"/>
    <x v="2"/>
    <x v="0"/>
    <m/>
    <s v="Shark Copper (Female)"/>
    <n v="161"/>
    <n v="57"/>
    <n v="57"/>
  </r>
  <r>
    <x v="31"/>
    <d v="2015-03-19T00:00:00"/>
    <s v="Zone 2 - Mile 30"/>
    <x v="0"/>
    <x v="0"/>
    <x v="0"/>
    <x v="0"/>
    <x v="0"/>
    <m/>
    <m/>
    <m/>
    <s v=""/>
    <s v=""/>
  </r>
  <r>
    <x v="31"/>
    <d v="2015-03-19T00:00:00"/>
    <s v="Zone 2 - Mile 30"/>
    <x v="266"/>
    <x v="5"/>
    <x v="159"/>
    <x v="4"/>
    <x v="0"/>
    <m/>
    <s v="Elephantfish"/>
    <n v="73"/>
    <n v="3.1"/>
    <n v="3.1"/>
  </r>
  <r>
    <x v="31"/>
    <d v="2015-03-19T00:00:00"/>
    <s v="Zone 2 - Mile 30"/>
    <x v="267"/>
    <x v="172"/>
    <x v="159"/>
    <x v="9"/>
    <x v="41"/>
    <m/>
    <s v="Shark Spotted Gully"/>
    <n v="116"/>
    <n v="7.2"/>
    <n v="7.2"/>
  </r>
  <r>
    <x v="31"/>
    <d v="2015-03-19T00:00:00"/>
    <s v="Zone 2 - Mile 30"/>
    <x v="262"/>
    <x v="189"/>
    <x v="6"/>
    <x v="5"/>
    <x v="0"/>
    <m/>
    <s v="Guitarfish - Lesser"/>
    <n v="79"/>
    <n v="1.8"/>
    <n v="1.8"/>
  </r>
  <r>
    <x v="31"/>
    <d v="2015-03-19T00:00:00"/>
    <s v="Zone 2 - Mile 30"/>
    <x v="262"/>
    <x v="189"/>
    <x v="6"/>
    <x v="5"/>
    <x v="0"/>
    <s v="Kob"/>
    <m/>
    <n v="47"/>
    <n v="1.1000000000000001"/>
    <n v="1.1000000000000001"/>
  </r>
  <r>
    <x v="31"/>
    <d v="2015-03-19T00:00:00"/>
    <s v="Zone 2 - Mile 30"/>
    <x v="325"/>
    <x v="61"/>
    <x v="187"/>
    <x v="2"/>
    <x v="0"/>
    <m/>
    <s v="Shark Hound Smooth"/>
    <n v="79"/>
    <n v="1.6"/>
    <n v="1.6"/>
  </r>
  <r>
    <x v="31"/>
    <d v="2015-03-19T00:00:00"/>
    <s v="Zone 2 - Mile 30"/>
    <x v="325"/>
    <x v="61"/>
    <x v="187"/>
    <x v="2"/>
    <x v="0"/>
    <m/>
    <s v="Shark Spotted Gully"/>
    <n v="141"/>
    <n v="14.1"/>
    <n v="14.1"/>
  </r>
  <r>
    <x v="31"/>
    <d v="2015-03-19T00:00:00"/>
    <s v="Zone 2 - Mile 30"/>
    <x v="3"/>
    <x v="3"/>
    <x v="2"/>
    <x v="0"/>
    <x v="0"/>
    <m/>
    <s v="Ray Bull / Eagle"/>
    <n v="66"/>
    <n v="5.2"/>
    <n v="5.2"/>
  </r>
  <r>
    <x v="31"/>
    <d v="2015-03-19T00:00:00"/>
    <s v="Zone 2 - Mile 30"/>
    <x v="10"/>
    <x v="10"/>
    <x v="6"/>
    <x v="4"/>
    <x v="0"/>
    <m/>
    <s v="Shark Spotted Gully"/>
    <n v="151"/>
    <n v="17.8"/>
    <n v="17.8"/>
  </r>
  <r>
    <x v="31"/>
    <d v="2015-03-19T00:00:00"/>
    <s v="Zone 2 - Mile 30"/>
    <x v="268"/>
    <x v="138"/>
    <x v="159"/>
    <x v="9"/>
    <x v="41"/>
    <m/>
    <s v="Ray Bull / Eagle"/>
    <n v="74"/>
    <n v="7.4"/>
    <n v="7.4"/>
  </r>
  <r>
    <x v="31"/>
    <d v="2015-03-19T00:00:00"/>
    <s v="Zone 2 - Mile 30"/>
    <x v="268"/>
    <x v="138"/>
    <x v="159"/>
    <x v="9"/>
    <x v="41"/>
    <m/>
    <s v="Guitarfish - Lesser"/>
    <n v="69"/>
    <n v="1.2"/>
    <n v="1.2"/>
  </r>
  <r>
    <x v="31"/>
    <d v="2015-03-19T00:00:00"/>
    <s v="Zone 2 - Mile 30"/>
    <x v="268"/>
    <x v="138"/>
    <x v="159"/>
    <x v="9"/>
    <x v="41"/>
    <m/>
    <s v="Guitarfish - Lesser"/>
    <n v="92"/>
    <n v="2.9"/>
    <n v="2.9"/>
  </r>
  <r>
    <x v="31"/>
    <d v="2015-03-19T00:00:00"/>
    <s v="Zone 2 - Mile 30"/>
    <x v="486"/>
    <x v="340"/>
    <x v="256"/>
    <x v="2"/>
    <x v="2"/>
    <m/>
    <s v="Shark Hound Smooth"/>
    <n v="117"/>
    <n v="6.4"/>
    <n v="6.4"/>
  </r>
  <r>
    <x v="31"/>
    <d v="2015-03-19T00:00:00"/>
    <s v="Zone 2 - Mile 30"/>
    <x v="486"/>
    <x v="340"/>
    <x v="256"/>
    <x v="2"/>
    <x v="2"/>
    <m/>
    <s v="Elephantfish"/>
    <n v="78"/>
    <n v="3.8"/>
    <n v="3.8"/>
  </r>
  <r>
    <x v="31"/>
    <d v="2015-03-19T00:00:00"/>
    <s v="Zone 2 - Mile 30"/>
    <x v="486"/>
    <x v="340"/>
    <x v="256"/>
    <x v="2"/>
    <x v="2"/>
    <m/>
    <s v="Guitarfish - Lesser"/>
    <n v="85"/>
    <n v="2.2000000000000002"/>
    <n v="2.2000000000000002"/>
  </r>
  <r>
    <x v="31"/>
    <d v="2015-03-19T00:00:00"/>
    <s v="Zone 2 - Mile 30"/>
    <x v="211"/>
    <x v="158"/>
    <x v="129"/>
    <x v="4"/>
    <x v="2"/>
    <m/>
    <s v="Shark Hound Smooth"/>
    <n v="116"/>
    <n v="6.2"/>
    <n v="6.2"/>
  </r>
  <r>
    <x v="31"/>
    <d v="2015-03-19T00:00:00"/>
    <s v="Zone 2 - Mile 30"/>
    <x v="211"/>
    <x v="158"/>
    <x v="129"/>
    <x v="4"/>
    <x v="2"/>
    <m/>
    <s v="Shark Spotted Gully"/>
    <n v="147"/>
    <n v="16.2"/>
    <n v="16.2"/>
  </r>
  <r>
    <x v="31"/>
    <d v="2015-03-19T00:00:00"/>
    <s v="Zone 2 - Mile 30"/>
    <x v="378"/>
    <x v="262"/>
    <x v="37"/>
    <x v="4"/>
    <x v="2"/>
    <m/>
    <m/>
    <m/>
    <s v=""/>
    <s v=""/>
  </r>
  <r>
    <x v="31"/>
    <d v="2015-03-19T00:00:00"/>
    <s v="Zone 2 - Mile 30"/>
    <x v="335"/>
    <x v="236"/>
    <x v="37"/>
    <x v="9"/>
    <x v="2"/>
    <m/>
    <s v="Shark Cow / Sevengill"/>
    <n v="130"/>
    <n v="28.3"/>
    <n v="28.3"/>
  </r>
  <r>
    <x v="31"/>
    <d v="2015-03-19T00:00:00"/>
    <s v="Zone 2 - Mile 30"/>
    <x v="468"/>
    <x v="328"/>
    <x v="247"/>
    <x v="9"/>
    <x v="2"/>
    <s v="Kob"/>
    <m/>
    <n v="42"/>
    <n v="0.8"/>
    <n v="0.8"/>
  </r>
  <r>
    <x v="31"/>
    <d v="2015-03-19T00:00:00"/>
    <s v="Zone 2 - Mile 30"/>
    <x v="468"/>
    <x v="328"/>
    <x v="247"/>
    <x v="9"/>
    <x v="2"/>
    <s v="Kob"/>
    <m/>
    <n v="43"/>
    <n v="0.8"/>
    <n v="0.8"/>
  </r>
  <r>
    <x v="31"/>
    <d v="2015-03-19T00:00:00"/>
    <s v="Zone 2 - Mile 30"/>
    <x v="468"/>
    <x v="328"/>
    <x v="247"/>
    <x v="9"/>
    <x v="2"/>
    <m/>
    <s v="Elephantfish"/>
    <n v="74"/>
    <n v="3.2"/>
    <n v="3.2"/>
  </r>
  <r>
    <x v="31"/>
    <d v="2015-03-19T00:00:00"/>
    <s v="Zone 2 - Mile 30"/>
    <x v="306"/>
    <x v="216"/>
    <x v="129"/>
    <x v="9"/>
    <x v="41"/>
    <s v="Kob"/>
    <m/>
    <n v="41"/>
    <n v="0.7"/>
    <n v="0.7"/>
  </r>
  <r>
    <x v="31"/>
    <d v="2015-03-19T00:00:00"/>
    <s v="Zone 2 - Mile 30"/>
    <x v="8"/>
    <x v="8"/>
    <x v="4"/>
    <x v="2"/>
    <x v="2"/>
    <s v="Kob"/>
    <m/>
    <n v="61"/>
    <n v="2.2999999999999998"/>
    <n v="2.2999999999999998"/>
  </r>
  <r>
    <x v="31"/>
    <d v="2015-03-19T00:00:00"/>
    <s v="Zone 2 - Mile 30"/>
    <x v="129"/>
    <x v="102"/>
    <x v="37"/>
    <x v="5"/>
    <x v="2"/>
    <s v="Kob"/>
    <m/>
    <n v="78"/>
    <n v="5"/>
    <n v="5"/>
  </r>
  <r>
    <x v="31"/>
    <d v="2015-03-19T00:00:00"/>
    <s v="Zone 2 - Mile 30"/>
    <x v="304"/>
    <x v="215"/>
    <x v="134"/>
    <x v="2"/>
    <x v="2"/>
    <m/>
    <s v="Shark Spotted Gully"/>
    <n v="150"/>
    <n v="17.399999999999999"/>
    <n v="17.399999999999999"/>
  </r>
  <r>
    <x v="31"/>
    <d v="2015-03-19T00:00:00"/>
    <s v="Zone 2 - Mile 30"/>
    <x v="304"/>
    <x v="215"/>
    <x v="134"/>
    <x v="2"/>
    <x v="2"/>
    <m/>
    <s v="Shark Spotted Gully"/>
    <n v="148"/>
    <n v="16.600000000000001"/>
    <n v="16.600000000000001"/>
  </r>
  <r>
    <x v="31"/>
    <d v="2015-03-19T00:00:00"/>
    <s v="Zone 2 - Mile 30"/>
    <x v="567"/>
    <x v="392"/>
    <x v="108"/>
    <x v="2"/>
    <x v="41"/>
    <m/>
    <m/>
    <m/>
    <s v=""/>
    <s v=""/>
  </r>
  <r>
    <x v="31"/>
    <d v="2015-03-19T00:00:00"/>
    <s v="Zone 2 - Mile 30"/>
    <x v="568"/>
    <x v="300"/>
    <x v="102"/>
    <x v="2"/>
    <x v="41"/>
    <m/>
    <m/>
    <m/>
    <s v=""/>
    <s v=""/>
  </r>
  <r>
    <x v="31"/>
    <d v="2015-03-19T00:00:00"/>
    <s v="Zone 2 - Mile 30"/>
    <x v="535"/>
    <x v="374"/>
    <x v="290"/>
    <x v="9"/>
    <x v="8"/>
    <m/>
    <m/>
    <m/>
    <s v=""/>
    <s v=""/>
  </r>
  <r>
    <x v="31"/>
    <d v="2015-03-19T00:00:00"/>
    <s v="Zone 2 - Mile 30"/>
    <x v="569"/>
    <x v="10"/>
    <x v="301"/>
    <x v="4"/>
    <x v="22"/>
    <m/>
    <m/>
    <m/>
    <s v=""/>
    <s v=""/>
  </r>
  <r>
    <x v="32"/>
    <d v="2015-03-20T00:00:00"/>
    <s v="Zone 1 - Mile 8"/>
    <x v="161"/>
    <x v="81"/>
    <x v="94"/>
    <x v="0"/>
    <x v="18"/>
    <m/>
    <s v="Shark Copper (Female)"/>
    <n v="162"/>
    <n v="58.2"/>
    <n v="58.2"/>
  </r>
  <r>
    <x v="32"/>
    <d v="2015-03-20T00:00:00"/>
    <s v="Zone 1 - Mile 8"/>
    <x v="161"/>
    <x v="81"/>
    <x v="94"/>
    <x v="0"/>
    <x v="18"/>
    <m/>
    <s v="Shark Copper (Female)"/>
    <n v="159"/>
    <n v="54.8"/>
    <n v="54.8"/>
  </r>
  <r>
    <x v="32"/>
    <d v="2015-03-20T00:00:00"/>
    <s v="Zone 1 - Mile 8"/>
    <x v="161"/>
    <x v="81"/>
    <x v="94"/>
    <x v="0"/>
    <x v="18"/>
    <m/>
    <s v="Shark Copper (Male)"/>
    <n v="139"/>
    <n v="34.6"/>
    <n v="34.6"/>
  </r>
  <r>
    <x v="32"/>
    <d v="2015-03-20T00:00:00"/>
    <s v="Zone 1 - Mile 8"/>
    <x v="161"/>
    <x v="81"/>
    <x v="94"/>
    <x v="0"/>
    <x v="18"/>
    <m/>
    <s v="Guitarfish - Lesser"/>
    <n v="88"/>
    <n v="2.5"/>
    <n v="2.5"/>
  </r>
  <r>
    <x v="32"/>
    <d v="2015-03-20T00:00:00"/>
    <s v="Zone 1 - Mile 8"/>
    <x v="161"/>
    <x v="81"/>
    <x v="94"/>
    <x v="0"/>
    <x v="18"/>
    <m/>
    <s v="Guitarfish - Lesser"/>
    <n v="87"/>
    <n v="2.4"/>
    <n v="2.4"/>
  </r>
  <r>
    <x v="32"/>
    <d v="2015-03-20T00:00:00"/>
    <s v="Zone 1 - Mile 8"/>
    <x v="161"/>
    <x v="81"/>
    <x v="94"/>
    <x v="0"/>
    <x v="18"/>
    <m/>
    <s v="Shark Copper (Female)"/>
    <n v="163"/>
    <n v="59.3"/>
    <n v="59.3"/>
  </r>
  <r>
    <x v="32"/>
    <d v="2015-03-20T00:00:00"/>
    <s v="Zone 1 - Mile 8"/>
    <x v="174"/>
    <x v="45"/>
    <x v="112"/>
    <x v="9"/>
    <x v="18"/>
    <m/>
    <s v="Guitarfish - Lesser"/>
    <n v="84"/>
    <n v="2.2000000000000002"/>
    <n v="2.2000000000000002"/>
  </r>
  <r>
    <x v="32"/>
    <d v="2015-03-20T00:00:00"/>
    <s v="Zone 1 - Mile 8"/>
    <x v="174"/>
    <x v="45"/>
    <x v="112"/>
    <x v="9"/>
    <x v="18"/>
    <m/>
    <s v="Guitarfish - Lesser"/>
    <n v="93"/>
    <n v="3"/>
    <n v="3"/>
  </r>
  <r>
    <x v="32"/>
    <d v="2015-03-20T00:00:00"/>
    <s v="Zone 1 - Mile 8"/>
    <x v="169"/>
    <x v="131"/>
    <x v="109"/>
    <x v="2"/>
    <x v="18"/>
    <m/>
    <s v="Shark Copper (Female)"/>
    <n v="157"/>
    <n v="52.7"/>
    <n v="52.7"/>
  </r>
  <r>
    <x v="32"/>
    <d v="2015-03-20T00:00:00"/>
    <s v="Zone 1 - Mile 8"/>
    <x v="244"/>
    <x v="175"/>
    <x v="94"/>
    <x v="2"/>
    <x v="18"/>
    <m/>
    <s v="Shark Spotted Gully"/>
    <n v="154"/>
    <n v="19.100000000000001"/>
    <n v="19.100000000000001"/>
  </r>
  <r>
    <x v="32"/>
    <d v="2015-03-20T00:00:00"/>
    <s v="Zone 1 - Mile 8"/>
    <x v="244"/>
    <x v="175"/>
    <x v="94"/>
    <x v="2"/>
    <x v="18"/>
    <m/>
    <s v="Shark Hound Smooth"/>
    <n v="135"/>
    <n v="10.6"/>
    <n v="10.6"/>
  </r>
  <r>
    <x v="32"/>
    <d v="2015-03-20T00:00:00"/>
    <s v="Zone 1 - Mile 8"/>
    <x v="244"/>
    <x v="175"/>
    <x v="94"/>
    <x v="2"/>
    <x v="18"/>
    <m/>
    <s v="Shark Spotted Gully"/>
    <n v="115"/>
    <n v="7"/>
    <n v="7"/>
  </r>
  <r>
    <x v="32"/>
    <d v="2015-03-20T00:00:00"/>
    <s v="Zone 1 - Mile 8"/>
    <x v="159"/>
    <x v="126"/>
    <x v="103"/>
    <x v="4"/>
    <x v="18"/>
    <m/>
    <m/>
    <m/>
    <s v=""/>
    <s v=""/>
  </r>
  <r>
    <x v="32"/>
    <d v="2015-03-20T00:00:00"/>
    <s v="Zone 1 - Mile 8"/>
    <x v="172"/>
    <x v="134"/>
    <x v="111"/>
    <x v="2"/>
    <x v="4"/>
    <m/>
    <s v="Shark Spotted Gully"/>
    <n v="130"/>
    <n v="10.7"/>
    <n v="10.7"/>
  </r>
  <r>
    <x v="32"/>
    <d v="2015-03-20T00:00:00"/>
    <s v="Zone 1 - Mile 8"/>
    <x v="172"/>
    <x v="134"/>
    <x v="111"/>
    <x v="2"/>
    <x v="4"/>
    <m/>
    <s v="Shark Hound Smooth"/>
    <n v="143"/>
    <n v="12.9"/>
    <n v="12.9"/>
  </r>
  <r>
    <x v="32"/>
    <d v="2015-03-20T00:00:00"/>
    <s v="Zone 1 - Mile 8"/>
    <x v="172"/>
    <x v="134"/>
    <x v="111"/>
    <x v="2"/>
    <x v="4"/>
    <m/>
    <s v="Shark Hound Smooth"/>
    <n v="150"/>
    <n v="15.3"/>
    <n v="15.3"/>
  </r>
  <r>
    <x v="32"/>
    <d v="2015-03-20T00:00:00"/>
    <s v="Zone 1 - Mile 8"/>
    <x v="172"/>
    <x v="134"/>
    <x v="111"/>
    <x v="2"/>
    <x v="4"/>
    <m/>
    <s v="Shark Hound Smooth"/>
    <n v="127"/>
    <n v="8.5"/>
    <n v="8.5"/>
  </r>
  <r>
    <x v="32"/>
    <d v="2015-03-20T00:00:00"/>
    <s v="Zone 1 - Mile 8"/>
    <x v="172"/>
    <x v="134"/>
    <x v="111"/>
    <x v="2"/>
    <x v="4"/>
    <m/>
    <s v="Shark Hound Smooth"/>
    <n v="136"/>
    <n v="10.8"/>
    <n v="10.8"/>
  </r>
  <r>
    <x v="32"/>
    <d v="2015-03-20T00:00:00"/>
    <s v="Zone 1 - Mile 8"/>
    <x v="172"/>
    <x v="134"/>
    <x v="111"/>
    <x v="2"/>
    <x v="4"/>
    <m/>
    <s v="Shark Copper (Female)"/>
    <n v="175"/>
    <n v="74.099999999999994"/>
    <n v="74.099999999999994"/>
  </r>
  <r>
    <x v="32"/>
    <d v="2015-03-20T00:00:00"/>
    <s v="Zone 1 - Mile 8"/>
    <x v="163"/>
    <x v="84"/>
    <x v="104"/>
    <x v="2"/>
    <x v="4"/>
    <m/>
    <s v="Shark Hound Smooth"/>
    <n v="128"/>
    <n v="8.8000000000000007"/>
    <n v="8.8000000000000007"/>
  </r>
  <r>
    <x v="32"/>
    <d v="2015-03-20T00:00:00"/>
    <s v="Zone 1 - Mile 8"/>
    <x v="163"/>
    <x v="84"/>
    <x v="104"/>
    <x v="2"/>
    <x v="4"/>
    <m/>
    <s v="Shark Hound Smooth"/>
    <n v="143"/>
    <n v="12.9"/>
    <n v="12.9"/>
  </r>
  <r>
    <x v="32"/>
    <d v="2015-03-20T00:00:00"/>
    <s v="Zone 1 - Mile 8"/>
    <x v="163"/>
    <x v="84"/>
    <x v="104"/>
    <x v="2"/>
    <x v="4"/>
    <m/>
    <s v="Shark Hound Smooth"/>
    <n v="140"/>
    <n v="12"/>
    <n v="12"/>
  </r>
  <r>
    <x v="32"/>
    <d v="2015-03-20T00:00:00"/>
    <s v="Zone 1 - Mile 8"/>
    <x v="163"/>
    <x v="84"/>
    <x v="104"/>
    <x v="2"/>
    <x v="4"/>
    <m/>
    <s v="Shark Hound Smooth"/>
    <n v="125"/>
    <n v="8.1"/>
    <n v="8.1"/>
  </r>
  <r>
    <x v="32"/>
    <d v="2015-03-20T00:00:00"/>
    <s v="Zone 1 - Mile 8"/>
    <x v="163"/>
    <x v="84"/>
    <x v="104"/>
    <x v="2"/>
    <x v="4"/>
    <m/>
    <s v="Shark Hound Smooth"/>
    <n v="136"/>
    <n v="10.8"/>
    <n v="10.8"/>
  </r>
  <r>
    <x v="32"/>
    <d v="2015-03-20T00:00:00"/>
    <s v="Zone 1 - Mile 8"/>
    <x v="163"/>
    <x v="84"/>
    <x v="104"/>
    <x v="2"/>
    <x v="4"/>
    <m/>
    <s v="Shark Hound Smooth"/>
    <n v="143"/>
    <n v="12.9"/>
    <n v="12.9"/>
  </r>
  <r>
    <x v="32"/>
    <d v="2015-03-20T00:00:00"/>
    <s v="Zone 1 - Mile 8"/>
    <x v="163"/>
    <x v="84"/>
    <x v="104"/>
    <x v="2"/>
    <x v="4"/>
    <m/>
    <s v="Shark Hound Smooth"/>
    <n v="136"/>
    <n v="10.8"/>
    <n v="10.8"/>
  </r>
  <r>
    <x v="32"/>
    <d v="2015-03-20T00:00:00"/>
    <s v="Zone 1 - Mile 8"/>
    <x v="163"/>
    <x v="84"/>
    <x v="104"/>
    <x v="2"/>
    <x v="4"/>
    <m/>
    <s v="Shark Spotted Gully"/>
    <n v="148"/>
    <n v="16.600000000000001"/>
    <n v="16.600000000000001"/>
  </r>
  <r>
    <x v="32"/>
    <d v="2015-03-20T00:00:00"/>
    <s v="Zone 1 - Mile 8"/>
    <x v="163"/>
    <x v="84"/>
    <x v="104"/>
    <x v="2"/>
    <x v="4"/>
    <m/>
    <s v="Shark Spotted Gully"/>
    <n v="157"/>
    <n v="20.399999999999999"/>
    <n v="20.399999999999999"/>
  </r>
  <r>
    <x v="32"/>
    <d v="2015-03-20T00:00:00"/>
    <s v="Zone 1 - Mile 8"/>
    <x v="163"/>
    <x v="84"/>
    <x v="104"/>
    <x v="2"/>
    <x v="4"/>
    <m/>
    <s v="Shark Spotted Gully"/>
    <n v="143"/>
    <n v="14.8"/>
    <n v="14.8"/>
  </r>
  <r>
    <x v="32"/>
    <d v="2015-03-20T00:00:00"/>
    <s v="Zone 1 - Mile 8"/>
    <x v="165"/>
    <x v="127"/>
    <x v="106"/>
    <x v="2"/>
    <x v="4"/>
    <m/>
    <s v="Shark Spotted Gully"/>
    <n v="143"/>
    <n v="14.8"/>
    <n v="14.8"/>
  </r>
  <r>
    <x v="32"/>
    <d v="2015-03-20T00:00:00"/>
    <s v="Zone 1 - Mile 8"/>
    <x v="165"/>
    <x v="127"/>
    <x v="106"/>
    <x v="2"/>
    <x v="4"/>
    <m/>
    <s v="Shark Spotted Gully"/>
    <n v="163"/>
    <n v="23.1"/>
    <n v="23.1"/>
  </r>
  <r>
    <x v="32"/>
    <d v="2015-03-20T00:00:00"/>
    <s v="Zone 1 - Mile 8"/>
    <x v="165"/>
    <x v="127"/>
    <x v="106"/>
    <x v="2"/>
    <x v="4"/>
    <m/>
    <s v="Shark Spotted Gully"/>
    <n v="164"/>
    <n v="23.6"/>
    <n v="23.6"/>
  </r>
  <r>
    <x v="32"/>
    <d v="2015-03-20T00:00:00"/>
    <s v="Zone 1 - Mile 8"/>
    <x v="165"/>
    <x v="127"/>
    <x v="106"/>
    <x v="2"/>
    <x v="4"/>
    <m/>
    <s v="Shark Hound Smooth"/>
    <n v="140"/>
    <n v="12"/>
    <n v="12"/>
  </r>
  <r>
    <x v="32"/>
    <d v="2015-03-20T00:00:00"/>
    <s v="Zone 1 - Mile 8"/>
    <x v="165"/>
    <x v="127"/>
    <x v="106"/>
    <x v="2"/>
    <x v="4"/>
    <m/>
    <s v="Shark Hound Smooth"/>
    <n v="128"/>
    <n v="8.8000000000000007"/>
    <n v="8.8000000000000007"/>
  </r>
  <r>
    <x v="32"/>
    <d v="2015-03-20T00:00:00"/>
    <s v="Zone 1 - Mile 8"/>
    <x v="165"/>
    <x v="127"/>
    <x v="106"/>
    <x v="2"/>
    <x v="4"/>
    <m/>
    <s v="Shark Hound Smooth"/>
    <n v="147"/>
    <n v="14.2"/>
    <n v="14.2"/>
  </r>
  <r>
    <x v="32"/>
    <d v="2015-03-20T00:00:00"/>
    <s v="Zone 1 - Mile 8"/>
    <x v="165"/>
    <x v="127"/>
    <x v="106"/>
    <x v="2"/>
    <x v="4"/>
    <m/>
    <s v="Shark Hound Smooth"/>
    <n v="141"/>
    <n v="12.3"/>
    <n v="12.3"/>
  </r>
  <r>
    <x v="32"/>
    <d v="2015-03-20T00:00:00"/>
    <s v="Zone 1 - Mile 8"/>
    <x v="165"/>
    <x v="127"/>
    <x v="106"/>
    <x v="2"/>
    <x v="4"/>
    <m/>
    <s v="Shark Hound Smooth"/>
    <n v="111"/>
    <n v="5.3"/>
    <n v="5.3"/>
  </r>
  <r>
    <x v="32"/>
    <d v="2015-03-20T00:00:00"/>
    <s v="Zone 1 - Mile 8"/>
    <x v="165"/>
    <x v="127"/>
    <x v="106"/>
    <x v="2"/>
    <x v="4"/>
    <m/>
    <s v="Guitarfish - Lesser"/>
    <n v="94"/>
    <n v="3.1"/>
    <n v="3.1"/>
  </r>
  <r>
    <x v="32"/>
    <d v="2015-03-20T00:00:00"/>
    <s v="Zone 1 - Mile 8"/>
    <x v="317"/>
    <x v="225"/>
    <x v="181"/>
    <x v="2"/>
    <x v="4"/>
    <m/>
    <s v="Shark Spotted Gully"/>
    <n v="162"/>
    <n v="22.7"/>
    <n v="22.7"/>
  </r>
  <r>
    <x v="32"/>
    <d v="2015-03-20T00:00:00"/>
    <s v="Zone 1 - Mile 8"/>
    <x v="317"/>
    <x v="225"/>
    <x v="181"/>
    <x v="2"/>
    <x v="4"/>
    <m/>
    <s v="Guitarfish - Lesser"/>
    <n v="91"/>
    <n v="2.8"/>
    <n v="2.8"/>
  </r>
  <r>
    <x v="32"/>
    <d v="2015-03-20T00:00:00"/>
    <s v="Zone 1 - Mile 8"/>
    <x v="317"/>
    <x v="225"/>
    <x v="181"/>
    <x v="2"/>
    <x v="4"/>
    <m/>
    <s v="Shark Spotted Gully"/>
    <n v="159"/>
    <n v="21.3"/>
    <n v="21.3"/>
  </r>
  <r>
    <x v="32"/>
    <d v="2015-03-20T00:00:00"/>
    <s v="Zone 1 - Mile 8"/>
    <x v="315"/>
    <x v="45"/>
    <x v="179"/>
    <x v="2"/>
    <x v="4"/>
    <m/>
    <s v="Shark Spotted Gully"/>
    <n v="160"/>
    <n v="21.7"/>
    <n v="21.7"/>
  </r>
  <r>
    <x v="32"/>
    <d v="2015-03-20T00:00:00"/>
    <s v="Zone 1 - Mile 8"/>
    <x v="315"/>
    <x v="45"/>
    <x v="179"/>
    <x v="2"/>
    <x v="4"/>
    <m/>
    <s v="Shark Hound Smooth"/>
    <n v="136"/>
    <n v="10.8"/>
    <n v="10.8"/>
  </r>
  <r>
    <x v="32"/>
    <d v="2015-03-20T00:00:00"/>
    <s v="Zone 1 - Mile 8"/>
    <x v="42"/>
    <x v="37"/>
    <x v="30"/>
    <x v="4"/>
    <x v="4"/>
    <m/>
    <m/>
    <m/>
    <s v=""/>
    <s v=""/>
  </r>
  <r>
    <x v="32"/>
    <d v="2015-03-20T00:00:00"/>
    <s v="Zone 1 - Mile 8"/>
    <x v="168"/>
    <x v="130"/>
    <x v="108"/>
    <x v="9"/>
    <x v="4"/>
    <m/>
    <s v="Shark Spotted Gully"/>
    <n v="157"/>
    <n v="20.399999999999999"/>
    <n v="20.399999999999999"/>
  </r>
  <r>
    <x v="32"/>
    <d v="2015-03-20T00:00:00"/>
    <s v="Zone 1 - Mile 8"/>
    <x v="43"/>
    <x v="38"/>
    <x v="30"/>
    <x v="5"/>
    <x v="4"/>
    <m/>
    <s v="Shark Hound Smooth"/>
    <n v="138"/>
    <n v="11.4"/>
    <n v="11.4"/>
  </r>
  <r>
    <x v="32"/>
    <d v="2015-03-20T00:00:00"/>
    <s v="Zone 1 - Mile 8"/>
    <x v="567"/>
    <x v="392"/>
    <x v="108"/>
    <x v="2"/>
    <x v="41"/>
    <m/>
    <s v="Shark Spotted Gully"/>
    <n v="161"/>
    <n v="22.2"/>
    <n v="22.2"/>
  </r>
  <r>
    <x v="32"/>
    <d v="2015-03-20T00:00:00"/>
    <s v="Zone 1 - Mile 8"/>
    <x v="567"/>
    <x v="392"/>
    <x v="108"/>
    <x v="2"/>
    <x v="41"/>
    <m/>
    <s v="Shark Spotted Gully"/>
    <n v="159"/>
    <n v="21.3"/>
    <n v="21.3"/>
  </r>
  <r>
    <x v="32"/>
    <d v="2015-03-20T00:00:00"/>
    <s v="Zone 1 - Mile 8"/>
    <x v="568"/>
    <x v="300"/>
    <x v="102"/>
    <x v="2"/>
    <x v="41"/>
    <s v="Kob"/>
    <m/>
    <n v="53"/>
    <n v="1.5"/>
    <n v="1.5"/>
  </r>
  <r>
    <x v="32"/>
    <d v="2015-03-20T00:00:00"/>
    <s v="Zone 1 - Mile 8"/>
    <x v="46"/>
    <x v="41"/>
    <x v="33"/>
    <x v="2"/>
    <x v="5"/>
    <m/>
    <s v="Shark Spotted Gully"/>
    <n v="127"/>
    <n v="9.8000000000000007"/>
    <n v="9.8000000000000007"/>
  </r>
  <r>
    <x v="32"/>
    <d v="2015-03-20T00:00:00"/>
    <s v="Zone 1 - Mile 8"/>
    <x v="46"/>
    <x v="41"/>
    <x v="33"/>
    <x v="2"/>
    <x v="5"/>
    <m/>
    <s v="Shark Hound Smooth"/>
    <n v="121"/>
    <n v="7.2"/>
    <n v="7.2"/>
  </r>
  <r>
    <x v="32"/>
    <d v="2015-03-20T00:00:00"/>
    <s v="Zone 1 - Mile 8"/>
    <x v="46"/>
    <x v="41"/>
    <x v="33"/>
    <x v="2"/>
    <x v="5"/>
    <m/>
    <s v="Shark Hound Smooth"/>
    <n v="136"/>
    <n v="10.8"/>
    <n v="10.8"/>
  </r>
  <r>
    <x v="32"/>
    <d v="2015-03-20T00:00:00"/>
    <s v="Zone 1 - Mile 8"/>
    <x v="46"/>
    <x v="41"/>
    <x v="33"/>
    <x v="2"/>
    <x v="5"/>
    <m/>
    <s v="Shark Hound Smooth"/>
    <n v="140"/>
    <n v="12"/>
    <n v="12"/>
  </r>
  <r>
    <x v="32"/>
    <d v="2015-03-20T00:00:00"/>
    <s v="Zone 1 - Mile 8"/>
    <x v="46"/>
    <x v="41"/>
    <x v="33"/>
    <x v="2"/>
    <x v="5"/>
    <m/>
    <s v="Shark Hound Smooth"/>
    <n v="163"/>
    <n v="20.399999999999999"/>
    <n v="20.399999999999999"/>
  </r>
  <r>
    <x v="32"/>
    <d v="2015-03-20T00:00:00"/>
    <s v="Zone 1 - Mile 8"/>
    <x v="46"/>
    <x v="41"/>
    <x v="33"/>
    <x v="2"/>
    <x v="5"/>
    <m/>
    <s v="Shark Hound Smooth"/>
    <n v="157"/>
    <n v="17.899999999999999"/>
    <n v="17.899999999999999"/>
  </r>
  <r>
    <x v="32"/>
    <d v="2015-03-20T00:00:00"/>
    <s v="Zone 1 - Mile 8"/>
    <x v="46"/>
    <x v="41"/>
    <x v="33"/>
    <x v="2"/>
    <x v="5"/>
    <m/>
    <s v="Shark Hound Smooth"/>
    <n v="149"/>
    <n v="14.9"/>
    <n v="14.9"/>
  </r>
  <r>
    <x v="32"/>
    <d v="2015-03-20T00:00:00"/>
    <s v="Zone 1 - Mile 8"/>
    <x v="46"/>
    <x v="41"/>
    <x v="33"/>
    <x v="2"/>
    <x v="5"/>
    <m/>
    <s v="Shark Spotted Gully"/>
    <n v="158"/>
    <n v="20.8"/>
    <n v="20.8"/>
  </r>
  <r>
    <x v="32"/>
    <d v="2015-03-20T00:00:00"/>
    <s v="Zone 1 - Mile 8"/>
    <x v="46"/>
    <x v="41"/>
    <x v="33"/>
    <x v="2"/>
    <x v="5"/>
    <m/>
    <s v="Shark Spotted Gully"/>
    <n v="151"/>
    <n v="17.8"/>
    <n v="17.8"/>
  </r>
  <r>
    <x v="32"/>
    <d v="2015-03-20T00:00:00"/>
    <s v="Zone 1 - Mile 8"/>
    <x v="46"/>
    <x v="41"/>
    <x v="33"/>
    <x v="2"/>
    <x v="5"/>
    <m/>
    <s v="Shark Spotted Gully"/>
    <n v="162"/>
    <n v="22.7"/>
    <n v="22.7"/>
  </r>
  <r>
    <x v="32"/>
    <d v="2015-03-20T00:00:00"/>
    <s v="Zone 1 - Mile 8"/>
    <x v="46"/>
    <x v="41"/>
    <x v="33"/>
    <x v="2"/>
    <x v="5"/>
    <m/>
    <s v="Shark Spotted Gully"/>
    <n v="155"/>
    <n v="19.5"/>
    <n v="19.5"/>
  </r>
  <r>
    <x v="32"/>
    <d v="2015-03-20T00:00:00"/>
    <s v="Zone 1 - Mile 8"/>
    <x v="46"/>
    <x v="41"/>
    <x v="33"/>
    <x v="2"/>
    <x v="5"/>
    <m/>
    <s v="Shark Spotted Gully"/>
    <n v="137"/>
    <n v="12.8"/>
    <n v="12.8"/>
  </r>
  <r>
    <x v="32"/>
    <d v="2015-03-20T00:00:00"/>
    <s v="Zone 1 - Mile 8"/>
    <x v="46"/>
    <x v="41"/>
    <x v="33"/>
    <x v="2"/>
    <x v="5"/>
    <m/>
    <s v="Shark Copper (Female)"/>
    <n v="158"/>
    <n v="53.8"/>
    <n v="53.8"/>
  </r>
  <r>
    <x v="32"/>
    <d v="2015-03-20T00:00:00"/>
    <s v="Zone 1 - Mile 8"/>
    <x v="46"/>
    <x v="41"/>
    <x v="33"/>
    <x v="2"/>
    <x v="5"/>
    <m/>
    <s v="Shark Spotted Gully"/>
    <n v="139"/>
    <n v="13.4"/>
    <n v="13.4"/>
  </r>
  <r>
    <x v="32"/>
    <d v="2015-03-20T00:00:00"/>
    <s v="Zone 1 - Mile 8"/>
    <x v="46"/>
    <x v="41"/>
    <x v="33"/>
    <x v="2"/>
    <x v="5"/>
    <m/>
    <s v="Shark Hound Smooth"/>
    <n v="153"/>
    <n v="16.399999999999999"/>
    <n v="16.399999999999999"/>
  </r>
  <r>
    <x v="32"/>
    <d v="2015-03-20T00:00:00"/>
    <s v="Zone 1 - Mile 8"/>
    <x v="56"/>
    <x v="39"/>
    <x v="41"/>
    <x v="2"/>
    <x v="5"/>
    <m/>
    <s v="Shark Spotted Gully"/>
    <n v="144"/>
    <n v="15.1"/>
    <n v="15.1"/>
  </r>
  <r>
    <x v="32"/>
    <d v="2015-03-20T00:00:00"/>
    <s v="Zone 1 - Mile 8"/>
    <x v="56"/>
    <x v="39"/>
    <x v="41"/>
    <x v="2"/>
    <x v="5"/>
    <m/>
    <s v="Shark Hound Smooth"/>
    <n v="139"/>
    <n v="11.7"/>
    <n v="11.7"/>
  </r>
  <r>
    <x v="32"/>
    <d v="2015-03-20T00:00:00"/>
    <s v="Zone 1 - Mile 8"/>
    <x v="56"/>
    <x v="39"/>
    <x v="41"/>
    <x v="2"/>
    <x v="5"/>
    <m/>
    <s v="Shark Hound Smooth"/>
    <n v="157"/>
    <n v="17.899999999999999"/>
    <n v="17.899999999999999"/>
  </r>
  <r>
    <x v="32"/>
    <d v="2015-03-20T00:00:00"/>
    <s v="Zone 1 - Mile 8"/>
    <x v="56"/>
    <x v="39"/>
    <x v="41"/>
    <x v="2"/>
    <x v="5"/>
    <m/>
    <s v="Shark Spotted Gully"/>
    <n v="166"/>
    <n v="24.6"/>
    <n v="24.6"/>
  </r>
  <r>
    <x v="32"/>
    <d v="2015-03-20T00:00:00"/>
    <s v="Zone 1 - Mile 8"/>
    <x v="56"/>
    <x v="39"/>
    <x v="41"/>
    <x v="2"/>
    <x v="5"/>
    <m/>
    <s v="Shark Copper (Male)"/>
    <n v="175"/>
    <n v="70.8"/>
    <n v="70.8"/>
  </r>
  <r>
    <x v="32"/>
    <d v="2015-03-20T00:00:00"/>
    <s v="Zone 1 - Mile 8"/>
    <x v="57"/>
    <x v="5"/>
    <x v="21"/>
    <x v="2"/>
    <x v="5"/>
    <m/>
    <s v="Shark Spotted Gully"/>
    <n v="147"/>
    <n v="16.2"/>
    <n v="16.2"/>
  </r>
  <r>
    <x v="32"/>
    <d v="2015-03-20T00:00:00"/>
    <s v="Zone 1 - Mile 8"/>
    <x v="57"/>
    <x v="5"/>
    <x v="21"/>
    <x v="2"/>
    <x v="5"/>
    <m/>
    <s v="Shark Spotted Gully"/>
    <n v="146"/>
    <n v="15.9"/>
    <n v="15.9"/>
  </r>
  <r>
    <x v="32"/>
    <d v="2015-03-20T00:00:00"/>
    <s v="Zone 1 - Mile 8"/>
    <x v="57"/>
    <x v="5"/>
    <x v="21"/>
    <x v="2"/>
    <x v="5"/>
    <m/>
    <s v="Shark Hound Smooth"/>
    <n v="143"/>
    <n v="12.9"/>
    <n v="12.9"/>
  </r>
  <r>
    <x v="32"/>
    <d v="2015-03-20T00:00:00"/>
    <s v="Zone 1 - Mile 8"/>
    <x v="57"/>
    <x v="5"/>
    <x v="21"/>
    <x v="2"/>
    <x v="5"/>
    <m/>
    <s v="Shark Hound Smooth"/>
    <n v="132"/>
    <n v="9.8000000000000007"/>
    <n v="9.8000000000000007"/>
  </r>
  <r>
    <x v="32"/>
    <d v="2015-03-20T00:00:00"/>
    <s v="Zone 1 - Mile 8"/>
    <x v="57"/>
    <x v="5"/>
    <x v="21"/>
    <x v="2"/>
    <x v="5"/>
    <m/>
    <s v="Guitarfish - Lesser"/>
    <n v="73"/>
    <n v="1.4"/>
    <n v="1.4"/>
  </r>
  <r>
    <x v="32"/>
    <d v="2015-03-20T00:00:00"/>
    <s v="Zone 1 - Mile 8"/>
    <x v="272"/>
    <x v="39"/>
    <x v="160"/>
    <x v="2"/>
    <x v="5"/>
    <m/>
    <s v="Shark Spotted Gully"/>
    <n v="189"/>
    <n v="38.5"/>
    <n v="38.5"/>
  </r>
  <r>
    <x v="32"/>
    <d v="2015-03-20T00:00:00"/>
    <s v="Zone 1 - Mile 8"/>
    <x v="272"/>
    <x v="39"/>
    <x v="160"/>
    <x v="2"/>
    <x v="5"/>
    <m/>
    <s v="Shark Spotted Gully"/>
    <n v="164"/>
    <n v="23.6"/>
    <n v="23.6"/>
  </r>
  <r>
    <x v="32"/>
    <d v="2015-03-20T00:00:00"/>
    <s v="Zone 1 - Mile 8"/>
    <x v="47"/>
    <x v="42"/>
    <x v="34"/>
    <x v="1"/>
    <x v="5"/>
    <s v="Galjoen"/>
    <m/>
    <n v="30"/>
    <n v="0.5"/>
    <n v="0.5"/>
  </r>
  <r>
    <x v="32"/>
    <d v="2015-03-20T00:00:00"/>
    <s v="Zone 1 - Mile 8"/>
    <x v="47"/>
    <x v="42"/>
    <x v="34"/>
    <x v="1"/>
    <x v="5"/>
    <s v="Blacktail"/>
    <m/>
    <n v="29"/>
    <n v="0.7"/>
    <n v="0.7"/>
  </r>
  <r>
    <x v="32"/>
    <d v="2015-03-20T00:00:00"/>
    <s v="Zone 1 - Mile 8"/>
    <x v="250"/>
    <x v="21"/>
    <x v="3"/>
    <x v="9"/>
    <x v="5"/>
    <m/>
    <s v="Guitarfish - Lesser"/>
    <n v="90"/>
    <n v="2.7"/>
    <n v="2.7"/>
  </r>
  <r>
    <x v="32"/>
    <d v="2015-03-20T00:00:00"/>
    <s v="Zone 1 - Mile 8"/>
    <x v="250"/>
    <x v="21"/>
    <x v="3"/>
    <x v="9"/>
    <x v="5"/>
    <m/>
    <s v="Shark Hound Smooth"/>
    <n v="149"/>
    <n v="14.9"/>
    <n v="14.9"/>
  </r>
  <r>
    <x v="32"/>
    <d v="2015-03-20T00:00:00"/>
    <s v="Zone 1 - Mile 8"/>
    <x v="446"/>
    <x v="314"/>
    <x v="39"/>
    <x v="2"/>
    <x v="5"/>
    <m/>
    <s v="Shark Spotted Gully"/>
    <n v="140"/>
    <n v="13.7"/>
    <n v="13.7"/>
  </r>
  <r>
    <x v="32"/>
    <d v="2015-03-20T00:00:00"/>
    <s v="Zone 1 - Mile 8"/>
    <x v="446"/>
    <x v="314"/>
    <x v="39"/>
    <x v="2"/>
    <x v="5"/>
    <m/>
    <s v="Shark Spotted Gully"/>
    <n v="160"/>
    <n v="21.7"/>
    <n v="21.7"/>
  </r>
  <r>
    <x v="32"/>
    <d v="2015-03-20T00:00:00"/>
    <s v="Zone 1 - Mile 8"/>
    <x v="446"/>
    <x v="314"/>
    <x v="39"/>
    <x v="2"/>
    <x v="5"/>
    <m/>
    <s v="Shark Spotted Gully"/>
    <n v="151"/>
    <n v="17.8"/>
    <n v="17.8"/>
  </r>
  <r>
    <x v="32"/>
    <d v="2015-03-20T00:00:00"/>
    <s v="Zone 1 - Mile 8"/>
    <x v="446"/>
    <x v="314"/>
    <x v="39"/>
    <x v="2"/>
    <x v="5"/>
    <m/>
    <s v="Shark Hound Smooth"/>
    <n v="156"/>
    <n v="17.5"/>
    <n v="17.5"/>
  </r>
  <r>
    <x v="32"/>
    <d v="2015-03-20T00:00:00"/>
    <s v="Zone 1 - Mile 8"/>
    <x v="446"/>
    <x v="314"/>
    <x v="39"/>
    <x v="2"/>
    <x v="5"/>
    <m/>
    <s v="Shark Spotted Gully"/>
    <n v="135"/>
    <n v="12.1"/>
    <n v="12.1"/>
  </r>
  <r>
    <x v="32"/>
    <d v="2015-03-20T00:00:00"/>
    <s v="Zone 1 - Mile 8"/>
    <x v="446"/>
    <x v="314"/>
    <x v="39"/>
    <x v="2"/>
    <x v="5"/>
    <m/>
    <s v="Shark Spotted Gully"/>
    <n v="95"/>
    <n v="3.6"/>
    <n v="3.6"/>
  </r>
  <r>
    <x v="32"/>
    <d v="2015-03-20T00:00:00"/>
    <s v="Zone 1 - Mile 8"/>
    <x v="446"/>
    <x v="314"/>
    <x v="39"/>
    <x v="2"/>
    <x v="5"/>
    <m/>
    <s v="Shark Spotted Gully"/>
    <n v="154"/>
    <n v="19.100000000000001"/>
    <n v="19.100000000000001"/>
  </r>
  <r>
    <x v="32"/>
    <d v="2015-03-20T00:00:00"/>
    <s v="Zone 1 - Mile 8"/>
    <x v="10"/>
    <x v="10"/>
    <x v="6"/>
    <x v="4"/>
    <x v="0"/>
    <m/>
    <s v="Shark Spotted Gully"/>
    <n v="120"/>
    <n v="8.1"/>
    <n v="8.1"/>
  </r>
  <r>
    <x v="32"/>
    <d v="2015-03-20T00:00:00"/>
    <s v="Zone 1 - Mile 8"/>
    <x v="10"/>
    <x v="10"/>
    <x v="6"/>
    <x v="4"/>
    <x v="0"/>
    <m/>
    <s v="Shark Spotted Gully"/>
    <n v="85"/>
    <n v="2.5"/>
    <n v="2.5"/>
  </r>
  <r>
    <x v="32"/>
    <d v="2015-03-20T00:00:00"/>
    <s v="Zone 1 - Mile 8"/>
    <x v="10"/>
    <x v="10"/>
    <x v="6"/>
    <x v="4"/>
    <x v="0"/>
    <m/>
    <s v="Shark Hound Smooth"/>
    <n v="159"/>
    <n v="18.7"/>
    <n v="18.7"/>
  </r>
  <r>
    <x v="32"/>
    <d v="2015-03-20T00:00:00"/>
    <s v="Zone 1 - Mile 8"/>
    <x v="10"/>
    <x v="10"/>
    <x v="6"/>
    <x v="4"/>
    <x v="0"/>
    <m/>
    <s v="Guitarfish - Lesser"/>
    <n v="84"/>
    <n v="2.2000000000000002"/>
    <n v="2.2000000000000002"/>
  </r>
  <r>
    <x v="32"/>
    <d v="2015-03-20T00:00:00"/>
    <s v="Zone 1 - Mile 8"/>
    <x v="55"/>
    <x v="47"/>
    <x v="40"/>
    <x v="2"/>
    <x v="5"/>
    <m/>
    <s v="Shark Hound Smooth"/>
    <n v="162"/>
    <n v="20"/>
    <n v="20"/>
  </r>
  <r>
    <x v="32"/>
    <d v="2015-03-20T00:00:00"/>
    <s v="Zone 1 - Mile 8"/>
    <x v="55"/>
    <x v="47"/>
    <x v="40"/>
    <x v="2"/>
    <x v="5"/>
    <m/>
    <s v="Shark Hound Smooth"/>
    <n v="128"/>
    <n v="8.8000000000000007"/>
    <n v="8.8000000000000007"/>
  </r>
  <r>
    <x v="32"/>
    <d v="2015-03-20T00:00:00"/>
    <s v="Zone 1 - Mile 8"/>
    <x v="55"/>
    <x v="47"/>
    <x v="40"/>
    <x v="2"/>
    <x v="5"/>
    <m/>
    <s v="Shark Hound Smooth"/>
    <n v="132"/>
    <n v="9.8000000000000007"/>
    <n v="9.8000000000000007"/>
  </r>
  <r>
    <x v="32"/>
    <d v="2015-03-20T00:00:00"/>
    <s v="Zone 1 - Mile 8"/>
    <x v="55"/>
    <x v="47"/>
    <x v="40"/>
    <x v="2"/>
    <x v="5"/>
    <m/>
    <s v="Shark Hound Smooth"/>
    <n v="134"/>
    <n v="10.3"/>
    <n v="10.3"/>
  </r>
  <r>
    <x v="32"/>
    <d v="2015-03-20T00:00:00"/>
    <s v="Zone 1 - Mile 8"/>
    <x v="55"/>
    <x v="47"/>
    <x v="40"/>
    <x v="2"/>
    <x v="5"/>
    <m/>
    <s v="Shark Spotted Gully"/>
    <n v="152"/>
    <n v="18.2"/>
    <n v="18.2"/>
  </r>
  <r>
    <x v="32"/>
    <d v="2015-03-20T00:00:00"/>
    <s v="Zone 1 - Mile 8"/>
    <x v="0"/>
    <x v="0"/>
    <x v="0"/>
    <x v="0"/>
    <x v="0"/>
    <m/>
    <s v="Shark Hound Smooth"/>
    <n v="151"/>
    <n v="15.6"/>
    <n v="15.6"/>
  </r>
  <r>
    <x v="32"/>
    <d v="2015-03-20T00:00:00"/>
    <s v="Zone 1 - Mile 8"/>
    <x v="0"/>
    <x v="0"/>
    <x v="0"/>
    <x v="0"/>
    <x v="0"/>
    <m/>
    <s v="Shark Hound Smooth"/>
    <n v="150"/>
    <n v="15.3"/>
    <n v="15.3"/>
  </r>
  <r>
    <x v="32"/>
    <d v="2015-03-20T00:00:00"/>
    <s v="Zone 1 - Mile 8"/>
    <x v="167"/>
    <x v="129"/>
    <x v="107"/>
    <x v="0"/>
    <x v="18"/>
    <m/>
    <m/>
    <m/>
    <s v=""/>
    <s v=""/>
  </r>
  <r>
    <x v="32"/>
    <d v="2015-03-20T00:00:00"/>
    <s v="Zone 1 - Mile 8"/>
    <x v="4"/>
    <x v="4"/>
    <x v="2"/>
    <x v="2"/>
    <x v="0"/>
    <m/>
    <s v="Shark Spotted Gully"/>
    <n v="159"/>
    <n v="21.3"/>
    <n v="21.3"/>
  </r>
  <r>
    <x v="32"/>
    <d v="2015-03-20T00:00:00"/>
    <s v="Zone 1 - Mile 8"/>
    <x v="4"/>
    <x v="4"/>
    <x v="2"/>
    <x v="2"/>
    <x v="0"/>
    <m/>
    <s v="Shark Spotted Gully"/>
    <n v="157"/>
    <n v="20.399999999999999"/>
    <n v="20.399999999999999"/>
  </r>
  <r>
    <x v="32"/>
    <d v="2015-03-20T00:00:00"/>
    <s v="Zone 1 - Mile 8"/>
    <x v="4"/>
    <x v="4"/>
    <x v="2"/>
    <x v="2"/>
    <x v="0"/>
    <m/>
    <s v="Guitarfish - Lesser"/>
    <n v="81"/>
    <n v="1.9"/>
    <n v="1.9"/>
  </r>
  <r>
    <x v="32"/>
    <d v="2015-03-20T00:00:00"/>
    <s v="Zone 1 - Mile 8"/>
    <x v="4"/>
    <x v="4"/>
    <x v="2"/>
    <x v="2"/>
    <x v="0"/>
    <m/>
    <s v="Shark Spotted Gully"/>
    <n v="158"/>
    <n v="20.8"/>
    <n v="20.8"/>
  </r>
  <r>
    <x v="32"/>
    <d v="2015-03-20T00:00:00"/>
    <s v="Zone 1 - Mile 8"/>
    <x v="4"/>
    <x v="4"/>
    <x v="2"/>
    <x v="2"/>
    <x v="0"/>
    <m/>
    <s v="Shark Spotted Gully"/>
    <n v="152"/>
    <n v="18.2"/>
    <n v="18.2"/>
  </r>
  <r>
    <x v="32"/>
    <d v="2015-03-20T00:00:00"/>
    <s v="Zone 1 - Mile 8"/>
    <x v="4"/>
    <x v="4"/>
    <x v="2"/>
    <x v="2"/>
    <x v="0"/>
    <m/>
    <s v="Shark Spotted Gully"/>
    <n v="156"/>
    <n v="19.899999999999999"/>
    <n v="19.899999999999999"/>
  </r>
  <r>
    <x v="32"/>
    <d v="2015-03-20T00:00:00"/>
    <s v="Zone 1 - Mile 8"/>
    <x v="4"/>
    <x v="4"/>
    <x v="2"/>
    <x v="2"/>
    <x v="0"/>
    <m/>
    <s v="Shark Spotted Gully"/>
    <n v="132"/>
    <n v="11.2"/>
    <n v="11.2"/>
  </r>
  <r>
    <x v="32"/>
    <d v="2015-03-20T00:00:00"/>
    <s v="Zone 1 - Mile 8"/>
    <x v="267"/>
    <x v="172"/>
    <x v="159"/>
    <x v="9"/>
    <x v="41"/>
    <m/>
    <s v="Shark Spotted Gully"/>
    <n v="163"/>
    <n v="23.1"/>
    <n v="23.1"/>
  </r>
  <r>
    <x v="32"/>
    <d v="2015-03-20T00:00:00"/>
    <s v="Zone 1 - Mile 8"/>
    <x v="267"/>
    <x v="172"/>
    <x v="159"/>
    <x v="9"/>
    <x v="41"/>
    <m/>
    <s v="Shark Spotted Gully"/>
    <n v="153"/>
    <n v="18.600000000000001"/>
    <n v="18.600000000000001"/>
  </r>
  <r>
    <x v="32"/>
    <d v="2015-03-20T00:00:00"/>
    <s v="Zone 1 - Mile 8"/>
    <x v="266"/>
    <x v="5"/>
    <x v="159"/>
    <x v="4"/>
    <x v="0"/>
    <m/>
    <s v="Shark Spotted Gully"/>
    <n v="153"/>
    <n v="18.600000000000001"/>
    <n v="18.600000000000001"/>
  </r>
  <r>
    <x v="32"/>
    <d v="2015-03-20T00:00:00"/>
    <s v="Zone 1 - Mile 8"/>
    <x v="266"/>
    <x v="5"/>
    <x v="159"/>
    <x v="4"/>
    <x v="0"/>
    <m/>
    <s v="Shark Hound Smooth"/>
    <n v="146"/>
    <n v="13.9"/>
    <n v="13.9"/>
  </r>
  <r>
    <x v="32"/>
    <d v="2015-03-20T00:00:00"/>
    <s v="Zone 1 - Mile 8"/>
    <x v="266"/>
    <x v="5"/>
    <x v="159"/>
    <x v="4"/>
    <x v="0"/>
    <m/>
    <s v="Shark Spotted Gully"/>
    <n v="151"/>
    <n v="17.8"/>
    <n v="17.8"/>
  </r>
  <r>
    <x v="32"/>
    <d v="2015-03-20T00:00:00"/>
    <s v="Zone 1 - Mile 8"/>
    <x v="266"/>
    <x v="5"/>
    <x v="159"/>
    <x v="4"/>
    <x v="0"/>
    <m/>
    <s v="Shark Hound Smooth"/>
    <n v="147"/>
    <n v="14.2"/>
    <n v="14.2"/>
  </r>
  <r>
    <x v="32"/>
    <d v="2015-03-20T00:00:00"/>
    <s v="Zone 1 - Mile 8"/>
    <x v="266"/>
    <x v="5"/>
    <x v="159"/>
    <x v="4"/>
    <x v="0"/>
    <m/>
    <s v="Shark Hound Smooth"/>
    <n v="137"/>
    <n v="11.1"/>
    <n v="11.1"/>
  </r>
  <r>
    <x v="32"/>
    <d v="2015-03-20T00:00:00"/>
    <s v="Zone 1 - Mile 8"/>
    <x v="325"/>
    <x v="61"/>
    <x v="187"/>
    <x v="2"/>
    <x v="0"/>
    <m/>
    <s v="Shark Spotted Gully"/>
    <n v="160"/>
    <n v="21.7"/>
    <n v="21.7"/>
  </r>
  <r>
    <x v="32"/>
    <d v="2015-03-20T00:00:00"/>
    <s v="Zone 1 - Mile 8"/>
    <x v="325"/>
    <x v="61"/>
    <x v="187"/>
    <x v="2"/>
    <x v="0"/>
    <m/>
    <s v="Shark Spotted Gully"/>
    <n v="97"/>
    <n v="3.9"/>
    <n v="3.9"/>
  </r>
  <r>
    <x v="32"/>
    <d v="2015-03-20T00:00:00"/>
    <s v="Zone 1 - Mile 8"/>
    <x v="325"/>
    <x v="61"/>
    <x v="187"/>
    <x v="2"/>
    <x v="0"/>
    <m/>
    <s v="Shark Spotted Gully"/>
    <n v="144"/>
    <n v="15.1"/>
    <n v="15.1"/>
  </r>
  <r>
    <x v="32"/>
    <d v="2015-03-20T00:00:00"/>
    <s v="Zone 1 - Mile 8"/>
    <x v="325"/>
    <x v="61"/>
    <x v="187"/>
    <x v="2"/>
    <x v="0"/>
    <m/>
    <s v="Shark Hound Smooth"/>
    <n v="148"/>
    <n v="14.6"/>
    <n v="14.6"/>
  </r>
  <r>
    <x v="32"/>
    <d v="2015-03-20T00:00:00"/>
    <s v="Zone 1 - Mile 8"/>
    <x v="325"/>
    <x v="61"/>
    <x v="187"/>
    <x v="2"/>
    <x v="0"/>
    <m/>
    <s v="Shark Spotted Gully"/>
    <n v="116"/>
    <n v="7.2"/>
    <n v="7.2"/>
  </r>
  <r>
    <x v="32"/>
    <d v="2015-03-20T00:00:00"/>
    <s v="Zone 1 - Mile 8"/>
    <x v="9"/>
    <x v="9"/>
    <x v="5"/>
    <x v="2"/>
    <x v="0"/>
    <m/>
    <s v="Shark Spotted Gully"/>
    <n v="114"/>
    <n v="6.8"/>
    <n v="6.8"/>
  </r>
  <r>
    <x v="32"/>
    <d v="2015-03-20T00:00:00"/>
    <s v="Zone 1 - Mile 8"/>
    <x v="9"/>
    <x v="9"/>
    <x v="5"/>
    <x v="2"/>
    <x v="0"/>
    <m/>
    <s v="Shark Spotted Gully"/>
    <n v="152"/>
    <n v="18.2"/>
    <n v="18.2"/>
  </r>
  <r>
    <x v="32"/>
    <d v="2015-03-20T00:00:00"/>
    <s v="Zone 1 - Mile 8"/>
    <x v="9"/>
    <x v="9"/>
    <x v="5"/>
    <x v="2"/>
    <x v="0"/>
    <m/>
    <s v="Shark Spotted Gully"/>
    <n v="156"/>
    <n v="19.899999999999999"/>
    <n v="19.899999999999999"/>
  </r>
  <r>
    <x v="32"/>
    <d v="2015-03-20T00:00:00"/>
    <s v="Zone 1 - Mile 8"/>
    <x v="262"/>
    <x v="189"/>
    <x v="6"/>
    <x v="5"/>
    <x v="0"/>
    <m/>
    <s v="Guitarfish - Lesser"/>
    <n v="90"/>
    <n v="2.7"/>
    <n v="2.7"/>
  </r>
  <r>
    <x v="32"/>
    <d v="2015-03-20T00:00:00"/>
    <s v="Zone 1 - Mile 8"/>
    <x v="3"/>
    <x v="3"/>
    <x v="2"/>
    <x v="0"/>
    <x v="0"/>
    <m/>
    <s v="Shark Hound Smooth"/>
    <n v="98"/>
    <n v="3.4"/>
    <n v="3.4"/>
  </r>
  <r>
    <x v="32"/>
    <d v="2015-03-20T00:00:00"/>
    <s v="Zone 1 - Mile 8"/>
    <x v="3"/>
    <x v="3"/>
    <x v="2"/>
    <x v="0"/>
    <x v="0"/>
    <m/>
    <s v="Shark Hound Smooth"/>
    <n v="142"/>
    <n v="12.6"/>
    <n v="12.6"/>
  </r>
  <r>
    <x v="32"/>
    <d v="2015-03-20T00:00:00"/>
    <s v="Zone 1 - Mile 8"/>
    <x v="3"/>
    <x v="3"/>
    <x v="2"/>
    <x v="0"/>
    <x v="0"/>
    <m/>
    <s v="Guitarfish - Lesser"/>
    <n v="83"/>
    <n v="2.1"/>
    <n v="2.1"/>
  </r>
  <r>
    <x v="32"/>
    <d v="2015-03-20T00:00:00"/>
    <s v="Zone 1 - Mile 8"/>
    <x v="268"/>
    <x v="138"/>
    <x v="159"/>
    <x v="9"/>
    <x v="41"/>
    <m/>
    <s v="Shark Spotted Gully"/>
    <n v="163"/>
    <n v="23.1"/>
    <n v="23.1"/>
  </r>
  <r>
    <x v="32"/>
    <d v="2015-03-20T00:00:00"/>
    <s v="Zone 1 - Mile 8"/>
    <x v="268"/>
    <x v="138"/>
    <x v="159"/>
    <x v="9"/>
    <x v="41"/>
    <m/>
    <s v="Shark Spotted Gully"/>
    <n v="102"/>
    <n v="4.5999999999999996"/>
    <n v="4.5999999999999996"/>
  </r>
  <r>
    <x v="32"/>
    <d v="2015-03-20T00:00:00"/>
    <s v="Zone 1 - Mile 8"/>
    <x v="311"/>
    <x v="220"/>
    <x v="176"/>
    <x v="0"/>
    <x v="17"/>
    <m/>
    <s v="Shark Spotted Gully"/>
    <n v="96"/>
    <n v="3.8"/>
    <n v="3.8"/>
  </r>
  <r>
    <x v="32"/>
    <d v="2015-03-20T00:00:00"/>
    <s v="Zone 1 - Mile 8"/>
    <x v="311"/>
    <x v="220"/>
    <x v="176"/>
    <x v="0"/>
    <x v="17"/>
    <m/>
    <s v="Shark Spotted Gully"/>
    <n v="160"/>
    <n v="21.7"/>
    <n v="21.7"/>
  </r>
  <r>
    <x v="32"/>
    <d v="2015-03-20T00:00:00"/>
    <s v="Zone 1 - Mile 8"/>
    <x v="311"/>
    <x v="220"/>
    <x v="176"/>
    <x v="0"/>
    <x v="17"/>
    <m/>
    <s v="Shark Spotted Gully"/>
    <n v="116"/>
    <n v="7.2"/>
    <n v="7.2"/>
  </r>
  <r>
    <x v="32"/>
    <d v="2015-03-20T00:00:00"/>
    <s v="Zone 1 - Mile 8"/>
    <x v="236"/>
    <x v="169"/>
    <x v="145"/>
    <x v="4"/>
    <x v="17"/>
    <m/>
    <s v="Shark Hound Smooth"/>
    <n v="122"/>
    <n v="7.4"/>
    <n v="7.4"/>
  </r>
  <r>
    <x v="32"/>
    <d v="2015-03-20T00:00:00"/>
    <s v="Zone 1 - Mile 8"/>
    <x v="236"/>
    <x v="169"/>
    <x v="145"/>
    <x v="4"/>
    <x v="17"/>
    <s v="Kob"/>
    <m/>
    <n v="58"/>
    <n v="2"/>
    <n v="2"/>
  </r>
  <r>
    <x v="32"/>
    <d v="2015-03-20T00:00:00"/>
    <s v="Zone 1 - Mile 8"/>
    <x v="405"/>
    <x v="284"/>
    <x v="223"/>
    <x v="2"/>
    <x v="17"/>
    <m/>
    <m/>
    <m/>
    <s v=""/>
    <s v=""/>
  </r>
  <r>
    <x v="32"/>
    <d v="2015-03-20T00:00:00"/>
    <s v="Zone 1 - Mile 8"/>
    <x v="351"/>
    <x v="110"/>
    <x v="197"/>
    <x v="4"/>
    <x v="17"/>
    <m/>
    <s v="Guitarfish - Lesser"/>
    <n v="92"/>
    <n v="2.9"/>
    <n v="2.9"/>
  </r>
  <r>
    <x v="32"/>
    <d v="2015-03-20T00:00:00"/>
    <s v="Zone 1 - Mile 8"/>
    <x v="351"/>
    <x v="110"/>
    <x v="197"/>
    <x v="4"/>
    <x v="17"/>
    <m/>
    <s v="Guitarfish - Lesser"/>
    <n v="83"/>
    <n v="2.1"/>
    <n v="2.1"/>
  </r>
  <r>
    <x v="32"/>
    <d v="2015-03-20T00:00:00"/>
    <s v="Zone 1 - Mile 8"/>
    <x v="351"/>
    <x v="110"/>
    <x v="197"/>
    <x v="4"/>
    <x v="17"/>
    <m/>
    <s v="Shark Spotted Gully"/>
    <n v="134"/>
    <n v="11.8"/>
    <n v="11.8"/>
  </r>
  <r>
    <x v="32"/>
    <d v="2015-03-20T00:00:00"/>
    <s v="Zone 1 - Mile 8"/>
    <x v="350"/>
    <x v="32"/>
    <x v="197"/>
    <x v="2"/>
    <x v="17"/>
    <m/>
    <s v="Guitarfish - Lesser"/>
    <n v="90"/>
    <n v="2.7"/>
    <n v="2.7"/>
  </r>
  <r>
    <x v="32"/>
    <d v="2015-03-20T00:00:00"/>
    <s v="Zone 1 - Mile 8"/>
    <x v="350"/>
    <x v="32"/>
    <x v="197"/>
    <x v="2"/>
    <x v="17"/>
    <m/>
    <s v="Shark Spotted Gully"/>
    <n v="164"/>
    <n v="23.6"/>
    <n v="23.6"/>
  </r>
  <r>
    <x v="32"/>
    <d v="2015-03-20T00:00:00"/>
    <s v="Zone 1 - Mile 8"/>
    <x v="350"/>
    <x v="32"/>
    <x v="197"/>
    <x v="2"/>
    <x v="17"/>
    <m/>
    <s v="Shark Hound Smooth"/>
    <n v="137"/>
    <n v="11.1"/>
    <n v="11.1"/>
  </r>
  <r>
    <x v="32"/>
    <d v="2015-03-20T00:00:00"/>
    <s v="Zone 1 - Mile 8"/>
    <x v="350"/>
    <x v="32"/>
    <x v="197"/>
    <x v="2"/>
    <x v="17"/>
    <m/>
    <s v="Shark Hound Smooth"/>
    <n v="133"/>
    <n v="10"/>
    <n v="10"/>
  </r>
  <r>
    <x v="32"/>
    <d v="2015-03-20T00:00:00"/>
    <s v="Zone 1 - Mile 8"/>
    <x v="350"/>
    <x v="32"/>
    <x v="197"/>
    <x v="2"/>
    <x v="17"/>
    <m/>
    <s v="Shark Copper (Male)"/>
    <n v="179"/>
    <n v="76"/>
    <n v="76"/>
  </r>
  <r>
    <x v="32"/>
    <d v="2015-03-20T00:00:00"/>
    <s v="Zone 1 - Mile 8"/>
    <x v="237"/>
    <x v="170"/>
    <x v="146"/>
    <x v="2"/>
    <x v="17"/>
    <m/>
    <s v="Shark Spotted Gully"/>
    <n v="82"/>
    <n v="2.2000000000000002"/>
    <n v="2.2000000000000002"/>
  </r>
  <r>
    <x v="32"/>
    <d v="2015-03-20T00:00:00"/>
    <s v="Zone 1 - Mile 8"/>
    <x v="82"/>
    <x v="69"/>
    <x v="58"/>
    <x v="7"/>
    <x v="10"/>
    <s v="Kob"/>
    <m/>
    <n v="46"/>
    <n v="1"/>
    <n v="1"/>
  </r>
  <r>
    <x v="32"/>
    <d v="2015-03-20T00:00:00"/>
    <s v="Zone 1 - Mile 8"/>
    <x v="82"/>
    <x v="69"/>
    <x v="58"/>
    <x v="7"/>
    <x v="10"/>
    <s v="Kob"/>
    <m/>
    <n v="42"/>
    <n v="0.8"/>
    <n v="0.8"/>
  </r>
  <r>
    <x v="32"/>
    <d v="2015-03-20T00:00:00"/>
    <s v="Zone 1 - Mile 8"/>
    <x v="103"/>
    <x v="73"/>
    <x v="74"/>
    <x v="2"/>
    <x v="10"/>
    <m/>
    <m/>
    <m/>
    <s v=""/>
    <s v=""/>
  </r>
  <r>
    <x v="32"/>
    <d v="2015-03-20T00:00:00"/>
    <s v="Zone 1 - Mile 8"/>
    <x v="98"/>
    <x v="12"/>
    <x v="70"/>
    <x v="4"/>
    <x v="10"/>
    <m/>
    <m/>
    <m/>
    <s v=""/>
    <s v=""/>
  </r>
  <r>
    <x v="32"/>
    <d v="2015-03-20T00:00:00"/>
    <s v="Zone 1 - Mile 8"/>
    <x v="97"/>
    <x v="80"/>
    <x v="69"/>
    <x v="0"/>
    <x v="10"/>
    <m/>
    <m/>
    <m/>
    <s v=""/>
    <s v=""/>
  </r>
  <r>
    <x v="32"/>
    <d v="2015-03-20T00:00:00"/>
    <s v="Zone 1 - Mile 8"/>
    <x v="569"/>
    <x v="10"/>
    <x v="301"/>
    <x v="4"/>
    <x v="22"/>
    <m/>
    <s v="Shark Hound Smooth"/>
    <n v="135"/>
    <n v="10.6"/>
    <n v="10.6"/>
  </r>
  <r>
    <x v="32"/>
    <d v="2015-03-20T00:00:00"/>
    <s v="Zone 1 - Mile 8"/>
    <x v="308"/>
    <x v="218"/>
    <x v="174"/>
    <x v="2"/>
    <x v="22"/>
    <m/>
    <s v="Shark Hound Smooth"/>
    <n v="142"/>
    <n v="12.6"/>
    <n v="12.6"/>
  </r>
  <r>
    <x v="32"/>
    <d v="2015-03-20T00:00:00"/>
    <s v="Zone 1 - Mile 8"/>
    <x v="308"/>
    <x v="218"/>
    <x v="174"/>
    <x v="2"/>
    <x v="22"/>
    <m/>
    <s v="Shark Hound Smooth"/>
    <n v="127"/>
    <n v="8.5"/>
    <n v="8.5"/>
  </r>
  <r>
    <x v="32"/>
    <d v="2015-03-20T00:00:00"/>
    <s v="Zone 1 - Mile 8"/>
    <x v="245"/>
    <x v="176"/>
    <x v="151"/>
    <x v="0"/>
    <x v="22"/>
    <m/>
    <s v="Shark Spotted Gully"/>
    <n v="97"/>
    <n v="3.9"/>
    <n v="3.9"/>
  </r>
  <r>
    <x v="32"/>
    <d v="2015-03-20T00:00:00"/>
    <s v="Zone 1 - Mile 8"/>
    <x v="245"/>
    <x v="176"/>
    <x v="151"/>
    <x v="0"/>
    <x v="22"/>
    <m/>
    <s v="Shark Hound Smooth"/>
    <n v="144"/>
    <n v="13.2"/>
    <n v="13.2"/>
  </r>
  <r>
    <x v="32"/>
    <d v="2015-03-20T00:00:00"/>
    <s v="Zone 1 - Mile 8"/>
    <x v="245"/>
    <x v="176"/>
    <x v="151"/>
    <x v="0"/>
    <x v="22"/>
    <m/>
    <s v="Shark Hound Smooth"/>
    <n v="151"/>
    <n v="15.6"/>
    <n v="15.6"/>
  </r>
  <r>
    <x v="32"/>
    <d v="2015-03-20T00:00:00"/>
    <s v="Zone 1 - Mile 8"/>
    <x v="562"/>
    <x v="78"/>
    <x v="300"/>
    <x v="4"/>
    <x v="22"/>
    <m/>
    <s v="Shark Spotted Gully"/>
    <n v="163"/>
    <n v="23.1"/>
    <n v="23.1"/>
  </r>
  <r>
    <x v="32"/>
    <d v="2015-03-20T00:00:00"/>
    <s v="Zone 1 - Mile 8"/>
    <x v="562"/>
    <x v="78"/>
    <x v="300"/>
    <x v="4"/>
    <x v="22"/>
    <m/>
    <s v="Shark Spotted Gully"/>
    <n v="156"/>
    <n v="19.899999999999999"/>
    <n v="19.899999999999999"/>
  </r>
  <r>
    <x v="32"/>
    <d v="2015-03-20T00:00:00"/>
    <s v="Zone 1 - Mile 8"/>
    <x v="562"/>
    <x v="78"/>
    <x v="300"/>
    <x v="4"/>
    <x v="22"/>
    <m/>
    <s v="Shark Hound Smooth"/>
    <n v="127"/>
    <n v="8.5"/>
    <n v="8.5"/>
  </r>
  <r>
    <x v="32"/>
    <d v="2015-03-20T00:00:00"/>
    <s v="Zone 1 - Mile 8"/>
    <x v="190"/>
    <x v="143"/>
    <x v="118"/>
    <x v="2"/>
    <x v="22"/>
    <m/>
    <s v="Shark Hound Smooth"/>
    <n v="150"/>
    <n v="15.3"/>
    <n v="15.3"/>
  </r>
  <r>
    <x v="32"/>
    <d v="2015-03-20T00:00:00"/>
    <s v="Zone 1 - Mile 8"/>
    <x v="247"/>
    <x v="81"/>
    <x v="153"/>
    <x v="2"/>
    <x v="22"/>
    <m/>
    <s v="Shark Hound Smooth"/>
    <n v="140"/>
    <n v="12"/>
    <n v="12"/>
  </r>
  <r>
    <x v="32"/>
    <d v="2015-03-20T00:00:00"/>
    <s v="Zone 1 - Mile 8"/>
    <x v="247"/>
    <x v="81"/>
    <x v="153"/>
    <x v="2"/>
    <x v="22"/>
    <m/>
    <s v="Shark Hound Smooth"/>
    <n v="148"/>
    <n v="14.6"/>
    <n v="14.6"/>
  </r>
  <r>
    <x v="32"/>
    <d v="2015-03-20T00:00:00"/>
    <s v="Zone 1 - Mile 8"/>
    <x v="247"/>
    <x v="81"/>
    <x v="153"/>
    <x v="2"/>
    <x v="22"/>
    <m/>
    <s v="Shark Hound Smooth"/>
    <n v="145"/>
    <n v="13.6"/>
    <n v="13.6"/>
  </r>
  <r>
    <x v="32"/>
    <d v="2015-03-20T00:00:00"/>
    <s v="Zone 1 - Mile 8"/>
    <x v="247"/>
    <x v="81"/>
    <x v="153"/>
    <x v="2"/>
    <x v="22"/>
    <m/>
    <s v="Shark Hound Smooth"/>
    <n v="149"/>
    <n v="14.9"/>
    <n v="14.9"/>
  </r>
  <r>
    <x v="32"/>
    <d v="2015-03-20T00:00:00"/>
    <s v="Zone 1 - Mile 8"/>
    <x v="124"/>
    <x v="98"/>
    <x v="83"/>
    <x v="8"/>
    <x v="41"/>
    <m/>
    <m/>
    <m/>
    <s v=""/>
    <s v=""/>
  </r>
  <r>
    <x v="32"/>
    <d v="2015-03-20T00:00:00"/>
    <s v="Zone 1 - Mile 8"/>
    <x v="440"/>
    <x v="309"/>
    <x v="83"/>
    <x v="8"/>
    <x v="41"/>
    <m/>
    <s v="Guitarfish - Lesser"/>
    <n v="85"/>
    <n v="2.2000000000000002"/>
    <n v="2.2000000000000002"/>
  </r>
  <r>
    <x v="32"/>
    <d v="2015-03-20T00:00:00"/>
    <s v="Zone 1 - Mile 8"/>
    <x v="438"/>
    <x v="31"/>
    <x v="85"/>
    <x v="8"/>
    <x v="41"/>
    <s v="Kob"/>
    <m/>
    <n v="41"/>
    <n v="0.7"/>
    <n v="0.7"/>
  </r>
  <r>
    <x v="32"/>
    <d v="2015-03-20T00:00:00"/>
    <s v="Zone 1 - Mile 8"/>
    <x v="387"/>
    <x v="268"/>
    <x v="84"/>
    <x v="8"/>
    <x v="41"/>
    <m/>
    <m/>
    <m/>
    <s v=""/>
    <s v=""/>
  </r>
  <r>
    <x v="32"/>
    <d v="2015-03-20T00:00:00"/>
    <s v="Zone 1 - Mile 8"/>
    <x v="114"/>
    <x v="61"/>
    <x v="81"/>
    <x v="0"/>
    <x v="12"/>
    <m/>
    <m/>
    <m/>
    <s v=""/>
    <s v=""/>
  </r>
  <r>
    <x v="32"/>
    <d v="2015-03-20T00:00:00"/>
    <s v="Zone 1 - Mile 8"/>
    <x v="252"/>
    <x v="180"/>
    <x v="81"/>
    <x v="9"/>
    <x v="12"/>
    <m/>
    <s v="Shark Spotted Gully"/>
    <n v="170"/>
    <n v="26.7"/>
    <n v="26.7"/>
  </r>
  <r>
    <x v="32"/>
    <d v="2015-03-20T00:00:00"/>
    <s v="Zone 1 - Mile 8"/>
    <x v="252"/>
    <x v="180"/>
    <x v="81"/>
    <x v="9"/>
    <x v="12"/>
    <m/>
    <s v="Guitarfish - Lesser"/>
    <n v="85"/>
    <n v="2.2000000000000002"/>
    <n v="2.2000000000000002"/>
  </r>
  <r>
    <x v="32"/>
    <d v="2015-03-20T00:00:00"/>
    <s v="Zone 1 - Mile 8"/>
    <x v="332"/>
    <x v="157"/>
    <x v="81"/>
    <x v="0"/>
    <x v="12"/>
    <s v="Kob"/>
    <m/>
    <n v="44"/>
    <n v="0.9"/>
    <n v="0.9"/>
  </r>
  <r>
    <x v="32"/>
    <d v="2015-03-20T00:00:00"/>
    <s v="Zone 1 - Mile 8"/>
    <x v="116"/>
    <x v="92"/>
    <x v="83"/>
    <x v="4"/>
    <x v="12"/>
    <m/>
    <s v="Shark Hound Smooth"/>
    <n v="135"/>
    <n v="10.6"/>
    <n v="10.6"/>
  </r>
  <r>
    <x v="32"/>
    <d v="2015-03-20T00:00:00"/>
    <s v="Zone 1 - Mile 8"/>
    <x v="116"/>
    <x v="92"/>
    <x v="83"/>
    <x v="4"/>
    <x v="12"/>
    <m/>
    <s v="Shark Hound Smooth"/>
    <n v="150"/>
    <n v="15.3"/>
    <n v="15.3"/>
  </r>
  <r>
    <x v="32"/>
    <d v="2015-03-20T00:00:00"/>
    <s v="Zone 1 - Mile 8"/>
    <x v="121"/>
    <x v="95"/>
    <x v="86"/>
    <x v="2"/>
    <x v="12"/>
    <m/>
    <s v="Shark Hound Smooth"/>
    <n v="140"/>
    <n v="12"/>
    <n v="12"/>
  </r>
  <r>
    <x v="32"/>
    <d v="2015-03-20T00:00:00"/>
    <s v="Zone 1 - Mile 8"/>
    <x v="121"/>
    <x v="95"/>
    <x v="86"/>
    <x v="2"/>
    <x v="12"/>
    <m/>
    <s v="Shark Hound Smooth"/>
    <n v="149"/>
    <n v="14.9"/>
    <n v="14.9"/>
  </r>
  <r>
    <x v="32"/>
    <d v="2015-03-20T00:00:00"/>
    <s v="Zone 1 - Mile 8"/>
    <x v="121"/>
    <x v="95"/>
    <x v="86"/>
    <x v="2"/>
    <x v="12"/>
    <m/>
    <s v="Shark Hound Smooth"/>
    <n v="137"/>
    <n v="11.1"/>
    <n v="11.1"/>
  </r>
  <r>
    <x v="32"/>
    <d v="2015-03-20T00:00:00"/>
    <s v="Zone 1 - Mile 8"/>
    <x v="121"/>
    <x v="95"/>
    <x v="86"/>
    <x v="2"/>
    <x v="12"/>
    <m/>
    <s v="Shark Hound Smooth"/>
    <n v="152"/>
    <n v="16"/>
    <n v="16"/>
  </r>
  <r>
    <x v="32"/>
    <d v="2015-03-20T00:00:00"/>
    <s v="Zone 1 - Mile 8"/>
    <x v="121"/>
    <x v="95"/>
    <x v="86"/>
    <x v="2"/>
    <x v="12"/>
    <m/>
    <s v="Shark Hound Smooth"/>
    <n v="140"/>
    <n v="12"/>
    <n v="12"/>
  </r>
  <r>
    <x v="32"/>
    <d v="2015-03-20T00:00:00"/>
    <s v="Zone 1 - Mile 8"/>
    <x v="382"/>
    <x v="23"/>
    <x v="214"/>
    <x v="2"/>
    <x v="12"/>
    <m/>
    <s v="Shark Hound Smooth"/>
    <n v="146"/>
    <n v="13.9"/>
    <n v="13.9"/>
  </r>
  <r>
    <x v="32"/>
    <d v="2015-03-20T00:00:00"/>
    <s v="Zone 1 - Mile 8"/>
    <x v="382"/>
    <x v="23"/>
    <x v="214"/>
    <x v="2"/>
    <x v="12"/>
    <m/>
    <s v="Shark Hound Smooth"/>
    <n v="139"/>
    <n v="11.7"/>
    <n v="11.7"/>
  </r>
  <r>
    <x v="32"/>
    <d v="2015-03-20T00:00:00"/>
    <s v="Zone 1 - Mile 8"/>
    <x v="382"/>
    <x v="23"/>
    <x v="214"/>
    <x v="2"/>
    <x v="12"/>
    <m/>
    <s v="Shark Hound Smooth"/>
    <n v="138"/>
    <n v="11.4"/>
    <n v="11.4"/>
  </r>
  <r>
    <x v="32"/>
    <d v="2015-03-20T00:00:00"/>
    <s v="Zone 1 - Mile 8"/>
    <x v="126"/>
    <x v="100"/>
    <x v="87"/>
    <x v="2"/>
    <x v="12"/>
    <m/>
    <s v="Shark Spotted Gully"/>
    <n v="160"/>
    <n v="21.7"/>
    <n v="21.7"/>
  </r>
  <r>
    <x v="32"/>
    <d v="2015-03-20T00:00:00"/>
    <s v="Zone 1 - Mile 8"/>
    <x v="126"/>
    <x v="100"/>
    <x v="87"/>
    <x v="2"/>
    <x v="12"/>
    <m/>
    <s v="Shark Hound Smooth"/>
    <n v="133"/>
    <n v="10"/>
    <n v="10"/>
  </r>
  <r>
    <x v="32"/>
    <d v="2015-03-20T00:00:00"/>
    <s v="Zone 1 - Mile 8"/>
    <x v="466"/>
    <x v="326"/>
    <x v="133"/>
    <x v="2"/>
    <x v="15"/>
    <m/>
    <m/>
    <m/>
    <s v=""/>
    <s v=""/>
  </r>
  <r>
    <x v="32"/>
    <d v="2015-03-20T00:00:00"/>
    <s v="Zone 1 - Mile 8"/>
    <x v="145"/>
    <x v="115"/>
    <x v="98"/>
    <x v="10"/>
    <x v="15"/>
    <m/>
    <s v="Guitarfish - Lesser"/>
    <n v="79"/>
    <n v="1.8"/>
    <n v="1.8"/>
  </r>
  <r>
    <x v="32"/>
    <d v="2015-03-20T00:00:00"/>
    <s v="Zone 1 - Mile 8"/>
    <x v="144"/>
    <x v="114"/>
    <x v="98"/>
    <x v="2"/>
    <x v="15"/>
    <m/>
    <s v="Shark Spotted Gully"/>
    <n v="151"/>
    <n v="17.8"/>
    <n v="17.8"/>
  </r>
  <r>
    <x v="32"/>
    <d v="2015-03-20T00:00:00"/>
    <s v="Zone 1 - Mile 8"/>
    <x v="144"/>
    <x v="114"/>
    <x v="98"/>
    <x v="2"/>
    <x v="15"/>
    <m/>
    <s v="Shark Hound Smooth"/>
    <n v="149"/>
    <n v="14.9"/>
    <n v="14.9"/>
  </r>
  <r>
    <x v="32"/>
    <d v="2015-03-20T00:00:00"/>
    <s v="Zone 1 - Mile 8"/>
    <x v="144"/>
    <x v="114"/>
    <x v="98"/>
    <x v="2"/>
    <x v="15"/>
    <m/>
    <s v="Shark Spotted Gully"/>
    <n v="154"/>
    <n v="19.100000000000001"/>
    <n v="19.100000000000001"/>
  </r>
  <r>
    <x v="32"/>
    <d v="2015-03-20T00:00:00"/>
    <s v="Zone 1 - Mile 8"/>
    <x v="144"/>
    <x v="114"/>
    <x v="98"/>
    <x v="2"/>
    <x v="15"/>
    <m/>
    <s v="Shark Spotted Gully"/>
    <n v="151"/>
    <n v="17.8"/>
    <n v="17.8"/>
  </r>
  <r>
    <x v="32"/>
    <d v="2015-03-20T00:00:00"/>
    <s v="Zone 1 - Mile 8"/>
    <x v="144"/>
    <x v="114"/>
    <x v="98"/>
    <x v="2"/>
    <x v="15"/>
    <m/>
    <s v="Shark Spotted Gully"/>
    <n v="159"/>
    <n v="21.3"/>
    <n v="21.3"/>
  </r>
  <r>
    <x v="32"/>
    <d v="2015-03-20T00:00:00"/>
    <s v="Zone 1 - Mile 8"/>
    <x v="251"/>
    <x v="179"/>
    <x v="139"/>
    <x v="9"/>
    <x v="15"/>
    <m/>
    <s v="Shark Hound Smooth"/>
    <n v="157"/>
    <n v="17.899999999999999"/>
    <n v="17.899999999999999"/>
  </r>
  <r>
    <x v="32"/>
    <d v="2015-03-20T00:00:00"/>
    <s v="Zone 1 - Mile 8"/>
    <x v="251"/>
    <x v="179"/>
    <x v="139"/>
    <x v="9"/>
    <x v="15"/>
    <m/>
    <s v="Shark Hound Smooth"/>
    <n v="154"/>
    <n v="16.8"/>
    <n v="16.8"/>
  </r>
  <r>
    <x v="32"/>
    <d v="2015-03-20T00:00:00"/>
    <s v="Zone 1 - Mile 8"/>
    <x v="251"/>
    <x v="179"/>
    <x v="139"/>
    <x v="9"/>
    <x v="15"/>
    <m/>
    <s v="Shark Hound Smooth"/>
    <n v="152"/>
    <n v="16"/>
    <n v="16"/>
  </r>
  <r>
    <x v="32"/>
    <d v="2015-03-20T00:00:00"/>
    <s v="Zone 1 - Mile 8"/>
    <x v="251"/>
    <x v="179"/>
    <x v="139"/>
    <x v="9"/>
    <x v="15"/>
    <m/>
    <s v="Shark Hound Smooth"/>
    <n v="146"/>
    <n v="13.9"/>
    <n v="13.9"/>
  </r>
  <r>
    <x v="32"/>
    <d v="2015-03-20T00:00:00"/>
    <s v="Zone 1 - Mile 8"/>
    <x v="251"/>
    <x v="179"/>
    <x v="139"/>
    <x v="9"/>
    <x v="15"/>
    <m/>
    <s v="Shark Spotted Gully"/>
    <n v="176"/>
    <n v="30.1"/>
    <n v="30.1"/>
  </r>
  <r>
    <x v="32"/>
    <d v="2015-03-20T00:00:00"/>
    <s v="Zone 1 - Mile 8"/>
    <x v="139"/>
    <x v="109"/>
    <x v="94"/>
    <x v="4"/>
    <x v="15"/>
    <s v="Kob"/>
    <m/>
    <n v="56"/>
    <n v="1.8"/>
    <n v="1.8"/>
  </r>
  <r>
    <x v="32"/>
    <d v="2015-03-20T00:00:00"/>
    <s v="Zone 1 - Mile 8"/>
    <x v="139"/>
    <x v="109"/>
    <x v="94"/>
    <x v="4"/>
    <x v="15"/>
    <m/>
    <s v="Guitarfish - Lesser"/>
    <n v="100"/>
    <n v="3.7"/>
    <n v="3.7"/>
  </r>
  <r>
    <x v="32"/>
    <d v="2015-03-20T00:00:00"/>
    <s v="Zone 1 - Mile 8"/>
    <x v="333"/>
    <x v="234"/>
    <x v="114"/>
    <x v="2"/>
    <x v="15"/>
    <m/>
    <s v="Ray Bull / Eagle"/>
    <n v="75"/>
    <n v="7.7"/>
    <n v="7.7"/>
  </r>
  <r>
    <x v="32"/>
    <d v="2015-03-20T00:00:00"/>
    <s v="Zone 1 - Mile 8"/>
    <x v="241"/>
    <x v="157"/>
    <x v="149"/>
    <x v="4"/>
    <x v="15"/>
    <m/>
    <m/>
    <m/>
    <s v=""/>
    <s v=""/>
  </r>
  <r>
    <x v="32"/>
    <d v="2015-03-20T00:00:00"/>
    <s v="Zone 1 - Mile 8"/>
    <x v="136"/>
    <x v="45"/>
    <x v="91"/>
    <x v="2"/>
    <x v="7"/>
    <m/>
    <s v="Shark Hound Smooth"/>
    <n v="161"/>
    <n v="19.600000000000001"/>
    <n v="19.600000000000001"/>
  </r>
  <r>
    <x v="32"/>
    <d v="2015-03-20T00:00:00"/>
    <s v="Zone 1 - Mile 8"/>
    <x v="136"/>
    <x v="45"/>
    <x v="91"/>
    <x v="2"/>
    <x v="7"/>
    <m/>
    <s v="Shark Spotted Gully"/>
    <n v="141"/>
    <n v="14.1"/>
    <n v="14.1"/>
  </r>
  <r>
    <x v="32"/>
    <d v="2015-03-20T00:00:00"/>
    <s v="Zone 1 - Mile 8"/>
    <x v="136"/>
    <x v="45"/>
    <x v="91"/>
    <x v="2"/>
    <x v="7"/>
    <m/>
    <s v="Shark Spotted Gully"/>
    <n v="145"/>
    <n v="15.5"/>
    <n v="15.5"/>
  </r>
  <r>
    <x v="32"/>
    <d v="2015-03-20T00:00:00"/>
    <s v="Zone 1 - Mile 8"/>
    <x v="136"/>
    <x v="45"/>
    <x v="91"/>
    <x v="2"/>
    <x v="7"/>
    <m/>
    <s v="Shark Hound Smooth"/>
    <n v="163"/>
    <n v="20.399999999999999"/>
    <n v="20.399999999999999"/>
  </r>
  <r>
    <x v="32"/>
    <d v="2015-03-20T00:00:00"/>
    <s v="Zone 1 - Mile 8"/>
    <x v="136"/>
    <x v="45"/>
    <x v="91"/>
    <x v="2"/>
    <x v="7"/>
    <m/>
    <s v="Shark Spotted Gully"/>
    <n v="180"/>
    <n v="32.5"/>
    <n v="32.5"/>
  </r>
  <r>
    <x v="32"/>
    <d v="2015-03-20T00:00:00"/>
    <s v="Zone 1 - Mile 8"/>
    <x v="127"/>
    <x v="61"/>
    <x v="55"/>
    <x v="4"/>
    <x v="7"/>
    <m/>
    <s v="Shark Hound Smooth"/>
    <n v="126"/>
    <n v="8.3000000000000007"/>
    <n v="8.3000000000000007"/>
  </r>
  <r>
    <x v="32"/>
    <d v="2015-03-20T00:00:00"/>
    <s v="Zone 1 - Mile 8"/>
    <x v="127"/>
    <x v="61"/>
    <x v="55"/>
    <x v="4"/>
    <x v="7"/>
    <m/>
    <s v="Ray Bull / Eagle"/>
    <n v="76"/>
    <n v="8"/>
    <n v="8"/>
  </r>
  <r>
    <x v="32"/>
    <d v="2015-03-20T00:00:00"/>
    <s v="Zone 1 - Mile 8"/>
    <x v="127"/>
    <x v="61"/>
    <x v="55"/>
    <x v="4"/>
    <x v="7"/>
    <m/>
    <s v="Shark Hound Smooth"/>
    <n v="139"/>
    <n v="11.7"/>
    <n v="11.7"/>
  </r>
  <r>
    <x v="32"/>
    <d v="2015-03-20T00:00:00"/>
    <s v="Zone 1 - Mile 8"/>
    <x v="127"/>
    <x v="61"/>
    <x v="55"/>
    <x v="4"/>
    <x v="7"/>
    <m/>
    <s v="Shark Hound Smooth"/>
    <n v="89"/>
    <n v="2.5"/>
    <n v="2.5"/>
  </r>
  <r>
    <x v="32"/>
    <d v="2015-03-20T00:00:00"/>
    <s v="Zone 1 - Mile 8"/>
    <x v="127"/>
    <x v="61"/>
    <x v="55"/>
    <x v="4"/>
    <x v="7"/>
    <m/>
    <s v="Shark Hound Smooth"/>
    <n v="138"/>
    <n v="11.4"/>
    <n v="11.4"/>
  </r>
  <r>
    <x v="32"/>
    <d v="2015-03-20T00:00:00"/>
    <s v="Zone 1 - Mile 8"/>
    <x v="128"/>
    <x v="101"/>
    <x v="88"/>
    <x v="2"/>
    <x v="7"/>
    <m/>
    <s v="Shark Hound Smooth"/>
    <n v="137"/>
    <n v="11.1"/>
    <n v="11.1"/>
  </r>
  <r>
    <x v="32"/>
    <d v="2015-03-20T00:00:00"/>
    <s v="Zone 1 - Mile 8"/>
    <x v="128"/>
    <x v="101"/>
    <x v="88"/>
    <x v="2"/>
    <x v="7"/>
    <m/>
    <s v="Shark Hound Smooth"/>
    <n v="102"/>
    <n v="4"/>
    <n v="4"/>
  </r>
  <r>
    <x v="32"/>
    <d v="2015-03-20T00:00:00"/>
    <s v="Zone 1 - Mile 8"/>
    <x v="128"/>
    <x v="101"/>
    <x v="88"/>
    <x v="2"/>
    <x v="7"/>
    <m/>
    <s v="Shark Hound Smooth"/>
    <n v="127"/>
    <n v="8.5"/>
    <n v="8.5"/>
  </r>
  <r>
    <x v="32"/>
    <d v="2015-03-20T00:00:00"/>
    <s v="Zone 1 - Mile 8"/>
    <x v="64"/>
    <x v="53"/>
    <x v="23"/>
    <x v="2"/>
    <x v="7"/>
    <m/>
    <s v="Shark Spotted Gully"/>
    <n v="87"/>
    <n v="2.7"/>
    <n v="2.7"/>
  </r>
  <r>
    <x v="32"/>
    <d v="2015-03-20T00:00:00"/>
    <s v="Zone 1 - Mile 8"/>
    <x v="132"/>
    <x v="105"/>
    <x v="23"/>
    <x v="7"/>
    <x v="7"/>
    <m/>
    <s v="Shark Hound Smooth"/>
    <n v="163"/>
    <n v="20.399999999999999"/>
    <n v="20.399999999999999"/>
  </r>
  <r>
    <x v="32"/>
    <d v="2015-03-20T00:00:00"/>
    <s v="Zone 1 - Mile 8"/>
    <x v="132"/>
    <x v="105"/>
    <x v="23"/>
    <x v="7"/>
    <x v="7"/>
    <m/>
    <s v="Shark Hound Smooth"/>
    <n v="118"/>
    <n v="6.6"/>
    <n v="6.6"/>
  </r>
  <r>
    <x v="32"/>
    <d v="2015-03-20T00:00:00"/>
    <s v="Zone 1 - Mile 8"/>
    <x v="302"/>
    <x v="32"/>
    <x v="172"/>
    <x v="2"/>
    <x v="7"/>
    <m/>
    <m/>
    <m/>
    <s v=""/>
    <s v=""/>
  </r>
  <r>
    <x v="32"/>
    <d v="2015-03-20T00:00:00"/>
    <s v="Zone 1 - Mile 8"/>
    <x v="137"/>
    <x v="13"/>
    <x v="92"/>
    <x v="9"/>
    <x v="7"/>
    <m/>
    <s v="Shark Hound Smooth"/>
    <n v="157"/>
    <n v="17.899999999999999"/>
    <n v="17.899999999999999"/>
  </r>
  <r>
    <x v="32"/>
    <d v="2015-03-20T00:00:00"/>
    <s v="Zone 1 - Mile 8"/>
    <x v="137"/>
    <x v="13"/>
    <x v="92"/>
    <x v="9"/>
    <x v="7"/>
    <s v="Kob"/>
    <m/>
    <n v="42"/>
    <n v="0.8"/>
    <n v="0.8"/>
  </r>
  <r>
    <x v="32"/>
    <d v="2015-03-20T00:00:00"/>
    <s v="Zone 1 - Mile 8"/>
    <x v="25"/>
    <x v="350"/>
    <x v="19"/>
    <x v="0"/>
    <x v="3"/>
    <m/>
    <s v="Shark Spotted Gully"/>
    <n v="83"/>
    <n v="2.2999999999999998"/>
    <n v="2.2999999999999998"/>
  </r>
  <r>
    <x v="32"/>
    <d v="2015-03-20T00:00:00"/>
    <s v="Zone 1 - Mile 8"/>
    <x v="25"/>
    <x v="350"/>
    <x v="19"/>
    <x v="0"/>
    <x v="3"/>
    <m/>
    <s v="Shark Hound Smooth"/>
    <n v="120"/>
    <n v="7"/>
    <n v="7"/>
  </r>
  <r>
    <x v="32"/>
    <d v="2015-03-20T00:00:00"/>
    <s v="Zone 1 - Mile 8"/>
    <x v="25"/>
    <x v="350"/>
    <x v="19"/>
    <x v="0"/>
    <x v="3"/>
    <m/>
    <s v="Shark Spotted Gully"/>
    <n v="155"/>
    <n v="19.5"/>
    <n v="19.5"/>
  </r>
  <r>
    <x v="32"/>
    <d v="2015-03-20T00:00:00"/>
    <s v="Zone 1 - Mile 8"/>
    <x v="25"/>
    <x v="350"/>
    <x v="19"/>
    <x v="0"/>
    <x v="3"/>
    <m/>
    <s v="Shark Spotted Gully"/>
    <n v="155"/>
    <n v="19.5"/>
    <n v="19.5"/>
  </r>
  <r>
    <x v="32"/>
    <d v="2015-03-20T00:00:00"/>
    <s v="Zone 1 - Mile 8"/>
    <x v="24"/>
    <x v="23"/>
    <x v="18"/>
    <x v="4"/>
    <x v="3"/>
    <m/>
    <s v="Shark Hound Smooth"/>
    <n v="144"/>
    <n v="13.2"/>
    <n v="13.2"/>
  </r>
  <r>
    <x v="32"/>
    <d v="2015-03-20T00:00:00"/>
    <s v="Zone 1 - Mile 8"/>
    <x v="24"/>
    <x v="23"/>
    <x v="18"/>
    <x v="4"/>
    <x v="3"/>
    <m/>
    <s v="Shark Spotted Gully"/>
    <n v="165"/>
    <n v="24.1"/>
    <n v="24.1"/>
  </r>
  <r>
    <x v="32"/>
    <d v="2015-03-20T00:00:00"/>
    <s v="Zone 1 - Mile 8"/>
    <x v="24"/>
    <x v="23"/>
    <x v="18"/>
    <x v="4"/>
    <x v="3"/>
    <m/>
    <s v="Shark Copper (Female)"/>
    <n v="188"/>
    <n v="92.8"/>
    <n v="92.8"/>
  </r>
  <r>
    <x v="32"/>
    <d v="2015-03-20T00:00:00"/>
    <s v="Zone 1 - Mile 8"/>
    <x v="35"/>
    <x v="30"/>
    <x v="26"/>
    <x v="2"/>
    <x v="3"/>
    <m/>
    <s v="Shark Hound Smooth"/>
    <n v="141"/>
    <n v="12.3"/>
    <n v="12.3"/>
  </r>
  <r>
    <x v="32"/>
    <d v="2015-03-20T00:00:00"/>
    <s v="Zone 1 - Mile 8"/>
    <x v="35"/>
    <x v="30"/>
    <x v="26"/>
    <x v="2"/>
    <x v="3"/>
    <m/>
    <s v="Shark Hound Smooth"/>
    <n v="147"/>
    <n v="14.2"/>
    <n v="14.2"/>
  </r>
  <r>
    <x v="32"/>
    <d v="2015-03-20T00:00:00"/>
    <s v="Zone 1 - Mile 8"/>
    <x v="35"/>
    <x v="30"/>
    <x v="26"/>
    <x v="2"/>
    <x v="3"/>
    <m/>
    <s v="Shark Hound Smooth"/>
    <n v="137"/>
    <n v="11.1"/>
    <n v="11.1"/>
  </r>
  <r>
    <x v="32"/>
    <d v="2015-03-20T00:00:00"/>
    <s v="Zone 1 - Mile 8"/>
    <x v="35"/>
    <x v="30"/>
    <x v="26"/>
    <x v="2"/>
    <x v="3"/>
    <m/>
    <s v="Shark Hound Smooth"/>
    <n v="126"/>
    <n v="8.3000000000000007"/>
    <n v="8.3000000000000007"/>
  </r>
  <r>
    <x v="32"/>
    <d v="2015-03-20T00:00:00"/>
    <s v="Zone 1 - Mile 8"/>
    <x v="35"/>
    <x v="30"/>
    <x v="26"/>
    <x v="2"/>
    <x v="3"/>
    <m/>
    <s v="Shark Copper (Female)"/>
    <n v="188"/>
    <n v="92.8"/>
    <n v="92.8"/>
  </r>
  <r>
    <x v="32"/>
    <d v="2015-03-20T00:00:00"/>
    <s v="Zone 1 - Mile 8"/>
    <x v="17"/>
    <x v="17"/>
    <x v="12"/>
    <x v="0"/>
    <x v="3"/>
    <m/>
    <s v="Shark Spotted Gully"/>
    <n v="158"/>
    <n v="20.8"/>
    <n v="20.8"/>
  </r>
  <r>
    <x v="32"/>
    <d v="2015-03-20T00:00:00"/>
    <s v="Zone 1 - Mile 8"/>
    <x v="17"/>
    <x v="17"/>
    <x v="12"/>
    <x v="0"/>
    <x v="3"/>
    <m/>
    <s v="Shark Spotted Gully"/>
    <n v="113"/>
    <n v="6.6"/>
    <n v="6.6"/>
  </r>
  <r>
    <x v="32"/>
    <d v="2015-03-20T00:00:00"/>
    <s v="Zone 1 - Mile 8"/>
    <x v="17"/>
    <x v="17"/>
    <x v="12"/>
    <x v="0"/>
    <x v="3"/>
    <m/>
    <s v="Shark Spotted Gully"/>
    <n v="158"/>
    <n v="20.8"/>
    <n v="20.8"/>
  </r>
  <r>
    <x v="32"/>
    <d v="2015-03-20T00:00:00"/>
    <s v="Zone 1 - Mile 8"/>
    <x v="487"/>
    <x v="341"/>
    <x v="259"/>
    <x v="9"/>
    <x v="3"/>
    <m/>
    <s v="Shark Spotted Gully"/>
    <n v="154"/>
    <n v="19.100000000000001"/>
    <n v="19.100000000000001"/>
  </r>
  <r>
    <x v="32"/>
    <d v="2015-03-20T00:00:00"/>
    <s v="Zone 1 - Mile 8"/>
    <x v="487"/>
    <x v="341"/>
    <x v="259"/>
    <x v="9"/>
    <x v="3"/>
    <m/>
    <s v="Shark Spotted Gully"/>
    <n v="157"/>
    <n v="20.399999999999999"/>
    <n v="20.399999999999999"/>
  </r>
  <r>
    <x v="32"/>
    <d v="2015-03-20T00:00:00"/>
    <s v="Zone 1 - Mile 8"/>
    <x v="22"/>
    <x v="21"/>
    <x v="17"/>
    <x v="6"/>
    <x v="3"/>
    <m/>
    <s v="Shark Spotted Gully"/>
    <n v="86"/>
    <n v="2.6"/>
    <n v="2.6"/>
  </r>
  <r>
    <x v="32"/>
    <d v="2015-03-20T00:00:00"/>
    <s v="Zone 1 - Mile 8"/>
    <x v="22"/>
    <x v="21"/>
    <x v="17"/>
    <x v="6"/>
    <x v="3"/>
    <m/>
    <s v="Shark Spotted Gully"/>
    <n v="123"/>
    <n v="8.8000000000000007"/>
    <n v="8.8000000000000007"/>
  </r>
  <r>
    <x v="32"/>
    <d v="2015-03-20T00:00:00"/>
    <s v="Zone 1 - Mile 8"/>
    <x v="22"/>
    <x v="21"/>
    <x v="17"/>
    <x v="6"/>
    <x v="3"/>
    <m/>
    <s v="Shark Hound Smooth"/>
    <n v="158"/>
    <n v="18.3"/>
    <n v="18.3"/>
  </r>
  <r>
    <x v="32"/>
    <d v="2015-03-20T00:00:00"/>
    <s v="Zone 1 - Mile 8"/>
    <x v="22"/>
    <x v="21"/>
    <x v="17"/>
    <x v="6"/>
    <x v="3"/>
    <m/>
    <s v="Shark Hound Smooth"/>
    <n v="155"/>
    <n v="17.100000000000001"/>
    <n v="17.100000000000001"/>
  </r>
  <r>
    <x v="32"/>
    <d v="2015-03-20T00:00:00"/>
    <s v="Zone 1 - Mile 8"/>
    <x v="257"/>
    <x v="185"/>
    <x v="48"/>
    <x v="2"/>
    <x v="3"/>
    <m/>
    <s v="Shark Spotted Gully"/>
    <n v="144"/>
    <n v="15.1"/>
    <n v="15.1"/>
  </r>
  <r>
    <x v="32"/>
    <d v="2015-03-20T00:00:00"/>
    <s v="Zone 1 - Mile 8"/>
    <x v="34"/>
    <x v="29"/>
    <x v="25"/>
    <x v="1"/>
    <x v="3"/>
    <m/>
    <m/>
    <m/>
    <s v=""/>
    <s v=""/>
  </r>
  <r>
    <x v="32"/>
    <d v="2015-03-20T00:00:00"/>
    <s v="Zone 1 - Mile 8"/>
    <x v="232"/>
    <x v="47"/>
    <x v="143"/>
    <x v="4"/>
    <x v="21"/>
    <m/>
    <s v="Shark Spotted Gully"/>
    <n v="153"/>
    <n v="18.600000000000001"/>
    <n v="18.600000000000001"/>
  </r>
  <r>
    <x v="32"/>
    <d v="2015-03-20T00:00:00"/>
    <s v="Zone 1 - Mile 8"/>
    <x v="275"/>
    <x v="194"/>
    <x v="162"/>
    <x v="2"/>
    <x v="21"/>
    <m/>
    <s v="Guitarfish - Lesser"/>
    <n v="89"/>
    <n v="2.6"/>
    <n v="2.6"/>
  </r>
  <r>
    <x v="32"/>
    <d v="2015-03-20T00:00:00"/>
    <s v="Zone 1 - Mile 8"/>
    <x v="275"/>
    <x v="194"/>
    <x v="162"/>
    <x v="2"/>
    <x v="21"/>
    <m/>
    <s v="Shark Spotted Gully"/>
    <n v="146"/>
    <n v="15.9"/>
    <n v="15.9"/>
  </r>
  <r>
    <x v="32"/>
    <d v="2015-03-20T00:00:00"/>
    <s v="Zone 1 - Mile 8"/>
    <x v="348"/>
    <x v="23"/>
    <x v="94"/>
    <x v="4"/>
    <x v="21"/>
    <m/>
    <s v="Shark Hound Smooth"/>
    <n v="132"/>
    <n v="9.8000000000000007"/>
    <n v="9.8000000000000007"/>
  </r>
  <r>
    <x v="32"/>
    <d v="2015-03-20T00:00:00"/>
    <s v="Zone 1 - Mile 8"/>
    <x v="365"/>
    <x v="255"/>
    <x v="161"/>
    <x v="2"/>
    <x v="21"/>
    <m/>
    <m/>
    <m/>
    <s v=""/>
    <s v=""/>
  </r>
  <r>
    <x v="32"/>
    <d v="2015-03-20T00:00:00"/>
    <s v="Zone 1 - Mile 8"/>
    <x v="364"/>
    <x v="55"/>
    <x v="78"/>
    <x v="2"/>
    <x v="21"/>
    <m/>
    <s v="Guitarfish - Lesser"/>
    <n v="91"/>
    <n v="2.8"/>
    <n v="2.8"/>
  </r>
  <r>
    <x v="32"/>
    <d v="2015-03-20T00:00:00"/>
    <s v="Zone 1 - Mile 8"/>
    <x v="364"/>
    <x v="55"/>
    <x v="78"/>
    <x v="2"/>
    <x v="21"/>
    <m/>
    <s v="Shark Hound Smooth"/>
    <n v="137"/>
    <n v="11.1"/>
    <n v="11.1"/>
  </r>
  <r>
    <x v="32"/>
    <d v="2015-03-20T00:00:00"/>
    <s v="Zone 1 - Mile 8"/>
    <x v="228"/>
    <x v="104"/>
    <x v="141"/>
    <x v="2"/>
    <x v="21"/>
    <m/>
    <s v="Shark Hound Smooth"/>
    <n v="155"/>
    <n v="17.100000000000001"/>
    <n v="17.100000000000001"/>
  </r>
  <r>
    <x v="32"/>
    <d v="2015-03-20T00:00:00"/>
    <s v="Zone 1 - Mile 8"/>
    <x v="228"/>
    <x v="104"/>
    <x v="141"/>
    <x v="2"/>
    <x v="21"/>
    <m/>
    <s v="Shark Hound Smooth"/>
    <n v="147"/>
    <n v="14.2"/>
    <n v="14.2"/>
  </r>
  <r>
    <x v="32"/>
    <d v="2015-03-20T00:00:00"/>
    <s v="Zone 1 - Mile 8"/>
    <x v="228"/>
    <x v="104"/>
    <x v="141"/>
    <x v="2"/>
    <x v="21"/>
    <m/>
    <s v="Shark Hound Smooth"/>
    <n v="140"/>
    <n v="12"/>
    <n v="12"/>
  </r>
  <r>
    <x v="32"/>
    <d v="2015-03-20T00:00:00"/>
    <s v="Zone 1 - Mile 8"/>
    <x v="80"/>
    <x v="67"/>
    <x v="56"/>
    <x v="4"/>
    <x v="8"/>
    <m/>
    <s v="Guitarfish - Lesser"/>
    <n v="90"/>
    <n v="2.7"/>
    <n v="2.7"/>
  </r>
  <r>
    <x v="32"/>
    <d v="2015-03-20T00:00:00"/>
    <s v="Zone 1 - Mile 8"/>
    <x v="80"/>
    <x v="67"/>
    <x v="56"/>
    <x v="4"/>
    <x v="8"/>
    <m/>
    <s v="Shark Spotted Gully"/>
    <n v="157"/>
    <n v="20.399999999999999"/>
    <n v="20.399999999999999"/>
  </r>
  <r>
    <x v="32"/>
    <d v="2015-03-20T00:00:00"/>
    <s v="Zone 1 - Mile 8"/>
    <x v="80"/>
    <x v="67"/>
    <x v="56"/>
    <x v="4"/>
    <x v="8"/>
    <m/>
    <s v="Shark Spotted Gully"/>
    <n v="127"/>
    <n v="9.8000000000000007"/>
    <n v="9.8000000000000007"/>
  </r>
  <r>
    <x v="32"/>
    <d v="2015-03-20T00:00:00"/>
    <s v="Zone 1 - Mile 8"/>
    <x v="80"/>
    <x v="67"/>
    <x v="56"/>
    <x v="4"/>
    <x v="8"/>
    <m/>
    <s v="Shark Spotted Gully"/>
    <n v="156"/>
    <n v="19.899999999999999"/>
    <n v="19.899999999999999"/>
  </r>
  <r>
    <x v="32"/>
    <d v="2015-03-20T00:00:00"/>
    <s v="Zone 1 - Mile 8"/>
    <x v="80"/>
    <x v="67"/>
    <x v="56"/>
    <x v="4"/>
    <x v="8"/>
    <m/>
    <s v="Shark Spotted Gully"/>
    <n v="155"/>
    <n v="19.5"/>
    <n v="19.5"/>
  </r>
  <r>
    <x v="32"/>
    <d v="2015-03-20T00:00:00"/>
    <s v="Zone 1 - Mile 8"/>
    <x v="408"/>
    <x v="31"/>
    <x v="171"/>
    <x v="2"/>
    <x v="8"/>
    <m/>
    <s v="Shark Copper (Female)"/>
    <n v="172"/>
    <n v="70.2"/>
    <n v="70.2"/>
  </r>
  <r>
    <x v="32"/>
    <d v="2015-03-20T00:00:00"/>
    <s v="Zone 1 - Mile 8"/>
    <x v="408"/>
    <x v="31"/>
    <x v="171"/>
    <x v="2"/>
    <x v="8"/>
    <m/>
    <s v="Shark Hound Smooth"/>
    <n v="130"/>
    <n v="9.3000000000000007"/>
    <n v="9.3000000000000007"/>
  </r>
  <r>
    <x v="32"/>
    <d v="2015-03-20T00:00:00"/>
    <s v="Zone 1 - Mile 8"/>
    <x v="72"/>
    <x v="61"/>
    <x v="52"/>
    <x v="4"/>
    <x v="8"/>
    <m/>
    <m/>
    <m/>
    <s v=""/>
    <s v=""/>
  </r>
  <r>
    <x v="32"/>
    <d v="2015-03-20T00:00:00"/>
    <s v="Zone 1 - Mile 8"/>
    <x v="71"/>
    <x v="60"/>
    <x v="51"/>
    <x v="3"/>
    <x v="8"/>
    <m/>
    <m/>
    <m/>
    <s v=""/>
    <s v=""/>
  </r>
  <r>
    <x v="32"/>
    <d v="2015-03-20T00:00:00"/>
    <s v="Zone 1 - Mile 8"/>
    <x v="70"/>
    <x v="59"/>
    <x v="51"/>
    <x v="0"/>
    <x v="8"/>
    <m/>
    <s v="Shark Hound Smooth"/>
    <n v="126"/>
    <n v="8.3000000000000007"/>
    <n v="8.3000000000000007"/>
  </r>
  <r>
    <x v="32"/>
    <d v="2015-03-20T00:00:00"/>
    <s v="Zone 1 - Mile 8"/>
    <x v="70"/>
    <x v="59"/>
    <x v="51"/>
    <x v="0"/>
    <x v="8"/>
    <m/>
    <s v="Shark Hound Smooth"/>
    <n v="135"/>
    <n v="10.6"/>
    <n v="10.6"/>
  </r>
  <r>
    <x v="32"/>
    <d v="2015-03-20T00:00:00"/>
    <s v="Zone 1 - Mile 8"/>
    <x v="78"/>
    <x v="65"/>
    <x v="55"/>
    <x v="2"/>
    <x v="8"/>
    <m/>
    <s v="Guitarfish - Lesser"/>
    <n v="82"/>
    <n v="2"/>
    <n v="2"/>
  </r>
  <r>
    <x v="32"/>
    <d v="2015-03-20T00:00:00"/>
    <s v="Zone 1 - Mile 8"/>
    <x v="77"/>
    <x v="64"/>
    <x v="54"/>
    <x v="0"/>
    <x v="8"/>
    <s v="Kob"/>
    <m/>
    <n v="46"/>
    <n v="1"/>
    <n v="1"/>
  </r>
  <r>
    <x v="32"/>
    <d v="2015-03-20T00:00:00"/>
    <s v="Zone 1 - Mile 8"/>
    <x v="535"/>
    <x v="374"/>
    <x v="290"/>
    <x v="9"/>
    <x v="8"/>
    <m/>
    <m/>
    <m/>
    <s v=""/>
    <s v=""/>
  </r>
  <r>
    <x v="32"/>
    <d v="2015-03-20T00:00:00"/>
    <s v="Zone 1 - Mile 8"/>
    <x v="202"/>
    <x v="152"/>
    <x v="123"/>
    <x v="2"/>
    <x v="20"/>
    <m/>
    <s v="Guitarfish - Lesser"/>
    <n v="92"/>
    <n v="2.9"/>
    <n v="2.9"/>
  </r>
  <r>
    <x v="32"/>
    <d v="2015-03-20T00:00:00"/>
    <s v="Zone 1 - Mile 8"/>
    <x v="202"/>
    <x v="152"/>
    <x v="123"/>
    <x v="2"/>
    <x v="20"/>
    <m/>
    <s v="Shark Spotted Gully"/>
    <n v="164"/>
    <n v="23.6"/>
    <n v="23.6"/>
  </r>
  <r>
    <x v="32"/>
    <d v="2015-03-20T00:00:00"/>
    <s v="Zone 1 - Mile 8"/>
    <x v="195"/>
    <x v="146"/>
    <x v="122"/>
    <x v="4"/>
    <x v="20"/>
    <m/>
    <s v="Shark Hound Smooth"/>
    <n v="137"/>
    <n v="11.1"/>
    <n v="11.1"/>
  </r>
  <r>
    <x v="32"/>
    <d v="2015-03-20T00:00:00"/>
    <s v="Zone 1 - Mile 8"/>
    <x v="195"/>
    <x v="146"/>
    <x v="122"/>
    <x v="4"/>
    <x v="20"/>
    <m/>
    <s v="Shark Hound Smooth"/>
    <n v="148"/>
    <n v="14.6"/>
    <n v="14.6"/>
  </r>
  <r>
    <x v="32"/>
    <d v="2015-03-20T00:00:00"/>
    <s v="Zone 1 - Mile 8"/>
    <x v="195"/>
    <x v="146"/>
    <x v="122"/>
    <x v="4"/>
    <x v="20"/>
    <m/>
    <s v="Shark Hound Smooth"/>
    <n v="144"/>
    <n v="13.2"/>
    <n v="13.2"/>
  </r>
  <r>
    <x v="32"/>
    <d v="2015-03-20T00:00:00"/>
    <s v="Zone 1 - Mile 8"/>
    <x v="195"/>
    <x v="146"/>
    <x v="122"/>
    <x v="4"/>
    <x v="20"/>
    <m/>
    <s v="Shark Spotted Gully"/>
    <n v="167"/>
    <n v="25.2"/>
    <n v="25.2"/>
  </r>
  <r>
    <x v="32"/>
    <d v="2015-03-20T00:00:00"/>
    <s v="Zone 1 - Mile 8"/>
    <x v="195"/>
    <x v="146"/>
    <x v="122"/>
    <x v="4"/>
    <x v="20"/>
    <m/>
    <s v="Shark Spotted Gully"/>
    <n v="168"/>
    <n v="25.7"/>
    <n v="25.7"/>
  </r>
  <r>
    <x v="32"/>
    <d v="2015-03-20T00:00:00"/>
    <s v="Zone 1 - Mile 8"/>
    <x v="329"/>
    <x v="232"/>
    <x v="31"/>
    <x v="4"/>
    <x v="20"/>
    <m/>
    <s v="Shark Hound Smooth"/>
    <n v="144"/>
    <n v="13.2"/>
    <n v="13.2"/>
  </r>
  <r>
    <x v="32"/>
    <d v="2015-03-20T00:00:00"/>
    <s v="Zone 1 - Mile 8"/>
    <x v="329"/>
    <x v="232"/>
    <x v="31"/>
    <x v="4"/>
    <x v="20"/>
    <m/>
    <s v="Shark Hound Smooth"/>
    <n v="140"/>
    <n v="12"/>
    <n v="12"/>
  </r>
  <r>
    <x v="32"/>
    <d v="2015-03-20T00:00:00"/>
    <s v="Zone 1 - Mile 8"/>
    <x v="329"/>
    <x v="232"/>
    <x v="31"/>
    <x v="4"/>
    <x v="20"/>
    <m/>
    <s v="Shark Hound Smooth"/>
    <n v="144"/>
    <n v="13.2"/>
    <n v="13.2"/>
  </r>
  <r>
    <x v="32"/>
    <d v="2015-03-20T00:00:00"/>
    <s v="Zone 1 - Mile 8"/>
    <x v="329"/>
    <x v="232"/>
    <x v="31"/>
    <x v="4"/>
    <x v="20"/>
    <m/>
    <s v="Shark Hound Smooth"/>
    <n v="139"/>
    <n v="11.7"/>
    <n v="11.7"/>
  </r>
  <r>
    <x v="32"/>
    <d v="2015-03-20T00:00:00"/>
    <s v="Zone 1 - Mile 8"/>
    <x v="329"/>
    <x v="232"/>
    <x v="31"/>
    <x v="4"/>
    <x v="20"/>
    <m/>
    <s v="Shark Hound Smooth"/>
    <n v="141"/>
    <n v="12.3"/>
    <n v="12.3"/>
  </r>
  <r>
    <x v="32"/>
    <d v="2015-03-20T00:00:00"/>
    <s v="Zone 1 - Mile 8"/>
    <x v="194"/>
    <x v="124"/>
    <x v="121"/>
    <x v="0"/>
    <x v="20"/>
    <m/>
    <s v="Shark Hound Smooth"/>
    <n v="155"/>
    <n v="17.100000000000001"/>
    <n v="17.100000000000001"/>
  </r>
  <r>
    <x v="32"/>
    <d v="2015-03-20T00:00:00"/>
    <s v="Zone 1 - Mile 8"/>
    <x v="194"/>
    <x v="124"/>
    <x v="121"/>
    <x v="0"/>
    <x v="20"/>
    <m/>
    <s v="Shark Hound Smooth"/>
    <n v="132"/>
    <n v="9.8000000000000007"/>
    <n v="9.8000000000000007"/>
  </r>
  <r>
    <x v="32"/>
    <d v="2015-03-20T00:00:00"/>
    <s v="Zone 1 - Mile 8"/>
    <x v="194"/>
    <x v="124"/>
    <x v="121"/>
    <x v="0"/>
    <x v="20"/>
    <m/>
    <s v="Shark Spotted Gully"/>
    <n v="153"/>
    <n v="18.600000000000001"/>
    <n v="18.600000000000001"/>
  </r>
  <r>
    <x v="32"/>
    <d v="2015-03-20T00:00:00"/>
    <s v="Zone 1 - Mile 8"/>
    <x v="194"/>
    <x v="124"/>
    <x v="121"/>
    <x v="0"/>
    <x v="20"/>
    <m/>
    <s v="Shark Hound Smooth"/>
    <n v="157"/>
    <n v="17.899999999999999"/>
    <n v="17.899999999999999"/>
  </r>
  <r>
    <x v="32"/>
    <d v="2015-03-20T00:00:00"/>
    <s v="Zone 1 - Mile 8"/>
    <x v="194"/>
    <x v="124"/>
    <x v="121"/>
    <x v="0"/>
    <x v="20"/>
    <m/>
    <s v="Shark Hound Smooth"/>
    <n v="151"/>
    <n v="15.6"/>
    <n v="15.6"/>
  </r>
  <r>
    <x v="32"/>
    <d v="2015-03-20T00:00:00"/>
    <s v="Zone 1 - Mile 8"/>
    <x v="194"/>
    <x v="124"/>
    <x v="121"/>
    <x v="0"/>
    <x v="20"/>
    <m/>
    <s v="Shark Spotted Gully"/>
    <n v="154"/>
    <n v="19.100000000000001"/>
    <n v="19.100000000000001"/>
  </r>
  <r>
    <x v="32"/>
    <d v="2015-03-20T00:00:00"/>
    <s v="Zone 1 - Mile 8"/>
    <x v="189"/>
    <x v="45"/>
    <x v="16"/>
    <x v="4"/>
    <x v="20"/>
    <m/>
    <s v="Shark Hound Smooth"/>
    <n v="124"/>
    <n v="7.9"/>
    <n v="7.9"/>
  </r>
  <r>
    <x v="32"/>
    <d v="2015-03-20T00:00:00"/>
    <s v="Zone 1 - Mile 8"/>
    <x v="189"/>
    <x v="45"/>
    <x v="16"/>
    <x v="4"/>
    <x v="20"/>
    <m/>
    <s v="Shark Hound Smooth"/>
    <n v="148"/>
    <n v="14.6"/>
    <n v="14.6"/>
  </r>
  <r>
    <x v="32"/>
    <d v="2015-03-20T00:00:00"/>
    <s v="Zone 1 - Mile 8"/>
    <x v="189"/>
    <x v="45"/>
    <x v="16"/>
    <x v="4"/>
    <x v="20"/>
    <m/>
    <s v="Shark Spotted Gully"/>
    <n v="157"/>
    <n v="20.399999999999999"/>
    <n v="20.399999999999999"/>
  </r>
  <r>
    <x v="32"/>
    <d v="2015-03-20T00:00:00"/>
    <s v="Zone 1 - Mile 8"/>
    <x v="189"/>
    <x v="45"/>
    <x v="16"/>
    <x v="4"/>
    <x v="20"/>
    <m/>
    <s v="Shark Hound Smooth"/>
    <n v="136"/>
    <n v="10.8"/>
    <n v="10.8"/>
  </r>
  <r>
    <x v="32"/>
    <d v="2015-03-20T00:00:00"/>
    <s v="Zone 1 - Mile 8"/>
    <x v="189"/>
    <x v="45"/>
    <x v="16"/>
    <x v="4"/>
    <x v="20"/>
    <m/>
    <s v="Shark Hound Smooth"/>
    <n v="131"/>
    <n v="9.5"/>
    <n v="9.5"/>
  </r>
  <r>
    <x v="32"/>
    <d v="2015-03-20T00:00:00"/>
    <s v="Zone 1 - Mile 8"/>
    <x v="8"/>
    <x v="8"/>
    <x v="4"/>
    <x v="2"/>
    <x v="2"/>
    <m/>
    <s v="Shark Spotted Gully"/>
    <n v="153"/>
    <n v="18.600000000000001"/>
    <n v="18.600000000000001"/>
  </r>
  <r>
    <x v="32"/>
    <d v="2015-03-20T00:00:00"/>
    <s v="Zone 1 - Mile 8"/>
    <x v="335"/>
    <x v="236"/>
    <x v="37"/>
    <x v="9"/>
    <x v="2"/>
    <s v="Kob"/>
    <m/>
    <n v="66"/>
    <n v="3"/>
    <n v="3"/>
  </r>
  <r>
    <x v="32"/>
    <d v="2015-03-20T00:00:00"/>
    <s v="Zone 1 - Mile 8"/>
    <x v="335"/>
    <x v="236"/>
    <x v="37"/>
    <x v="9"/>
    <x v="2"/>
    <m/>
    <s v="Shark Spotted Gully"/>
    <n v="163"/>
    <n v="23.1"/>
    <n v="23.1"/>
  </r>
  <r>
    <x v="32"/>
    <d v="2015-03-20T00:00:00"/>
    <s v="Zone 1 - Mile 8"/>
    <x v="211"/>
    <x v="158"/>
    <x v="129"/>
    <x v="4"/>
    <x v="2"/>
    <m/>
    <s v="Shark Hound Smooth"/>
    <n v="143"/>
    <n v="12.9"/>
    <n v="12.9"/>
  </r>
  <r>
    <x v="32"/>
    <d v="2015-03-20T00:00:00"/>
    <s v="Zone 1 - Mile 8"/>
    <x v="211"/>
    <x v="158"/>
    <x v="129"/>
    <x v="4"/>
    <x v="2"/>
    <m/>
    <s v="Shark Hound Smooth"/>
    <n v="142"/>
    <n v="12.6"/>
    <n v="12.6"/>
  </r>
  <r>
    <x v="32"/>
    <d v="2015-03-20T00:00:00"/>
    <s v="Zone 1 - Mile 8"/>
    <x v="304"/>
    <x v="215"/>
    <x v="134"/>
    <x v="2"/>
    <x v="2"/>
    <m/>
    <s v="Shark Hound Smooth"/>
    <n v="143"/>
    <n v="12.9"/>
    <n v="12.9"/>
  </r>
  <r>
    <x v="32"/>
    <d v="2015-03-20T00:00:00"/>
    <s v="Zone 1 - Mile 8"/>
    <x v="304"/>
    <x v="215"/>
    <x v="134"/>
    <x v="2"/>
    <x v="2"/>
    <m/>
    <s v="Shark Spotted Gully"/>
    <n v="156"/>
    <n v="19.899999999999999"/>
    <n v="19.899999999999999"/>
  </r>
  <r>
    <x v="32"/>
    <d v="2015-03-20T00:00:00"/>
    <s v="Zone 1 - Mile 8"/>
    <x v="304"/>
    <x v="215"/>
    <x v="134"/>
    <x v="2"/>
    <x v="2"/>
    <m/>
    <s v="Shark Spotted Gully"/>
    <n v="155"/>
    <n v="19.5"/>
    <n v="19.5"/>
  </r>
  <r>
    <x v="32"/>
    <d v="2015-03-20T00:00:00"/>
    <s v="Zone 1 - Mile 8"/>
    <x v="304"/>
    <x v="215"/>
    <x v="134"/>
    <x v="2"/>
    <x v="2"/>
    <m/>
    <s v="Shark Hound Smooth"/>
    <n v="137"/>
    <n v="11.1"/>
    <n v="11.1"/>
  </r>
  <r>
    <x v="32"/>
    <d v="2015-03-20T00:00:00"/>
    <s v="Zone 1 - Mile 8"/>
    <x v="304"/>
    <x v="215"/>
    <x v="134"/>
    <x v="2"/>
    <x v="2"/>
    <m/>
    <s v="Shark Hound Smooth"/>
    <n v="136"/>
    <n v="10.8"/>
    <n v="10.8"/>
  </r>
  <r>
    <x v="32"/>
    <d v="2015-03-20T00:00:00"/>
    <s v="Zone 1 - Mile 8"/>
    <x v="306"/>
    <x v="216"/>
    <x v="129"/>
    <x v="9"/>
    <x v="41"/>
    <m/>
    <s v="Shark Hound Smooth"/>
    <n v="140"/>
    <n v="12"/>
    <n v="12"/>
  </r>
  <r>
    <x v="32"/>
    <d v="2015-03-20T00:00:00"/>
    <s v="Zone 1 - Mile 8"/>
    <x v="306"/>
    <x v="216"/>
    <x v="129"/>
    <x v="9"/>
    <x v="41"/>
    <m/>
    <s v="Shark Hound Smooth"/>
    <n v="132"/>
    <n v="9.8000000000000007"/>
    <n v="9.8000000000000007"/>
  </r>
  <r>
    <x v="32"/>
    <d v="2015-03-20T00:00:00"/>
    <s v="Zone 1 - Mile 8"/>
    <x v="306"/>
    <x v="216"/>
    <x v="129"/>
    <x v="9"/>
    <x v="41"/>
    <m/>
    <s v="Guitarfish - Lesser"/>
    <n v="86"/>
    <n v="2.2999999999999998"/>
    <n v="2.2999999999999998"/>
  </r>
  <r>
    <x v="32"/>
    <d v="2015-03-20T00:00:00"/>
    <s v="Zone 1 - Mile 8"/>
    <x v="129"/>
    <x v="102"/>
    <x v="37"/>
    <x v="5"/>
    <x v="2"/>
    <m/>
    <m/>
    <m/>
    <s v=""/>
    <s v=""/>
  </r>
  <r>
    <x v="32"/>
    <d v="2015-03-20T00:00:00"/>
    <s v="Zone 1 - Mile 8"/>
    <x v="378"/>
    <x v="262"/>
    <x v="37"/>
    <x v="4"/>
    <x v="2"/>
    <m/>
    <s v="Shark Spotted Gully"/>
    <n v="131"/>
    <n v="10.9"/>
    <n v="10.9"/>
  </r>
  <r>
    <x v="32"/>
    <d v="2015-03-20T00:00:00"/>
    <s v="Zone 1 - Mile 8"/>
    <x v="378"/>
    <x v="262"/>
    <x v="37"/>
    <x v="4"/>
    <x v="2"/>
    <s v="Kob"/>
    <m/>
    <n v="76"/>
    <n v="4.5999999999999996"/>
    <n v="4.5999999999999996"/>
  </r>
  <r>
    <x v="32"/>
    <d v="2015-03-20T00:00:00"/>
    <s v="Zone 1 - Mile 8"/>
    <x v="486"/>
    <x v="340"/>
    <x v="256"/>
    <x v="2"/>
    <x v="2"/>
    <m/>
    <m/>
    <m/>
    <s v=""/>
    <s v=""/>
  </r>
  <r>
    <x v="32"/>
    <d v="2015-03-20T00:00:00"/>
    <s v="Zone 1 - Mile 8"/>
    <x v="468"/>
    <x v="328"/>
    <x v="247"/>
    <x v="9"/>
    <x v="2"/>
    <m/>
    <m/>
    <m/>
    <s v=""/>
    <s v=""/>
  </r>
  <r>
    <x v="32"/>
    <d v="2015-03-20T00:00:00"/>
    <s v="Zone 1 - Mile 8"/>
    <x v="181"/>
    <x v="45"/>
    <x v="43"/>
    <x v="4"/>
    <x v="20"/>
    <m/>
    <s v="Shark Hound Smooth"/>
    <n v="135"/>
    <n v="10.6"/>
    <n v="10.6"/>
  </r>
  <r>
    <x v="32"/>
    <d v="2015-03-20T00:00:00"/>
    <s v="Zone 1 - Mile 8"/>
    <x v="181"/>
    <x v="45"/>
    <x v="43"/>
    <x v="4"/>
    <x v="20"/>
    <m/>
    <s v="Shark Hound Smooth"/>
    <n v="136"/>
    <n v="10.8"/>
    <n v="10.8"/>
  </r>
  <r>
    <x v="32"/>
    <d v="2015-03-20T00:00:00"/>
    <s v="Zone 1 - Mile 8"/>
    <x v="181"/>
    <x v="45"/>
    <x v="43"/>
    <x v="4"/>
    <x v="20"/>
    <m/>
    <s v="Shark Hound Smooth"/>
    <n v="147"/>
    <n v="14.2"/>
    <n v="14.2"/>
  </r>
  <r>
    <x v="32"/>
    <d v="2015-03-20T00:00:00"/>
    <s v="Zone 1 - Mile 8"/>
    <x v="181"/>
    <x v="45"/>
    <x v="43"/>
    <x v="4"/>
    <x v="20"/>
    <m/>
    <s v="Shark Hound Smooth"/>
    <n v="143"/>
    <n v="12.9"/>
    <n v="12.9"/>
  </r>
  <r>
    <x v="33"/>
    <d v="2015-03-21T00:00:00"/>
    <s v="Zone 3 -Popeye"/>
    <x v="335"/>
    <x v="236"/>
    <x v="37"/>
    <x v="9"/>
    <x v="2"/>
    <m/>
    <m/>
    <m/>
    <s v=""/>
    <s v=""/>
  </r>
  <r>
    <x v="33"/>
    <d v="2015-03-21T00:00:00"/>
    <s v="Zone 3 -Popeye"/>
    <x v="468"/>
    <x v="328"/>
    <x v="247"/>
    <x v="9"/>
    <x v="2"/>
    <m/>
    <m/>
    <m/>
    <s v=""/>
    <s v=""/>
  </r>
  <r>
    <x v="33"/>
    <d v="2015-03-21T00:00:00"/>
    <s v="Zone 3 -Popeye"/>
    <x v="306"/>
    <x v="216"/>
    <x v="129"/>
    <x v="9"/>
    <x v="41"/>
    <m/>
    <s v="Shark Spotted Gully"/>
    <n v="103"/>
    <n v="4.8"/>
    <n v="4.8"/>
  </r>
  <r>
    <x v="33"/>
    <d v="2015-03-21T00:00:00"/>
    <s v="Zone 3 -Popeye"/>
    <x v="486"/>
    <x v="340"/>
    <x v="256"/>
    <x v="2"/>
    <x v="2"/>
    <m/>
    <s v="Shark Spotted Gully"/>
    <n v="82"/>
    <n v="2.2000000000000002"/>
    <n v="2.2000000000000002"/>
  </r>
  <r>
    <x v="33"/>
    <d v="2015-03-21T00:00:00"/>
    <s v="Zone 3 -Popeye"/>
    <x v="211"/>
    <x v="158"/>
    <x v="129"/>
    <x v="4"/>
    <x v="2"/>
    <m/>
    <s v="Shark Spotted Gully"/>
    <n v="87"/>
    <n v="2.7"/>
    <n v="2.7"/>
  </r>
  <r>
    <x v="33"/>
    <d v="2015-03-21T00:00:00"/>
    <s v="Zone 3 -Popeye"/>
    <x v="211"/>
    <x v="158"/>
    <x v="129"/>
    <x v="4"/>
    <x v="2"/>
    <m/>
    <s v="Shark Spotted Gully"/>
    <n v="121"/>
    <n v="8.3000000000000007"/>
    <n v="8.3000000000000007"/>
  </r>
  <r>
    <x v="33"/>
    <d v="2015-03-21T00:00:00"/>
    <s v="Zone 3 -Popeye"/>
    <x v="211"/>
    <x v="158"/>
    <x v="129"/>
    <x v="4"/>
    <x v="2"/>
    <m/>
    <s v="Shark Spotted Gully"/>
    <n v="112"/>
    <n v="6.4"/>
    <n v="6.4"/>
  </r>
  <r>
    <x v="33"/>
    <d v="2015-03-21T00:00:00"/>
    <s v="Zone 3 -Popeye"/>
    <x v="378"/>
    <x v="262"/>
    <x v="37"/>
    <x v="4"/>
    <x v="2"/>
    <m/>
    <m/>
    <m/>
    <s v=""/>
    <s v=""/>
  </r>
  <r>
    <x v="33"/>
    <d v="2015-03-21T00:00:00"/>
    <s v="Zone 3 -Popeye"/>
    <x v="304"/>
    <x v="215"/>
    <x v="134"/>
    <x v="2"/>
    <x v="2"/>
    <m/>
    <s v="Shark Spotted Gully"/>
    <n v="142"/>
    <n v="14.4"/>
    <n v="14.4"/>
  </r>
  <r>
    <x v="33"/>
    <d v="2015-03-21T00:00:00"/>
    <s v="Zone 3 -Popeye"/>
    <x v="304"/>
    <x v="215"/>
    <x v="134"/>
    <x v="2"/>
    <x v="2"/>
    <m/>
    <s v="Shark Spotted Gully"/>
    <n v="81"/>
    <n v="2.1"/>
    <n v="2.1"/>
  </r>
  <r>
    <x v="33"/>
    <d v="2015-03-21T00:00:00"/>
    <s v="Zone 3 -Popeye"/>
    <x v="304"/>
    <x v="215"/>
    <x v="134"/>
    <x v="2"/>
    <x v="2"/>
    <m/>
    <s v="Guitarfish - Lesser"/>
    <n v="83"/>
    <n v="2.1"/>
    <n v="2.1"/>
  </r>
  <r>
    <x v="33"/>
    <d v="2015-03-21T00:00:00"/>
    <s v="Zone 3 -Popeye"/>
    <x v="8"/>
    <x v="8"/>
    <x v="4"/>
    <x v="2"/>
    <x v="2"/>
    <m/>
    <s v="Shark Spotted Gully"/>
    <n v="157"/>
    <n v="20.399999999999999"/>
    <n v="20.399999999999999"/>
  </r>
  <r>
    <x v="33"/>
    <d v="2015-03-21T00:00:00"/>
    <s v="Zone 3 -Popeye"/>
    <x v="8"/>
    <x v="8"/>
    <x v="4"/>
    <x v="2"/>
    <x v="2"/>
    <m/>
    <s v="Shark Spotted Gully"/>
    <n v="113"/>
    <n v="6.6"/>
    <n v="6.6"/>
  </r>
  <r>
    <x v="33"/>
    <d v="2015-03-21T00:00:00"/>
    <s v="Zone 3 -Popeye"/>
    <x v="129"/>
    <x v="102"/>
    <x v="37"/>
    <x v="5"/>
    <x v="2"/>
    <m/>
    <m/>
    <m/>
    <s v=""/>
    <s v=""/>
  </r>
  <r>
    <x v="33"/>
    <d v="2015-03-21T00:00:00"/>
    <s v="Zone 3 -Popeye"/>
    <x v="161"/>
    <x v="81"/>
    <x v="94"/>
    <x v="0"/>
    <x v="18"/>
    <m/>
    <s v="Shark Spotted Gully"/>
    <n v="119"/>
    <n v="7.9"/>
    <n v="7.9"/>
  </r>
  <r>
    <x v="33"/>
    <d v="2015-03-21T00:00:00"/>
    <s v="Zone 3 -Popeye"/>
    <x v="161"/>
    <x v="81"/>
    <x v="94"/>
    <x v="0"/>
    <x v="18"/>
    <m/>
    <s v="Shark Spotted Gully"/>
    <n v="91"/>
    <n v="3.1"/>
    <n v="3.1"/>
  </r>
  <r>
    <x v="33"/>
    <d v="2015-03-21T00:00:00"/>
    <s v="Zone 3 -Popeye"/>
    <x v="161"/>
    <x v="81"/>
    <x v="94"/>
    <x v="0"/>
    <x v="18"/>
    <m/>
    <s v="Shark Spotted Gully"/>
    <n v="154"/>
    <n v="19.100000000000001"/>
    <n v="19.100000000000001"/>
  </r>
  <r>
    <x v="33"/>
    <d v="2015-03-21T00:00:00"/>
    <s v="Zone 3 -Popeye"/>
    <x v="161"/>
    <x v="81"/>
    <x v="94"/>
    <x v="0"/>
    <x v="18"/>
    <m/>
    <s v="Shark Spotted Gully"/>
    <n v="114"/>
    <n v="6.8"/>
    <n v="6.8"/>
  </r>
  <r>
    <x v="33"/>
    <d v="2015-03-21T00:00:00"/>
    <s v="Zone 3 -Popeye"/>
    <x v="169"/>
    <x v="131"/>
    <x v="109"/>
    <x v="2"/>
    <x v="18"/>
    <m/>
    <s v="Shark Spotted Gully"/>
    <n v="162"/>
    <n v="22.7"/>
    <n v="22.7"/>
  </r>
  <r>
    <x v="33"/>
    <d v="2015-03-21T00:00:00"/>
    <s v="Zone 3 -Popeye"/>
    <x v="167"/>
    <x v="129"/>
    <x v="107"/>
    <x v="0"/>
    <x v="18"/>
    <m/>
    <s v="Shark Spotted Gully"/>
    <n v="129"/>
    <n v="10.4"/>
    <n v="10.4"/>
  </r>
  <r>
    <x v="33"/>
    <d v="2015-03-21T00:00:00"/>
    <s v="Zone 3 -Popeye"/>
    <x v="167"/>
    <x v="129"/>
    <x v="107"/>
    <x v="0"/>
    <x v="18"/>
    <m/>
    <s v="Guitarfish - Lesser"/>
    <n v="93"/>
    <n v="3"/>
    <n v="3"/>
  </r>
  <r>
    <x v="33"/>
    <d v="2015-03-21T00:00:00"/>
    <s v="Zone 3 -Popeye"/>
    <x v="159"/>
    <x v="126"/>
    <x v="103"/>
    <x v="4"/>
    <x v="18"/>
    <m/>
    <m/>
    <m/>
    <s v=""/>
    <s v=""/>
  </r>
  <r>
    <x v="33"/>
    <d v="2015-03-21T00:00:00"/>
    <s v="Zone 3 -Popeye"/>
    <x v="174"/>
    <x v="45"/>
    <x v="112"/>
    <x v="9"/>
    <x v="18"/>
    <m/>
    <m/>
    <m/>
    <s v=""/>
    <s v=""/>
  </r>
  <r>
    <x v="33"/>
    <d v="2015-03-21T00:00:00"/>
    <s v="Zone 3 -Popeye"/>
    <x v="244"/>
    <x v="175"/>
    <x v="94"/>
    <x v="2"/>
    <x v="18"/>
    <m/>
    <s v="Shark Spotted Gully"/>
    <n v="108"/>
    <n v="5.6"/>
    <n v="5.6"/>
  </r>
  <r>
    <x v="33"/>
    <d v="2015-03-21T00:00:00"/>
    <s v="Zone 3 -Popeye"/>
    <x v="487"/>
    <x v="341"/>
    <x v="259"/>
    <x v="9"/>
    <x v="3"/>
    <m/>
    <m/>
    <m/>
    <s v=""/>
    <s v=""/>
  </r>
  <r>
    <x v="33"/>
    <d v="2015-03-21T00:00:00"/>
    <s v="Zone 3 -Popeye"/>
    <x v="257"/>
    <x v="185"/>
    <x v="48"/>
    <x v="2"/>
    <x v="3"/>
    <m/>
    <s v="Shark Spotted Gully"/>
    <n v="103"/>
    <n v="4.8"/>
    <n v="4.8"/>
  </r>
  <r>
    <x v="33"/>
    <d v="2015-03-21T00:00:00"/>
    <s v="Zone 3 -Popeye"/>
    <x v="257"/>
    <x v="185"/>
    <x v="48"/>
    <x v="2"/>
    <x v="3"/>
    <m/>
    <s v="Shark Spotted Gully"/>
    <n v="105"/>
    <n v="5.0999999999999996"/>
    <n v="5.0999999999999996"/>
  </r>
  <r>
    <x v="33"/>
    <d v="2015-03-21T00:00:00"/>
    <s v="Zone 3 -Popeye"/>
    <x v="257"/>
    <x v="185"/>
    <x v="48"/>
    <x v="2"/>
    <x v="3"/>
    <m/>
    <s v="Shark Copper (Female)"/>
    <n v="197"/>
    <n v="107.5"/>
    <n v="107.5"/>
  </r>
  <r>
    <x v="33"/>
    <d v="2015-03-21T00:00:00"/>
    <s v="Zone 3 -Popeye"/>
    <x v="35"/>
    <x v="30"/>
    <x v="26"/>
    <x v="2"/>
    <x v="3"/>
    <m/>
    <s v="Spearnose Skate"/>
    <n v="105"/>
    <e v="#N/A"/>
    <e v="#N/A"/>
  </r>
  <r>
    <x v="33"/>
    <d v="2015-03-21T00:00:00"/>
    <s v="Zone 3 -Popeye"/>
    <x v="35"/>
    <x v="30"/>
    <x v="26"/>
    <x v="2"/>
    <x v="3"/>
    <m/>
    <s v="Shark Spotted Gully"/>
    <n v="128"/>
    <n v="10.1"/>
    <n v="10.1"/>
  </r>
  <r>
    <x v="33"/>
    <d v="2015-03-21T00:00:00"/>
    <s v="Zone 3 -Popeye"/>
    <x v="25"/>
    <x v="350"/>
    <x v="19"/>
    <x v="0"/>
    <x v="3"/>
    <m/>
    <s v="Shark Spotted Gully"/>
    <n v="159"/>
    <n v="21.3"/>
    <n v="21.3"/>
  </r>
  <r>
    <x v="33"/>
    <d v="2015-03-21T00:00:00"/>
    <s v="Zone 3 -Popeye"/>
    <x v="24"/>
    <x v="23"/>
    <x v="18"/>
    <x v="4"/>
    <x v="3"/>
    <m/>
    <s v="Shark Spotted Gully"/>
    <n v="146"/>
    <n v="15.9"/>
    <n v="15.9"/>
  </r>
  <r>
    <x v="33"/>
    <d v="2015-03-21T00:00:00"/>
    <s v="Zone 3 -Popeye"/>
    <x v="24"/>
    <x v="23"/>
    <x v="18"/>
    <x v="4"/>
    <x v="3"/>
    <m/>
    <s v="Shark Cow / Sevengill"/>
    <n v="132"/>
    <n v="29.8"/>
    <n v="29.8"/>
  </r>
  <r>
    <x v="33"/>
    <d v="2015-03-21T00:00:00"/>
    <s v="Zone 3 -Popeye"/>
    <x v="17"/>
    <x v="17"/>
    <x v="12"/>
    <x v="0"/>
    <x v="3"/>
    <m/>
    <s v="Shark Cow / Sevengill"/>
    <n v="114"/>
    <n v="18.399999999999999"/>
    <n v="18.399999999999999"/>
  </r>
  <r>
    <x v="33"/>
    <d v="2015-03-21T00:00:00"/>
    <s v="Zone 3 -Popeye"/>
    <x v="22"/>
    <x v="21"/>
    <x v="17"/>
    <x v="6"/>
    <x v="3"/>
    <m/>
    <s v="Shark Spotted Gully"/>
    <n v="145"/>
    <n v="15.5"/>
    <n v="15.5"/>
  </r>
  <r>
    <x v="33"/>
    <d v="2015-03-21T00:00:00"/>
    <s v="Zone 3 -Popeye"/>
    <x v="34"/>
    <x v="29"/>
    <x v="25"/>
    <x v="1"/>
    <x v="3"/>
    <m/>
    <m/>
    <m/>
    <s v=""/>
    <s v=""/>
  </r>
  <r>
    <x v="33"/>
    <d v="2015-03-21T00:00:00"/>
    <s v="Zone 3 -Popeye"/>
    <x v="568"/>
    <x v="300"/>
    <x v="102"/>
    <x v="2"/>
    <x v="41"/>
    <m/>
    <m/>
    <m/>
    <s v=""/>
    <s v=""/>
  </r>
  <r>
    <x v="33"/>
    <d v="2015-03-21T00:00:00"/>
    <s v="Zone 3 -Popeye"/>
    <x v="567"/>
    <x v="392"/>
    <x v="108"/>
    <x v="2"/>
    <x v="41"/>
    <m/>
    <s v="Shark Spotted Gully"/>
    <n v="155"/>
    <n v="19.5"/>
    <n v="19.5"/>
  </r>
  <r>
    <x v="33"/>
    <d v="2015-03-21T00:00:00"/>
    <s v="Zone 3 -Popeye"/>
    <x v="567"/>
    <x v="392"/>
    <x v="108"/>
    <x v="2"/>
    <x v="41"/>
    <m/>
    <s v="Shark Spotted Gully"/>
    <n v="100"/>
    <n v="4.3"/>
    <n v="4.3"/>
  </r>
  <r>
    <x v="33"/>
    <d v="2015-03-21T00:00:00"/>
    <s v="Zone 3 -Popeye"/>
    <x v="42"/>
    <x v="37"/>
    <x v="30"/>
    <x v="4"/>
    <x v="4"/>
    <m/>
    <s v="Ray Blue (Male)"/>
    <n v="63"/>
    <n v="8.3000000000000007"/>
    <n v="8.3000000000000007"/>
  </r>
  <r>
    <x v="33"/>
    <d v="2015-03-21T00:00:00"/>
    <s v="Zone 3 -Popeye"/>
    <x v="42"/>
    <x v="37"/>
    <x v="30"/>
    <x v="4"/>
    <x v="4"/>
    <m/>
    <s v="Shark Spotted Gully"/>
    <n v="160"/>
    <n v="21.7"/>
    <n v="21.7"/>
  </r>
  <r>
    <x v="33"/>
    <d v="2015-03-21T00:00:00"/>
    <s v="Zone 3 -Popeye"/>
    <x v="42"/>
    <x v="37"/>
    <x v="30"/>
    <x v="4"/>
    <x v="4"/>
    <m/>
    <s v="Shark Spotted Gully"/>
    <n v="117"/>
    <n v="7.4"/>
    <n v="7.4"/>
  </r>
  <r>
    <x v="33"/>
    <d v="2015-03-21T00:00:00"/>
    <s v="Zone 3 -Popeye"/>
    <x v="42"/>
    <x v="37"/>
    <x v="30"/>
    <x v="4"/>
    <x v="4"/>
    <m/>
    <s v="Shark Spotted Gully"/>
    <n v="126"/>
    <n v="9.6"/>
    <n v="9.6"/>
  </r>
  <r>
    <x v="33"/>
    <d v="2015-03-21T00:00:00"/>
    <s v="Zone 3 -Popeye"/>
    <x v="43"/>
    <x v="38"/>
    <x v="30"/>
    <x v="5"/>
    <x v="4"/>
    <m/>
    <s v="Shark Spotted Gully"/>
    <n v="83"/>
    <n v="2.2999999999999998"/>
    <n v="2.2999999999999998"/>
  </r>
  <r>
    <x v="33"/>
    <d v="2015-03-21T00:00:00"/>
    <s v="Zone 3 -Popeye"/>
    <x v="43"/>
    <x v="38"/>
    <x v="30"/>
    <x v="5"/>
    <x v="4"/>
    <m/>
    <s v="Shark Spotted Gully"/>
    <n v="147"/>
    <n v="16.2"/>
    <n v="16.2"/>
  </r>
  <r>
    <x v="33"/>
    <d v="2015-03-21T00:00:00"/>
    <s v="Zone 3 -Popeye"/>
    <x v="163"/>
    <x v="84"/>
    <x v="104"/>
    <x v="2"/>
    <x v="4"/>
    <m/>
    <s v="Shark Spotted Gully"/>
    <n v="97"/>
    <n v="3.9"/>
    <n v="3.9"/>
  </r>
  <r>
    <x v="33"/>
    <d v="2015-03-21T00:00:00"/>
    <s v="Zone 3 -Popeye"/>
    <x v="163"/>
    <x v="84"/>
    <x v="104"/>
    <x v="2"/>
    <x v="4"/>
    <m/>
    <s v="Shark Spotted Gully"/>
    <n v="96"/>
    <n v="3.8"/>
    <n v="3.8"/>
  </r>
  <r>
    <x v="33"/>
    <d v="2015-03-21T00:00:00"/>
    <s v="Zone 3 -Popeye"/>
    <x v="163"/>
    <x v="84"/>
    <x v="104"/>
    <x v="2"/>
    <x v="4"/>
    <m/>
    <s v="Shark Spotted Gully"/>
    <n v="110"/>
    <n v="6"/>
    <n v="6"/>
  </r>
  <r>
    <x v="33"/>
    <d v="2015-03-21T00:00:00"/>
    <s v="Zone 3 -Popeye"/>
    <x v="163"/>
    <x v="84"/>
    <x v="104"/>
    <x v="2"/>
    <x v="4"/>
    <m/>
    <s v="Shark Spotted Gully"/>
    <n v="143"/>
    <n v="14.8"/>
    <n v="14.8"/>
  </r>
  <r>
    <x v="33"/>
    <d v="2015-03-21T00:00:00"/>
    <s v="Zone 3 -Popeye"/>
    <x v="80"/>
    <x v="67"/>
    <x v="56"/>
    <x v="4"/>
    <x v="8"/>
    <m/>
    <m/>
    <m/>
    <s v=""/>
    <s v=""/>
  </r>
  <r>
    <x v="33"/>
    <d v="2015-03-21T00:00:00"/>
    <s v="Zone 3 -Popeye"/>
    <x v="78"/>
    <x v="65"/>
    <x v="55"/>
    <x v="2"/>
    <x v="8"/>
    <m/>
    <s v="Shark Spotted Gully"/>
    <n v="107"/>
    <n v="5.5"/>
    <n v="5.5"/>
  </r>
  <r>
    <x v="33"/>
    <d v="2015-03-21T00:00:00"/>
    <s v="Zone 3 -Popeye"/>
    <x v="78"/>
    <x v="65"/>
    <x v="55"/>
    <x v="2"/>
    <x v="8"/>
    <m/>
    <s v="Spearnose Skate"/>
    <n v="136"/>
    <e v="#N/A"/>
    <e v="#N/A"/>
  </r>
  <r>
    <x v="33"/>
    <d v="2015-03-21T00:00:00"/>
    <s v="Zone 3 -Popeye"/>
    <x v="408"/>
    <x v="31"/>
    <x v="171"/>
    <x v="2"/>
    <x v="8"/>
    <m/>
    <s v="Shark Spotted Gully"/>
    <n v="159"/>
    <n v="21.3"/>
    <n v="21.3"/>
  </r>
  <r>
    <x v="33"/>
    <d v="2015-03-21T00:00:00"/>
    <s v="Zone 3 -Popeye"/>
    <x v="70"/>
    <x v="59"/>
    <x v="51"/>
    <x v="0"/>
    <x v="8"/>
    <m/>
    <s v="Shark Spotted Gully"/>
    <n v="111"/>
    <n v="6.2"/>
    <n v="6.2"/>
  </r>
  <r>
    <x v="33"/>
    <d v="2015-03-21T00:00:00"/>
    <s v="Zone 3 -Popeye"/>
    <x v="71"/>
    <x v="60"/>
    <x v="51"/>
    <x v="3"/>
    <x v="8"/>
    <m/>
    <s v="Shark Spotted Gully"/>
    <n v="150"/>
    <n v="17.399999999999999"/>
    <n v="17.399999999999999"/>
  </r>
  <r>
    <x v="33"/>
    <d v="2015-03-21T00:00:00"/>
    <s v="Zone 3 -Popeye"/>
    <x v="72"/>
    <x v="61"/>
    <x v="52"/>
    <x v="4"/>
    <x v="8"/>
    <m/>
    <s v="Guitarfish - Lesser"/>
    <n v="96"/>
    <n v="3.3"/>
    <n v="3.3"/>
  </r>
  <r>
    <x v="33"/>
    <d v="2015-03-21T00:00:00"/>
    <s v="Zone 3 -Popeye"/>
    <x v="77"/>
    <x v="64"/>
    <x v="54"/>
    <x v="0"/>
    <x v="8"/>
    <m/>
    <s v="Shark Hound Smooth"/>
    <n v="87"/>
    <n v="2.2999999999999998"/>
    <n v="2.2999999999999998"/>
  </r>
  <r>
    <x v="33"/>
    <d v="2015-03-21T00:00:00"/>
    <s v="Zone 3 -Popeye"/>
    <x v="535"/>
    <x v="374"/>
    <x v="290"/>
    <x v="9"/>
    <x v="8"/>
    <m/>
    <s v="Shark Spotted Gully"/>
    <n v="116"/>
    <n v="7.2"/>
    <n v="7.2"/>
  </r>
  <r>
    <x v="33"/>
    <d v="2015-03-21T00:00:00"/>
    <s v="Zone 3 -Popeye"/>
    <x v="350"/>
    <x v="32"/>
    <x v="197"/>
    <x v="2"/>
    <x v="17"/>
    <m/>
    <m/>
    <m/>
    <s v=""/>
    <s v=""/>
  </r>
  <r>
    <x v="33"/>
    <d v="2015-03-21T00:00:00"/>
    <s v="Zone 3 -Popeye"/>
    <x v="236"/>
    <x v="169"/>
    <x v="145"/>
    <x v="4"/>
    <x v="17"/>
    <m/>
    <s v="Shark Spotted Gully"/>
    <n v="152"/>
    <n v="18.2"/>
    <n v="18.2"/>
  </r>
  <r>
    <x v="33"/>
    <d v="2015-03-21T00:00:00"/>
    <s v="Zone 3 -Popeye"/>
    <x v="236"/>
    <x v="169"/>
    <x v="145"/>
    <x v="4"/>
    <x v="17"/>
    <m/>
    <s v="Shark Spotted Gully"/>
    <n v="129"/>
    <n v="10.4"/>
    <n v="10.4"/>
  </r>
  <r>
    <x v="33"/>
    <d v="2015-03-21T00:00:00"/>
    <s v="Zone 3 -Popeye"/>
    <x v="236"/>
    <x v="169"/>
    <x v="145"/>
    <x v="4"/>
    <x v="17"/>
    <m/>
    <s v="Shark Cow / Sevengill"/>
    <n v="109"/>
    <n v="15.9"/>
    <n v="15.9"/>
  </r>
  <r>
    <x v="33"/>
    <d v="2015-03-21T00:00:00"/>
    <s v="Zone 3 -Popeye"/>
    <x v="311"/>
    <x v="220"/>
    <x v="176"/>
    <x v="0"/>
    <x v="17"/>
    <m/>
    <s v="Shark Spotted Gully"/>
    <n v="110"/>
    <n v="6"/>
    <n v="6"/>
  </r>
  <r>
    <x v="33"/>
    <d v="2015-03-21T00:00:00"/>
    <s v="Zone 3 -Popeye"/>
    <x v="351"/>
    <x v="110"/>
    <x v="197"/>
    <x v="4"/>
    <x v="17"/>
    <m/>
    <m/>
    <m/>
    <s v=""/>
    <s v=""/>
  </r>
  <r>
    <x v="33"/>
    <d v="2015-03-21T00:00:00"/>
    <s v="Zone 3 -Popeye"/>
    <x v="237"/>
    <x v="170"/>
    <x v="146"/>
    <x v="2"/>
    <x v="17"/>
    <m/>
    <s v="Shark Spotted Gully"/>
    <n v="116"/>
    <n v="7.2"/>
    <n v="7.2"/>
  </r>
  <r>
    <x v="33"/>
    <d v="2015-03-21T00:00:00"/>
    <s v="Zone 3 -Popeye"/>
    <x v="405"/>
    <x v="284"/>
    <x v="223"/>
    <x v="2"/>
    <x v="17"/>
    <m/>
    <m/>
    <m/>
    <s v=""/>
    <s v=""/>
  </r>
  <r>
    <x v="33"/>
    <d v="2015-03-21T00:00:00"/>
    <s v="Zone 3 -Popeye"/>
    <x v="329"/>
    <x v="232"/>
    <x v="31"/>
    <x v="4"/>
    <x v="20"/>
    <m/>
    <s v="Shark Spotted Gully"/>
    <n v="149"/>
    <n v="17"/>
    <n v="17"/>
  </r>
  <r>
    <x v="33"/>
    <d v="2015-03-21T00:00:00"/>
    <s v="Zone 3 -Popeye"/>
    <x v="329"/>
    <x v="232"/>
    <x v="31"/>
    <x v="4"/>
    <x v="20"/>
    <m/>
    <s v="Shark Spotted Gully"/>
    <n v="147"/>
    <n v="16.2"/>
    <n v="16.2"/>
  </r>
  <r>
    <x v="33"/>
    <d v="2015-03-21T00:00:00"/>
    <s v="Zone 3 -Popeye"/>
    <x v="329"/>
    <x v="232"/>
    <x v="31"/>
    <x v="4"/>
    <x v="20"/>
    <m/>
    <s v="Shark Cow / Sevengill"/>
    <n v="147"/>
    <n v="42.4"/>
    <n v="42.4"/>
  </r>
  <r>
    <x v="33"/>
    <d v="2015-03-21T00:00:00"/>
    <s v="Zone 3 -Popeye"/>
    <x v="329"/>
    <x v="232"/>
    <x v="31"/>
    <x v="4"/>
    <x v="20"/>
    <m/>
    <s v="Shark Cow / Sevengill"/>
    <n v="113"/>
    <n v="17.899999999999999"/>
    <n v="17.899999999999999"/>
  </r>
  <r>
    <x v="33"/>
    <d v="2015-03-21T00:00:00"/>
    <s v="Zone 3 -Popeye"/>
    <x v="329"/>
    <x v="232"/>
    <x v="31"/>
    <x v="4"/>
    <x v="20"/>
    <m/>
    <s v="Shark Cow / Sevengill"/>
    <n v="106"/>
    <n v="14.5"/>
    <n v="14.5"/>
  </r>
  <r>
    <x v="33"/>
    <d v="2015-03-21T00:00:00"/>
    <s v="Zone 3 -Popeye"/>
    <x v="329"/>
    <x v="232"/>
    <x v="31"/>
    <x v="4"/>
    <x v="20"/>
    <m/>
    <s v="Shark Cow / Sevengill"/>
    <n v="104"/>
    <n v="13.6"/>
    <n v="13.6"/>
  </r>
  <r>
    <x v="33"/>
    <d v="2015-03-21T00:00:00"/>
    <s v="Zone 3 -Popeye"/>
    <x v="189"/>
    <x v="45"/>
    <x v="16"/>
    <x v="4"/>
    <x v="20"/>
    <m/>
    <s v="Shark Spotted Gully"/>
    <n v="112"/>
    <n v="6.4"/>
    <n v="6.4"/>
  </r>
  <r>
    <x v="33"/>
    <d v="2015-03-21T00:00:00"/>
    <s v="Zone 3 -Popeye"/>
    <x v="189"/>
    <x v="45"/>
    <x v="16"/>
    <x v="4"/>
    <x v="20"/>
    <m/>
    <s v="Shark Spotted Gully"/>
    <n v="98"/>
    <n v="4"/>
    <n v="4"/>
  </r>
  <r>
    <x v="33"/>
    <d v="2015-03-21T00:00:00"/>
    <s v="Zone 3 -Popeye"/>
    <x v="202"/>
    <x v="152"/>
    <x v="123"/>
    <x v="2"/>
    <x v="20"/>
    <m/>
    <s v="Shark Spotted Gully"/>
    <n v="111"/>
    <n v="6.2"/>
    <n v="6.2"/>
  </r>
  <r>
    <x v="33"/>
    <d v="2015-03-21T00:00:00"/>
    <s v="Zone 3 -Popeye"/>
    <x v="202"/>
    <x v="152"/>
    <x v="123"/>
    <x v="2"/>
    <x v="20"/>
    <m/>
    <s v="Shark Spotted Gully"/>
    <n v="90"/>
    <n v="3"/>
    <n v="3"/>
  </r>
  <r>
    <x v="33"/>
    <d v="2015-03-21T00:00:00"/>
    <s v="Zone 3 -Popeye"/>
    <x v="195"/>
    <x v="146"/>
    <x v="122"/>
    <x v="4"/>
    <x v="20"/>
    <m/>
    <s v="Shark Spotted Gully"/>
    <n v="110"/>
    <n v="6"/>
    <n v="6"/>
  </r>
  <r>
    <x v="33"/>
    <d v="2015-03-21T00:00:00"/>
    <s v="Zone 3 -Popeye"/>
    <x v="181"/>
    <x v="45"/>
    <x v="43"/>
    <x v="4"/>
    <x v="20"/>
    <m/>
    <s v="Shark Spotted Gully"/>
    <n v="90"/>
    <n v="3"/>
    <n v="3"/>
  </r>
  <r>
    <x v="33"/>
    <d v="2015-03-21T00:00:00"/>
    <s v="Zone 3 -Popeye"/>
    <x v="194"/>
    <x v="124"/>
    <x v="121"/>
    <x v="0"/>
    <x v="20"/>
    <m/>
    <s v="Spearnose Skate"/>
    <n v="122"/>
    <e v="#N/A"/>
    <e v="#N/A"/>
  </r>
  <r>
    <x v="33"/>
    <d v="2015-03-21T00:00:00"/>
    <s v="Zone 3 -Popeye"/>
    <x v="194"/>
    <x v="124"/>
    <x v="121"/>
    <x v="0"/>
    <x v="20"/>
    <m/>
    <s v="Shark Spotted Gully"/>
    <n v="154"/>
    <n v="19.100000000000001"/>
    <n v="19.100000000000001"/>
  </r>
  <r>
    <x v="33"/>
    <d v="2015-03-21T00:00:00"/>
    <s v="Zone 3 -Popeye"/>
    <x v="194"/>
    <x v="124"/>
    <x v="121"/>
    <x v="0"/>
    <x v="20"/>
    <m/>
    <s v="Spearnose Skate"/>
    <n v="119"/>
    <e v="#N/A"/>
    <e v="#N/A"/>
  </r>
  <r>
    <x v="33"/>
    <d v="2015-03-21T00:00:00"/>
    <s v="Zone 3 -Popeye"/>
    <x v="348"/>
    <x v="23"/>
    <x v="94"/>
    <x v="4"/>
    <x v="21"/>
    <m/>
    <s v="Shark Spotted Gully"/>
    <n v="154"/>
    <n v="19.100000000000001"/>
    <n v="19.100000000000001"/>
  </r>
  <r>
    <x v="33"/>
    <d v="2015-03-21T00:00:00"/>
    <s v="Zone 3 -Popeye"/>
    <x v="348"/>
    <x v="23"/>
    <x v="94"/>
    <x v="4"/>
    <x v="21"/>
    <m/>
    <s v="Shark Spotted Gully"/>
    <n v="157"/>
    <n v="20.399999999999999"/>
    <n v="20.399999999999999"/>
  </r>
  <r>
    <x v="33"/>
    <d v="2015-03-21T00:00:00"/>
    <s v="Zone 3 -Popeye"/>
    <x v="228"/>
    <x v="104"/>
    <x v="141"/>
    <x v="2"/>
    <x v="21"/>
    <m/>
    <s v="Shark Copper (Female)"/>
    <n v="151"/>
    <n v="46.6"/>
    <n v="46.6"/>
  </r>
  <r>
    <x v="33"/>
    <d v="2015-03-21T00:00:00"/>
    <s v="Zone 3 -Popeye"/>
    <x v="232"/>
    <x v="47"/>
    <x v="143"/>
    <x v="4"/>
    <x v="21"/>
    <m/>
    <s v="Shark Spotted Gully"/>
    <n v="124"/>
    <n v="9.1"/>
    <n v="9.1"/>
  </r>
  <r>
    <x v="33"/>
    <d v="2015-03-21T00:00:00"/>
    <s v="Zone 3 -Popeye"/>
    <x v="275"/>
    <x v="194"/>
    <x v="162"/>
    <x v="2"/>
    <x v="21"/>
    <m/>
    <s v="Shark Spotted Gully"/>
    <n v="143"/>
    <n v="14.8"/>
    <n v="14.8"/>
  </r>
  <r>
    <x v="33"/>
    <d v="2015-03-21T00:00:00"/>
    <s v="Zone 3 -Popeye"/>
    <x v="275"/>
    <x v="194"/>
    <x v="162"/>
    <x v="2"/>
    <x v="21"/>
    <m/>
    <s v="Ray Bull / Eagle"/>
    <n v="56"/>
    <n v="3.2"/>
    <n v="3.2"/>
  </r>
  <r>
    <x v="33"/>
    <d v="2015-03-21T00:00:00"/>
    <s v="Zone 3 -Popeye"/>
    <x v="275"/>
    <x v="194"/>
    <x v="162"/>
    <x v="2"/>
    <x v="21"/>
    <m/>
    <s v="Shark Copper (Male)"/>
    <n v="173"/>
    <n v="68.400000000000006"/>
    <n v="68.400000000000006"/>
  </r>
  <r>
    <x v="33"/>
    <d v="2015-03-21T00:00:00"/>
    <s v="Zone 3 -Popeye"/>
    <x v="365"/>
    <x v="255"/>
    <x v="161"/>
    <x v="2"/>
    <x v="21"/>
    <m/>
    <m/>
    <m/>
    <s v=""/>
    <s v=""/>
  </r>
  <r>
    <x v="33"/>
    <d v="2015-03-21T00:00:00"/>
    <s v="Zone 3 -Popeye"/>
    <x v="364"/>
    <x v="55"/>
    <x v="78"/>
    <x v="2"/>
    <x v="21"/>
    <m/>
    <s v="Shark Spotted Gully"/>
    <n v="125"/>
    <n v="9.3000000000000007"/>
    <n v="9.3000000000000007"/>
  </r>
  <r>
    <x v="33"/>
    <d v="2015-03-21T00:00:00"/>
    <s v="Zone 3 -Popeye"/>
    <x v="562"/>
    <x v="78"/>
    <x v="300"/>
    <x v="4"/>
    <x v="22"/>
    <m/>
    <s v="Shark Spotted Gully"/>
    <n v="115"/>
    <n v="7"/>
    <n v="7"/>
  </r>
  <r>
    <x v="33"/>
    <d v="2015-03-21T00:00:00"/>
    <s v="Zone 3 -Popeye"/>
    <x v="562"/>
    <x v="78"/>
    <x v="300"/>
    <x v="4"/>
    <x v="22"/>
    <m/>
    <s v="Shark Spotted Gully"/>
    <n v="100"/>
    <n v="4.3"/>
    <n v="4.3"/>
  </r>
  <r>
    <x v="33"/>
    <d v="2015-03-21T00:00:00"/>
    <s v="Zone 3 -Popeye"/>
    <x v="247"/>
    <x v="81"/>
    <x v="153"/>
    <x v="2"/>
    <x v="22"/>
    <m/>
    <s v="Shark Spotted Gully"/>
    <n v="100"/>
    <n v="4.3"/>
    <n v="4.3"/>
  </r>
  <r>
    <x v="33"/>
    <d v="2015-03-21T00:00:00"/>
    <s v="Zone 3 -Popeye"/>
    <x v="245"/>
    <x v="176"/>
    <x v="151"/>
    <x v="0"/>
    <x v="22"/>
    <m/>
    <s v="Shark Spotted Gully"/>
    <n v="161"/>
    <n v="22.2"/>
    <n v="22.2"/>
  </r>
  <r>
    <x v="33"/>
    <d v="2015-03-21T00:00:00"/>
    <s v="Zone 3 -Popeye"/>
    <x v="245"/>
    <x v="176"/>
    <x v="151"/>
    <x v="0"/>
    <x v="22"/>
    <m/>
    <s v="Shark Spotted Gully"/>
    <n v="111"/>
    <n v="6.2"/>
    <n v="6.2"/>
  </r>
  <r>
    <x v="33"/>
    <d v="2015-03-21T00:00:00"/>
    <s v="Zone 3 -Popeye"/>
    <x v="245"/>
    <x v="176"/>
    <x v="151"/>
    <x v="0"/>
    <x v="22"/>
    <m/>
    <s v="Shark Spotted Gully"/>
    <n v="102"/>
    <n v="4.5999999999999996"/>
    <n v="4.5999999999999996"/>
  </r>
  <r>
    <x v="33"/>
    <d v="2015-03-21T00:00:00"/>
    <s v="Zone 3 -Popeye"/>
    <x v="569"/>
    <x v="10"/>
    <x v="301"/>
    <x v="4"/>
    <x v="22"/>
    <m/>
    <m/>
    <m/>
    <s v=""/>
    <s v=""/>
  </r>
  <r>
    <x v="33"/>
    <d v="2015-03-21T00:00:00"/>
    <s v="Zone 3 -Popeye"/>
    <x v="308"/>
    <x v="218"/>
    <x v="174"/>
    <x v="2"/>
    <x v="22"/>
    <m/>
    <m/>
    <m/>
    <s v=""/>
    <s v=""/>
  </r>
  <r>
    <x v="33"/>
    <d v="2015-03-21T00:00:00"/>
    <s v="Zone 3 -Popeye"/>
    <x v="190"/>
    <x v="143"/>
    <x v="118"/>
    <x v="2"/>
    <x v="22"/>
    <m/>
    <m/>
    <m/>
    <s v=""/>
    <s v=""/>
  </r>
  <r>
    <x v="33"/>
    <d v="2015-03-21T00:00:00"/>
    <s v="Zone 3 -Popeye"/>
    <x v="139"/>
    <x v="109"/>
    <x v="94"/>
    <x v="4"/>
    <x v="15"/>
    <m/>
    <s v="Shark Spotted Gully"/>
    <n v="110"/>
    <n v="6"/>
    <n v="6"/>
  </r>
  <r>
    <x v="33"/>
    <d v="2015-03-21T00:00:00"/>
    <s v="Zone 3 -Popeye"/>
    <x v="333"/>
    <x v="234"/>
    <x v="114"/>
    <x v="2"/>
    <x v="15"/>
    <m/>
    <m/>
    <m/>
    <s v=""/>
    <s v=""/>
  </r>
  <r>
    <x v="33"/>
    <d v="2015-03-21T00:00:00"/>
    <s v="Zone 3 -Popeye"/>
    <x v="144"/>
    <x v="114"/>
    <x v="98"/>
    <x v="2"/>
    <x v="15"/>
    <m/>
    <m/>
    <m/>
    <s v=""/>
    <s v=""/>
  </r>
  <r>
    <x v="33"/>
    <d v="2015-03-21T00:00:00"/>
    <s v="Zone 3 -Popeye"/>
    <x v="241"/>
    <x v="157"/>
    <x v="149"/>
    <x v="4"/>
    <x v="15"/>
    <m/>
    <s v="Shark Spotted Gully"/>
    <n v="118"/>
    <n v="7.6"/>
    <n v="7.6"/>
  </r>
  <r>
    <x v="33"/>
    <d v="2015-03-21T00:00:00"/>
    <s v="Zone 3 -Popeye"/>
    <x v="251"/>
    <x v="179"/>
    <x v="139"/>
    <x v="9"/>
    <x v="15"/>
    <m/>
    <s v="Shark Spotted Gully"/>
    <n v="100"/>
    <n v="4.3"/>
    <n v="4.3"/>
  </r>
  <r>
    <x v="33"/>
    <d v="2015-03-21T00:00:00"/>
    <s v="Zone 3 -Popeye"/>
    <x v="251"/>
    <x v="179"/>
    <x v="139"/>
    <x v="9"/>
    <x v="15"/>
    <m/>
    <s v="Shark Spotted Gully"/>
    <n v="112"/>
    <n v="6.4"/>
    <n v="6.4"/>
  </r>
  <r>
    <x v="33"/>
    <d v="2015-03-21T00:00:00"/>
    <s v="Zone 3 -Popeye"/>
    <x v="145"/>
    <x v="115"/>
    <x v="98"/>
    <x v="10"/>
    <x v="15"/>
    <m/>
    <m/>
    <m/>
    <s v=""/>
    <s v=""/>
  </r>
  <r>
    <x v="33"/>
    <d v="2015-03-21T00:00:00"/>
    <s v="Zone 3 -Popeye"/>
    <x v="147"/>
    <x v="116"/>
    <x v="29"/>
    <x v="6"/>
    <x v="15"/>
    <m/>
    <m/>
    <m/>
    <s v=""/>
    <s v=""/>
  </r>
  <r>
    <x v="33"/>
    <d v="2015-03-21T00:00:00"/>
    <s v="Zone 3 -Popeye"/>
    <x v="132"/>
    <x v="105"/>
    <x v="23"/>
    <x v="7"/>
    <x v="7"/>
    <m/>
    <s v="Shark Spotted Gully"/>
    <n v="92"/>
    <n v="3.3"/>
    <n v="3.3"/>
  </r>
  <r>
    <x v="33"/>
    <d v="2015-03-21T00:00:00"/>
    <s v="Zone 3 -Popeye"/>
    <x v="132"/>
    <x v="105"/>
    <x v="23"/>
    <x v="7"/>
    <x v="7"/>
    <m/>
    <s v="Shark Spotted Gully"/>
    <n v="97"/>
    <n v="3.9"/>
    <n v="3.9"/>
  </r>
  <r>
    <x v="33"/>
    <d v="2015-03-21T00:00:00"/>
    <s v="Zone 3 -Popeye"/>
    <x v="132"/>
    <x v="105"/>
    <x v="23"/>
    <x v="7"/>
    <x v="7"/>
    <s v="Kob"/>
    <m/>
    <n v="40"/>
    <n v="0.7"/>
    <n v="0.7"/>
  </r>
  <r>
    <x v="33"/>
    <d v="2015-03-21T00:00:00"/>
    <s v="Zone 3 -Popeye"/>
    <x v="132"/>
    <x v="105"/>
    <x v="23"/>
    <x v="7"/>
    <x v="7"/>
    <s v="Kob"/>
    <m/>
    <n v="48"/>
    <n v="1.1000000000000001"/>
    <n v="1.1000000000000001"/>
  </r>
  <r>
    <x v="33"/>
    <d v="2015-03-21T00:00:00"/>
    <s v="Zone 3 -Popeye"/>
    <x v="132"/>
    <x v="105"/>
    <x v="23"/>
    <x v="7"/>
    <x v="7"/>
    <s v="Galjoen"/>
    <m/>
    <n v="30"/>
    <n v="0.5"/>
    <n v="0.5"/>
  </r>
  <r>
    <x v="33"/>
    <d v="2015-03-21T00:00:00"/>
    <s v="Zone 3 -Popeye"/>
    <x v="132"/>
    <x v="105"/>
    <x v="23"/>
    <x v="7"/>
    <x v="7"/>
    <s v="Galjoen"/>
    <m/>
    <n v="30"/>
    <n v="0.5"/>
    <n v="0.5"/>
  </r>
  <r>
    <x v="33"/>
    <d v="2015-03-21T00:00:00"/>
    <s v="Zone 3 -Popeye"/>
    <x v="132"/>
    <x v="105"/>
    <x v="23"/>
    <x v="7"/>
    <x v="7"/>
    <m/>
    <s v="Shark Spotted Gully"/>
    <n v="91"/>
    <n v="3.1"/>
    <n v="3.1"/>
  </r>
  <r>
    <x v="33"/>
    <d v="2015-03-21T00:00:00"/>
    <s v="Zone 3 -Popeye"/>
    <x v="137"/>
    <x v="13"/>
    <x v="92"/>
    <x v="9"/>
    <x v="7"/>
    <m/>
    <m/>
    <m/>
    <s v=""/>
    <s v=""/>
  </r>
  <r>
    <x v="33"/>
    <d v="2015-03-21T00:00:00"/>
    <s v="Zone 3 -Popeye"/>
    <x v="64"/>
    <x v="53"/>
    <x v="23"/>
    <x v="2"/>
    <x v="7"/>
    <m/>
    <s v="Shark Spotted Gully"/>
    <n v="144"/>
    <n v="15.1"/>
    <n v="15.1"/>
  </r>
  <r>
    <x v="33"/>
    <d v="2015-03-21T00:00:00"/>
    <s v="Zone 3 -Popeye"/>
    <x v="64"/>
    <x v="53"/>
    <x v="23"/>
    <x v="2"/>
    <x v="7"/>
    <m/>
    <s v="Ray Blue (Female)"/>
    <n v="61"/>
    <n v="10.199999999999999"/>
    <n v="10.199999999999999"/>
  </r>
  <r>
    <x v="33"/>
    <d v="2015-03-21T00:00:00"/>
    <s v="Zone 3 -Popeye"/>
    <x v="127"/>
    <x v="61"/>
    <x v="55"/>
    <x v="4"/>
    <x v="7"/>
    <m/>
    <s v="Shark Hound Smooth"/>
    <n v="96"/>
    <n v="3.2"/>
    <n v="3.2"/>
  </r>
  <r>
    <x v="33"/>
    <d v="2015-03-21T00:00:00"/>
    <s v="Zone 3 -Popeye"/>
    <x v="128"/>
    <x v="101"/>
    <x v="88"/>
    <x v="2"/>
    <x v="7"/>
    <m/>
    <s v="Shark Spotted Gully"/>
    <n v="85"/>
    <n v="2.5"/>
    <n v="2.5"/>
  </r>
  <r>
    <x v="33"/>
    <d v="2015-03-21T00:00:00"/>
    <s v="Zone 3 -Popeye"/>
    <x v="128"/>
    <x v="101"/>
    <x v="88"/>
    <x v="2"/>
    <x v="7"/>
    <m/>
    <s v="Shark Cow / Sevengill"/>
    <n v="93"/>
    <n v="9.4"/>
    <n v="9.4"/>
  </r>
  <r>
    <x v="33"/>
    <d v="2015-03-21T00:00:00"/>
    <s v="Zone 3 -Popeye"/>
    <x v="136"/>
    <x v="45"/>
    <x v="91"/>
    <x v="2"/>
    <x v="7"/>
    <m/>
    <s v="Shark Spotted Gully"/>
    <n v="109"/>
    <n v="5.8"/>
    <n v="5.8"/>
  </r>
  <r>
    <x v="33"/>
    <d v="2015-03-21T00:00:00"/>
    <s v="Zone 3 -Popeye"/>
    <x v="136"/>
    <x v="45"/>
    <x v="91"/>
    <x v="2"/>
    <x v="7"/>
    <m/>
    <s v="Shark Spotted Gully"/>
    <n v="124"/>
    <n v="9.1"/>
    <n v="9.1"/>
  </r>
  <r>
    <x v="33"/>
    <d v="2015-03-21T00:00:00"/>
    <s v="Zone 3 -Popeye"/>
    <x v="325"/>
    <x v="61"/>
    <x v="187"/>
    <x v="2"/>
    <x v="0"/>
    <m/>
    <s v="Shark Spotted Gully"/>
    <n v="140"/>
    <n v="13.7"/>
    <n v="13.7"/>
  </r>
  <r>
    <x v="33"/>
    <d v="2015-03-21T00:00:00"/>
    <s v="Zone 3 -Popeye"/>
    <x v="325"/>
    <x v="61"/>
    <x v="187"/>
    <x v="2"/>
    <x v="0"/>
    <m/>
    <s v="Shark Spotted Gully"/>
    <n v="116"/>
    <n v="7.2"/>
    <n v="7.2"/>
  </r>
  <r>
    <x v="33"/>
    <d v="2015-03-21T00:00:00"/>
    <s v="Zone 3 -Popeye"/>
    <x v="325"/>
    <x v="61"/>
    <x v="187"/>
    <x v="2"/>
    <x v="0"/>
    <m/>
    <s v="Shark Spotted Gully"/>
    <n v="146"/>
    <n v="15.9"/>
    <n v="15.9"/>
  </r>
  <r>
    <x v="33"/>
    <d v="2015-03-21T00:00:00"/>
    <s v="Zone 3 -Popeye"/>
    <x v="325"/>
    <x v="61"/>
    <x v="187"/>
    <x v="2"/>
    <x v="0"/>
    <m/>
    <s v="Shark Spotted Gully"/>
    <n v="100"/>
    <n v="4.3"/>
    <n v="4.3"/>
  </r>
  <r>
    <x v="33"/>
    <d v="2015-03-21T00:00:00"/>
    <s v="Zone 3 -Popeye"/>
    <x v="325"/>
    <x v="61"/>
    <x v="187"/>
    <x v="2"/>
    <x v="0"/>
    <m/>
    <s v="Shark Spotted Gully"/>
    <n v="115"/>
    <n v="7"/>
    <n v="7"/>
  </r>
  <r>
    <x v="33"/>
    <d v="2015-03-21T00:00:00"/>
    <s v="Zone 3 -Popeye"/>
    <x v="325"/>
    <x v="61"/>
    <x v="187"/>
    <x v="2"/>
    <x v="0"/>
    <m/>
    <s v="Shark Spotted Gully"/>
    <n v="146"/>
    <n v="15.9"/>
    <n v="15.9"/>
  </r>
  <r>
    <x v="33"/>
    <d v="2015-03-21T00:00:00"/>
    <s v="Zone 3 -Popeye"/>
    <x v="325"/>
    <x v="61"/>
    <x v="187"/>
    <x v="2"/>
    <x v="0"/>
    <m/>
    <s v="Shark Cow / Sevengill"/>
    <n v="106"/>
    <n v="14.5"/>
    <n v="14.5"/>
  </r>
  <r>
    <x v="33"/>
    <d v="2015-03-21T00:00:00"/>
    <s v="Zone 3 -Popeye"/>
    <x v="4"/>
    <x v="4"/>
    <x v="2"/>
    <x v="2"/>
    <x v="0"/>
    <m/>
    <s v="Shark Spotted Gully"/>
    <n v="82"/>
    <n v="2.2000000000000002"/>
    <n v="2.2000000000000002"/>
  </r>
  <r>
    <x v="33"/>
    <d v="2015-03-21T00:00:00"/>
    <s v="Zone 3 -Popeye"/>
    <x v="4"/>
    <x v="4"/>
    <x v="2"/>
    <x v="2"/>
    <x v="0"/>
    <m/>
    <s v="Shark Spotted Gully"/>
    <n v="161"/>
    <n v="22.2"/>
    <n v="22.2"/>
  </r>
  <r>
    <x v="33"/>
    <d v="2015-03-21T00:00:00"/>
    <s v="Zone 3 -Popeye"/>
    <x v="4"/>
    <x v="4"/>
    <x v="2"/>
    <x v="2"/>
    <x v="0"/>
    <m/>
    <s v="Shark Spotted Gully"/>
    <n v="150"/>
    <n v="17.399999999999999"/>
    <n v="17.399999999999999"/>
  </r>
  <r>
    <x v="33"/>
    <d v="2015-03-21T00:00:00"/>
    <s v="Zone 3 -Popeye"/>
    <x v="4"/>
    <x v="4"/>
    <x v="2"/>
    <x v="2"/>
    <x v="0"/>
    <m/>
    <s v="Shark Spotted Gully"/>
    <n v="107"/>
    <n v="5.5"/>
    <n v="5.5"/>
  </r>
  <r>
    <x v="33"/>
    <d v="2015-03-21T00:00:00"/>
    <s v="Zone 3 -Popeye"/>
    <x v="4"/>
    <x v="4"/>
    <x v="2"/>
    <x v="2"/>
    <x v="0"/>
    <m/>
    <s v="Shark Spotted Gully"/>
    <n v="97"/>
    <n v="3.9"/>
    <n v="3.9"/>
  </r>
  <r>
    <x v="33"/>
    <d v="2015-03-21T00:00:00"/>
    <s v="Zone 3 -Popeye"/>
    <x v="4"/>
    <x v="4"/>
    <x v="2"/>
    <x v="2"/>
    <x v="0"/>
    <m/>
    <s v="Guitarfish - Lesser"/>
    <n v="84"/>
    <n v="2.2000000000000002"/>
    <n v="2.2000000000000002"/>
  </r>
  <r>
    <x v="33"/>
    <d v="2015-03-21T00:00:00"/>
    <s v="Zone 3 -Popeye"/>
    <x v="0"/>
    <x v="0"/>
    <x v="0"/>
    <x v="0"/>
    <x v="0"/>
    <m/>
    <s v="Shark Spotted Gully"/>
    <n v="110"/>
    <n v="6"/>
    <n v="6"/>
  </r>
  <r>
    <x v="33"/>
    <d v="2015-03-21T00:00:00"/>
    <s v="Zone 3 -Popeye"/>
    <x v="0"/>
    <x v="0"/>
    <x v="0"/>
    <x v="0"/>
    <x v="0"/>
    <m/>
    <s v="Shark Spotted Gully"/>
    <n v="100"/>
    <n v="4.3"/>
    <n v="4.3"/>
  </r>
  <r>
    <x v="33"/>
    <d v="2015-03-21T00:00:00"/>
    <s v="Zone 3 -Popeye"/>
    <x v="0"/>
    <x v="0"/>
    <x v="0"/>
    <x v="0"/>
    <x v="0"/>
    <m/>
    <s v="Shark Spotted Gully"/>
    <n v="95"/>
    <n v="3.6"/>
    <n v="3.6"/>
  </r>
  <r>
    <x v="33"/>
    <d v="2015-03-21T00:00:00"/>
    <s v="Zone 3 -Popeye"/>
    <x v="262"/>
    <x v="189"/>
    <x v="6"/>
    <x v="5"/>
    <x v="0"/>
    <s v="Kob"/>
    <m/>
    <n v="55"/>
    <n v="1.7"/>
    <n v="1.7"/>
  </r>
  <r>
    <x v="33"/>
    <d v="2015-03-21T00:00:00"/>
    <s v="Zone 3 -Popeye"/>
    <x v="266"/>
    <x v="5"/>
    <x v="159"/>
    <x v="4"/>
    <x v="0"/>
    <m/>
    <s v="Shark Spotted Gully"/>
    <n v="136"/>
    <n v="12.4"/>
    <n v="12.4"/>
  </r>
  <r>
    <x v="33"/>
    <d v="2015-03-21T00:00:00"/>
    <s v="Zone 3 -Popeye"/>
    <x v="10"/>
    <x v="10"/>
    <x v="6"/>
    <x v="4"/>
    <x v="0"/>
    <m/>
    <s v="Shark Copper (Male)"/>
    <n v="185"/>
    <n v="84.2"/>
    <n v="84.2"/>
  </r>
  <r>
    <x v="33"/>
    <d v="2015-03-21T00:00:00"/>
    <s v="Zone 3 -Popeye"/>
    <x v="10"/>
    <x v="10"/>
    <x v="6"/>
    <x v="4"/>
    <x v="0"/>
    <m/>
    <s v="Shark Cow / Sevengill"/>
    <n v="101"/>
    <n v="12.4"/>
    <n v="12.4"/>
  </r>
  <r>
    <x v="33"/>
    <d v="2015-03-21T00:00:00"/>
    <s v="Zone 3 -Popeye"/>
    <x v="9"/>
    <x v="9"/>
    <x v="5"/>
    <x v="2"/>
    <x v="0"/>
    <m/>
    <s v="Shark Spotted Gully"/>
    <n v="110"/>
    <n v="6"/>
    <n v="6"/>
  </r>
  <r>
    <x v="33"/>
    <d v="2015-03-21T00:00:00"/>
    <s v="Zone 3 -Popeye"/>
    <x v="268"/>
    <x v="138"/>
    <x v="159"/>
    <x v="9"/>
    <x v="41"/>
    <m/>
    <s v="Shark Spotted Gully"/>
    <n v="101"/>
    <n v="4.5"/>
    <n v="4.5"/>
  </r>
  <r>
    <x v="33"/>
    <d v="2015-03-21T00:00:00"/>
    <s v="Zone 3 -Popeye"/>
    <x v="268"/>
    <x v="138"/>
    <x v="159"/>
    <x v="9"/>
    <x v="41"/>
    <m/>
    <s v="Shark Spotted Gully"/>
    <n v="95"/>
    <n v="3.6"/>
    <n v="3.6"/>
  </r>
  <r>
    <x v="33"/>
    <d v="2015-03-21T00:00:00"/>
    <s v="Zone 3 -Popeye"/>
    <x v="82"/>
    <x v="69"/>
    <x v="58"/>
    <x v="7"/>
    <x v="10"/>
    <m/>
    <s v="Elephantfish"/>
    <n v="73"/>
    <n v="3.1"/>
    <n v="3.1"/>
  </r>
  <r>
    <x v="33"/>
    <d v="2015-03-21T00:00:00"/>
    <s v="Zone 3 -Popeye"/>
    <x v="82"/>
    <x v="69"/>
    <x v="58"/>
    <x v="7"/>
    <x v="10"/>
    <m/>
    <s v="Elephantfish"/>
    <n v="56"/>
    <n v="1.4"/>
    <n v="1.4"/>
  </r>
  <r>
    <x v="33"/>
    <d v="2015-03-21T00:00:00"/>
    <s v="Zone 3 -Popeye"/>
    <x v="82"/>
    <x v="69"/>
    <x v="58"/>
    <x v="7"/>
    <x v="10"/>
    <s v="Kob"/>
    <m/>
    <n v="41"/>
    <n v="0.7"/>
    <n v="0.7"/>
  </r>
  <r>
    <x v="33"/>
    <d v="2015-03-21T00:00:00"/>
    <s v="Zone 3 -Popeye"/>
    <x v="97"/>
    <x v="80"/>
    <x v="69"/>
    <x v="0"/>
    <x v="10"/>
    <m/>
    <s v="Guitarfish - Lesser"/>
    <n v="83"/>
    <n v="2.1"/>
    <n v="2.1"/>
  </r>
  <r>
    <x v="33"/>
    <d v="2015-03-21T00:00:00"/>
    <s v="Zone 3 -Popeye"/>
    <x v="98"/>
    <x v="12"/>
    <x v="70"/>
    <x v="4"/>
    <x v="10"/>
    <m/>
    <m/>
    <m/>
    <s v=""/>
    <s v=""/>
  </r>
  <r>
    <x v="33"/>
    <d v="2015-03-21T00:00:00"/>
    <s v="Zone 3 -Popeye"/>
    <x v="103"/>
    <x v="73"/>
    <x v="74"/>
    <x v="2"/>
    <x v="10"/>
    <m/>
    <m/>
    <m/>
    <s v=""/>
    <s v=""/>
  </r>
  <r>
    <x v="33"/>
    <d v="2015-03-21T00:00:00"/>
    <s v="Zone 3 -Popeye"/>
    <x v="85"/>
    <x v="71"/>
    <x v="61"/>
    <x v="4"/>
    <x v="10"/>
    <m/>
    <m/>
    <m/>
    <s v=""/>
    <s v=""/>
  </r>
  <r>
    <x v="33"/>
    <d v="2015-03-21T00:00:00"/>
    <s v="Zone 3 -Popeye"/>
    <x v="101"/>
    <x v="18"/>
    <x v="73"/>
    <x v="2"/>
    <x v="10"/>
    <m/>
    <m/>
    <m/>
    <s v=""/>
    <s v=""/>
  </r>
  <r>
    <x v="33"/>
    <d v="2015-03-21T00:00:00"/>
    <s v="Zone 3 -Popeye"/>
    <x v="500"/>
    <x v="266"/>
    <x v="152"/>
    <x v="2"/>
    <x v="10"/>
    <m/>
    <m/>
    <m/>
    <s v=""/>
    <s v=""/>
  </r>
  <r>
    <x v="33"/>
    <d v="2015-03-21T00:00:00"/>
    <s v="Zone 3 -Popeye"/>
    <x v="46"/>
    <x v="41"/>
    <x v="33"/>
    <x v="2"/>
    <x v="5"/>
    <m/>
    <s v="Shark Spotted Gully"/>
    <n v="119"/>
    <n v="7.9"/>
    <n v="7.9"/>
  </r>
  <r>
    <x v="33"/>
    <d v="2015-03-21T00:00:00"/>
    <s v="Zone 3 -Popeye"/>
    <x v="46"/>
    <x v="41"/>
    <x v="33"/>
    <x v="2"/>
    <x v="5"/>
    <m/>
    <s v="Shark Spotted Gully"/>
    <n v="105"/>
    <n v="5.0999999999999996"/>
    <n v="5.0999999999999996"/>
  </r>
  <r>
    <x v="33"/>
    <d v="2015-03-21T00:00:00"/>
    <s v="Zone 3 -Popeye"/>
    <x v="46"/>
    <x v="41"/>
    <x v="33"/>
    <x v="2"/>
    <x v="5"/>
    <m/>
    <s v="Shark Spotted Gully"/>
    <n v="104"/>
    <n v="5"/>
    <n v="5"/>
  </r>
  <r>
    <x v="33"/>
    <d v="2015-03-21T00:00:00"/>
    <s v="Zone 3 -Popeye"/>
    <x v="46"/>
    <x v="41"/>
    <x v="33"/>
    <x v="2"/>
    <x v="5"/>
    <m/>
    <s v="Shark Spotted Gully"/>
    <n v="152"/>
    <n v="18.2"/>
    <n v="18.2"/>
  </r>
  <r>
    <x v="33"/>
    <d v="2015-03-21T00:00:00"/>
    <s v="Zone 3 -Popeye"/>
    <x v="46"/>
    <x v="41"/>
    <x v="33"/>
    <x v="2"/>
    <x v="5"/>
    <m/>
    <s v="Shark Spotted Gully"/>
    <n v="159"/>
    <n v="21.3"/>
    <n v="21.3"/>
  </r>
  <r>
    <x v="33"/>
    <d v="2015-03-21T00:00:00"/>
    <s v="Zone 3 -Popeye"/>
    <x v="47"/>
    <x v="42"/>
    <x v="34"/>
    <x v="1"/>
    <x v="5"/>
    <m/>
    <m/>
    <m/>
    <s v=""/>
    <s v=""/>
  </r>
  <r>
    <x v="33"/>
    <d v="2015-03-21T00:00:00"/>
    <s v="Zone 3 -Popeye"/>
    <x v="250"/>
    <x v="21"/>
    <x v="3"/>
    <x v="9"/>
    <x v="5"/>
    <m/>
    <s v="Shark Spotted Gully"/>
    <n v="120"/>
    <n v="8.1"/>
    <n v="8.1"/>
  </r>
  <r>
    <x v="33"/>
    <d v="2015-03-21T00:00:00"/>
    <s v="Zone 3 -Popeye"/>
    <x v="250"/>
    <x v="21"/>
    <x v="3"/>
    <x v="9"/>
    <x v="5"/>
    <m/>
    <s v="Shark Cow / Sevengill"/>
    <n v="131"/>
    <n v="29.1"/>
    <n v="29.1"/>
  </r>
  <r>
    <x v="33"/>
    <d v="2015-03-21T00:00:00"/>
    <s v="Zone 3 -Popeye"/>
    <x v="57"/>
    <x v="5"/>
    <x v="21"/>
    <x v="2"/>
    <x v="5"/>
    <m/>
    <s v="Shark Spotted Gully"/>
    <n v="145"/>
    <n v="15.5"/>
    <n v="15.5"/>
  </r>
  <r>
    <x v="33"/>
    <d v="2015-03-21T00:00:00"/>
    <s v="Zone 3 -Popeye"/>
    <x v="57"/>
    <x v="5"/>
    <x v="21"/>
    <x v="2"/>
    <x v="5"/>
    <m/>
    <s v="Shark Spotted Gully"/>
    <n v="147"/>
    <n v="16.2"/>
    <n v="16.2"/>
  </r>
  <r>
    <x v="33"/>
    <d v="2015-03-21T00:00:00"/>
    <s v="Zone 3 -Popeye"/>
    <x v="57"/>
    <x v="5"/>
    <x v="21"/>
    <x v="2"/>
    <x v="5"/>
    <m/>
    <s v="Shark Spotted Gully"/>
    <n v="154"/>
    <n v="19.100000000000001"/>
    <n v="19.100000000000001"/>
  </r>
  <r>
    <x v="33"/>
    <d v="2015-03-21T00:00:00"/>
    <s v="Zone 3 -Popeye"/>
    <x v="57"/>
    <x v="5"/>
    <x v="21"/>
    <x v="2"/>
    <x v="5"/>
    <m/>
    <s v="Shark Cow / Sevengill"/>
    <n v="186"/>
    <n v="0"/>
    <n v="0"/>
  </r>
  <r>
    <x v="33"/>
    <d v="2015-03-21T00:00:00"/>
    <s v="Zone 3 -Popeye"/>
    <x v="272"/>
    <x v="39"/>
    <x v="160"/>
    <x v="2"/>
    <x v="5"/>
    <m/>
    <s v="Shark Spotted Gully"/>
    <n v="100"/>
    <n v="4.3"/>
    <n v="4.3"/>
  </r>
  <r>
    <x v="33"/>
    <d v="2015-03-21T00:00:00"/>
    <s v="Zone 3 -Popeye"/>
    <x v="272"/>
    <x v="39"/>
    <x v="160"/>
    <x v="2"/>
    <x v="5"/>
    <m/>
    <s v="Shark Spotted Gully"/>
    <n v="90"/>
    <n v="3"/>
    <n v="3"/>
  </r>
  <r>
    <x v="33"/>
    <d v="2015-03-21T00:00:00"/>
    <s v="Zone 3 -Popeye"/>
    <x v="272"/>
    <x v="39"/>
    <x v="160"/>
    <x v="2"/>
    <x v="5"/>
    <m/>
    <s v="Shark Spotted Gully"/>
    <n v="145"/>
    <n v="15.5"/>
    <n v="15.5"/>
  </r>
  <r>
    <x v="33"/>
    <d v="2015-03-21T00:00:00"/>
    <s v="Zone 3 -Popeye"/>
    <x v="272"/>
    <x v="39"/>
    <x v="160"/>
    <x v="2"/>
    <x v="5"/>
    <m/>
    <s v="Shark Spotted Gully"/>
    <n v="106"/>
    <n v="5.3"/>
    <n v="5.3"/>
  </r>
  <r>
    <x v="33"/>
    <d v="2015-03-21T00:00:00"/>
    <s v="Zone 3 -Popeye"/>
    <x v="272"/>
    <x v="39"/>
    <x v="160"/>
    <x v="2"/>
    <x v="5"/>
    <m/>
    <s v="Elephantfish"/>
    <n v="81"/>
    <n v="4.2"/>
    <n v="4.2"/>
  </r>
  <r>
    <x v="33"/>
    <d v="2015-03-21T00:00:00"/>
    <s v="Zone 3 -Popeye"/>
    <x v="56"/>
    <x v="39"/>
    <x v="41"/>
    <x v="2"/>
    <x v="5"/>
    <m/>
    <s v="Shark Spotted Gully"/>
    <n v="125"/>
    <n v="9.3000000000000007"/>
    <n v="9.3000000000000007"/>
  </r>
  <r>
    <x v="33"/>
    <d v="2015-03-21T00:00:00"/>
    <s v="Zone 3 -Popeye"/>
    <x v="56"/>
    <x v="39"/>
    <x v="41"/>
    <x v="2"/>
    <x v="5"/>
    <m/>
    <s v="Shark Spotted Gully"/>
    <n v="142"/>
    <n v="14.4"/>
    <n v="14.4"/>
  </r>
  <r>
    <x v="33"/>
    <d v="2015-03-21T00:00:00"/>
    <s v="Zone 3 -Popeye"/>
    <x v="56"/>
    <x v="39"/>
    <x v="41"/>
    <x v="2"/>
    <x v="5"/>
    <m/>
    <s v="Shark Cow / Sevengill"/>
    <n v="129"/>
    <n v="27.6"/>
    <n v="27.6"/>
  </r>
  <r>
    <x v="33"/>
    <d v="2015-03-21T00:00:00"/>
    <s v="Zone 3 -Popeye"/>
    <x v="55"/>
    <x v="47"/>
    <x v="40"/>
    <x v="2"/>
    <x v="5"/>
    <m/>
    <s v="Shark Spotted Gully"/>
    <n v="144"/>
    <n v="15.1"/>
    <n v="15.1"/>
  </r>
  <r>
    <x v="33"/>
    <d v="2015-03-21T00:00:00"/>
    <s v="Zone 3 -Popeye"/>
    <x v="55"/>
    <x v="47"/>
    <x v="40"/>
    <x v="2"/>
    <x v="5"/>
    <m/>
    <s v="Shark Spotted Gully"/>
    <n v="99"/>
    <n v="4.2"/>
    <n v="4.2"/>
  </r>
  <r>
    <x v="33"/>
    <d v="2015-03-21T00:00:00"/>
    <s v="Zone 3 -Popeye"/>
    <x v="55"/>
    <x v="47"/>
    <x v="40"/>
    <x v="2"/>
    <x v="5"/>
    <m/>
    <s v="Shark Spotted Gully"/>
    <n v="121"/>
    <n v="8.3000000000000007"/>
    <n v="8.3000000000000007"/>
  </r>
  <r>
    <x v="33"/>
    <d v="2015-03-21T00:00:00"/>
    <s v="Zone 3 -Popeye"/>
    <x v="55"/>
    <x v="47"/>
    <x v="40"/>
    <x v="2"/>
    <x v="5"/>
    <m/>
    <s v="Guitarfish - Lesser"/>
    <n v="86"/>
    <n v="2.2999999999999998"/>
    <n v="2.2999999999999998"/>
  </r>
  <r>
    <x v="33"/>
    <d v="2015-03-21T00:00:00"/>
    <s v="Zone 3 -Popeye"/>
    <x v="446"/>
    <x v="314"/>
    <x v="39"/>
    <x v="2"/>
    <x v="5"/>
    <m/>
    <s v="Shark Spotted Gully"/>
    <n v="149"/>
    <n v="17"/>
    <n v="17"/>
  </r>
  <r>
    <x v="33"/>
    <d v="2015-03-21T00:00:00"/>
    <s v="Zone 3 -Popeye"/>
    <x v="446"/>
    <x v="314"/>
    <x v="39"/>
    <x v="2"/>
    <x v="5"/>
    <s v="Kob"/>
    <m/>
    <n v="71"/>
    <n v="3.7"/>
    <n v="3.7"/>
  </r>
  <r>
    <x v="33"/>
    <d v="2015-03-21T00:00:00"/>
    <s v="Zone 3 -Popeye"/>
    <x v="126"/>
    <x v="100"/>
    <x v="87"/>
    <x v="2"/>
    <x v="12"/>
    <m/>
    <m/>
    <m/>
    <s v=""/>
    <s v=""/>
  </r>
  <r>
    <x v="33"/>
    <d v="2015-03-21T00:00:00"/>
    <s v="Zone 3 -Popeye"/>
    <x v="116"/>
    <x v="92"/>
    <x v="83"/>
    <x v="4"/>
    <x v="12"/>
    <m/>
    <m/>
    <m/>
    <s v=""/>
    <s v=""/>
  </r>
  <r>
    <x v="33"/>
    <d v="2015-03-21T00:00:00"/>
    <s v="Zone 3 -Popeye"/>
    <x v="332"/>
    <x v="157"/>
    <x v="81"/>
    <x v="0"/>
    <x v="12"/>
    <m/>
    <m/>
    <m/>
    <s v=""/>
    <s v=""/>
  </r>
  <r>
    <x v="33"/>
    <d v="2015-03-21T00:00:00"/>
    <s v="Zone 3 -Popeye"/>
    <x v="382"/>
    <x v="23"/>
    <x v="214"/>
    <x v="2"/>
    <x v="12"/>
    <m/>
    <s v="Shark Hound Smooth"/>
    <n v="106"/>
    <n v="4.5"/>
    <n v="4.5"/>
  </r>
  <r>
    <x v="33"/>
    <d v="2015-03-21T00:00:00"/>
    <s v="Zone 3 -Popeye"/>
    <x v="121"/>
    <x v="95"/>
    <x v="86"/>
    <x v="2"/>
    <x v="12"/>
    <m/>
    <s v="Shark Cow / Sevengill"/>
    <n v="133"/>
    <n v="30.6"/>
    <n v="30.6"/>
  </r>
  <r>
    <x v="33"/>
    <d v="2015-03-21T00:00:00"/>
    <s v="Zone 3 -Popeye"/>
    <x v="121"/>
    <x v="95"/>
    <x v="86"/>
    <x v="2"/>
    <x v="12"/>
    <m/>
    <s v="Shark Spotted Gully"/>
    <n v="134"/>
    <n v="11.8"/>
    <n v="11.8"/>
  </r>
  <r>
    <x v="33"/>
    <d v="2015-03-21T00:00:00"/>
    <s v="Zone 3 -Popeye"/>
    <x v="114"/>
    <x v="61"/>
    <x v="81"/>
    <x v="0"/>
    <x v="12"/>
    <m/>
    <s v="Shark Spotted Gully"/>
    <n v="106"/>
    <n v="5.3"/>
    <n v="5.3"/>
  </r>
  <r>
    <x v="33"/>
    <d v="2015-03-21T00:00:00"/>
    <s v="Zone 3 -Popeye"/>
    <x v="252"/>
    <x v="180"/>
    <x v="81"/>
    <x v="9"/>
    <x v="12"/>
    <m/>
    <m/>
    <m/>
    <s v=""/>
    <s v=""/>
  </r>
  <r>
    <x v="33"/>
    <d v="2015-03-21T00:00:00"/>
    <s v="Zone 3 -Popeye"/>
    <x v="440"/>
    <x v="309"/>
    <x v="83"/>
    <x v="8"/>
    <x v="41"/>
    <m/>
    <m/>
    <m/>
    <s v=""/>
    <s v=""/>
  </r>
  <r>
    <x v="33"/>
    <d v="2015-03-21T00:00:00"/>
    <s v="Zone 3 -Popeye"/>
    <x v="438"/>
    <x v="31"/>
    <x v="85"/>
    <x v="8"/>
    <x v="41"/>
    <m/>
    <m/>
    <m/>
    <s v=""/>
    <s v=""/>
  </r>
  <r>
    <x v="33"/>
    <d v="2015-03-21T00:00:00"/>
    <s v="Zone 3 -Popeye"/>
    <x v="119"/>
    <x v="94"/>
    <x v="84"/>
    <x v="9"/>
    <x v="41"/>
    <m/>
    <m/>
    <m/>
    <s v=""/>
    <s v=""/>
  </r>
  <r>
    <x v="33"/>
    <d v="2015-03-21T00:00:00"/>
    <s v="Zone 3 -Popeye"/>
    <x v="387"/>
    <x v="268"/>
    <x v="84"/>
    <x v="8"/>
    <x v="41"/>
    <m/>
    <m/>
    <m/>
    <s v=""/>
    <s v=""/>
  </r>
  <r>
    <x v="33"/>
    <d v="2015-03-21T00:00:00"/>
    <s v="Zone 3 -Popeye"/>
    <x v="124"/>
    <x v="98"/>
    <x v="83"/>
    <x v="8"/>
    <x v="41"/>
    <s v="Kob"/>
    <m/>
    <n v="40"/>
    <n v="0.7"/>
    <n v="0.7"/>
  </r>
  <r>
    <x v="33"/>
    <d v="2015-03-21T00:00:00"/>
    <s v="Zone 3 -Popeye"/>
    <x v="168"/>
    <x v="130"/>
    <x v="108"/>
    <x v="9"/>
    <x v="4"/>
    <m/>
    <s v="Shark Spotted Gully"/>
    <n v="147"/>
    <n v="16.2"/>
    <n v="16.2"/>
  </r>
  <r>
    <x v="33"/>
    <d v="2015-03-21T00:00:00"/>
    <s v="Zone 3 -Popeye"/>
    <x v="315"/>
    <x v="45"/>
    <x v="179"/>
    <x v="2"/>
    <x v="4"/>
    <m/>
    <s v="Shark Spotted Gully"/>
    <n v="115"/>
    <n v="7"/>
    <n v="7"/>
  </r>
  <r>
    <x v="33"/>
    <d v="2015-03-21T00:00:00"/>
    <s v="Zone 3 -Popeye"/>
    <x v="315"/>
    <x v="45"/>
    <x v="179"/>
    <x v="2"/>
    <x v="4"/>
    <m/>
    <s v="Shark Spotted Gully"/>
    <n v="90"/>
    <n v="3"/>
    <n v="3"/>
  </r>
  <r>
    <x v="33"/>
    <d v="2015-03-21T00:00:00"/>
    <s v="Zone 3 -Popeye"/>
    <x v="165"/>
    <x v="127"/>
    <x v="106"/>
    <x v="2"/>
    <x v="4"/>
    <m/>
    <s v="Shark Spotted Gully"/>
    <n v="162"/>
    <n v="22.7"/>
    <n v="22.7"/>
  </r>
  <r>
    <x v="33"/>
    <d v="2015-03-21T00:00:00"/>
    <s v="Zone 3 -Popeye"/>
    <x v="317"/>
    <x v="225"/>
    <x v="181"/>
    <x v="2"/>
    <x v="4"/>
    <m/>
    <s v="Shark Spotted Gully"/>
    <n v="131"/>
    <n v="10.9"/>
    <n v="10.9"/>
  </r>
  <r>
    <x v="33"/>
    <d v="2015-03-21T00:00:00"/>
    <s v="Zone 3 -Popeye"/>
    <x v="317"/>
    <x v="225"/>
    <x v="181"/>
    <x v="2"/>
    <x v="4"/>
    <m/>
    <s v="Shark Spotted Gully"/>
    <n v="100"/>
    <n v="4.3"/>
    <n v="4.3"/>
  </r>
  <r>
    <x v="33"/>
    <d v="2015-03-21T00:00:00"/>
    <s v="Zone 3 -Popeye"/>
    <x v="317"/>
    <x v="225"/>
    <x v="181"/>
    <x v="2"/>
    <x v="4"/>
    <s v="Kob"/>
    <m/>
    <n v="57"/>
    <n v="1.9"/>
    <n v="1.9"/>
  </r>
  <r>
    <x v="33"/>
    <d v="2015-03-21T00:00:00"/>
    <s v="Zone 3 -Popeye"/>
    <x v="172"/>
    <x v="134"/>
    <x v="111"/>
    <x v="2"/>
    <x v="4"/>
    <m/>
    <s v="Shark Hound Smooth"/>
    <n v="138"/>
    <n v="11.4"/>
    <n v="11.4"/>
  </r>
  <r>
    <x v="33"/>
    <d v="2015-03-21T00:00:00"/>
    <s v="Zone 3 -Popeye"/>
    <x v="172"/>
    <x v="134"/>
    <x v="111"/>
    <x v="2"/>
    <x v="4"/>
    <m/>
    <s v="Shark Spotted Gully"/>
    <n v="155"/>
    <n v="19.5"/>
    <n v="19.5"/>
  </r>
  <r>
    <x v="33"/>
    <d v="2015-03-21T00:00:00"/>
    <s v="Zone 3 -Popeye"/>
    <x v="172"/>
    <x v="134"/>
    <x v="111"/>
    <x v="2"/>
    <x v="4"/>
    <m/>
    <s v="Shark Spotted Gully"/>
    <n v="91"/>
    <n v="3.1"/>
    <n v="3.1"/>
  </r>
  <r>
    <x v="33"/>
    <d v="2015-03-21T00:00:00"/>
    <s v="Zone 3 -Popeye"/>
    <x v="172"/>
    <x v="134"/>
    <x v="111"/>
    <x v="2"/>
    <x v="4"/>
    <m/>
    <s v="Shark Copper (Female)"/>
    <n v="170"/>
    <n v="67.7"/>
    <n v="67.7"/>
  </r>
  <r>
    <x v="33"/>
    <d v="2015-03-21T00:00:00"/>
    <s v="Zone 3 -Popeye"/>
    <x v="3"/>
    <x v="3"/>
    <x v="2"/>
    <x v="0"/>
    <x v="0"/>
    <m/>
    <s v="Shark Spotted Gully"/>
    <n v="127"/>
    <n v="9.8000000000000007"/>
    <n v="9.8000000000000007"/>
  </r>
  <r>
    <x v="33"/>
    <d v="2015-03-21T00:00:00"/>
    <s v="Zone 3 -Popeye"/>
    <x v="3"/>
    <x v="3"/>
    <x v="2"/>
    <x v="0"/>
    <x v="0"/>
    <m/>
    <s v="Shark Cow / Sevengill"/>
    <n v="100"/>
    <n v="12"/>
    <n v="12"/>
  </r>
  <r>
    <x v="33"/>
    <d v="2015-03-21T00:00:00"/>
    <s v="Zone 3 -Popeye"/>
    <x v="302"/>
    <x v="32"/>
    <x v="172"/>
    <x v="2"/>
    <x v="7"/>
    <m/>
    <s v="Shark Spotted Gully"/>
    <n v="139"/>
    <n v="13.4"/>
    <n v="13.4"/>
  </r>
  <r>
    <x v="33"/>
    <d v="2015-03-21T00:00:00"/>
    <s v="Zone 3 -Popeye"/>
    <x v="302"/>
    <x v="32"/>
    <x v="172"/>
    <x v="2"/>
    <x v="7"/>
    <m/>
    <s v="Ray Bull / Eagle"/>
    <n v="61"/>
    <n v="4.0999999999999996"/>
    <n v="4.0999999999999996"/>
  </r>
  <r>
    <x v="33"/>
    <d v="2015-03-21T00:00:00"/>
    <s v="Zone 3 -Popeye"/>
    <x v="267"/>
    <x v="172"/>
    <x v="159"/>
    <x v="9"/>
    <x v="41"/>
    <m/>
    <m/>
    <m/>
    <s v=""/>
    <s v=""/>
  </r>
  <r>
    <x v="34"/>
    <d v="2015-04-11T00:00:00"/>
    <s v="Zone 3 -Popeye"/>
    <x v="43"/>
    <x v="38"/>
    <x v="30"/>
    <x v="5"/>
    <x v="4"/>
    <s v="Galjoen"/>
    <m/>
    <n v="32"/>
    <n v="0.6"/>
    <n v="0.6"/>
  </r>
  <r>
    <x v="34"/>
    <d v="2015-04-11T00:00:00"/>
    <s v="Zone 3 -Popeye"/>
    <x v="163"/>
    <x v="84"/>
    <x v="104"/>
    <x v="2"/>
    <x v="4"/>
    <m/>
    <s v="Shark Copper (Female)"/>
    <n v="171"/>
    <n v="68.900000000000006"/>
    <n v="68.900000000000006"/>
  </r>
  <r>
    <x v="34"/>
    <d v="2015-04-11T00:00:00"/>
    <s v="Zone 3 -Popeye"/>
    <x v="317"/>
    <x v="225"/>
    <x v="181"/>
    <x v="2"/>
    <x v="4"/>
    <m/>
    <s v="Shark Spotted Gully"/>
    <n v="128"/>
    <n v="10.1"/>
    <n v="10.1"/>
  </r>
  <r>
    <x v="34"/>
    <d v="2015-04-11T00:00:00"/>
    <s v="Zone 3 -Popeye"/>
    <x v="165"/>
    <x v="127"/>
    <x v="106"/>
    <x v="2"/>
    <x v="4"/>
    <m/>
    <s v="Shark Spotted Gully"/>
    <n v="80"/>
    <n v="2"/>
    <n v="2"/>
  </r>
  <r>
    <x v="34"/>
    <d v="2015-04-11T00:00:00"/>
    <s v="Zone 3 -Popeye"/>
    <x v="165"/>
    <x v="127"/>
    <x v="106"/>
    <x v="2"/>
    <x v="4"/>
    <m/>
    <s v="Shark Spotted Gully"/>
    <n v="75"/>
    <n v="1.6"/>
    <n v="1.6"/>
  </r>
  <r>
    <x v="34"/>
    <d v="2015-04-11T00:00:00"/>
    <s v="Zone 3 -Popeye"/>
    <x v="165"/>
    <x v="127"/>
    <x v="106"/>
    <x v="2"/>
    <x v="4"/>
    <m/>
    <s v="Shark Spotted Gully"/>
    <n v="80"/>
    <n v="2"/>
    <n v="2"/>
  </r>
  <r>
    <x v="34"/>
    <d v="2015-04-11T00:00:00"/>
    <s v="Zone 3 -Popeye"/>
    <x v="172"/>
    <x v="134"/>
    <x v="111"/>
    <x v="2"/>
    <x v="4"/>
    <m/>
    <s v="Shark Spotted Gully"/>
    <n v="88"/>
    <n v="2.8"/>
    <n v="2.8"/>
  </r>
  <r>
    <x v="34"/>
    <d v="2015-04-11T00:00:00"/>
    <s v="Zone 3 -Popeye"/>
    <x v="338"/>
    <x v="45"/>
    <x v="75"/>
    <x v="2"/>
    <x v="4"/>
    <m/>
    <m/>
    <m/>
    <s v=""/>
    <s v=""/>
  </r>
  <r>
    <x v="34"/>
    <d v="2015-04-11T00:00:00"/>
    <s v="Zone 3 -Popeye"/>
    <x v="173"/>
    <x v="18"/>
    <x v="21"/>
    <x v="2"/>
    <x v="18"/>
    <m/>
    <m/>
    <m/>
    <s v=""/>
    <s v=""/>
  </r>
  <r>
    <x v="34"/>
    <d v="2015-04-11T00:00:00"/>
    <s v="Zone 3 -Popeye"/>
    <x v="318"/>
    <x v="226"/>
    <x v="182"/>
    <x v="0"/>
    <x v="4"/>
    <m/>
    <m/>
    <m/>
    <s v=""/>
    <s v=""/>
  </r>
  <r>
    <x v="34"/>
    <d v="2015-04-11T00:00:00"/>
    <s v="Zone 3 -Popeye"/>
    <x v="418"/>
    <x v="76"/>
    <x v="166"/>
    <x v="2"/>
    <x v="4"/>
    <m/>
    <m/>
    <m/>
    <s v=""/>
    <s v=""/>
  </r>
  <r>
    <x v="34"/>
    <d v="2015-04-11T00:00:00"/>
    <s v="Zone 3 -Popeye"/>
    <x v="176"/>
    <x v="136"/>
    <x v="113"/>
    <x v="2"/>
    <x v="4"/>
    <m/>
    <m/>
    <m/>
    <s v=""/>
    <s v=""/>
  </r>
  <r>
    <x v="34"/>
    <d v="2015-04-11T00:00:00"/>
    <s v="Zone 3 -Popeye"/>
    <x v="459"/>
    <x v="180"/>
    <x v="17"/>
    <x v="2"/>
    <x v="4"/>
    <m/>
    <m/>
    <m/>
    <s v=""/>
    <s v=""/>
  </r>
  <r>
    <x v="34"/>
    <d v="2015-04-11T00:00:00"/>
    <s v="Zone 3 -Popeye"/>
    <x v="315"/>
    <x v="45"/>
    <x v="179"/>
    <x v="2"/>
    <x v="4"/>
    <m/>
    <m/>
    <m/>
    <s v=""/>
    <s v=""/>
  </r>
  <r>
    <x v="34"/>
    <d v="2015-04-11T00:00:00"/>
    <s v="Zone 3 -Popeye"/>
    <x v="42"/>
    <x v="37"/>
    <x v="30"/>
    <x v="4"/>
    <x v="4"/>
    <m/>
    <m/>
    <m/>
    <s v=""/>
    <s v=""/>
  </r>
  <r>
    <x v="34"/>
    <d v="2015-04-11T00:00:00"/>
    <s v="Zone 3 -Popeye"/>
    <x v="490"/>
    <x v="343"/>
    <x v="260"/>
    <x v="2"/>
    <x v="4"/>
    <m/>
    <m/>
    <m/>
    <s v=""/>
    <s v=""/>
  </r>
  <r>
    <x v="34"/>
    <d v="2015-04-11T00:00:00"/>
    <s v="Zone 3 -Popeye"/>
    <x v="568"/>
    <x v="300"/>
    <x v="102"/>
    <x v="2"/>
    <x v="4"/>
    <m/>
    <m/>
    <m/>
    <s v=""/>
    <s v=""/>
  </r>
  <r>
    <x v="34"/>
    <d v="2015-04-11T00:00:00"/>
    <s v="Zone 3 -Popeye"/>
    <x v="537"/>
    <x v="375"/>
    <x v="291"/>
    <x v="2"/>
    <x v="4"/>
    <m/>
    <m/>
    <m/>
    <s v=""/>
    <s v=""/>
  </r>
  <r>
    <x v="34"/>
    <d v="2015-04-11T00:00:00"/>
    <s v="Zone 3 -Popeye"/>
    <x v="145"/>
    <x v="115"/>
    <x v="98"/>
    <x v="10"/>
    <x v="15"/>
    <m/>
    <m/>
    <m/>
    <s v=""/>
    <s v=""/>
  </r>
  <r>
    <x v="34"/>
    <d v="2015-04-11T00:00:00"/>
    <s v="Zone 3 -Popeye"/>
    <x v="476"/>
    <x v="39"/>
    <x v="254"/>
    <x v="0"/>
    <x v="15"/>
    <m/>
    <m/>
    <m/>
    <s v=""/>
    <s v=""/>
  </r>
  <r>
    <x v="34"/>
    <d v="2015-04-11T00:00:00"/>
    <s v="Zone 3 -Popeye"/>
    <x v="139"/>
    <x v="109"/>
    <x v="94"/>
    <x v="4"/>
    <x v="15"/>
    <m/>
    <m/>
    <m/>
    <s v=""/>
    <s v=""/>
  </r>
  <r>
    <x v="34"/>
    <d v="2015-04-11T00:00:00"/>
    <s v="Zone 3 -Popeye"/>
    <x v="141"/>
    <x v="111"/>
    <x v="95"/>
    <x v="6"/>
    <x v="15"/>
    <m/>
    <m/>
    <m/>
    <s v=""/>
    <s v=""/>
  </r>
  <r>
    <x v="34"/>
    <d v="2015-04-11T00:00:00"/>
    <s v="Zone 3 -Popeye"/>
    <x v="251"/>
    <x v="179"/>
    <x v="139"/>
    <x v="9"/>
    <x v="15"/>
    <m/>
    <m/>
    <m/>
    <s v=""/>
    <s v=""/>
  </r>
  <r>
    <x v="34"/>
    <d v="2015-04-11T00:00:00"/>
    <s v="Zone 3 -Popeye"/>
    <x v="147"/>
    <x v="116"/>
    <x v="29"/>
    <x v="6"/>
    <x v="15"/>
    <s v="Kob"/>
    <m/>
    <n v="47"/>
    <n v="1.1000000000000001"/>
    <n v="1.1000000000000001"/>
  </r>
  <r>
    <x v="34"/>
    <d v="2015-04-11T00:00:00"/>
    <s v="Zone 3 -Popeye"/>
    <x v="147"/>
    <x v="116"/>
    <x v="29"/>
    <x v="6"/>
    <x v="15"/>
    <s v="Kob"/>
    <m/>
    <n v="43"/>
    <n v="0.8"/>
    <n v="0.8"/>
  </r>
  <r>
    <x v="34"/>
    <d v="2015-04-11T00:00:00"/>
    <s v="Zone 3 -Popeye"/>
    <x v="475"/>
    <x v="207"/>
    <x v="253"/>
    <x v="0"/>
    <x v="15"/>
    <m/>
    <s v="Shark Spotted Gully"/>
    <n v="74"/>
    <n v="1.5"/>
    <n v="1.5"/>
  </r>
  <r>
    <x v="34"/>
    <d v="2015-04-11T00:00:00"/>
    <s v="Zone 3 -Popeye"/>
    <x v="570"/>
    <x v="73"/>
    <x v="302"/>
    <x v="2"/>
    <x v="15"/>
    <m/>
    <s v="Shark Spotted Gully"/>
    <n v="93"/>
    <n v="3.4"/>
    <n v="3.4"/>
  </r>
  <r>
    <x v="34"/>
    <d v="2015-04-11T00:00:00"/>
    <s v="Zone 3 -Popeye"/>
    <x v="543"/>
    <x v="75"/>
    <x v="293"/>
    <x v="2"/>
    <x v="15"/>
    <m/>
    <m/>
    <m/>
    <s v=""/>
    <s v=""/>
  </r>
  <r>
    <x v="34"/>
    <d v="2015-04-11T00:00:00"/>
    <s v="Zone 3 -Popeye"/>
    <x v="8"/>
    <x v="8"/>
    <x v="4"/>
    <x v="2"/>
    <x v="2"/>
    <m/>
    <m/>
    <m/>
    <s v=""/>
    <s v=""/>
  </r>
  <r>
    <x v="34"/>
    <d v="2015-04-11T00:00:00"/>
    <s v="Zone 3 -Popeye"/>
    <x v="212"/>
    <x v="81"/>
    <x v="130"/>
    <x v="0"/>
    <x v="2"/>
    <m/>
    <m/>
    <m/>
    <s v=""/>
    <s v=""/>
  </r>
  <r>
    <x v="34"/>
    <d v="2015-04-11T00:00:00"/>
    <s v="Zone 3 -Popeye"/>
    <x v="377"/>
    <x v="76"/>
    <x v="132"/>
    <x v="8"/>
    <x v="2"/>
    <m/>
    <m/>
    <m/>
    <s v=""/>
    <s v=""/>
  </r>
  <r>
    <x v="34"/>
    <d v="2015-04-11T00:00:00"/>
    <s v="Zone 3 -Popeye"/>
    <x v="215"/>
    <x v="94"/>
    <x v="133"/>
    <x v="7"/>
    <x v="2"/>
    <m/>
    <m/>
    <m/>
    <s v=""/>
    <s v=""/>
  </r>
  <r>
    <x v="34"/>
    <d v="2015-04-11T00:00:00"/>
    <s v="Zone 3 -Popeye"/>
    <x v="305"/>
    <x v="18"/>
    <x v="129"/>
    <x v="8"/>
    <x v="2"/>
    <m/>
    <m/>
    <m/>
    <s v=""/>
    <s v=""/>
  </r>
  <r>
    <x v="34"/>
    <d v="2015-04-11T00:00:00"/>
    <s v="Zone 3 -Popeye"/>
    <x v="306"/>
    <x v="216"/>
    <x v="129"/>
    <x v="9"/>
    <x v="2"/>
    <m/>
    <m/>
    <m/>
    <s v=""/>
    <s v=""/>
  </r>
  <r>
    <x v="34"/>
    <d v="2015-04-11T00:00:00"/>
    <s v="Zone 3 -Popeye"/>
    <x v="211"/>
    <x v="158"/>
    <x v="129"/>
    <x v="4"/>
    <x v="2"/>
    <m/>
    <m/>
    <m/>
    <s v=""/>
    <s v=""/>
  </r>
  <r>
    <x v="34"/>
    <d v="2015-04-11T00:00:00"/>
    <s v="Zone 3 -Popeye"/>
    <x v="486"/>
    <x v="340"/>
    <x v="256"/>
    <x v="2"/>
    <x v="2"/>
    <m/>
    <m/>
    <m/>
    <s v=""/>
    <s v=""/>
  </r>
  <r>
    <x v="34"/>
    <d v="2015-04-11T00:00:00"/>
    <s v="Zone 3 -Popeye"/>
    <x v="379"/>
    <x v="263"/>
    <x v="135"/>
    <x v="7"/>
    <x v="2"/>
    <m/>
    <m/>
    <m/>
    <s v=""/>
    <s v=""/>
  </r>
  <r>
    <x v="34"/>
    <d v="2015-04-11T00:00:00"/>
    <s v="Zone 3 -Popeye"/>
    <x v="218"/>
    <x v="162"/>
    <x v="135"/>
    <x v="2"/>
    <x v="2"/>
    <m/>
    <m/>
    <m/>
    <s v=""/>
    <s v=""/>
  </r>
  <r>
    <x v="34"/>
    <d v="2015-04-11T00:00:00"/>
    <s v="Zone 3 -Popeye"/>
    <x v="378"/>
    <x v="262"/>
    <x v="37"/>
    <x v="4"/>
    <x v="2"/>
    <m/>
    <m/>
    <m/>
    <s v=""/>
    <s v=""/>
  </r>
  <r>
    <x v="34"/>
    <d v="2015-04-11T00:00:00"/>
    <s v="Zone 3 -Popeye"/>
    <x v="129"/>
    <x v="102"/>
    <x v="37"/>
    <x v="5"/>
    <x v="2"/>
    <m/>
    <m/>
    <m/>
    <s v=""/>
    <s v=""/>
  </r>
  <r>
    <x v="34"/>
    <d v="2015-04-11T00:00:00"/>
    <s v="Zone 3 -Popeye"/>
    <x v="468"/>
    <x v="328"/>
    <x v="247"/>
    <x v="9"/>
    <x v="2"/>
    <m/>
    <m/>
    <m/>
    <s v=""/>
    <s v=""/>
  </r>
  <r>
    <x v="34"/>
    <d v="2015-04-11T00:00:00"/>
    <s v="Zone 3 -Popeye"/>
    <x v="210"/>
    <x v="157"/>
    <x v="128"/>
    <x v="4"/>
    <x v="2"/>
    <m/>
    <m/>
    <m/>
    <s v=""/>
    <s v=""/>
  </r>
  <r>
    <x v="34"/>
    <d v="2015-04-11T00:00:00"/>
    <s v="Zone 3 -Popeye"/>
    <x v="304"/>
    <x v="215"/>
    <x v="134"/>
    <x v="2"/>
    <x v="2"/>
    <m/>
    <m/>
    <m/>
    <s v=""/>
    <s v=""/>
  </r>
  <r>
    <x v="34"/>
    <d v="2015-04-11T00:00:00"/>
    <s v="Zone 3 -Popeye"/>
    <x v="450"/>
    <x v="13"/>
    <x v="239"/>
    <x v="10"/>
    <x v="2"/>
    <m/>
    <m/>
    <m/>
    <s v=""/>
    <s v=""/>
  </r>
  <r>
    <x v="34"/>
    <d v="2015-04-11T00:00:00"/>
    <s v="Zone 3 -Popeye"/>
    <x v="500"/>
    <x v="266"/>
    <x v="152"/>
    <x v="2"/>
    <x v="10"/>
    <s v="Kob"/>
    <m/>
    <n v="53.5"/>
    <n v="1.5"/>
    <n v="1.5"/>
  </r>
  <r>
    <x v="34"/>
    <d v="2015-04-11T00:00:00"/>
    <s v="Zone 3 -Popeye"/>
    <x v="294"/>
    <x v="157"/>
    <x v="55"/>
    <x v="2"/>
    <x v="10"/>
    <m/>
    <m/>
    <m/>
    <s v=""/>
    <s v=""/>
  </r>
  <r>
    <x v="34"/>
    <d v="2015-04-11T00:00:00"/>
    <s v="Zone 3 -Popeye"/>
    <x v="232"/>
    <x v="47"/>
    <x v="143"/>
    <x v="4"/>
    <x v="21"/>
    <s v="Kob"/>
    <m/>
    <n v="60"/>
    <n v="2.2000000000000002"/>
    <n v="2.2000000000000002"/>
  </r>
  <r>
    <x v="34"/>
    <d v="2015-04-11T00:00:00"/>
    <s v="Zone 3 -Popeye"/>
    <x v="230"/>
    <x v="167"/>
    <x v="21"/>
    <x v="2"/>
    <x v="21"/>
    <m/>
    <s v="Shark Copper (Female)"/>
    <n v="193"/>
    <n v="100.8"/>
    <n v="100.8"/>
  </r>
  <r>
    <x v="34"/>
    <d v="2015-04-11T00:00:00"/>
    <s v="Zone 3 -Popeye"/>
    <x v="275"/>
    <x v="194"/>
    <x v="162"/>
    <x v="2"/>
    <x v="21"/>
    <m/>
    <s v="Shark Spotted Gully"/>
    <n v="160"/>
    <n v="21.7"/>
    <n v="21.7"/>
  </r>
  <r>
    <x v="34"/>
    <d v="2015-04-11T00:00:00"/>
    <s v="Zone 3 -Popeye"/>
    <x v="555"/>
    <x v="386"/>
    <x v="233"/>
    <x v="2"/>
    <x v="21"/>
    <m/>
    <s v="Ray Bull / Eagle"/>
    <n v="55"/>
    <n v="3"/>
    <n v="3"/>
  </r>
  <r>
    <x v="34"/>
    <d v="2015-04-11T00:00:00"/>
    <s v="Zone 3 -Popeye"/>
    <x v="348"/>
    <x v="23"/>
    <x v="94"/>
    <x v="4"/>
    <x v="21"/>
    <m/>
    <m/>
    <m/>
    <s v=""/>
    <s v=""/>
  </r>
  <r>
    <x v="34"/>
    <d v="2015-04-11T00:00:00"/>
    <s v="Zone 3 -Popeye"/>
    <x v="396"/>
    <x v="327"/>
    <x v="123"/>
    <x v="2"/>
    <x v="21"/>
    <m/>
    <m/>
    <m/>
    <s v=""/>
    <s v=""/>
  </r>
  <r>
    <x v="34"/>
    <d v="2015-04-11T00:00:00"/>
    <s v="Zone 3 -Popeye"/>
    <x v="366"/>
    <x v="55"/>
    <x v="94"/>
    <x v="6"/>
    <x v="21"/>
    <m/>
    <m/>
    <m/>
    <s v=""/>
    <s v=""/>
  </r>
  <r>
    <x v="34"/>
    <d v="2015-04-11T00:00:00"/>
    <s v="Zone 3 -Popeye"/>
    <x v="559"/>
    <x v="388"/>
    <x v="143"/>
    <x v="8"/>
    <x v="21"/>
    <m/>
    <m/>
    <m/>
    <s v=""/>
    <s v=""/>
  </r>
  <r>
    <x v="34"/>
    <d v="2015-04-11T00:00:00"/>
    <s v="Zone 3 -Popeye"/>
    <x v="365"/>
    <x v="255"/>
    <x v="161"/>
    <x v="2"/>
    <x v="21"/>
    <m/>
    <m/>
    <m/>
    <s v=""/>
    <s v=""/>
  </r>
  <r>
    <x v="34"/>
    <d v="2015-04-11T00:00:00"/>
    <s v="Zone 3 -Popeye"/>
    <x v="364"/>
    <x v="55"/>
    <x v="78"/>
    <x v="2"/>
    <x v="21"/>
    <m/>
    <m/>
    <m/>
    <s v=""/>
    <s v=""/>
  </r>
  <r>
    <x v="34"/>
    <d v="2015-04-11T00:00:00"/>
    <s v="Zone 3 -Popeye"/>
    <x v="228"/>
    <x v="104"/>
    <x v="141"/>
    <x v="2"/>
    <x v="21"/>
    <m/>
    <m/>
    <m/>
    <s v=""/>
    <s v=""/>
  </r>
  <r>
    <x v="34"/>
    <d v="2015-04-11T00:00:00"/>
    <s v="Zone 3 -Popeye"/>
    <x v="558"/>
    <x v="73"/>
    <x v="172"/>
    <x v="4"/>
    <x v="21"/>
    <m/>
    <m/>
    <m/>
    <s v=""/>
    <s v=""/>
  </r>
  <r>
    <x v="34"/>
    <d v="2015-04-11T00:00:00"/>
    <s v="Zone 3 -Popeye"/>
    <x v="430"/>
    <x v="73"/>
    <x v="59"/>
    <x v="2"/>
    <x v="21"/>
    <m/>
    <m/>
    <m/>
    <s v=""/>
    <s v=""/>
  </r>
  <r>
    <x v="34"/>
    <d v="2015-04-11T00:00:00"/>
    <s v="Zone 3 -Popeye"/>
    <x v="557"/>
    <x v="218"/>
    <x v="297"/>
    <x v="2"/>
    <x v="21"/>
    <m/>
    <m/>
    <m/>
    <s v=""/>
    <s v=""/>
  </r>
  <r>
    <x v="34"/>
    <d v="2015-04-11T00:00:00"/>
    <s v="Zone 3 -Popeye"/>
    <x v="233"/>
    <x v="75"/>
    <x v="144"/>
    <x v="4"/>
    <x v="21"/>
    <m/>
    <m/>
    <m/>
    <s v=""/>
    <s v=""/>
  </r>
  <r>
    <x v="34"/>
    <d v="2015-04-11T00:00:00"/>
    <s v="Zone 3 -Popeye"/>
    <x v="227"/>
    <x v="55"/>
    <x v="140"/>
    <x v="4"/>
    <x v="21"/>
    <m/>
    <m/>
    <m/>
    <s v=""/>
    <s v=""/>
  </r>
  <r>
    <x v="34"/>
    <d v="2015-04-11T00:00:00"/>
    <s v="Zone 3 -Popeye"/>
    <x v="426"/>
    <x v="298"/>
    <x v="140"/>
    <x v="8"/>
    <x v="21"/>
    <m/>
    <m/>
    <m/>
    <s v=""/>
    <s v=""/>
  </r>
  <r>
    <x v="34"/>
    <d v="2015-04-11T00:00:00"/>
    <s v="Zone 3 -Popeye"/>
    <x v="560"/>
    <x v="389"/>
    <x v="172"/>
    <x v="2"/>
    <x v="21"/>
    <m/>
    <m/>
    <m/>
    <s v=""/>
    <s v=""/>
  </r>
  <r>
    <x v="34"/>
    <d v="2015-04-11T00:00:00"/>
    <s v="Zone 3 -Popeye"/>
    <x v="571"/>
    <x v="393"/>
    <x v="303"/>
    <x v="2"/>
    <x v="21"/>
    <m/>
    <m/>
    <m/>
    <s v=""/>
    <s v=""/>
  </r>
  <r>
    <x v="34"/>
    <d v="2015-04-11T00:00:00"/>
    <s v="Zone 3 -Popeye"/>
    <x v="311"/>
    <x v="220"/>
    <x v="176"/>
    <x v="0"/>
    <x v="17"/>
    <s v="Kob"/>
    <m/>
    <n v="55"/>
    <n v="1.7"/>
    <n v="1.7"/>
  </r>
  <r>
    <x v="34"/>
    <d v="2015-04-11T00:00:00"/>
    <s v="Zone 3 -Popeye"/>
    <x v="311"/>
    <x v="220"/>
    <x v="176"/>
    <x v="0"/>
    <x v="17"/>
    <s v="Blacktail"/>
    <m/>
    <n v="31"/>
    <n v="0.9"/>
    <n v="0.9"/>
  </r>
  <r>
    <x v="34"/>
    <d v="2015-04-11T00:00:00"/>
    <s v="Zone 3 -Popeye"/>
    <x v="311"/>
    <x v="220"/>
    <x v="176"/>
    <x v="0"/>
    <x v="17"/>
    <s v="Blacktail"/>
    <m/>
    <n v="37"/>
    <n v="1.6"/>
    <n v="1.6"/>
  </r>
  <r>
    <x v="34"/>
    <d v="2015-04-11T00:00:00"/>
    <s v="Zone 3 -Popeye"/>
    <x v="311"/>
    <x v="220"/>
    <x v="176"/>
    <x v="0"/>
    <x v="17"/>
    <s v="Blacktail"/>
    <m/>
    <n v="35"/>
    <n v="1.3"/>
    <n v="1.3"/>
  </r>
  <r>
    <x v="34"/>
    <d v="2015-04-11T00:00:00"/>
    <s v="Zone 3 -Popeye"/>
    <x v="447"/>
    <x v="13"/>
    <x v="238"/>
    <x v="4"/>
    <x v="17"/>
    <s v="Galjoen"/>
    <m/>
    <n v="37.5"/>
    <n v="0.9"/>
    <n v="0.9"/>
  </r>
  <r>
    <x v="34"/>
    <d v="2015-04-11T00:00:00"/>
    <s v="Zone 3 -Popeye"/>
    <x v="235"/>
    <x v="168"/>
    <x v="94"/>
    <x v="0"/>
    <x v="17"/>
    <s v="Kob"/>
    <m/>
    <n v="54"/>
    <n v="1.6"/>
    <n v="1.6"/>
  </r>
  <r>
    <x v="34"/>
    <d v="2015-04-11T00:00:00"/>
    <s v="Zone 3 -Popeye"/>
    <x v="235"/>
    <x v="168"/>
    <x v="94"/>
    <x v="0"/>
    <x v="17"/>
    <s v="Galjoen"/>
    <m/>
    <n v="31"/>
    <n v="0.5"/>
    <n v="0.5"/>
  </r>
  <r>
    <x v="34"/>
    <d v="2015-04-11T00:00:00"/>
    <s v="Zone 3 -Popeye"/>
    <x v="235"/>
    <x v="168"/>
    <x v="94"/>
    <x v="0"/>
    <x v="17"/>
    <s v="Galjoen"/>
    <m/>
    <n v="30"/>
    <n v="0.5"/>
    <n v="0.5"/>
  </r>
  <r>
    <x v="34"/>
    <d v="2015-04-11T00:00:00"/>
    <s v="Zone 3 -Popeye"/>
    <x v="235"/>
    <x v="168"/>
    <x v="94"/>
    <x v="0"/>
    <x v="17"/>
    <s v="Kob"/>
    <m/>
    <n v="53"/>
    <n v="1.5"/>
    <n v="1.5"/>
  </r>
  <r>
    <x v="34"/>
    <d v="2015-04-11T00:00:00"/>
    <s v="Zone 3 -Popeye"/>
    <x v="351"/>
    <x v="110"/>
    <x v="197"/>
    <x v="4"/>
    <x v="17"/>
    <s v="Galjoen"/>
    <m/>
    <n v="31"/>
    <n v="0.5"/>
    <n v="0.5"/>
  </r>
  <r>
    <x v="34"/>
    <d v="2015-04-11T00:00:00"/>
    <s v="Zone 3 -Popeye"/>
    <x v="351"/>
    <x v="110"/>
    <x v="197"/>
    <x v="4"/>
    <x v="17"/>
    <s v="Galjoen"/>
    <m/>
    <n v="30"/>
    <n v="0.5"/>
    <n v="0.5"/>
  </r>
  <r>
    <x v="34"/>
    <d v="2015-04-11T00:00:00"/>
    <s v="Zone 3 -Popeye"/>
    <x v="236"/>
    <x v="169"/>
    <x v="145"/>
    <x v="4"/>
    <x v="17"/>
    <m/>
    <m/>
    <m/>
    <s v=""/>
    <s v=""/>
  </r>
  <r>
    <x v="34"/>
    <d v="2015-04-11T00:00:00"/>
    <s v="Zone 3 -Popeye"/>
    <x v="405"/>
    <x v="284"/>
    <x v="223"/>
    <x v="2"/>
    <x v="17"/>
    <m/>
    <m/>
    <m/>
    <s v=""/>
    <s v=""/>
  </r>
  <r>
    <x v="34"/>
    <d v="2015-04-11T00:00:00"/>
    <s v="Zone 3 -Popeye"/>
    <x v="566"/>
    <x v="207"/>
    <x v="94"/>
    <x v="2"/>
    <x v="17"/>
    <m/>
    <m/>
    <m/>
    <s v=""/>
    <s v=""/>
  </r>
  <r>
    <x v="34"/>
    <d v="2015-04-11T00:00:00"/>
    <s v="Zone 3 -Popeye"/>
    <x v="237"/>
    <x v="170"/>
    <x v="146"/>
    <x v="2"/>
    <x v="17"/>
    <m/>
    <m/>
    <m/>
    <s v=""/>
    <s v=""/>
  </r>
  <r>
    <x v="34"/>
    <d v="2015-04-11T00:00:00"/>
    <s v="Zone 3 -Popeye"/>
    <x v="202"/>
    <x v="152"/>
    <x v="123"/>
    <x v="2"/>
    <x v="20"/>
    <m/>
    <s v="Shark Copper (Female)"/>
    <n v="169"/>
    <n v="66.400000000000006"/>
    <n v="66.400000000000006"/>
  </r>
  <r>
    <x v="34"/>
    <d v="2015-04-11T00:00:00"/>
    <s v="Zone 3 -Popeye"/>
    <x v="478"/>
    <x v="334"/>
    <x v="83"/>
    <x v="2"/>
    <x v="20"/>
    <m/>
    <s v="Shark Spotted Gully"/>
    <n v="150"/>
    <n v="17.399999999999999"/>
    <n v="17.399999999999999"/>
  </r>
  <r>
    <x v="34"/>
    <d v="2015-04-11T00:00:00"/>
    <s v="Zone 3 -Popeye"/>
    <x v="195"/>
    <x v="146"/>
    <x v="122"/>
    <x v="4"/>
    <x v="20"/>
    <m/>
    <m/>
    <m/>
    <s v=""/>
    <s v=""/>
  </r>
  <r>
    <x v="34"/>
    <d v="2015-04-11T00:00:00"/>
    <s v="Zone 3 -Popeye"/>
    <x v="283"/>
    <x v="55"/>
    <x v="164"/>
    <x v="6"/>
    <x v="20"/>
    <m/>
    <m/>
    <m/>
    <s v=""/>
    <s v=""/>
  </r>
  <r>
    <x v="34"/>
    <d v="2015-04-11T00:00:00"/>
    <s v="Zone 3 -Popeye"/>
    <x v="191"/>
    <x v="45"/>
    <x v="118"/>
    <x v="4"/>
    <x v="20"/>
    <m/>
    <m/>
    <m/>
    <s v=""/>
    <s v=""/>
  </r>
  <r>
    <x v="34"/>
    <d v="2015-04-11T00:00:00"/>
    <s v="Zone 3 -Popeye"/>
    <x v="569"/>
    <x v="10"/>
    <x v="301"/>
    <x v="4"/>
    <x v="22"/>
    <s v="Kob"/>
    <m/>
    <n v="62"/>
    <n v="2.5"/>
    <n v="2.5"/>
  </r>
  <r>
    <x v="34"/>
    <d v="2015-04-11T00:00:00"/>
    <s v="Zone 3 -Popeye"/>
    <x v="308"/>
    <x v="218"/>
    <x v="174"/>
    <x v="2"/>
    <x v="22"/>
    <s v="Kob"/>
    <m/>
    <n v="57"/>
    <n v="1.9"/>
    <n v="1.9"/>
  </r>
  <r>
    <x v="34"/>
    <d v="2015-04-11T00:00:00"/>
    <s v="Zone 3 -Popeye"/>
    <x v="246"/>
    <x v="5"/>
    <x v="152"/>
    <x v="2"/>
    <x v="22"/>
    <s v="Blacktail"/>
    <m/>
    <n v="37"/>
    <n v="1.6"/>
    <n v="1.6"/>
  </r>
  <r>
    <x v="34"/>
    <d v="2015-04-11T00:00:00"/>
    <s v="Zone 3 -Popeye"/>
    <x v="245"/>
    <x v="176"/>
    <x v="151"/>
    <x v="0"/>
    <x v="22"/>
    <m/>
    <m/>
    <m/>
    <s v=""/>
    <s v=""/>
  </r>
  <r>
    <x v="34"/>
    <d v="2015-04-11T00:00:00"/>
    <s v="Zone 3 -Popeye"/>
    <x v="247"/>
    <x v="81"/>
    <x v="153"/>
    <x v="2"/>
    <x v="22"/>
    <m/>
    <m/>
    <m/>
    <s v=""/>
    <s v=""/>
  </r>
  <r>
    <x v="34"/>
    <d v="2015-04-11T00:00:00"/>
    <s v="Zone 3 -Popeye"/>
    <x v="190"/>
    <x v="143"/>
    <x v="118"/>
    <x v="2"/>
    <x v="22"/>
    <m/>
    <m/>
    <m/>
    <s v=""/>
    <s v=""/>
  </r>
  <r>
    <x v="34"/>
    <d v="2015-04-11T00:00:00"/>
    <s v="Zone 3 -Popeye"/>
    <x v="453"/>
    <x v="317"/>
    <x v="118"/>
    <x v="2"/>
    <x v="22"/>
    <m/>
    <m/>
    <m/>
    <s v=""/>
    <s v=""/>
  </r>
  <r>
    <x v="34"/>
    <d v="2015-04-11T00:00:00"/>
    <s v="Zone 3 -Popeye"/>
    <x v="562"/>
    <x v="78"/>
    <x v="300"/>
    <x v="4"/>
    <x v="22"/>
    <m/>
    <m/>
    <m/>
    <s v=""/>
    <s v=""/>
  </r>
  <r>
    <x v="34"/>
    <d v="2015-04-11T00:00:00"/>
    <s v="Zone 3 -Popeye"/>
    <x v="393"/>
    <x v="276"/>
    <x v="152"/>
    <x v="7"/>
    <x v="22"/>
    <m/>
    <m/>
    <m/>
    <s v=""/>
    <s v=""/>
  </r>
  <r>
    <x v="34"/>
    <d v="2015-04-11T00:00:00"/>
    <s v="Zone 3 -Popeye"/>
    <x v="572"/>
    <x v="394"/>
    <x v="304"/>
    <x v="2"/>
    <x v="22"/>
    <m/>
    <m/>
    <m/>
    <s v=""/>
    <s v=""/>
  </r>
  <r>
    <x v="34"/>
    <d v="2015-04-11T00:00:00"/>
    <s v="Zone 3 -Popeye"/>
    <x v="10"/>
    <x v="10"/>
    <x v="6"/>
    <x v="4"/>
    <x v="0"/>
    <m/>
    <s v="Shark Spotted Gully"/>
    <n v="76"/>
    <n v="1.7"/>
    <n v="1.7"/>
  </r>
  <r>
    <x v="34"/>
    <d v="2015-04-11T00:00:00"/>
    <s v="Zone 3 -Popeye"/>
    <x v="10"/>
    <x v="10"/>
    <x v="6"/>
    <x v="4"/>
    <x v="0"/>
    <s v="Galjoen"/>
    <m/>
    <n v="32"/>
    <n v="0.6"/>
    <n v="0.6"/>
  </r>
  <r>
    <x v="34"/>
    <d v="2015-04-11T00:00:00"/>
    <s v="Zone 3 -Popeye"/>
    <x v="261"/>
    <x v="188"/>
    <x v="158"/>
    <x v="7"/>
    <x v="0"/>
    <s v="Shad"/>
    <m/>
    <n v="46"/>
    <n v="1.3"/>
    <n v="1.3"/>
  </r>
  <r>
    <x v="34"/>
    <d v="2015-04-11T00:00:00"/>
    <s v="Zone 3 -Popeye"/>
    <x v="15"/>
    <x v="15"/>
    <x v="10"/>
    <x v="3"/>
    <x v="0"/>
    <m/>
    <s v="Guitarfish - Lesser"/>
    <n v="85"/>
    <n v="2.2000000000000002"/>
    <n v="2.2000000000000002"/>
  </r>
  <r>
    <x v="34"/>
    <d v="2015-04-11T00:00:00"/>
    <s v="Zone 3 -Popeye"/>
    <x v="12"/>
    <x v="12"/>
    <x v="8"/>
    <x v="4"/>
    <x v="0"/>
    <m/>
    <s v="Shark Spotted Gully"/>
    <n v="93"/>
    <n v="3.4"/>
    <n v="3.4"/>
  </r>
  <r>
    <x v="34"/>
    <d v="2015-04-11T00:00:00"/>
    <s v="Zone 3 -Popeye"/>
    <x v="14"/>
    <x v="14"/>
    <x v="10"/>
    <x v="4"/>
    <x v="0"/>
    <m/>
    <s v="Shark Spotted Gully"/>
    <n v="82"/>
    <n v="2.2000000000000002"/>
    <n v="2.2000000000000002"/>
  </r>
  <r>
    <x v="34"/>
    <d v="2015-04-11T00:00:00"/>
    <s v="Zone 3 -Popeye"/>
    <x v="14"/>
    <x v="14"/>
    <x v="10"/>
    <x v="4"/>
    <x v="0"/>
    <m/>
    <s v="Shark Spotted Gully"/>
    <n v="87"/>
    <n v="2.7"/>
    <n v="2.7"/>
  </r>
  <r>
    <x v="34"/>
    <d v="2015-04-11T00:00:00"/>
    <s v="Zone 3 -Popeye"/>
    <x v="9"/>
    <x v="9"/>
    <x v="5"/>
    <x v="2"/>
    <x v="0"/>
    <m/>
    <m/>
    <m/>
    <s v=""/>
    <s v=""/>
  </r>
  <r>
    <x v="34"/>
    <d v="2015-04-11T00:00:00"/>
    <s v="Zone 3 -Popeye"/>
    <x v="553"/>
    <x v="385"/>
    <x v="5"/>
    <x v="8"/>
    <x v="0"/>
    <m/>
    <m/>
    <m/>
    <s v=""/>
    <s v=""/>
  </r>
  <r>
    <x v="34"/>
    <d v="2015-04-11T00:00:00"/>
    <s v="Zone 3 -Popeye"/>
    <x v="268"/>
    <x v="138"/>
    <x v="159"/>
    <x v="9"/>
    <x v="0"/>
    <m/>
    <m/>
    <m/>
    <s v=""/>
    <s v=""/>
  </r>
  <r>
    <x v="34"/>
    <d v="2015-04-11T00:00:00"/>
    <s v="Zone 3 -Popeye"/>
    <x v="3"/>
    <x v="3"/>
    <x v="2"/>
    <x v="0"/>
    <x v="0"/>
    <m/>
    <m/>
    <m/>
    <s v=""/>
    <s v=""/>
  </r>
  <r>
    <x v="34"/>
    <d v="2015-04-11T00:00:00"/>
    <s v="Zone 3 -Popeye"/>
    <x v="135"/>
    <x v="107"/>
    <x v="90"/>
    <x v="2"/>
    <x v="5"/>
    <m/>
    <s v="Shark Hound Smooth"/>
    <n v="168"/>
    <n v="22.7"/>
    <n v="22.7"/>
  </r>
  <r>
    <x v="34"/>
    <d v="2015-04-11T00:00:00"/>
    <s v="Zone 3 -Popeye"/>
    <x v="446"/>
    <x v="314"/>
    <x v="39"/>
    <x v="2"/>
    <x v="5"/>
    <m/>
    <s v="Shark Hound Smooth"/>
    <n v="107"/>
    <n v="4.7"/>
    <n v="4.7"/>
  </r>
  <r>
    <x v="34"/>
    <d v="2015-04-11T00:00:00"/>
    <s v="Zone 3 -Popeye"/>
    <x v="134"/>
    <x v="5"/>
    <x v="74"/>
    <x v="2"/>
    <x v="5"/>
    <m/>
    <s v="Shark Spotted Gully"/>
    <n v="90"/>
    <n v="3"/>
    <n v="3"/>
  </r>
  <r>
    <x v="34"/>
    <d v="2015-04-11T00:00:00"/>
    <s v="Zone 3 -Popeye"/>
    <x v="55"/>
    <x v="47"/>
    <x v="40"/>
    <x v="2"/>
    <x v="5"/>
    <m/>
    <s v="Shark Copper (Female)"/>
    <n v="188"/>
    <n v="92.8"/>
    <n v="92.8"/>
  </r>
  <r>
    <x v="34"/>
    <d v="2015-04-11T00:00:00"/>
    <s v="Zone 3 -Popeye"/>
    <x v="47"/>
    <x v="42"/>
    <x v="34"/>
    <x v="1"/>
    <x v="5"/>
    <m/>
    <m/>
    <m/>
    <s v=""/>
    <s v=""/>
  </r>
  <r>
    <x v="34"/>
    <d v="2015-04-11T00:00:00"/>
    <s v="Zone 3 -Popeye"/>
    <x v="491"/>
    <x v="344"/>
    <x v="261"/>
    <x v="2"/>
    <x v="5"/>
    <m/>
    <m/>
    <m/>
    <s v=""/>
    <s v=""/>
  </r>
  <r>
    <x v="34"/>
    <d v="2015-04-11T00:00:00"/>
    <s v="Zone 3 -Popeye"/>
    <x v="48"/>
    <x v="43"/>
    <x v="34"/>
    <x v="6"/>
    <x v="5"/>
    <m/>
    <m/>
    <m/>
    <s v=""/>
    <s v=""/>
  </r>
  <r>
    <x v="34"/>
    <d v="2015-04-11T00:00:00"/>
    <s v="Zone 3 -Popeye"/>
    <x v="59"/>
    <x v="48"/>
    <x v="43"/>
    <x v="2"/>
    <x v="5"/>
    <m/>
    <m/>
    <m/>
    <s v=""/>
    <s v=""/>
  </r>
  <r>
    <x v="34"/>
    <d v="2015-04-11T00:00:00"/>
    <s v="Zone 3 -Popeye"/>
    <x v="56"/>
    <x v="39"/>
    <x v="41"/>
    <x v="2"/>
    <x v="5"/>
    <m/>
    <m/>
    <m/>
    <s v=""/>
    <s v=""/>
  </r>
  <r>
    <x v="34"/>
    <d v="2015-04-11T00:00:00"/>
    <s v="Zone 3 -Popeye"/>
    <x v="57"/>
    <x v="5"/>
    <x v="21"/>
    <x v="2"/>
    <x v="5"/>
    <m/>
    <m/>
    <m/>
    <s v=""/>
    <s v=""/>
  </r>
  <r>
    <x v="34"/>
    <d v="2015-04-11T00:00:00"/>
    <s v="Zone 3 -Popeye"/>
    <x v="46"/>
    <x v="41"/>
    <x v="33"/>
    <x v="2"/>
    <x v="5"/>
    <m/>
    <m/>
    <m/>
    <s v=""/>
    <s v=""/>
  </r>
  <r>
    <x v="34"/>
    <d v="2015-04-11T00:00:00"/>
    <s v="Zone 3 -Popeye"/>
    <x v="489"/>
    <x v="342"/>
    <x v="39"/>
    <x v="8"/>
    <x v="5"/>
    <m/>
    <m/>
    <m/>
    <s v=""/>
    <s v=""/>
  </r>
  <r>
    <x v="34"/>
    <d v="2015-04-11T00:00:00"/>
    <s v="Zone 3 -Popeye"/>
    <x v="60"/>
    <x v="49"/>
    <x v="44"/>
    <x v="2"/>
    <x v="5"/>
    <m/>
    <m/>
    <m/>
    <s v=""/>
    <s v=""/>
  </r>
  <r>
    <x v="34"/>
    <d v="2015-04-11T00:00:00"/>
    <s v="Zone 3 -Popeye"/>
    <x v="272"/>
    <x v="39"/>
    <x v="160"/>
    <x v="2"/>
    <x v="5"/>
    <m/>
    <m/>
    <m/>
    <s v=""/>
    <s v=""/>
  </r>
  <r>
    <x v="34"/>
    <d v="2015-04-11T00:00:00"/>
    <s v="Zone 3 -Popeye"/>
    <x v="25"/>
    <x v="350"/>
    <x v="19"/>
    <x v="0"/>
    <x v="3"/>
    <m/>
    <s v="Shark Spotted Gully"/>
    <n v="155"/>
    <n v="19.5"/>
    <n v="19.5"/>
  </r>
  <r>
    <x v="34"/>
    <d v="2015-04-11T00:00:00"/>
    <s v="Zone 3 -Popeye"/>
    <x v="403"/>
    <x v="55"/>
    <x v="94"/>
    <x v="6"/>
    <x v="3"/>
    <s v="Shad"/>
    <m/>
    <n v="49"/>
    <n v="1.6"/>
    <n v="1.6"/>
  </r>
  <r>
    <x v="34"/>
    <d v="2015-04-11T00:00:00"/>
    <s v="Zone 3 -Popeye"/>
    <x v="34"/>
    <x v="29"/>
    <x v="25"/>
    <x v="1"/>
    <x v="3"/>
    <s v="Kob"/>
    <m/>
    <n v="63"/>
    <n v="2.6"/>
    <n v="2.6"/>
  </r>
  <r>
    <x v="34"/>
    <d v="2015-04-11T00:00:00"/>
    <s v="Zone 3 -Popeye"/>
    <x v="33"/>
    <x v="5"/>
    <x v="25"/>
    <x v="6"/>
    <x v="3"/>
    <s v="Kob"/>
    <m/>
    <n v="43"/>
    <n v="0.8"/>
    <n v="0.8"/>
  </r>
  <r>
    <x v="34"/>
    <d v="2015-04-11T00:00:00"/>
    <s v="Zone 3 -Popeye"/>
    <x v="29"/>
    <x v="27"/>
    <x v="22"/>
    <x v="6"/>
    <x v="3"/>
    <s v="Kob"/>
    <m/>
    <n v="84"/>
    <n v="6.2"/>
    <n v="6.2"/>
  </r>
  <r>
    <x v="34"/>
    <d v="2015-04-11T00:00:00"/>
    <s v="Zone 3 -Popeye"/>
    <x v="37"/>
    <x v="32"/>
    <x v="28"/>
    <x v="0"/>
    <x v="3"/>
    <s v="Shad"/>
    <m/>
    <n v="45"/>
    <n v="1.2"/>
    <n v="1.2"/>
  </r>
  <r>
    <x v="34"/>
    <d v="2015-04-11T00:00:00"/>
    <s v="Zone 3 -Popeye"/>
    <x v="17"/>
    <x v="17"/>
    <x v="12"/>
    <x v="0"/>
    <x v="3"/>
    <m/>
    <m/>
    <m/>
    <s v=""/>
    <s v=""/>
  </r>
  <r>
    <x v="34"/>
    <d v="2015-04-11T00:00:00"/>
    <s v="Zone 3 -Popeye"/>
    <x v="281"/>
    <x v="199"/>
    <x v="139"/>
    <x v="4"/>
    <x v="15"/>
    <m/>
    <m/>
    <m/>
    <s v=""/>
    <s v=""/>
  </r>
  <r>
    <x v="34"/>
    <d v="2015-04-11T00:00:00"/>
    <s v="Zone 3 -Popeye"/>
    <x v="22"/>
    <x v="21"/>
    <x v="17"/>
    <x v="6"/>
    <x v="3"/>
    <m/>
    <m/>
    <m/>
    <s v=""/>
    <s v=""/>
  </r>
  <r>
    <x v="34"/>
    <d v="2015-04-11T00:00:00"/>
    <s v="Zone 3 -Popeye"/>
    <x v="35"/>
    <x v="30"/>
    <x v="26"/>
    <x v="2"/>
    <x v="3"/>
    <m/>
    <m/>
    <m/>
    <s v=""/>
    <s v=""/>
  </r>
  <r>
    <x v="34"/>
    <d v="2015-04-11T00:00:00"/>
    <s v="Zone 3 -Popeye"/>
    <x v="501"/>
    <x v="349"/>
    <x v="55"/>
    <x v="2"/>
    <x v="3"/>
    <m/>
    <m/>
    <m/>
    <s v=""/>
    <s v=""/>
  </r>
  <r>
    <x v="34"/>
    <d v="2015-04-11T00:00:00"/>
    <s v="Zone 3 -Popeye"/>
    <x v="472"/>
    <x v="331"/>
    <x v="250"/>
    <x v="2"/>
    <x v="3"/>
    <m/>
    <m/>
    <m/>
    <s v=""/>
    <s v=""/>
  </r>
  <r>
    <x v="34"/>
    <d v="2015-04-11T00:00:00"/>
    <s v="Zone 3 -Popeye"/>
    <x v="257"/>
    <x v="185"/>
    <x v="48"/>
    <x v="2"/>
    <x v="3"/>
    <m/>
    <m/>
    <m/>
    <s v=""/>
    <s v=""/>
  </r>
  <r>
    <x v="34"/>
    <d v="2015-04-11T00:00:00"/>
    <s v="Zone 3 -Popeye"/>
    <x v="448"/>
    <x v="156"/>
    <x v="215"/>
    <x v="2"/>
    <x v="3"/>
    <m/>
    <m/>
    <m/>
    <s v=""/>
    <s v=""/>
  </r>
  <r>
    <x v="34"/>
    <d v="2015-04-11T00:00:00"/>
    <s v="Zone 3 -Popeye"/>
    <x v="23"/>
    <x v="22"/>
    <x v="17"/>
    <x v="6"/>
    <x v="3"/>
    <m/>
    <m/>
    <m/>
    <s v=""/>
    <s v=""/>
  </r>
  <r>
    <x v="34"/>
    <d v="2015-04-11T00:00:00"/>
    <s v="Zone 3 -Popeye"/>
    <x v="26"/>
    <x v="25"/>
    <x v="20"/>
    <x v="6"/>
    <x v="3"/>
    <m/>
    <m/>
    <m/>
    <s v=""/>
    <s v=""/>
  </r>
  <r>
    <x v="34"/>
    <d v="2015-04-11T00:00:00"/>
    <s v="Zone 3 -Popeye"/>
    <x v="166"/>
    <x v="128"/>
    <x v="69"/>
    <x v="4"/>
    <x v="18"/>
    <m/>
    <s v="Shark Copper (Male)"/>
    <n v="173"/>
    <n v="68.400000000000006"/>
    <n v="68.400000000000006"/>
  </r>
  <r>
    <x v="34"/>
    <d v="2015-04-11T00:00:00"/>
    <s v="Zone 3 -Popeye"/>
    <x v="166"/>
    <x v="128"/>
    <x v="69"/>
    <x v="4"/>
    <x v="18"/>
    <m/>
    <s v="Shark Copper (Female)"/>
    <n v="169"/>
    <n v="66.400000000000006"/>
    <n v="66.400000000000006"/>
  </r>
  <r>
    <x v="34"/>
    <d v="2015-04-11T00:00:00"/>
    <s v="Zone 3 -Popeye"/>
    <x v="160"/>
    <x v="121"/>
    <x v="48"/>
    <x v="0"/>
    <x v="18"/>
    <m/>
    <s v="Shark Spotted Gully"/>
    <n v="122"/>
    <n v="8.6"/>
    <n v="8.6"/>
  </r>
  <r>
    <x v="34"/>
    <d v="2015-04-11T00:00:00"/>
    <s v="Zone 3 -Popeye"/>
    <x v="175"/>
    <x v="135"/>
    <x v="112"/>
    <x v="2"/>
    <x v="18"/>
    <m/>
    <s v="Shark Hound Smooth"/>
    <n v="106"/>
    <n v="4.5"/>
    <n v="4.5"/>
  </r>
  <r>
    <x v="34"/>
    <d v="2015-04-11T00:00:00"/>
    <s v="Zone 3 -Popeye"/>
    <x v="244"/>
    <x v="175"/>
    <x v="94"/>
    <x v="2"/>
    <x v="18"/>
    <m/>
    <s v="Shark Copper (Female)"/>
    <n v="188"/>
    <n v="92.8"/>
    <n v="92.8"/>
  </r>
  <r>
    <x v="34"/>
    <d v="2015-04-11T00:00:00"/>
    <s v="Zone 3 -Popeye"/>
    <x v="161"/>
    <x v="81"/>
    <x v="94"/>
    <x v="0"/>
    <x v="18"/>
    <m/>
    <s v="Shark Copper (Female)"/>
    <n v="198"/>
    <n v="109.2"/>
    <n v="109.2"/>
  </r>
  <r>
    <x v="34"/>
    <d v="2015-04-11T00:00:00"/>
    <s v="Zone 3 -Popeye"/>
    <x v="249"/>
    <x v="178"/>
    <x v="114"/>
    <x v="2"/>
    <x v="18"/>
    <m/>
    <m/>
    <m/>
    <s v=""/>
    <s v=""/>
  </r>
  <r>
    <x v="34"/>
    <d v="2015-04-11T00:00:00"/>
    <s v="Zone 3 -Popeye"/>
    <x v="159"/>
    <x v="126"/>
    <x v="103"/>
    <x v="4"/>
    <x v="18"/>
    <m/>
    <m/>
    <m/>
    <s v=""/>
    <s v=""/>
  </r>
  <r>
    <x v="34"/>
    <d v="2015-04-11T00:00:00"/>
    <s v="Zone 3 -Popeye"/>
    <x v="167"/>
    <x v="129"/>
    <x v="107"/>
    <x v="0"/>
    <x v="18"/>
    <m/>
    <m/>
    <m/>
    <s v=""/>
    <s v=""/>
  </r>
  <r>
    <x v="34"/>
    <d v="2015-04-11T00:00:00"/>
    <s v="Zone 3 -Popeye"/>
    <x v="157"/>
    <x v="124"/>
    <x v="101"/>
    <x v="2"/>
    <x v="18"/>
    <m/>
    <m/>
    <m/>
    <s v=""/>
    <s v=""/>
  </r>
  <r>
    <x v="34"/>
    <d v="2015-04-11T00:00:00"/>
    <s v="Zone 3 -Popeye"/>
    <x v="174"/>
    <x v="45"/>
    <x v="112"/>
    <x v="9"/>
    <x v="18"/>
    <m/>
    <m/>
    <m/>
    <s v=""/>
    <s v=""/>
  </r>
  <r>
    <x v="34"/>
    <d v="2015-04-11T00:00:00"/>
    <s v="Zone 3 -Popeye"/>
    <x v="169"/>
    <x v="131"/>
    <x v="109"/>
    <x v="2"/>
    <x v="18"/>
    <m/>
    <m/>
    <m/>
    <s v=""/>
    <s v=""/>
  </r>
  <r>
    <x v="34"/>
    <d v="2015-04-11T00:00:00"/>
    <s v="Zone 3 -Popeye"/>
    <x v="292"/>
    <x v="208"/>
    <x v="23"/>
    <x v="0"/>
    <x v="18"/>
    <m/>
    <m/>
    <m/>
    <s v=""/>
    <s v=""/>
  </r>
  <r>
    <x v="34"/>
    <d v="2015-04-11T00:00:00"/>
    <s v="Zone 3 -Popeye"/>
    <x v="550"/>
    <x v="2"/>
    <x v="93"/>
    <x v="4"/>
    <x v="18"/>
    <m/>
    <m/>
    <m/>
    <s v=""/>
    <s v=""/>
  </r>
  <r>
    <x v="34"/>
    <d v="2015-04-11T00:00:00"/>
    <s v="Zone 3 -Popeye"/>
    <x v="0"/>
    <x v="0"/>
    <x v="0"/>
    <x v="0"/>
    <x v="0"/>
    <m/>
    <m/>
    <m/>
    <s v=""/>
    <s v=""/>
  </r>
  <r>
    <x v="34"/>
    <d v="2015-04-11T00:00:00"/>
    <s v="Zone 3 -Popeye"/>
    <x v="325"/>
    <x v="61"/>
    <x v="187"/>
    <x v="2"/>
    <x v="0"/>
    <m/>
    <s v="Guitarfish - Lesser"/>
    <n v="80"/>
    <n v="1.8"/>
    <n v="1.8"/>
  </r>
  <r>
    <x v="34"/>
    <d v="2015-04-11T00:00:00"/>
    <s v="Zone 3 -Popeye"/>
    <x v="1"/>
    <x v="1"/>
    <x v="0"/>
    <x v="1"/>
    <x v="0"/>
    <s v="Blacktail"/>
    <m/>
    <n v="38"/>
    <n v="1.7"/>
    <n v="1.7"/>
  </r>
  <r>
    <x v="34"/>
    <d v="2015-04-11T00:00:00"/>
    <s v="Zone 3 -Popeye"/>
    <x v="4"/>
    <x v="4"/>
    <x v="2"/>
    <x v="2"/>
    <x v="0"/>
    <s v="Kob"/>
    <m/>
    <n v="45"/>
    <n v="0.9"/>
    <n v="0.9"/>
  </r>
  <r>
    <x v="34"/>
    <d v="2015-04-11T00:00:00"/>
    <s v="Zone 3 -Popeye"/>
    <x v="266"/>
    <x v="5"/>
    <x v="159"/>
    <x v="4"/>
    <x v="0"/>
    <m/>
    <m/>
    <m/>
    <s v=""/>
    <s v=""/>
  </r>
  <r>
    <x v="34"/>
    <d v="2015-04-11T00:00:00"/>
    <s v="Zone 3 -Popeye"/>
    <x v="267"/>
    <x v="172"/>
    <x v="159"/>
    <x v="9"/>
    <x v="0"/>
    <m/>
    <m/>
    <m/>
    <s v=""/>
    <s v=""/>
  </r>
  <r>
    <x v="34"/>
    <d v="2015-04-11T00:00:00"/>
    <s v="Zone 3 -Popeye"/>
    <x v="262"/>
    <x v="189"/>
    <x v="6"/>
    <x v="5"/>
    <x v="0"/>
    <m/>
    <m/>
    <m/>
    <s v=""/>
    <s v=""/>
  </r>
  <r>
    <x v="34"/>
    <d v="2015-04-11T00:00:00"/>
    <s v="Zone 3 -Popeye"/>
    <x v="264"/>
    <x v="113"/>
    <x v="6"/>
    <x v="8"/>
    <x v="0"/>
    <m/>
    <m/>
    <m/>
    <s v=""/>
    <s v=""/>
  </r>
  <r>
    <x v="34"/>
    <d v="2015-04-11T00:00:00"/>
    <s v="Zone 3 -Popeye"/>
    <x v="5"/>
    <x v="5"/>
    <x v="2"/>
    <x v="2"/>
    <x v="0"/>
    <m/>
    <m/>
    <m/>
    <s v=""/>
    <s v=""/>
  </r>
  <r>
    <x v="34"/>
    <d v="2015-04-11T00:00:00"/>
    <s v="Zone 3 -Popeye"/>
    <x v="437"/>
    <x v="307"/>
    <x v="85"/>
    <x v="0"/>
    <x v="12"/>
    <m/>
    <s v="Shark Copper (Male)"/>
    <n v="151"/>
    <n v="44.8"/>
    <n v="44.8"/>
  </r>
  <r>
    <x v="34"/>
    <d v="2015-04-11T00:00:00"/>
    <s v="Zone 3 -Popeye"/>
    <x v="552"/>
    <x v="384"/>
    <x v="202"/>
    <x v="2"/>
    <x v="12"/>
    <m/>
    <m/>
    <m/>
    <s v=""/>
    <s v=""/>
  </r>
  <r>
    <x v="34"/>
    <d v="2015-04-11T00:00:00"/>
    <s v="Zone 3 -Popeye"/>
    <x v="114"/>
    <x v="61"/>
    <x v="81"/>
    <x v="0"/>
    <x v="12"/>
    <m/>
    <m/>
    <m/>
    <s v=""/>
    <s v=""/>
  </r>
  <r>
    <x v="34"/>
    <d v="2015-04-11T00:00:00"/>
    <s v="Zone 3 -Popeye"/>
    <x v="126"/>
    <x v="100"/>
    <x v="87"/>
    <x v="2"/>
    <x v="12"/>
    <m/>
    <m/>
    <m/>
    <s v=""/>
    <s v=""/>
  </r>
  <r>
    <x v="34"/>
    <d v="2015-04-11T00:00:00"/>
    <s v="Zone 3 -Popeye"/>
    <x v="121"/>
    <x v="95"/>
    <x v="86"/>
    <x v="2"/>
    <x v="12"/>
    <m/>
    <m/>
    <m/>
    <s v=""/>
    <s v=""/>
  </r>
  <r>
    <x v="34"/>
    <d v="2015-04-11T00:00:00"/>
    <s v="Zone 3 -Popeye"/>
    <x v="332"/>
    <x v="157"/>
    <x v="81"/>
    <x v="0"/>
    <x v="12"/>
    <m/>
    <m/>
    <m/>
    <s v=""/>
    <s v=""/>
  </r>
  <r>
    <x v="34"/>
    <d v="2015-04-11T00:00:00"/>
    <s v="Zone 3 -Popeye"/>
    <x v="252"/>
    <x v="180"/>
    <x v="81"/>
    <x v="9"/>
    <x v="12"/>
    <m/>
    <m/>
    <m/>
    <s v=""/>
    <s v=""/>
  </r>
  <r>
    <x v="34"/>
    <d v="2015-04-11T00:00:00"/>
    <s v="Zone 3 -Popeye"/>
    <x v="123"/>
    <x v="97"/>
    <x v="85"/>
    <x v="0"/>
    <x v="12"/>
    <m/>
    <m/>
    <m/>
    <s v=""/>
    <s v=""/>
  </r>
  <r>
    <x v="34"/>
    <d v="2015-04-11T00:00:00"/>
    <s v="Zone 3 -Popeye"/>
    <x v="382"/>
    <x v="23"/>
    <x v="214"/>
    <x v="2"/>
    <x v="12"/>
    <m/>
    <m/>
    <m/>
    <s v=""/>
    <s v=""/>
  </r>
  <r>
    <x v="34"/>
    <d v="2015-04-11T00:00:00"/>
    <s v="Zone 3 -Popeye"/>
    <x v="242"/>
    <x v="173"/>
    <x v="48"/>
    <x v="0"/>
    <x v="12"/>
    <m/>
    <m/>
    <m/>
    <s v=""/>
    <s v=""/>
  </r>
  <r>
    <x v="34"/>
    <d v="2015-04-11T00:00:00"/>
    <s v="Zone 3 -Popeye"/>
    <x v="573"/>
    <x v="331"/>
    <x v="97"/>
    <x v="4"/>
    <x v="12"/>
    <m/>
    <m/>
    <m/>
    <s v=""/>
    <s v=""/>
  </r>
  <r>
    <x v="34"/>
    <d v="2015-04-11T00:00:00"/>
    <s v="Zone 3 -Popeye"/>
    <x v="78"/>
    <x v="65"/>
    <x v="55"/>
    <x v="2"/>
    <x v="8"/>
    <m/>
    <s v="Shark Copper (Female)"/>
    <n v="175"/>
    <n v="74.099999999999994"/>
    <n v="74.099999999999994"/>
  </r>
  <r>
    <x v="34"/>
    <d v="2015-04-11T00:00:00"/>
    <s v="Zone 3 -Popeye"/>
    <x v="71"/>
    <x v="60"/>
    <x v="51"/>
    <x v="3"/>
    <x v="8"/>
    <s v="Galjoen"/>
    <m/>
    <n v="31.5"/>
    <n v="0.5"/>
    <n v="0.5"/>
  </r>
  <r>
    <x v="34"/>
    <d v="2015-04-11T00:00:00"/>
    <s v="Zone 3 -Popeye"/>
    <x v="70"/>
    <x v="59"/>
    <x v="51"/>
    <x v="0"/>
    <x v="8"/>
    <m/>
    <m/>
    <m/>
    <s v=""/>
    <s v=""/>
  </r>
  <r>
    <x v="34"/>
    <d v="2015-04-11T00:00:00"/>
    <s v="Zone 3 -Popeye"/>
    <x v="408"/>
    <x v="31"/>
    <x v="171"/>
    <x v="2"/>
    <x v="8"/>
    <m/>
    <m/>
    <m/>
    <s v=""/>
    <s v=""/>
  </r>
  <r>
    <x v="34"/>
    <d v="2015-04-11T00:00:00"/>
    <s v="Zone 3 -Popeye"/>
    <x v="80"/>
    <x v="67"/>
    <x v="56"/>
    <x v="4"/>
    <x v="8"/>
    <m/>
    <m/>
    <m/>
    <s v=""/>
    <s v=""/>
  </r>
  <r>
    <x v="34"/>
    <d v="2015-04-11T00:00:00"/>
    <s v="Zone 3 -Popeye"/>
    <x v="74"/>
    <x v="13"/>
    <x v="54"/>
    <x v="2"/>
    <x v="8"/>
    <m/>
    <m/>
    <m/>
    <s v=""/>
    <s v=""/>
  </r>
  <r>
    <x v="34"/>
    <d v="2015-04-11T00:00:00"/>
    <s v="Zone 3 -Popeye"/>
    <x v="574"/>
    <x v="81"/>
    <x v="93"/>
    <x v="2"/>
    <x v="8"/>
    <m/>
    <m/>
    <m/>
    <s v=""/>
    <s v=""/>
  </r>
  <r>
    <x v="34"/>
    <d v="2015-04-11T00:00:00"/>
    <s v="Zone 3 -Popeye"/>
    <x v="136"/>
    <x v="45"/>
    <x v="91"/>
    <x v="2"/>
    <x v="7"/>
    <s v="Galjoen"/>
    <m/>
    <n v="32"/>
    <n v="0.6"/>
    <n v="0.6"/>
  </r>
  <r>
    <x v="34"/>
    <d v="2015-04-11T00:00:00"/>
    <s v="Zone 3 -Popeye"/>
    <x v="65"/>
    <x v="54"/>
    <x v="47"/>
    <x v="2"/>
    <x v="7"/>
    <s v="Kob"/>
    <m/>
    <n v="54"/>
    <n v="1.6"/>
    <n v="1.6"/>
  </r>
  <r>
    <x v="34"/>
    <d v="2015-04-11T00:00:00"/>
    <s v="Zone 3 -Popeye"/>
    <x v="65"/>
    <x v="54"/>
    <x v="47"/>
    <x v="2"/>
    <x v="7"/>
    <s v="Kob"/>
    <m/>
    <n v="65"/>
    <n v="2.8"/>
    <n v="2.8"/>
  </r>
  <r>
    <x v="34"/>
    <d v="2015-04-11T00:00:00"/>
    <s v="Zone 3 -Popeye"/>
    <x v="346"/>
    <x v="242"/>
    <x v="10"/>
    <x v="4"/>
    <x v="7"/>
    <s v="Kob"/>
    <m/>
    <n v="53.5"/>
    <n v="1.5"/>
    <n v="1.5"/>
  </r>
  <r>
    <x v="34"/>
    <d v="2015-04-11T00:00:00"/>
    <s v="Zone 3 -Popeye"/>
    <x v="465"/>
    <x v="324"/>
    <x v="246"/>
    <x v="2"/>
    <x v="7"/>
    <s v="Kob"/>
    <m/>
    <n v="41"/>
    <n v="0.7"/>
    <n v="0.7"/>
  </r>
  <r>
    <x v="34"/>
    <d v="2015-04-11T00:00:00"/>
    <s v="Zone 3 -Popeye"/>
    <x v="132"/>
    <x v="105"/>
    <x v="23"/>
    <x v="7"/>
    <x v="7"/>
    <s v="Kob"/>
    <m/>
    <n v="71"/>
    <n v="3.7"/>
    <n v="3.7"/>
  </r>
  <r>
    <x v="34"/>
    <d v="2015-04-11T00:00:00"/>
    <s v="Zone 3 -Popeye"/>
    <x v="64"/>
    <x v="53"/>
    <x v="23"/>
    <x v="2"/>
    <x v="7"/>
    <m/>
    <s v="Guitarfish - Lesser"/>
    <n v="83"/>
    <n v="2.1"/>
    <n v="2.1"/>
  </r>
  <r>
    <x v="34"/>
    <d v="2015-04-11T00:00:00"/>
    <s v="Zone 3 -Popeye"/>
    <x v="58"/>
    <x v="5"/>
    <x v="42"/>
    <x v="0"/>
    <x v="7"/>
    <m/>
    <s v="Shark Copper (Female)"/>
    <n v="181"/>
    <n v="82.4"/>
    <n v="82.4"/>
  </r>
  <r>
    <x v="34"/>
    <d v="2015-04-11T00:00:00"/>
    <s v="Zone 3 -Popeye"/>
    <x v="302"/>
    <x v="32"/>
    <x v="172"/>
    <x v="2"/>
    <x v="7"/>
    <m/>
    <s v="Shark Spotted Gully"/>
    <n v="80"/>
    <n v="2"/>
    <n v="2"/>
  </r>
  <r>
    <x v="34"/>
    <d v="2015-04-11T00:00:00"/>
    <s v="Zone 3 -Popeye"/>
    <x v="302"/>
    <x v="32"/>
    <x v="172"/>
    <x v="2"/>
    <x v="7"/>
    <m/>
    <s v="Ray Diamond / ButterFly"/>
    <n v="125"/>
    <n v="17.8"/>
    <n v="17.8"/>
  </r>
  <r>
    <x v="34"/>
    <d v="2015-04-11T00:00:00"/>
    <s v="Zone 3 -Popeye"/>
    <x v="62"/>
    <x v="51"/>
    <x v="46"/>
    <x v="0"/>
    <x v="7"/>
    <s v="Kob"/>
    <m/>
    <n v="46"/>
    <n v="1"/>
    <n v="1"/>
  </r>
  <r>
    <x v="34"/>
    <d v="2015-04-11T00:00:00"/>
    <s v="Zone 3 -Popeye"/>
    <x v="62"/>
    <x v="51"/>
    <x v="46"/>
    <x v="0"/>
    <x v="7"/>
    <m/>
    <s v="Shark Copper (Female)"/>
    <n v="172"/>
    <n v="70.2"/>
    <n v="70.2"/>
  </r>
  <r>
    <x v="34"/>
    <d v="2015-04-11T00:00:00"/>
    <s v="Zone 3 -Popeye"/>
    <x v="431"/>
    <x v="302"/>
    <x v="3"/>
    <x v="0"/>
    <x v="7"/>
    <m/>
    <s v="Shark Spotted Gully"/>
    <n v="108"/>
    <n v="5.6"/>
    <n v="5.6"/>
  </r>
  <r>
    <x v="34"/>
    <d v="2015-04-11T00:00:00"/>
    <s v="Zone 3 -Popeye"/>
    <x v="431"/>
    <x v="302"/>
    <x v="3"/>
    <x v="0"/>
    <x v="7"/>
    <s v="Kob"/>
    <m/>
    <n v="46"/>
    <n v="1"/>
    <n v="1"/>
  </r>
  <r>
    <x v="34"/>
    <d v="2015-04-11T00:00:00"/>
    <s v="Zone 3 -Popeye"/>
    <x v="563"/>
    <x v="391"/>
    <x v="242"/>
    <x v="5"/>
    <x v="7"/>
    <s v="Kob"/>
    <m/>
    <n v="47"/>
    <n v="1.1000000000000001"/>
    <n v="1.1000000000000001"/>
  </r>
  <r>
    <x v="34"/>
    <d v="2015-04-11T00:00:00"/>
    <s v="Zone 3 -Popeye"/>
    <x v="461"/>
    <x v="321"/>
    <x v="242"/>
    <x v="4"/>
    <x v="7"/>
    <s v="Shad"/>
    <m/>
    <n v="41.5"/>
    <n v="0.9"/>
    <n v="0.9"/>
  </r>
  <r>
    <x v="34"/>
    <d v="2015-04-11T00:00:00"/>
    <s v="Zone 3 -Popeye"/>
    <x v="461"/>
    <x v="321"/>
    <x v="242"/>
    <x v="4"/>
    <x v="7"/>
    <s v="Shad"/>
    <m/>
    <n v="35"/>
    <n v="0"/>
    <n v="0"/>
  </r>
  <r>
    <x v="34"/>
    <d v="2015-04-11T00:00:00"/>
    <s v="Zone 3 -Popeye"/>
    <x v="66"/>
    <x v="55"/>
    <x v="48"/>
    <x v="6"/>
    <x v="7"/>
    <m/>
    <m/>
    <m/>
    <s v=""/>
    <s v=""/>
  </r>
  <r>
    <x v="34"/>
    <d v="2015-04-11T00:00:00"/>
    <s v="Zone 3 -Popeye"/>
    <x v="67"/>
    <x v="56"/>
    <x v="48"/>
    <x v="1"/>
    <x v="7"/>
    <m/>
    <m/>
    <m/>
    <s v=""/>
    <s v=""/>
  </r>
  <r>
    <x v="34"/>
    <d v="2015-04-11T00:00:00"/>
    <s v="Zone 3 -Popeye"/>
    <x v="469"/>
    <x v="81"/>
    <x v="248"/>
    <x v="2"/>
    <x v="7"/>
    <m/>
    <m/>
    <m/>
    <s v=""/>
    <s v=""/>
  </r>
  <r>
    <x v="34"/>
    <d v="2015-04-11T00:00:00"/>
    <s v="Zone 3 -Popeye"/>
    <x v="68"/>
    <x v="57"/>
    <x v="49"/>
    <x v="2"/>
    <x v="7"/>
    <m/>
    <m/>
    <m/>
    <s v=""/>
    <s v=""/>
  </r>
  <r>
    <x v="34"/>
    <d v="2015-04-11T00:00:00"/>
    <s v="Zone 3 -Popeye"/>
    <x v="410"/>
    <x v="81"/>
    <x v="82"/>
    <x v="6"/>
    <x v="7"/>
    <m/>
    <m/>
    <m/>
    <s v=""/>
    <s v=""/>
  </r>
  <r>
    <x v="34"/>
    <d v="2015-04-11T00:00:00"/>
    <s v="Zone 3 -Popeye"/>
    <x v="575"/>
    <x v="395"/>
    <x v="47"/>
    <x v="6"/>
    <x v="7"/>
    <m/>
    <m/>
    <m/>
    <s v=""/>
    <s v=""/>
  </r>
  <r>
    <x v="34"/>
    <d v="2015-04-11T00:00:00"/>
    <s v="Zone 3 -Popeye"/>
    <x v="137"/>
    <x v="13"/>
    <x v="92"/>
    <x v="9"/>
    <x v="7"/>
    <m/>
    <m/>
    <m/>
    <s v=""/>
    <s v=""/>
  </r>
  <r>
    <x v="34"/>
    <d v="2015-04-11T00:00:00"/>
    <s v="Zone 3 -Popeye"/>
    <x v="127"/>
    <x v="61"/>
    <x v="55"/>
    <x v="4"/>
    <x v="7"/>
    <m/>
    <m/>
    <m/>
    <s v=""/>
    <s v=""/>
  </r>
  <r>
    <x v="34"/>
    <d v="2015-04-11T00:00:00"/>
    <s v="Zone 3 -Popeye"/>
    <x v="576"/>
    <x v="396"/>
    <x v="21"/>
    <x v="2"/>
    <x v="15"/>
    <m/>
    <m/>
    <m/>
    <s v=""/>
    <s v=""/>
  </r>
  <r>
    <x v="34"/>
    <d v="2015-04-11T00:00:00"/>
    <s v="Zone 3 -Popeye"/>
    <x v="538"/>
    <x v="376"/>
    <x v="69"/>
    <x v="2"/>
    <x v="4"/>
    <m/>
    <s v="Shark Copper (Female)"/>
    <n v="162"/>
    <n v="58.2"/>
    <n v="58.2"/>
  </r>
  <r>
    <x v="34"/>
    <d v="2015-04-11T00:00:00"/>
    <s v="Zone 3 -Popeye"/>
    <x v="538"/>
    <x v="376"/>
    <x v="69"/>
    <x v="2"/>
    <x v="4"/>
    <m/>
    <s v="Shark Spotted Gully"/>
    <n v="91"/>
    <n v="3.1"/>
    <n v="3.1"/>
  </r>
  <r>
    <x v="35"/>
    <d v="2015-06-13T00:00:00"/>
    <s v="Zone 3 -Popeye"/>
    <x v="574"/>
    <x v="81"/>
    <x v="93"/>
    <x v="2"/>
    <x v="8"/>
    <m/>
    <m/>
    <m/>
    <s v=""/>
    <s v=""/>
  </r>
  <r>
    <x v="35"/>
    <d v="2015-06-13T00:00:00"/>
    <s v="Zone 3 -Popeye"/>
    <x v="72"/>
    <x v="61"/>
    <x v="52"/>
    <x v="4"/>
    <x v="8"/>
    <m/>
    <m/>
    <m/>
    <s v=""/>
    <s v=""/>
  </r>
  <r>
    <x v="35"/>
    <d v="2015-06-13T00:00:00"/>
    <s v="Zone 3 -Popeye"/>
    <x v="71"/>
    <x v="60"/>
    <x v="51"/>
    <x v="3"/>
    <x v="20"/>
    <s v="Galjoen"/>
    <m/>
    <n v="32"/>
    <n v="0.6"/>
    <n v="0.6"/>
  </r>
  <r>
    <x v="35"/>
    <d v="2015-06-13T00:00:00"/>
    <s v="Zone 3 -Popeye"/>
    <x v="71"/>
    <x v="60"/>
    <x v="51"/>
    <x v="3"/>
    <x v="20"/>
    <s v="Galjoen"/>
    <m/>
    <n v="32"/>
    <n v="0.6"/>
    <n v="0.6"/>
  </r>
  <r>
    <x v="35"/>
    <d v="2015-06-13T00:00:00"/>
    <s v="Zone 3 -Popeye"/>
    <x v="71"/>
    <x v="60"/>
    <x v="51"/>
    <x v="3"/>
    <x v="20"/>
    <s v="Galjoen"/>
    <m/>
    <n v="30"/>
    <n v="0.5"/>
    <n v="0.5"/>
  </r>
  <r>
    <x v="35"/>
    <d v="2015-06-13T00:00:00"/>
    <s v="Zone 3 -Popeye"/>
    <x v="71"/>
    <x v="60"/>
    <x v="51"/>
    <x v="3"/>
    <x v="20"/>
    <s v="Galjoen"/>
    <m/>
    <n v="31"/>
    <n v="0.5"/>
    <n v="0.5"/>
  </r>
  <r>
    <x v="35"/>
    <d v="2015-06-13T00:00:00"/>
    <s v="Zone 3 -Popeye"/>
    <x v="71"/>
    <x v="60"/>
    <x v="51"/>
    <x v="3"/>
    <x v="20"/>
    <s v="Galjoen"/>
    <m/>
    <n v="31"/>
    <n v="0.5"/>
    <n v="0.5"/>
  </r>
  <r>
    <x v="35"/>
    <d v="2015-06-13T00:00:00"/>
    <s v="Zone 3 -Popeye"/>
    <x v="71"/>
    <x v="60"/>
    <x v="51"/>
    <x v="3"/>
    <x v="20"/>
    <s v="Galjoen"/>
    <m/>
    <n v="31"/>
    <n v="0.5"/>
    <n v="0.5"/>
  </r>
  <r>
    <x v="35"/>
    <d v="2015-06-13T00:00:00"/>
    <s v="Zone 3 -Popeye"/>
    <x v="70"/>
    <x v="59"/>
    <x v="51"/>
    <x v="0"/>
    <x v="20"/>
    <s v="Galjoen"/>
    <m/>
    <n v="30"/>
    <n v="0.5"/>
    <n v="0.5"/>
  </r>
  <r>
    <x v="35"/>
    <d v="2015-06-13T00:00:00"/>
    <s v="Zone 3 -Popeye"/>
    <x v="70"/>
    <x v="59"/>
    <x v="51"/>
    <x v="0"/>
    <x v="20"/>
    <s v="Galjoen"/>
    <m/>
    <n v="31"/>
    <n v="0.5"/>
    <n v="0.5"/>
  </r>
  <r>
    <x v="35"/>
    <d v="2015-06-13T00:00:00"/>
    <s v="Zone 3 -Popeye"/>
    <x v="70"/>
    <x v="59"/>
    <x v="51"/>
    <x v="0"/>
    <x v="20"/>
    <s v="Galjoen"/>
    <m/>
    <n v="39"/>
    <n v="1.1000000000000001"/>
    <n v="1.1000000000000001"/>
  </r>
  <r>
    <x v="35"/>
    <d v="2015-06-13T00:00:00"/>
    <s v="Zone 3 -Popeye"/>
    <x v="70"/>
    <x v="59"/>
    <x v="51"/>
    <x v="0"/>
    <x v="20"/>
    <s v="Galjoen"/>
    <m/>
    <n v="30"/>
    <n v="0.5"/>
    <n v="0.5"/>
  </r>
  <r>
    <x v="35"/>
    <d v="2015-06-13T00:00:00"/>
    <s v="Zone 3 -Popeye"/>
    <x v="70"/>
    <x v="59"/>
    <x v="51"/>
    <x v="0"/>
    <x v="20"/>
    <s v="Galjoen"/>
    <m/>
    <n v="30"/>
    <n v="0.5"/>
    <n v="0.5"/>
  </r>
  <r>
    <x v="35"/>
    <d v="2015-06-13T00:00:00"/>
    <s v="Zone 3 -Popeye"/>
    <x v="408"/>
    <x v="31"/>
    <x v="171"/>
    <x v="2"/>
    <x v="8"/>
    <s v="Galjoen"/>
    <m/>
    <n v="31"/>
    <n v="0.5"/>
    <n v="0.5"/>
  </r>
  <r>
    <x v="35"/>
    <d v="2015-06-13T00:00:00"/>
    <s v="Zone 3 -Popeye"/>
    <x v="408"/>
    <x v="31"/>
    <x v="171"/>
    <x v="2"/>
    <x v="8"/>
    <s v="Galjoen"/>
    <m/>
    <n v="33"/>
    <n v="0.7"/>
    <n v="0.7"/>
  </r>
  <r>
    <x v="35"/>
    <d v="2015-06-13T00:00:00"/>
    <s v="Zone 3 -Popeye"/>
    <x v="408"/>
    <x v="31"/>
    <x v="171"/>
    <x v="2"/>
    <x v="8"/>
    <s v="Galjoen"/>
    <m/>
    <n v="31"/>
    <n v="0.5"/>
    <n v="0.5"/>
  </r>
  <r>
    <x v="35"/>
    <d v="2015-06-13T00:00:00"/>
    <s v="Zone 3 -Popeye"/>
    <x v="483"/>
    <x v="338"/>
    <x v="257"/>
    <x v="4"/>
    <x v="9"/>
    <m/>
    <m/>
    <m/>
    <s v=""/>
    <s v=""/>
  </r>
  <r>
    <x v="35"/>
    <d v="2015-06-13T00:00:00"/>
    <s v="Zone 3 -Popeye"/>
    <x v="78"/>
    <x v="65"/>
    <x v="55"/>
    <x v="2"/>
    <x v="8"/>
    <s v="Kob"/>
    <m/>
    <n v="50"/>
    <n v="1.3"/>
    <n v="1.3"/>
  </r>
  <r>
    <x v="35"/>
    <d v="2015-06-13T00:00:00"/>
    <s v="Zone 3 -Popeye"/>
    <x v="74"/>
    <x v="13"/>
    <x v="54"/>
    <x v="2"/>
    <x v="8"/>
    <s v="Galjoen"/>
    <m/>
    <n v="30"/>
    <n v="0.5"/>
    <n v="0.5"/>
  </r>
  <r>
    <x v="35"/>
    <d v="2015-06-13T00:00:00"/>
    <s v="Zone 3 -Popeye"/>
    <x v="77"/>
    <x v="64"/>
    <x v="54"/>
    <x v="0"/>
    <x v="8"/>
    <s v="Galjoen"/>
    <m/>
    <n v="30"/>
    <n v="0.5"/>
    <n v="0.5"/>
  </r>
  <r>
    <x v="35"/>
    <d v="2015-06-13T00:00:00"/>
    <s v="Zone 3 -Popeye"/>
    <x v="77"/>
    <x v="64"/>
    <x v="54"/>
    <x v="0"/>
    <x v="8"/>
    <s v="Galjoen"/>
    <m/>
    <n v="30"/>
    <n v="0.5"/>
    <n v="0.5"/>
  </r>
  <r>
    <x v="35"/>
    <d v="2015-06-13T00:00:00"/>
    <s v="Zone 3 -Popeye"/>
    <x v="77"/>
    <x v="64"/>
    <x v="54"/>
    <x v="0"/>
    <x v="8"/>
    <s v="Galjoen"/>
    <m/>
    <n v="32"/>
    <n v="0.6"/>
    <n v="0.6"/>
  </r>
  <r>
    <x v="35"/>
    <d v="2015-06-13T00:00:00"/>
    <s v="Zone 3 -Popeye"/>
    <x v="77"/>
    <x v="64"/>
    <x v="54"/>
    <x v="0"/>
    <x v="8"/>
    <s v="Galjoen"/>
    <m/>
    <n v="31"/>
    <n v="0.5"/>
    <n v="0.5"/>
  </r>
  <r>
    <x v="35"/>
    <d v="2015-06-13T00:00:00"/>
    <s v="Zone 3 -Popeye"/>
    <x v="77"/>
    <x v="64"/>
    <x v="54"/>
    <x v="0"/>
    <x v="8"/>
    <s v="Galjoen"/>
    <m/>
    <n v="32"/>
    <n v="0.6"/>
    <n v="0.6"/>
  </r>
  <r>
    <x v="35"/>
    <d v="2015-06-13T00:00:00"/>
    <s v="Zone 3 -Popeye"/>
    <x v="77"/>
    <x v="64"/>
    <x v="54"/>
    <x v="0"/>
    <x v="8"/>
    <s v="Galjoen"/>
    <m/>
    <n v="31"/>
    <n v="0.5"/>
    <n v="0.5"/>
  </r>
  <r>
    <x v="35"/>
    <d v="2015-06-13T00:00:00"/>
    <s v="Zone 3 -Popeye"/>
    <x v="350"/>
    <x v="32"/>
    <x v="197"/>
    <x v="2"/>
    <x v="17"/>
    <m/>
    <s v="Shark Spotted Gully"/>
    <n v="142.5"/>
    <n v="14.4"/>
    <n v="14.4"/>
  </r>
  <r>
    <x v="35"/>
    <d v="2015-06-13T00:00:00"/>
    <s v="Zone 3 -Popeye"/>
    <x v="350"/>
    <x v="32"/>
    <x v="197"/>
    <x v="2"/>
    <x v="17"/>
    <s v="Galjoen"/>
    <m/>
    <n v="32"/>
    <n v="0.6"/>
    <n v="0.6"/>
  </r>
  <r>
    <x v="35"/>
    <d v="2015-06-13T00:00:00"/>
    <s v="Zone 3 -Popeye"/>
    <x v="350"/>
    <x v="32"/>
    <x v="197"/>
    <x v="2"/>
    <x v="17"/>
    <s v="Galjoen"/>
    <m/>
    <n v="31"/>
    <n v="0.5"/>
    <n v="0.5"/>
  </r>
  <r>
    <x v="35"/>
    <d v="2015-06-13T00:00:00"/>
    <s v="Zone 3 -Popeye"/>
    <x v="350"/>
    <x v="32"/>
    <x v="197"/>
    <x v="2"/>
    <x v="17"/>
    <s v="Galjoen"/>
    <m/>
    <n v="32"/>
    <n v="0.6"/>
    <n v="0.6"/>
  </r>
  <r>
    <x v="35"/>
    <d v="2015-06-13T00:00:00"/>
    <s v="Zone 3 -Popeye"/>
    <x v="350"/>
    <x v="32"/>
    <x v="197"/>
    <x v="2"/>
    <x v="17"/>
    <s v="Galjoen"/>
    <m/>
    <n v="30"/>
    <n v="0.5"/>
    <n v="0.5"/>
  </r>
  <r>
    <x v="35"/>
    <d v="2015-06-13T00:00:00"/>
    <s v="Zone 3 -Popeye"/>
    <x v="351"/>
    <x v="110"/>
    <x v="197"/>
    <x v="4"/>
    <x v="17"/>
    <s v="Galjoen"/>
    <m/>
    <n v="30"/>
    <n v="0.5"/>
    <n v="0.5"/>
  </r>
  <r>
    <x v="35"/>
    <d v="2015-06-13T00:00:00"/>
    <s v="Zone 3 -Popeye"/>
    <x v="351"/>
    <x v="110"/>
    <x v="197"/>
    <x v="4"/>
    <x v="17"/>
    <s v="Galjoen"/>
    <m/>
    <n v="30"/>
    <n v="0.5"/>
    <n v="0.5"/>
  </r>
  <r>
    <x v="35"/>
    <d v="2015-06-13T00:00:00"/>
    <s v="Zone 3 -Popeye"/>
    <x v="351"/>
    <x v="110"/>
    <x v="197"/>
    <x v="4"/>
    <x v="17"/>
    <s v="Galjoen"/>
    <m/>
    <n v="32"/>
    <n v="0.6"/>
    <n v="0.6"/>
  </r>
  <r>
    <x v="35"/>
    <d v="2015-06-13T00:00:00"/>
    <s v="Zone 3 -Popeye"/>
    <x v="351"/>
    <x v="110"/>
    <x v="197"/>
    <x v="4"/>
    <x v="17"/>
    <s v="Galjoen"/>
    <m/>
    <n v="37"/>
    <n v="0.9"/>
    <n v="0.9"/>
  </r>
  <r>
    <x v="35"/>
    <d v="2015-06-13T00:00:00"/>
    <s v="Zone 3 -Popeye"/>
    <x v="255"/>
    <x v="183"/>
    <x v="94"/>
    <x v="3"/>
    <x v="17"/>
    <m/>
    <s v="Shark Spotted Gully"/>
    <n v="89"/>
    <n v="2.9"/>
    <n v="2.9"/>
  </r>
  <r>
    <x v="35"/>
    <d v="2015-06-13T00:00:00"/>
    <s v="Zone 3 -Popeye"/>
    <x v="255"/>
    <x v="183"/>
    <x v="94"/>
    <x v="3"/>
    <x v="17"/>
    <s v="Galjoen"/>
    <m/>
    <n v="42"/>
    <n v="1.4"/>
    <n v="1.4"/>
  </r>
  <r>
    <x v="35"/>
    <d v="2015-06-13T00:00:00"/>
    <s v="Zone 3 -Popeye"/>
    <x v="255"/>
    <x v="183"/>
    <x v="94"/>
    <x v="3"/>
    <x v="17"/>
    <s v="Galjoen"/>
    <m/>
    <n v="30"/>
    <n v="0.5"/>
    <n v="0.5"/>
  </r>
  <r>
    <x v="35"/>
    <d v="2015-06-13T00:00:00"/>
    <s v="Zone 3 -Popeye"/>
    <x v="566"/>
    <x v="207"/>
    <x v="94"/>
    <x v="2"/>
    <x v="17"/>
    <s v="Galjoen"/>
    <m/>
    <n v="34"/>
    <n v="0.7"/>
    <n v="0.7"/>
  </r>
  <r>
    <x v="35"/>
    <d v="2015-06-13T00:00:00"/>
    <s v="Zone 3 -Popeye"/>
    <x v="236"/>
    <x v="169"/>
    <x v="145"/>
    <x v="4"/>
    <x v="17"/>
    <m/>
    <m/>
    <m/>
    <s v=""/>
    <s v=""/>
  </r>
  <r>
    <x v="35"/>
    <d v="2015-06-13T00:00:00"/>
    <s v="Zone 3 -Popeye"/>
    <x v="311"/>
    <x v="220"/>
    <x v="176"/>
    <x v="0"/>
    <x v="17"/>
    <s v="Galjoen"/>
    <m/>
    <n v="38"/>
    <n v="1"/>
    <n v="1"/>
  </r>
  <r>
    <x v="35"/>
    <d v="2015-06-13T00:00:00"/>
    <s v="Zone 3 -Popeye"/>
    <x v="311"/>
    <x v="220"/>
    <x v="176"/>
    <x v="0"/>
    <x v="17"/>
    <s v="Galjoen"/>
    <m/>
    <n v="31"/>
    <n v="0.5"/>
    <n v="0.5"/>
  </r>
  <r>
    <x v="35"/>
    <d v="2015-06-13T00:00:00"/>
    <s v="Zone 3 -Popeye"/>
    <x v="311"/>
    <x v="220"/>
    <x v="176"/>
    <x v="0"/>
    <x v="17"/>
    <s v="Galjoen"/>
    <m/>
    <n v="36"/>
    <n v="0.9"/>
    <n v="0.9"/>
  </r>
  <r>
    <x v="35"/>
    <d v="2015-06-13T00:00:00"/>
    <s v="Zone 3 -Popeye"/>
    <x v="311"/>
    <x v="220"/>
    <x v="176"/>
    <x v="0"/>
    <x v="17"/>
    <s v="Galjoen"/>
    <m/>
    <n v="30"/>
    <n v="0.5"/>
    <n v="0.5"/>
  </r>
  <r>
    <x v="35"/>
    <d v="2015-06-13T00:00:00"/>
    <s v="Zone 3 -Popeye"/>
    <x v="311"/>
    <x v="220"/>
    <x v="176"/>
    <x v="0"/>
    <x v="17"/>
    <s v="Galjoen"/>
    <m/>
    <n v="31"/>
    <n v="0.5"/>
    <n v="0.5"/>
  </r>
  <r>
    <x v="35"/>
    <d v="2015-06-13T00:00:00"/>
    <s v="Zone 3 -Popeye"/>
    <x v="235"/>
    <x v="168"/>
    <x v="94"/>
    <x v="0"/>
    <x v="17"/>
    <s v="Galjoen"/>
    <m/>
    <n v="30"/>
    <n v="0.5"/>
    <n v="0.5"/>
  </r>
  <r>
    <x v="35"/>
    <d v="2015-06-13T00:00:00"/>
    <s v="Zone 3 -Popeye"/>
    <x v="235"/>
    <x v="168"/>
    <x v="94"/>
    <x v="0"/>
    <x v="17"/>
    <s v="Galjoen"/>
    <m/>
    <n v="31"/>
    <n v="0.5"/>
    <n v="0.5"/>
  </r>
  <r>
    <x v="35"/>
    <d v="2015-06-13T00:00:00"/>
    <s v="Zone 3 -Popeye"/>
    <x v="447"/>
    <x v="13"/>
    <x v="238"/>
    <x v="4"/>
    <x v="17"/>
    <s v="Galjoen"/>
    <m/>
    <n v="33"/>
    <n v="0.7"/>
    <n v="0.7"/>
  </r>
  <r>
    <x v="35"/>
    <d v="2015-06-13T00:00:00"/>
    <s v="Zone 3 -Popeye"/>
    <x v="447"/>
    <x v="13"/>
    <x v="238"/>
    <x v="4"/>
    <x v="17"/>
    <s v="Galjoen"/>
    <m/>
    <n v="30"/>
    <n v="0.5"/>
    <n v="0.5"/>
  </r>
  <r>
    <x v="35"/>
    <d v="2015-06-13T00:00:00"/>
    <s v="Zone 3 -Popeye"/>
    <x v="447"/>
    <x v="13"/>
    <x v="238"/>
    <x v="4"/>
    <x v="17"/>
    <s v="Galjoen"/>
    <m/>
    <n v="31"/>
    <n v="0.5"/>
    <n v="0.5"/>
  </r>
  <r>
    <x v="35"/>
    <d v="2015-06-13T00:00:00"/>
    <s v="Zone 3 -Popeye"/>
    <x v="447"/>
    <x v="13"/>
    <x v="238"/>
    <x v="4"/>
    <x v="17"/>
    <s v="Galjoen"/>
    <m/>
    <n v="32"/>
    <n v="0.6"/>
    <n v="0.6"/>
  </r>
  <r>
    <x v="35"/>
    <d v="2015-06-13T00:00:00"/>
    <s v="Zone 3 -Popeye"/>
    <x v="577"/>
    <x v="128"/>
    <x v="155"/>
    <x v="2"/>
    <x v="17"/>
    <s v="Galjoen"/>
    <m/>
    <n v="30"/>
    <n v="0.5"/>
    <n v="0.5"/>
  </r>
  <r>
    <x v="35"/>
    <d v="2015-06-13T00:00:00"/>
    <s v="Zone 3 -Popeye"/>
    <x v="294"/>
    <x v="157"/>
    <x v="55"/>
    <x v="2"/>
    <x v="10"/>
    <m/>
    <m/>
    <m/>
    <s v=""/>
    <s v=""/>
  </r>
  <r>
    <x v="35"/>
    <d v="2015-06-13T00:00:00"/>
    <s v="Zone 3 -Popeye"/>
    <x v="430"/>
    <x v="73"/>
    <x v="59"/>
    <x v="2"/>
    <x v="21"/>
    <s v="Galjoen"/>
    <m/>
    <n v="31"/>
    <n v="0.5"/>
    <n v="0.5"/>
  </r>
  <r>
    <x v="35"/>
    <d v="2015-06-13T00:00:00"/>
    <s v="Zone 3 -Popeye"/>
    <x v="430"/>
    <x v="73"/>
    <x v="59"/>
    <x v="2"/>
    <x v="21"/>
    <s v="Galjoen"/>
    <m/>
    <n v="30"/>
    <n v="0.5"/>
    <n v="0.5"/>
  </r>
  <r>
    <x v="35"/>
    <d v="2015-06-13T00:00:00"/>
    <s v="Zone 3 -Popeye"/>
    <x v="98"/>
    <x v="12"/>
    <x v="70"/>
    <x v="4"/>
    <x v="10"/>
    <s v="Galjoen"/>
    <m/>
    <n v="30"/>
    <n v="0.5"/>
    <n v="0.5"/>
  </r>
  <r>
    <x v="35"/>
    <d v="2015-06-13T00:00:00"/>
    <s v="Zone 3 -Popeye"/>
    <x v="98"/>
    <x v="12"/>
    <x v="70"/>
    <x v="4"/>
    <x v="10"/>
    <s v="Galjoen"/>
    <m/>
    <n v="31"/>
    <n v="0.5"/>
    <n v="0.5"/>
  </r>
  <r>
    <x v="35"/>
    <d v="2015-06-13T00:00:00"/>
    <s v="Zone 3 -Popeye"/>
    <x v="98"/>
    <x v="12"/>
    <x v="70"/>
    <x v="4"/>
    <x v="10"/>
    <s v="Galjoen"/>
    <m/>
    <n v="30"/>
    <n v="0.5"/>
    <n v="0.5"/>
  </r>
  <r>
    <x v="35"/>
    <d v="2015-06-13T00:00:00"/>
    <s v="Zone 3 -Popeye"/>
    <x v="98"/>
    <x v="12"/>
    <x v="70"/>
    <x v="4"/>
    <x v="10"/>
    <s v="Galjoen"/>
    <m/>
    <n v="31"/>
    <n v="0.5"/>
    <n v="0.5"/>
  </r>
  <r>
    <x v="35"/>
    <d v="2015-06-13T00:00:00"/>
    <s v="Zone 3 -Popeye"/>
    <x v="416"/>
    <x v="9"/>
    <x v="93"/>
    <x v="2"/>
    <x v="10"/>
    <s v="Galjoen"/>
    <m/>
    <n v="31"/>
    <n v="0.5"/>
    <n v="0.5"/>
  </r>
  <r>
    <x v="35"/>
    <d v="2015-06-13T00:00:00"/>
    <s v="Zone 3 -Popeye"/>
    <x v="416"/>
    <x v="9"/>
    <x v="93"/>
    <x v="2"/>
    <x v="10"/>
    <s v="Galjoen"/>
    <m/>
    <n v="30"/>
    <n v="0.5"/>
    <n v="0.5"/>
  </r>
  <r>
    <x v="35"/>
    <d v="2015-06-13T00:00:00"/>
    <s v="Zone 3 -Popeye"/>
    <x v="433"/>
    <x v="304"/>
    <x v="305"/>
    <x v="3"/>
    <x v="11"/>
    <m/>
    <m/>
    <m/>
    <s v=""/>
    <s v=""/>
  </r>
  <r>
    <x v="35"/>
    <d v="2015-06-13T00:00:00"/>
    <s v="Zone 3 -Popeye"/>
    <x v="97"/>
    <x v="80"/>
    <x v="69"/>
    <x v="0"/>
    <x v="10"/>
    <s v="Galjoen"/>
    <m/>
    <n v="30"/>
    <n v="0.5"/>
    <n v="0.5"/>
  </r>
  <r>
    <x v="35"/>
    <d v="2015-06-13T00:00:00"/>
    <s v="Zone 3 -Popeye"/>
    <x v="97"/>
    <x v="80"/>
    <x v="69"/>
    <x v="0"/>
    <x v="10"/>
    <s v="Galjoen"/>
    <m/>
    <n v="37"/>
    <n v="0.9"/>
    <n v="0.9"/>
  </r>
  <r>
    <x v="35"/>
    <d v="2015-06-13T00:00:00"/>
    <s v="Zone 3 -Popeye"/>
    <x v="548"/>
    <x v="382"/>
    <x v="177"/>
    <x v="2"/>
    <x v="10"/>
    <s v="Galjoen"/>
    <m/>
    <n v="32"/>
    <n v="0.6"/>
    <n v="0.6"/>
  </r>
  <r>
    <x v="35"/>
    <d v="2015-06-13T00:00:00"/>
    <s v="Zone 3 -Popeye"/>
    <x v="548"/>
    <x v="382"/>
    <x v="177"/>
    <x v="2"/>
    <x v="10"/>
    <s v="Galjoen"/>
    <m/>
    <n v="30"/>
    <n v="0.5"/>
    <n v="0.5"/>
  </r>
  <r>
    <x v="35"/>
    <d v="2015-06-13T00:00:00"/>
    <s v="Zone 3 -Popeye"/>
    <x v="544"/>
    <x v="379"/>
    <x v="158"/>
    <x v="2"/>
    <x v="10"/>
    <s v="Galjoen"/>
    <m/>
    <n v="30"/>
    <n v="0.5"/>
    <n v="0.5"/>
  </r>
  <r>
    <x v="35"/>
    <d v="2015-06-13T00:00:00"/>
    <s v="Zone 3 -Popeye"/>
    <x v="544"/>
    <x v="379"/>
    <x v="158"/>
    <x v="2"/>
    <x v="10"/>
    <s v="Galjoen"/>
    <m/>
    <n v="30"/>
    <n v="0.5"/>
    <n v="0.5"/>
  </r>
  <r>
    <x v="35"/>
    <d v="2015-06-13T00:00:00"/>
    <s v="Zone 3 -Popeye"/>
    <x v="544"/>
    <x v="379"/>
    <x v="158"/>
    <x v="2"/>
    <x v="10"/>
    <s v="Galjoen"/>
    <m/>
    <n v="31"/>
    <n v="0.5"/>
    <n v="0.5"/>
  </r>
  <r>
    <x v="35"/>
    <d v="2015-06-13T00:00:00"/>
    <s v="Zone 3 -Popeye"/>
    <x v="544"/>
    <x v="379"/>
    <x v="158"/>
    <x v="2"/>
    <x v="10"/>
    <m/>
    <s v="Shark Spotted Gully"/>
    <n v="82"/>
    <n v="2.2000000000000002"/>
    <n v="2.2000000000000002"/>
  </r>
  <r>
    <x v="35"/>
    <d v="2015-06-13T00:00:00"/>
    <s v="Zone 3 -Popeye"/>
    <x v="82"/>
    <x v="69"/>
    <x v="58"/>
    <x v="7"/>
    <x v="8"/>
    <s v="Galjoen"/>
    <m/>
    <n v="31"/>
    <n v="0.5"/>
    <n v="0.5"/>
  </r>
  <r>
    <x v="35"/>
    <d v="2015-06-13T00:00:00"/>
    <s v="Zone 3 -Popeye"/>
    <x v="82"/>
    <x v="69"/>
    <x v="58"/>
    <x v="7"/>
    <x v="8"/>
    <s v="Galjoen"/>
    <m/>
    <n v="32.5"/>
    <n v="0.6"/>
    <n v="0.6"/>
  </r>
  <r>
    <x v="35"/>
    <d v="2015-06-13T00:00:00"/>
    <s v="Zone 3 -Popeye"/>
    <x v="82"/>
    <x v="69"/>
    <x v="58"/>
    <x v="7"/>
    <x v="8"/>
    <s v="Galjoen"/>
    <m/>
    <n v="31"/>
    <n v="0.5"/>
    <n v="0.5"/>
  </r>
  <r>
    <x v="35"/>
    <d v="2015-06-13T00:00:00"/>
    <s v="Zone 3 -Popeye"/>
    <x v="82"/>
    <x v="69"/>
    <x v="58"/>
    <x v="7"/>
    <x v="8"/>
    <s v="Galjoen"/>
    <m/>
    <n v="31"/>
    <n v="0.5"/>
    <n v="0.5"/>
  </r>
  <r>
    <x v="35"/>
    <d v="2015-06-13T00:00:00"/>
    <s v="Zone 3 -Popeye"/>
    <x v="82"/>
    <x v="69"/>
    <x v="58"/>
    <x v="7"/>
    <x v="8"/>
    <s v="Galjoen"/>
    <m/>
    <n v="31"/>
    <n v="0.5"/>
    <n v="0.5"/>
  </r>
  <r>
    <x v="35"/>
    <d v="2015-06-13T00:00:00"/>
    <s v="Zone 3 -Popeye"/>
    <x v="82"/>
    <x v="69"/>
    <x v="58"/>
    <x v="7"/>
    <x v="8"/>
    <s v="Galjoen"/>
    <m/>
    <n v="32"/>
    <n v="0.6"/>
    <n v="0.6"/>
  </r>
  <r>
    <x v="35"/>
    <d v="2015-06-13T00:00:00"/>
    <s v="Zone 3 -Popeye"/>
    <x v="570"/>
    <x v="73"/>
    <x v="302"/>
    <x v="2"/>
    <x v="15"/>
    <m/>
    <m/>
    <m/>
    <s v=""/>
    <s v=""/>
  </r>
  <r>
    <x v="35"/>
    <d v="2015-06-13T00:00:00"/>
    <s v="Zone 3 -Popeye"/>
    <x v="576"/>
    <x v="396"/>
    <x v="21"/>
    <x v="2"/>
    <x v="15"/>
    <m/>
    <m/>
    <m/>
    <s v=""/>
    <s v=""/>
  </r>
  <r>
    <x v="35"/>
    <d v="2015-06-13T00:00:00"/>
    <s v="Zone 3 -Popeye"/>
    <x v="476"/>
    <x v="39"/>
    <x v="254"/>
    <x v="0"/>
    <x v="16"/>
    <s v="Kob"/>
    <m/>
    <n v="60"/>
    <n v="2.2000000000000002"/>
    <n v="2.2000000000000002"/>
  </r>
  <r>
    <x v="35"/>
    <d v="2015-06-13T00:00:00"/>
    <s v="Zone 3 -Popeye"/>
    <x v="476"/>
    <x v="39"/>
    <x v="254"/>
    <x v="0"/>
    <x v="16"/>
    <s v="Galjoen"/>
    <m/>
    <n v="32"/>
    <n v="0.6"/>
    <n v="0.6"/>
  </r>
  <r>
    <x v="35"/>
    <d v="2015-06-13T00:00:00"/>
    <s v="Zone 3 -Popeye"/>
    <x v="139"/>
    <x v="109"/>
    <x v="94"/>
    <x v="4"/>
    <x v="15"/>
    <s v="Galjoen"/>
    <m/>
    <n v="30"/>
    <n v="0.5"/>
    <n v="0.5"/>
  </r>
  <r>
    <x v="35"/>
    <d v="2015-06-13T00:00:00"/>
    <s v="Zone 3 -Popeye"/>
    <x v="139"/>
    <x v="109"/>
    <x v="94"/>
    <x v="4"/>
    <x v="15"/>
    <s v="Galjoen"/>
    <m/>
    <n v="33"/>
    <n v="0.7"/>
    <n v="0.7"/>
  </r>
  <r>
    <x v="35"/>
    <d v="2015-06-13T00:00:00"/>
    <s v="Zone 3 -Popeye"/>
    <x v="475"/>
    <x v="207"/>
    <x v="253"/>
    <x v="0"/>
    <x v="15"/>
    <m/>
    <s v="Shark Spotted Gully"/>
    <n v="157"/>
    <n v="20.399999999999999"/>
    <n v="20.399999999999999"/>
  </r>
  <r>
    <x v="35"/>
    <d v="2015-06-13T00:00:00"/>
    <s v="Zone 3 -Popeye"/>
    <x v="144"/>
    <x v="114"/>
    <x v="98"/>
    <x v="2"/>
    <x v="15"/>
    <m/>
    <s v="Shark Spotted Gully"/>
    <n v="111"/>
    <n v="6.2"/>
    <n v="6.2"/>
  </r>
  <r>
    <x v="35"/>
    <d v="2015-06-13T00:00:00"/>
    <s v="Zone 3 -Popeye"/>
    <x v="144"/>
    <x v="114"/>
    <x v="98"/>
    <x v="2"/>
    <x v="15"/>
    <s v="Galjoen"/>
    <m/>
    <n v="30"/>
    <n v="0.5"/>
    <n v="0.5"/>
  </r>
  <r>
    <x v="35"/>
    <d v="2015-06-13T00:00:00"/>
    <s v="Zone 3 -Popeye"/>
    <x v="144"/>
    <x v="114"/>
    <x v="98"/>
    <x v="2"/>
    <x v="15"/>
    <s v="Galjoen"/>
    <m/>
    <n v="30"/>
    <n v="0.5"/>
    <n v="0.5"/>
  </r>
  <r>
    <x v="35"/>
    <d v="2015-06-13T00:00:00"/>
    <s v="Zone 3 -Popeye"/>
    <x v="144"/>
    <x v="114"/>
    <x v="98"/>
    <x v="2"/>
    <x v="15"/>
    <s v="Galjoen"/>
    <m/>
    <n v="40"/>
    <n v="1.2"/>
    <n v="1.2"/>
  </r>
  <r>
    <x v="35"/>
    <d v="2015-06-13T00:00:00"/>
    <s v="Zone 3 -Popeye"/>
    <x v="144"/>
    <x v="114"/>
    <x v="98"/>
    <x v="2"/>
    <x v="15"/>
    <s v="Galjoen"/>
    <m/>
    <n v="30"/>
    <n v="0.5"/>
    <n v="0.5"/>
  </r>
  <r>
    <x v="35"/>
    <d v="2015-06-13T00:00:00"/>
    <s v="Zone 3 -Popeye"/>
    <x v="144"/>
    <x v="114"/>
    <x v="98"/>
    <x v="2"/>
    <x v="15"/>
    <s v="Galjoen"/>
    <m/>
    <n v="32"/>
    <n v="0.6"/>
    <n v="0.6"/>
  </r>
  <r>
    <x v="35"/>
    <d v="2015-06-13T00:00:00"/>
    <s v="Zone 3 -Popeye"/>
    <x v="145"/>
    <x v="397"/>
    <x v="306"/>
    <x v="10"/>
    <x v="23"/>
    <s v="Galjoen"/>
    <m/>
    <n v="30"/>
    <n v="0.5"/>
    <n v="0.5"/>
  </r>
  <r>
    <x v="35"/>
    <d v="2015-06-13T00:00:00"/>
    <s v="Zone 3 -Popeye"/>
    <x v="145"/>
    <x v="397"/>
    <x v="306"/>
    <x v="10"/>
    <x v="23"/>
    <s v="Galjoen"/>
    <m/>
    <n v="32"/>
    <n v="0.6"/>
    <n v="0.6"/>
  </r>
  <r>
    <x v="35"/>
    <d v="2015-06-13T00:00:00"/>
    <s v="Zone 3 -Popeye"/>
    <x v="145"/>
    <x v="397"/>
    <x v="306"/>
    <x v="10"/>
    <x v="23"/>
    <s v="Galjoen"/>
    <m/>
    <n v="31"/>
    <n v="0.5"/>
    <n v="0.5"/>
  </r>
  <r>
    <x v="35"/>
    <d v="2015-06-13T00:00:00"/>
    <s v="Zone 3 -Popeye"/>
    <x v="145"/>
    <x v="397"/>
    <x v="306"/>
    <x v="10"/>
    <x v="23"/>
    <s v="Galjoen"/>
    <m/>
    <n v="38"/>
    <n v="1"/>
    <n v="1"/>
  </r>
  <r>
    <x v="35"/>
    <d v="2015-06-13T00:00:00"/>
    <s v="Zone 3 -Popeye"/>
    <x v="145"/>
    <x v="397"/>
    <x v="306"/>
    <x v="10"/>
    <x v="23"/>
    <s v="Galjoen"/>
    <m/>
    <n v="32"/>
    <n v="0.6"/>
    <n v="0.6"/>
  </r>
  <r>
    <x v="35"/>
    <d v="2015-06-13T00:00:00"/>
    <s v="Zone 3 -Popeye"/>
    <x v="145"/>
    <x v="397"/>
    <x v="306"/>
    <x v="10"/>
    <x v="23"/>
    <s v="Galjoen"/>
    <m/>
    <n v="31"/>
    <n v="0.5"/>
    <n v="0.5"/>
  </r>
  <r>
    <x v="35"/>
    <d v="2015-06-13T00:00:00"/>
    <s v="Zone 3 -Popeye"/>
    <x v="147"/>
    <x v="116"/>
    <x v="29"/>
    <x v="6"/>
    <x v="15"/>
    <s v="Galjoen"/>
    <m/>
    <n v="31"/>
    <n v="0.5"/>
    <n v="0.5"/>
  </r>
  <r>
    <x v="35"/>
    <d v="2015-06-13T00:00:00"/>
    <s v="Zone 3 -Popeye"/>
    <x v="147"/>
    <x v="116"/>
    <x v="29"/>
    <x v="6"/>
    <x v="15"/>
    <s v="Galjoen"/>
    <m/>
    <n v="31"/>
    <n v="0.5"/>
    <n v="0.5"/>
  </r>
  <r>
    <x v="35"/>
    <d v="2015-06-13T00:00:00"/>
    <s v="Zone 3 -Popeye"/>
    <x v="147"/>
    <x v="116"/>
    <x v="29"/>
    <x v="6"/>
    <x v="15"/>
    <s v="Galjoen"/>
    <m/>
    <n v="31"/>
    <n v="0.5"/>
    <n v="0.5"/>
  </r>
  <r>
    <x v="35"/>
    <d v="2015-06-13T00:00:00"/>
    <s v="Zone 3 -Popeye"/>
    <x v="143"/>
    <x v="113"/>
    <x v="97"/>
    <x v="0"/>
    <x v="15"/>
    <m/>
    <m/>
    <m/>
    <s v=""/>
    <s v=""/>
  </r>
  <r>
    <x v="35"/>
    <d v="2015-06-13T00:00:00"/>
    <s v="Zone 3 -Popeye"/>
    <x v="141"/>
    <x v="111"/>
    <x v="95"/>
    <x v="6"/>
    <x v="15"/>
    <m/>
    <m/>
    <m/>
    <s v=""/>
    <s v=""/>
  </r>
  <r>
    <x v="35"/>
    <d v="2015-06-13T00:00:00"/>
    <s v="Zone 3 -Popeye"/>
    <x v="543"/>
    <x v="75"/>
    <x v="293"/>
    <x v="2"/>
    <x v="15"/>
    <m/>
    <m/>
    <m/>
    <s v=""/>
    <s v=""/>
  </r>
  <r>
    <x v="35"/>
    <d v="2015-06-13T00:00:00"/>
    <s v="Zone 3 -Popeye"/>
    <x v="468"/>
    <x v="328"/>
    <x v="247"/>
    <x v="9"/>
    <x v="2"/>
    <s v="Galjoen"/>
    <m/>
    <n v="30"/>
    <n v="0.5"/>
    <n v="0.5"/>
  </r>
  <r>
    <x v="35"/>
    <d v="2015-06-13T00:00:00"/>
    <s v="Zone 3 -Popeye"/>
    <x v="468"/>
    <x v="328"/>
    <x v="247"/>
    <x v="9"/>
    <x v="2"/>
    <s v="Galjoen"/>
    <m/>
    <n v="30"/>
    <n v="0.5"/>
    <n v="0.5"/>
  </r>
  <r>
    <x v="35"/>
    <d v="2015-06-13T00:00:00"/>
    <s v="Zone 3 -Popeye"/>
    <x v="468"/>
    <x v="328"/>
    <x v="247"/>
    <x v="9"/>
    <x v="2"/>
    <s v="Galjoen"/>
    <m/>
    <n v="35"/>
    <n v="0.8"/>
    <n v="0.8"/>
  </r>
  <r>
    <x v="35"/>
    <d v="2015-06-13T00:00:00"/>
    <s v="Zone 3 -Popeye"/>
    <x v="468"/>
    <x v="328"/>
    <x v="247"/>
    <x v="9"/>
    <x v="2"/>
    <m/>
    <s v="Guitarfish - Lesser"/>
    <n v="62"/>
    <n v="0"/>
    <n v="0"/>
  </r>
  <r>
    <x v="35"/>
    <d v="2015-06-13T00:00:00"/>
    <s v="Zone 3 -Popeye"/>
    <x v="211"/>
    <x v="158"/>
    <x v="129"/>
    <x v="4"/>
    <x v="2"/>
    <s v="Galjoen"/>
    <m/>
    <n v="30"/>
    <n v="0.5"/>
    <n v="0.5"/>
  </r>
  <r>
    <x v="35"/>
    <d v="2015-06-13T00:00:00"/>
    <s v="Zone 3 -Popeye"/>
    <x v="211"/>
    <x v="158"/>
    <x v="129"/>
    <x v="4"/>
    <x v="2"/>
    <s v="Galjoen"/>
    <m/>
    <n v="43"/>
    <n v="1.5"/>
    <n v="1.5"/>
  </r>
  <r>
    <x v="35"/>
    <d v="2015-06-13T00:00:00"/>
    <s v="Zone 3 -Popeye"/>
    <x v="306"/>
    <x v="216"/>
    <x v="129"/>
    <x v="9"/>
    <x v="2"/>
    <s v="Galjoen"/>
    <m/>
    <n v="38"/>
    <n v="1"/>
    <n v="1"/>
  </r>
  <r>
    <x v="35"/>
    <d v="2015-06-13T00:00:00"/>
    <s v="Zone 3 -Popeye"/>
    <x v="306"/>
    <x v="216"/>
    <x v="129"/>
    <x v="9"/>
    <x v="2"/>
    <s v="Galjoen"/>
    <m/>
    <n v="31"/>
    <n v="0.5"/>
    <n v="0.5"/>
  </r>
  <r>
    <x v="35"/>
    <d v="2015-06-13T00:00:00"/>
    <s v="Zone 3 -Popeye"/>
    <x v="305"/>
    <x v="18"/>
    <x v="129"/>
    <x v="8"/>
    <x v="2"/>
    <s v="Galjoen"/>
    <m/>
    <n v="30"/>
    <n v="0.5"/>
    <n v="0.5"/>
  </r>
  <r>
    <x v="35"/>
    <d v="2015-06-13T00:00:00"/>
    <s v="Zone 3 -Popeye"/>
    <x v="305"/>
    <x v="18"/>
    <x v="129"/>
    <x v="8"/>
    <x v="2"/>
    <s v="Galjoen"/>
    <m/>
    <n v="30"/>
    <n v="0.5"/>
    <n v="0.5"/>
  </r>
  <r>
    <x v="35"/>
    <d v="2015-06-13T00:00:00"/>
    <s v="Zone 3 -Popeye"/>
    <x v="486"/>
    <x v="340"/>
    <x v="256"/>
    <x v="2"/>
    <x v="2"/>
    <s v="Galjoen"/>
    <m/>
    <n v="32"/>
    <n v="0.6"/>
    <n v="0.6"/>
  </r>
  <r>
    <x v="35"/>
    <d v="2015-06-13T00:00:00"/>
    <s v="Zone 3 -Popeye"/>
    <x v="486"/>
    <x v="340"/>
    <x v="256"/>
    <x v="2"/>
    <x v="2"/>
    <s v="Galjoen"/>
    <m/>
    <n v="36"/>
    <n v="0.9"/>
    <n v="0.9"/>
  </r>
  <r>
    <x v="35"/>
    <d v="2015-06-13T00:00:00"/>
    <s v="Zone 3 -Popeye"/>
    <x v="377"/>
    <x v="76"/>
    <x v="132"/>
    <x v="8"/>
    <x v="2"/>
    <m/>
    <m/>
    <m/>
    <s v=""/>
    <s v=""/>
  </r>
  <r>
    <x v="35"/>
    <d v="2015-06-13T00:00:00"/>
    <s v="Zone 3 -Popeye"/>
    <x v="210"/>
    <x v="157"/>
    <x v="128"/>
    <x v="4"/>
    <x v="2"/>
    <s v="Galjoen"/>
    <m/>
    <n v="31"/>
    <n v="0.5"/>
    <n v="0.5"/>
  </r>
  <r>
    <x v="35"/>
    <d v="2015-06-13T00:00:00"/>
    <s v="Zone 3 -Popeye"/>
    <x v="210"/>
    <x v="157"/>
    <x v="128"/>
    <x v="4"/>
    <x v="2"/>
    <s v="Galjoen"/>
    <m/>
    <n v="30.5"/>
    <n v="0.5"/>
    <n v="0.5"/>
  </r>
  <r>
    <x v="35"/>
    <d v="2015-06-13T00:00:00"/>
    <s v="Zone 3 -Popeye"/>
    <x v="214"/>
    <x v="159"/>
    <x v="132"/>
    <x v="4"/>
    <x v="2"/>
    <s v="Galjoen"/>
    <m/>
    <n v="30"/>
    <n v="0.5"/>
    <n v="0.5"/>
  </r>
  <r>
    <x v="35"/>
    <d v="2015-06-13T00:00:00"/>
    <s v="Zone 3 -Popeye"/>
    <x v="8"/>
    <x v="8"/>
    <x v="4"/>
    <x v="2"/>
    <x v="2"/>
    <s v="Galjoen"/>
    <m/>
    <n v="32"/>
    <n v="0.6"/>
    <n v="0.6"/>
  </r>
  <r>
    <x v="35"/>
    <d v="2015-06-13T00:00:00"/>
    <s v="Zone 3 -Popeye"/>
    <x v="129"/>
    <x v="102"/>
    <x v="37"/>
    <x v="5"/>
    <x v="2"/>
    <s v="Galjoen"/>
    <m/>
    <n v="30"/>
    <n v="0.5"/>
    <n v="0.5"/>
  </r>
  <r>
    <x v="35"/>
    <d v="2015-06-13T00:00:00"/>
    <s v="Zone 3 -Popeye"/>
    <x v="378"/>
    <x v="262"/>
    <x v="37"/>
    <x v="4"/>
    <x v="2"/>
    <s v="Galjoen"/>
    <m/>
    <n v="30"/>
    <n v="0.5"/>
    <n v="0.5"/>
  </r>
  <r>
    <x v="35"/>
    <d v="2015-06-13T00:00:00"/>
    <s v="Zone 3 -Popeye"/>
    <x v="0"/>
    <x v="0"/>
    <x v="0"/>
    <x v="0"/>
    <x v="0"/>
    <s v="Galjoen"/>
    <m/>
    <n v="33.5"/>
    <n v="0.7"/>
    <n v="0.7"/>
  </r>
  <r>
    <x v="35"/>
    <d v="2015-06-13T00:00:00"/>
    <s v="Zone 3 -Popeye"/>
    <x v="0"/>
    <x v="0"/>
    <x v="0"/>
    <x v="0"/>
    <x v="0"/>
    <m/>
    <s v="Shark Spotted Gully"/>
    <n v="150"/>
    <n v="17.399999999999999"/>
    <n v="17.399999999999999"/>
  </r>
  <r>
    <x v="35"/>
    <d v="2015-06-13T00:00:00"/>
    <s v="Zone 3 -Popeye"/>
    <x v="1"/>
    <x v="1"/>
    <x v="0"/>
    <x v="1"/>
    <x v="0"/>
    <s v="Galjoen"/>
    <m/>
    <n v="30"/>
    <n v="0.5"/>
    <n v="0.5"/>
  </r>
  <r>
    <x v="35"/>
    <d v="2015-06-13T00:00:00"/>
    <s v="Zone 3 -Popeye"/>
    <x v="261"/>
    <x v="188"/>
    <x v="158"/>
    <x v="7"/>
    <x v="0"/>
    <m/>
    <m/>
    <m/>
    <s v=""/>
    <s v=""/>
  </r>
  <r>
    <x v="35"/>
    <d v="2015-06-13T00:00:00"/>
    <s v="Zone 3 -Popeye"/>
    <x v="12"/>
    <x v="12"/>
    <x v="8"/>
    <x v="4"/>
    <x v="0"/>
    <s v="Kob"/>
    <m/>
    <n v="46"/>
    <n v="1"/>
    <n v="1"/>
  </r>
  <r>
    <x v="35"/>
    <d v="2015-06-13T00:00:00"/>
    <s v="Zone 3 -Popeye"/>
    <x v="15"/>
    <x v="15"/>
    <x v="10"/>
    <x v="3"/>
    <x v="0"/>
    <m/>
    <m/>
    <m/>
    <s v=""/>
    <s v=""/>
  </r>
  <r>
    <x v="35"/>
    <d v="2015-06-13T00:00:00"/>
    <s v="Zone 3 -Popeye"/>
    <x v="14"/>
    <x v="14"/>
    <x v="10"/>
    <x v="4"/>
    <x v="0"/>
    <m/>
    <m/>
    <m/>
    <s v=""/>
    <s v=""/>
  </r>
  <r>
    <x v="35"/>
    <d v="2015-06-13T00:00:00"/>
    <s v="Zone 3 -Popeye"/>
    <x v="11"/>
    <x v="11"/>
    <x v="7"/>
    <x v="5"/>
    <x v="0"/>
    <m/>
    <m/>
    <m/>
    <s v=""/>
    <s v=""/>
  </r>
  <r>
    <x v="35"/>
    <d v="2015-06-13T00:00:00"/>
    <s v="Zone 3 -Popeye"/>
    <x v="4"/>
    <x v="4"/>
    <x v="2"/>
    <x v="2"/>
    <x v="0"/>
    <s v="Galjoen"/>
    <m/>
    <n v="31"/>
    <n v="0.5"/>
    <n v="0.5"/>
  </r>
  <r>
    <x v="35"/>
    <d v="2015-06-13T00:00:00"/>
    <s v="Zone 3 -Popeye"/>
    <x v="4"/>
    <x v="4"/>
    <x v="2"/>
    <x v="2"/>
    <x v="0"/>
    <s v="Galjoen"/>
    <m/>
    <n v="31"/>
    <n v="0.5"/>
    <n v="0.5"/>
  </r>
  <r>
    <x v="35"/>
    <d v="2015-06-13T00:00:00"/>
    <s v="Zone 3 -Popeye"/>
    <x v="262"/>
    <x v="189"/>
    <x v="6"/>
    <x v="5"/>
    <x v="0"/>
    <m/>
    <m/>
    <m/>
    <s v=""/>
    <s v=""/>
  </r>
  <r>
    <x v="35"/>
    <d v="2015-06-13T00:00:00"/>
    <s v="Zone 3 -Popeye"/>
    <x v="264"/>
    <x v="113"/>
    <x v="6"/>
    <x v="8"/>
    <x v="0"/>
    <m/>
    <m/>
    <m/>
    <s v=""/>
    <s v=""/>
  </r>
  <r>
    <x v="35"/>
    <d v="2015-06-13T00:00:00"/>
    <s v="Zone 3 -Popeye"/>
    <x v="325"/>
    <x v="61"/>
    <x v="187"/>
    <x v="2"/>
    <x v="0"/>
    <s v="Galjoen"/>
    <m/>
    <n v="30"/>
    <n v="0.5"/>
    <n v="0.5"/>
  </r>
  <r>
    <x v="35"/>
    <d v="2015-06-13T00:00:00"/>
    <s v="Zone 3 -Popeye"/>
    <x v="10"/>
    <x v="10"/>
    <x v="6"/>
    <x v="4"/>
    <x v="0"/>
    <s v="Galjoen"/>
    <m/>
    <n v="31"/>
    <n v="0.5"/>
    <n v="0.5"/>
  </r>
  <r>
    <x v="35"/>
    <d v="2015-06-13T00:00:00"/>
    <s v="Zone 3 -Popeye"/>
    <x v="354"/>
    <x v="248"/>
    <x v="226"/>
    <x v="11"/>
    <x v="0"/>
    <m/>
    <m/>
    <m/>
    <s v=""/>
    <s v=""/>
  </r>
  <r>
    <x v="35"/>
    <d v="2015-06-13T00:00:00"/>
    <s v="Zone 3 -Popeye"/>
    <x v="3"/>
    <x v="3"/>
    <x v="2"/>
    <x v="0"/>
    <x v="0"/>
    <s v="Redfinger"/>
    <m/>
    <n v="30"/>
    <n v="0"/>
    <n v="0"/>
  </r>
  <r>
    <x v="35"/>
    <d v="2015-06-13T00:00:00"/>
    <s v="Zone 3 -Popeye"/>
    <x v="3"/>
    <x v="3"/>
    <x v="2"/>
    <x v="0"/>
    <x v="0"/>
    <s v="Galjoen"/>
    <m/>
    <n v="31"/>
    <n v="0.5"/>
    <n v="0.5"/>
  </r>
  <r>
    <x v="35"/>
    <d v="2015-06-13T00:00:00"/>
    <s v="Zone 3 -Popeye"/>
    <x v="3"/>
    <x v="3"/>
    <x v="2"/>
    <x v="0"/>
    <x v="0"/>
    <s v="Galjoen"/>
    <m/>
    <n v="39"/>
    <n v="1.1000000000000001"/>
    <n v="1.1000000000000001"/>
  </r>
  <r>
    <x v="35"/>
    <d v="2015-06-13T00:00:00"/>
    <s v="Zone 3 -Popeye"/>
    <x v="5"/>
    <x v="5"/>
    <x v="2"/>
    <x v="2"/>
    <x v="0"/>
    <m/>
    <s v="Shark Spotted Gully"/>
    <n v="145"/>
    <n v="15.5"/>
    <n v="15.5"/>
  </r>
  <r>
    <x v="35"/>
    <d v="2015-06-13T00:00:00"/>
    <s v="Zone 3 -Popeye"/>
    <x v="553"/>
    <x v="385"/>
    <x v="5"/>
    <x v="8"/>
    <x v="0"/>
    <s v="Kob"/>
    <m/>
    <n v="49"/>
    <n v="1.2"/>
    <n v="1.2"/>
  </r>
  <r>
    <x v="35"/>
    <d v="2015-06-13T00:00:00"/>
    <s v="Zone 3 -Popeye"/>
    <x v="275"/>
    <x v="194"/>
    <x v="162"/>
    <x v="2"/>
    <x v="21"/>
    <m/>
    <m/>
    <m/>
    <s v=""/>
    <s v=""/>
  </r>
  <r>
    <x v="35"/>
    <d v="2015-06-13T00:00:00"/>
    <s v="Zone 3 -Popeye"/>
    <x v="227"/>
    <x v="55"/>
    <x v="140"/>
    <x v="4"/>
    <x v="21"/>
    <m/>
    <s v="Elephantfish"/>
    <n v="65"/>
    <n v="2.2000000000000002"/>
    <n v="2.2000000000000002"/>
  </r>
  <r>
    <x v="35"/>
    <d v="2015-06-13T00:00:00"/>
    <s v="Zone 3 -Popeye"/>
    <x v="227"/>
    <x v="55"/>
    <x v="140"/>
    <x v="4"/>
    <x v="21"/>
    <m/>
    <s v="Ray Bull / Eagle"/>
    <n v="73"/>
    <n v="7.1"/>
    <n v="7.1"/>
  </r>
  <r>
    <x v="35"/>
    <d v="2015-06-13T00:00:00"/>
    <s v="Zone 3 -Popeye"/>
    <x v="426"/>
    <x v="298"/>
    <x v="140"/>
    <x v="8"/>
    <x v="21"/>
    <s v="Kob"/>
    <m/>
    <n v="40"/>
    <n v="0.7"/>
    <n v="0.7"/>
  </r>
  <r>
    <x v="35"/>
    <d v="2015-06-13T00:00:00"/>
    <s v="Zone 3 -Popeye"/>
    <x v="424"/>
    <x v="296"/>
    <x v="140"/>
    <x v="0"/>
    <x v="21"/>
    <m/>
    <m/>
    <m/>
    <s v=""/>
    <s v=""/>
  </r>
  <r>
    <x v="35"/>
    <d v="2015-06-13T00:00:00"/>
    <s v="Zone 3 -Popeye"/>
    <x v="233"/>
    <x v="75"/>
    <x v="144"/>
    <x v="4"/>
    <x v="21"/>
    <m/>
    <m/>
    <m/>
    <s v=""/>
    <s v=""/>
  </r>
  <r>
    <x v="35"/>
    <d v="2015-06-13T00:00:00"/>
    <s v="Zone 3 -Popeye"/>
    <x v="230"/>
    <x v="167"/>
    <x v="21"/>
    <x v="2"/>
    <x v="21"/>
    <s v="Kob"/>
    <m/>
    <n v="48"/>
    <n v="1.1000000000000001"/>
    <n v="1.1000000000000001"/>
  </r>
  <r>
    <x v="35"/>
    <d v="2015-06-13T00:00:00"/>
    <s v="Zone 3 -Popeye"/>
    <x v="228"/>
    <x v="104"/>
    <x v="141"/>
    <x v="2"/>
    <x v="21"/>
    <m/>
    <m/>
    <m/>
    <s v=""/>
    <s v=""/>
  </r>
  <r>
    <x v="35"/>
    <d v="2015-06-13T00:00:00"/>
    <s v="Zone 3 -Popeye"/>
    <x v="364"/>
    <x v="55"/>
    <x v="78"/>
    <x v="2"/>
    <x v="21"/>
    <m/>
    <m/>
    <m/>
    <s v=""/>
    <s v=""/>
  </r>
  <r>
    <x v="35"/>
    <d v="2015-06-13T00:00:00"/>
    <s v="Zone 3 -Popeye"/>
    <x v="557"/>
    <x v="218"/>
    <x v="297"/>
    <x v="2"/>
    <x v="42"/>
    <m/>
    <m/>
    <m/>
    <s v=""/>
    <s v=""/>
  </r>
  <r>
    <x v="35"/>
    <d v="2015-06-13T00:00:00"/>
    <s v="Zone 3 -Popeye"/>
    <x v="555"/>
    <x v="386"/>
    <x v="41"/>
    <x v="2"/>
    <x v="21"/>
    <m/>
    <s v="Shark Spotted Gully"/>
    <n v="90"/>
    <n v="3"/>
    <n v="3"/>
  </r>
  <r>
    <x v="35"/>
    <d v="2015-06-13T00:00:00"/>
    <s v="Zone 3 -Popeye"/>
    <x v="578"/>
    <x v="398"/>
    <x v="238"/>
    <x v="2"/>
    <x v="21"/>
    <m/>
    <m/>
    <m/>
    <s v=""/>
    <s v=""/>
  </r>
  <r>
    <x v="35"/>
    <d v="2015-06-13T00:00:00"/>
    <s v="Zone 3 -Popeye"/>
    <x v="257"/>
    <x v="185"/>
    <x v="48"/>
    <x v="2"/>
    <x v="3"/>
    <m/>
    <m/>
    <m/>
    <s v=""/>
    <s v=""/>
  </r>
  <r>
    <x v="35"/>
    <d v="2015-06-13T00:00:00"/>
    <s v="Zone 3 -Popeye"/>
    <x v="449"/>
    <x v="61"/>
    <x v="218"/>
    <x v="4"/>
    <x v="3"/>
    <m/>
    <m/>
    <m/>
    <s v=""/>
    <s v=""/>
  </r>
  <r>
    <x v="35"/>
    <d v="2015-06-13T00:00:00"/>
    <s v="Zone 3 -Popeye"/>
    <x v="501"/>
    <x v="349"/>
    <x v="55"/>
    <x v="2"/>
    <x v="0"/>
    <m/>
    <m/>
    <m/>
    <s v=""/>
    <s v=""/>
  </r>
  <r>
    <x v="35"/>
    <d v="2015-06-13T00:00:00"/>
    <s v="Zone 3 -Popeye"/>
    <x v="404"/>
    <x v="283"/>
    <x v="69"/>
    <x v="6"/>
    <x v="3"/>
    <m/>
    <m/>
    <m/>
    <s v=""/>
    <s v=""/>
  </r>
  <r>
    <x v="35"/>
    <d v="2015-06-13T00:00:00"/>
    <s v="Zone 3 -Popeye"/>
    <x v="19"/>
    <x v="19"/>
    <x v="14"/>
    <x v="2"/>
    <x v="0"/>
    <s v="Galjoen"/>
    <m/>
    <n v="30.5"/>
    <n v="0.5"/>
    <n v="0.5"/>
  </r>
  <r>
    <x v="35"/>
    <d v="2015-06-13T00:00:00"/>
    <s v="Zone 3 -Popeye"/>
    <x v="19"/>
    <x v="19"/>
    <x v="14"/>
    <x v="2"/>
    <x v="0"/>
    <s v="Galjoen"/>
    <m/>
    <n v="32"/>
    <n v="0.6"/>
    <n v="0.6"/>
  </r>
  <r>
    <x v="35"/>
    <d v="2015-06-13T00:00:00"/>
    <s v="Zone 3 -Popeye"/>
    <x v="37"/>
    <x v="32"/>
    <x v="28"/>
    <x v="0"/>
    <x v="3"/>
    <s v="Galjoen"/>
    <m/>
    <n v="31"/>
    <n v="0.5"/>
    <n v="0.5"/>
  </r>
  <r>
    <x v="35"/>
    <d v="2015-06-13T00:00:00"/>
    <s v="Zone 3 -Popeye"/>
    <x v="472"/>
    <x v="331"/>
    <x v="250"/>
    <x v="2"/>
    <x v="0"/>
    <m/>
    <m/>
    <m/>
    <s v=""/>
    <s v=""/>
  </r>
  <r>
    <x v="35"/>
    <d v="2015-06-13T00:00:00"/>
    <s v="Zone 3 -Popeye"/>
    <x v="25"/>
    <x v="350"/>
    <x v="19"/>
    <x v="0"/>
    <x v="3"/>
    <m/>
    <m/>
    <m/>
    <s v=""/>
    <s v=""/>
  </r>
  <r>
    <x v="35"/>
    <d v="2015-06-13T00:00:00"/>
    <s v="Zone 3 -Popeye"/>
    <x v="542"/>
    <x v="378"/>
    <x v="70"/>
    <x v="2"/>
    <x v="3"/>
    <m/>
    <m/>
    <m/>
    <s v=""/>
    <s v=""/>
  </r>
  <r>
    <x v="35"/>
    <d v="2015-06-13T00:00:00"/>
    <s v="Zone 3 -Popeye"/>
    <x v="283"/>
    <x v="55"/>
    <x v="164"/>
    <x v="6"/>
    <x v="20"/>
    <s v="Galjoen"/>
    <m/>
    <n v="30"/>
    <n v="0.5"/>
    <n v="0.5"/>
  </r>
  <r>
    <x v="35"/>
    <d v="2015-06-13T00:00:00"/>
    <s v="Zone 3 -Popeye"/>
    <x v="286"/>
    <x v="203"/>
    <x v="158"/>
    <x v="4"/>
    <x v="20"/>
    <s v="Galjoen"/>
    <m/>
    <n v="35"/>
    <n v="0.8"/>
    <n v="0.8"/>
  </r>
  <r>
    <x v="35"/>
    <d v="2015-06-13T00:00:00"/>
    <s v="Zone 3 -Popeye"/>
    <x v="286"/>
    <x v="203"/>
    <x v="158"/>
    <x v="4"/>
    <x v="20"/>
    <s v="Galjoen"/>
    <m/>
    <n v="31"/>
    <n v="0.5"/>
    <n v="0.5"/>
  </r>
  <r>
    <x v="35"/>
    <d v="2015-06-13T00:00:00"/>
    <s v="Zone 3 -Popeye"/>
    <x v="286"/>
    <x v="203"/>
    <x v="158"/>
    <x v="4"/>
    <x v="20"/>
    <s v="Galjoen"/>
    <m/>
    <n v="33.5"/>
    <n v="0.7"/>
    <n v="0.7"/>
  </r>
  <r>
    <x v="35"/>
    <d v="2015-06-13T00:00:00"/>
    <s v="Zone 3 -Popeye"/>
    <x v="286"/>
    <x v="203"/>
    <x v="158"/>
    <x v="4"/>
    <x v="20"/>
    <s v="Galjoen"/>
    <m/>
    <n v="31.5"/>
    <n v="0.5"/>
    <n v="0.5"/>
  </r>
  <r>
    <x v="35"/>
    <d v="2015-06-13T00:00:00"/>
    <s v="Zone 3 -Popeye"/>
    <x v="286"/>
    <x v="203"/>
    <x v="158"/>
    <x v="4"/>
    <x v="20"/>
    <s v="Galjoen"/>
    <m/>
    <n v="36"/>
    <n v="0.9"/>
    <n v="0.9"/>
  </r>
  <r>
    <x v="35"/>
    <d v="2015-06-13T00:00:00"/>
    <s v="Zone 3 -Popeye"/>
    <x v="286"/>
    <x v="203"/>
    <x v="158"/>
    <x v="4"/>
    <x v="20"/>
    <s v="Galjoen"/>
    <m/>
    <n v="31"/>
    <n v="0.5"/>
    <n v="0.5"/>
  </r>
  <r>
    <x v="35"/>
    <d v="2015-06-13T00:00:00"/>
    <s v="Zone 3 -Popeye"/>
    <x v="181"/>
    <x v="45"/>
    <x v="43"/>
    <x v="4"/>
    <x v="20"/>
    <s v="Galjoen"/>
    <m/>
    <n v="31"/>
    <n v="0.5"/>
    <n v="0.5"/>
  </r>
  <r>
    <x v="35"/>
    <d v="2015-06-13T00:00:00"/>
    <s v="Zone 3 -Popeye"/>
    <x v="181"/>
    <x v="45"/>
    <x v="43"/>
    <x v="4"/>
    <x v="20"/>
    <s v="Galjoen"/>
    <m/>
    <n v="30"/>
    <n v="0.5"/>
    <n v="0.5"/>
  </r>
  <r>
    <x v="35"/>
    <d v="2015-06-13T00:00:00"/>
    <s v="Zone 3 -Popeye"/>
    <x v="181"/>
    <x v="45"/>
    <x v="43"/>
    <x v="4"/>
    <x v="20"/>
    <s v="Galjoen"/>
    <m/>
    <n v="30"/>
    <n v="0.5"/>
    <n v="0.5"/>
  </r>
  <r>
    <x v="35"/>
    <d v="2015-06-13T00:00:00"/>
    <s v="Zone 3 -Popeye"/>
    <x v="181"/>
    <x v="45"/>
    <x v="43"/>
    <x v="4"/>
    <x v="20"/>
    <s v="Galjoen"/>
    <m/>
    <n v="31"/>
    <n v="0.5"/>
    <n v="0.5"/>
  </r>
  <r>
    <x v="35"/>
    <d v="2015-06-13T00:00:00"/>
    <s v="Zone 3 -Popeye"/>
    <x v="181"/>
    <x v="45"/>
    <x v="43"/>
    <x v="4"/>
    <x v="20"/>
    <s v="Galjoen"/>
    <m/>
    <n v="32"/>
    <n v="0.6"/>
    <n v="0.6"/>
  </r>
  <r>
    <x v="35"/>
    <d v="2015-06-13T00:00:00"/>
    <s v="Zone 3 -Popeye"/>
    <x v="182"/>
    <x v="138"/>
    <x v="43"/>
    <x v="8"/>
    <x v="20"/>
    <s v="Galjoen"/>
    <m/>
    <n v="30"/>
    <n v="0.5"/>
    <n v="0.5"/>
  </r>
  <r>
    <x v="35"/>
    <d v="2015-06-13T00:00:00"/>
    <s v="Zone 3 -Popeye"/>
    <x v="182"/>
    <x v="138"/>
    <x v="43"/>
    <x v="8"/>
    <x v="20"/>
    <s v="Galjoen"/>
    <m/>
    <n v="32"/>
    <n v="0.6"/>
    <n v="0.6"/>
  </r>
  <r>
    <x v="35"/>
    <d v="2015-06-13T00:00:00"/>
    <s v="Zone 3 -Popeye"/>
    <x v="199"/>
    <x v="149"/>
    <x v="43"/>
    <x v="8"/>
    <x v="20"/>
    <s v="Galjoen"/>
    <m/>
    <n v="31"/>
    <n v="0.5"/>
    <n v="0.5"/>
  </r>
  <r>
    <x v="35"/>
    <d v="2015-06-13T00:00:00"/>
    <s v="Zone 3 -Popeye"/>
    <x v="282"/>
    <x v="200"/>
    <x v="163"/>
    <x v="6"/>
    <x v="20"/>
    <s v="Galjoen"/>
    <m/>
    <n v="31"/>
    <n v="0.5"/>
    <n v="0.5"/>
  </r>
  <r>
    <x v="35"/>
    <d v="2015-06-13T00:00:00"/>
    <s v="Zone 3 -Popeye"/>
    <x v="282"/>
    <x v="200"/>
    <x v="163"/>
    <x v="6"/>
    <x v="20"/>
    <s v="Galjoen"/>
    <m/>
    <n v="32"/>
    <n v="0.6"/>
    <n v="0.6"/>
  </r>
  <r>
    <x v="35"/>
    <d v="2015-06-13T00:00:00"/>
    <s v="Zone 3 -Popeye"/>
    <x v="282"/>
    <x v="200"/>
    <x v="163"/>
    <x v="6"/>
    <x v="20"/>
    <s v="Galjoen"/>
    <m/>
    <n v="33"/>
    <n v="0.7"/>
    <n v="0.7"/>
  </r>
  <r>
    <x v="35"/>
    <d v="2015-06-13T00:00:00"/>
    <s v="Zone 3 -Popeye"/>
    <x v="194"/>
    <x v="124"/>
    <x v="121"/>
    <x v="0"/>
    <x v="20"/>
    <s v="Kob"/>
    <m/>
    <n v="42"/>
    <n v="0.8"/>
    <n v="0.8"/>
  </r>
  <r>
    <x v="35"/>
    <d v="2015-06-13T00:00:00"/>
    <s v="Zone 3 -Popeye"/>
    <x v="194"/>
    <x v="124"/>
    <x v="121"/>
    <x v="0"/>
    <x v="20"/>
    <s v="Kob"/>
    <m/>
    <n v="88"/>
    <n v="7.2"/>
    <n v="7.2"/>
  </r>
  <r>
    <x v="35"/>
    <d v="2015-06-13T00:00:00"/>
    <s v="Zone 3 -Popeye"/>
    <x v="194"/>
    <x v="124"/>
    <x v="121"/>
    <x v="0"/>
    <x v="20"/>
    <m/>
    <s v="Shark Spotted Gully"/>
    <n v="90"/>
    <n v="3"/>
    <n v="3"/>
  </r>
  <r>
    <x v="35"/>
    <d v="2015-06-13T00:00:00"/>
    <s v="Zone 3 -Popeye"/>
    <x v="202"/>
    <x v="152"/>
    <x v="123"/>
    <x v="2"/>
    <x v="20"/>
    <s v="Galjoen"/>
    <m/>
    <n v="31"/>
    <n v="0.5"/>
    <n v="0.5"/>
  </r>
  <r>
    <x v="35"/>
    <d v="2015-06-13T00:00:00"/>
    <s v="Zone 3 -Popeye"/>
    <x v="189"/>
    <x v="45"/>
    <x v="16"/>
    <x v="4"/>
    <x v="20"/>
    <s v="Galjoen"/>
    <m/>
    <n v="30"/>
    <n v="0.5"/>
    <n v="0.5"/>
  </r>
  <r>
    <x v="35"/>
    <d v="2015-06-13T00:00:00"/>
    <s v="Zone 3 -Popeye"/>
    <x v="189"/>
    <x v="45"/>
    <x v="16"/>
    <x v="4"/>
    <x v="20"/>
    <m/>
    <s v="Shark Cow / Sevengill"/>
    <n v="110"/>
    <n v="16.399999999999999"/>
    <n v="16.399999999999999"/>
  </r>
  <r>
    <x v="35"/>
    <d v="2015-06-13T00:00:00"/>
    <s v="Zone 3 -Popeye"/>
    <x v="189"/>
    <x v="45"/>
    <x v="16"/>
    <x v="4"/>
    <x v="20"/>
    <s v="Galjoen"/>
    <m/>
    <n v="31"/>
    <n v="0.5"/>
    <n v="0.5"/>
  </r>
  <r>
    <x v="35"/>
    <d v="2015-06-13T00:00:00"/>
    <s v="Zone 3 -Popeye"/>
    <x v="189"/>
    <x v="45"/>
    <x v="16"/>
    <x v="4"/>
    <x v="20"/>
    <s v="Galjoen"/>
    <m/>
    <n v="32"/>
    <n v="0.6"/>
    <n v="0.6"/>
  </r>
  <r>
    <x v="35"/>
    <d v="2015-06-13T00:00:00"/>
    <s v="Zone 3 -Popeye"/>
    <x v="192"/>
    <x v="144"/>
    <x v="119"/>
    <x v="6"/>
    <x v="20"/>
    <m/>
    <m/>
    <m/>
    <s v=""/>
    <s v=""/>
  </r>
  <r>
    <x v="35"/>
    <d v="2015-06-13T00:00:00"/>
    <s v="Zone 3 -Popeye"/>
    <x v="478"/>
    <x v="334"/>
    <x v="83"/>
    <x v="2"/>
    <x v="20"/>
    <s v="Galjoen"/>
    <m/>
    <n v="31"/>
    <n v="0.5"/>
    <n v="0.5"/>
  </r>
  <r>
    <x v="35"/>
    <d v="2015-06-13T00:00:00"/>
    <s v="Zone 3 -Popeye"/>
    <x v="478"/>
    <x v="334"/>
    <x v="83"/>
    <x v="2"/>
    <x v="20"/>
    <s v="Galjoen"/>
    <m/>
    <n v="30"/>
    <n v="0.5"/>
    <n v="0.5"/>
  </r>
  <r>
    <x v="35"/>
    <d v="2015-06-13T00:00:00"/>
    <s v="Zone 3 -Popeye"/>
    <x v="478"/>
    <x v="334"/>
    <x v="83"/>
    <x v="2"/>
    <x v="20"/>
    <s v="Galjoen"/>
    <m/>
    <n v="30"/>
    <n v="0.5"/>
    <n v="0.5"/>
  </r>
  <r>
    <x v="35"/>
    <d v="2015-06-13T00:00:00"/>
    <s v="Zone 3 -Popeye"/>
    <x v="579"/>
    <x v="293"/>
    <x v="74"/>
    <x v="9"/>
    <x v="3"/>
    <m/>
    <s v="Shark Cow / Sevengill"/>
    <n v="123"/>
    <n v="23.6"/>
    <n v="23.6"/>
  </r>
  <r>
    <x v="35"/>
    <d v="2015-06-13T00:00:00"/>
    <s v="Zone 3 -Popeye"/>
    <x v="332"/>
    <x v="157"/>
    <x v="81"/>
    <x v="0"/>
    <x v="12"/>
    <m/>
    <m/>
    <m/>
    <s v=""/>
    <s v=""/>
  </r>
  <r>
    <x v="35"/>
    <d v="2015-06-13T00:00:00"/>
    <s v="Zone 3 -Popeye"/>
    <x v="384"/>
    <x v="226"/>
    <x v="215"/>
    <x v="2"/>
    <x v="12"/>
    <m/>
    <m/>
    <m/>
    <s v=""/>
    <s v=""/>
  </r>
  <r>
    <x v="35"/>
    <d v="2015-06-13T00:00:00"/>
    <s v="Zone 3 -Popeye"/>
    <x v="580"/>
    <x v="5"/>
    <x v="307"/>
    <x v="2"/>
    <x v="12"/>
    <m/>
    <m/>
    <m/>
    <s v=""/>
    <s v=""/>
  </r>
  <r>
    <x v="35"/>
    <d v="2015-06-13T00:00:00"/>
    <s v="Zone 3 -Popeye"/>
    <x v="66"/>
    <x v="55"/>
    <x v="48"/>
    <x v="6"/>
    <x v="12"/>
    <m/>
    <m/>
    <m/>
    <s v=""/>
    <s v=""/>
  </r>
  <r>
    <x v="35"/>
    <d v="2015-06-13T00:00:00"/>
    <s v="Zone 3 -Popeye"/>
    <x v="67"/>
    <x v="56"/>
    <x v="48"/>
    <x v="1"/>
    <x v="12"/>
    <s v="Kob"/>
    <m/>
    <n v="45"/>
    <n v="0.9"/>
    <n v="0.9"/>
  </r>
  <r>
    <x v="35"/>
    <d v="2015-06-13T00:00:00"/>
    <s v="Zone 3 -Popeye"/>
    <x v="126"/>
    <x v="100"/>
    <x v="87"/>
    <x v="2"/>
    <x v="12"/>
    <s v="Galjoen"/>
    <m/>
    <n v="34"/>
    <n v="0.7"/>
    <n v="0.7"/>
  </r>
  <r>
    <x v="35"/>
    <d v="2015-06-13T00:00:00"/>
    <s v="Zone 3 -Popeye"/>
    <x v="126"/>
    <x v="100"/>
    <x v="87"/>
    <x v="2"/>
    <x v="12"/>
    <m/>
    <s v="Shark Cow / Sevengill"/>
    <n v="133"/>
    <n v="30.6"/>
    <n v="30.6"/>
  </r>
  <r>
    <x v="35"/>
    <d v="2015-06-13T00:00:00"/>
    <s v="Zone 3 -Popeye"/>
    <x v="382"/>
    <x v="23"/>
    <x v="214"/>
    <x v="2"/>
    <x v="12"/>
    <m/>
    <m/>
    <m/>
    <s v=""/>
    <s v=""/>
  </r>
  <r>
    <x v="35"/>
    <d v="2015-06-13T00:00:00"/>
    <s v="Zone 3 -Popeye"/>
    <x v="121"/>
    <x v="95"/>
    <x v="86"/>
    <x v="2"/>
    <x v="7"/>
    <s v="Galjoen"/>
    <m/>
    <n v="31"/>
    <n v="0.5"/>
    <n v="0.5"/>
  </r>
  <r>
    <x v="35"/>
    <d v="2015-06-13T00:00:00"/>
    <s v="Zone 3 -Popeye"/>
    <x v="121"/>
    <x v="95"/>
    <x v="86"/>
    <x v="2"/>
    <x v="7"/>
    <s v="Galjoen"/>
    <m/>
    <n v="32"/>
    <n v="0.6"/>
    <n v="0.6"/>
  </r>
  <r>
    <x v="35"/>
    <d v="2015-06-13T00:00:00"/>
    <s v="Zone 3 -Popeye"/>
    <x v="121"/>
    <x v="95"/>
    <x v="86"/>
    <x v="2"/>
    <x v="7"/>
    <s v="Galjoen"/>
    <m/>
    <n v="37"/>
    <n v="0.9"/>
    <n v="0.9"/>
  </r>
  <r>
    <x v="35"/>
    <d v="2015-06-13T00:00:00"/>
    <s v="Zone 3 -Popeye"/>
    <x v="573"/>
    <x v="331"/>
    <x v="97"/>
    <x v="4"/>
    <x v="12"/>
    <m/>
    <m/>
    <m/>
    <s v=""/>
    <s v=""/>
  </r>
  <r>
    <x v="35"/>
    <d v="2015-06-13T00:00:00"/>
    <s v="Zone 3 -Popeye"/>
    <x v="581"/>
    <x v="399"/>
    <x v="302"/>
    <x v="2"/>
    <x v="12"/>
    <s v="Kob"/>
    <m/>
    <n v="56"/>
    <n v="1.8"/>
    <n v="1.8"/>
  </r>
  <r>
    <x v="35"/>
    <d v="2015-06-13T00:00:00"/>
    <s v="Zone 3 -Popeye"/>
    <x v="582"/>
    <x v="400"/>
    <x v="308"/>
    <x v="4"/>
    <x v="12"/>
    <m/>
    <m/>
    <m/>
    <s v=""/>
    <s v=""/>
  </r>
  <r>
    <x v="35"/>
    <d v="2015-06-13T00:00:00"/>
    <s v="Zone 3 -Popeye"/>
    <x v="437"/>
    <x v="307"/>
    <x v="85"/>
    <x v="0"/>
    <x v="12"/>
    <m/>
    <m/>
    <m/>
    <s v=""/>
    <s v=""/>
  </r>
  <r>
    <x v="35"/>
    <d v="2015-06-13T00:00:00"/>
    <s v="Zone 3 -Popeye"/>
    <x v="252"/>
    <x v="180"/>
    <x v="81"/>
    <x v="9"/>
    <x v="12"/>
    <m/>
    <m/>
    <m/>
    <s v=""/>
    <s v=""/>
  </r>
  <r>
    <x v="35"/>
    <d v="2015-06-13T00:00:00"/>
    <s v="Zone 3 -Popeye"/>
    <x v="114"/>
    <x v="61"/>
    <x v="81"/>
    <x v="0"/>
    <x v="12"/>
    <m/>
    <s v="Shark Spotted Gully"/>
    <n v="87"/>
    <n v="2.7"/>
    <n v="2.7"/>
  </r>
  <r>
    <x v="35"/>
    <d v="2015-06-13T00:00:00"/>
    <s v="Zone 3 -Popeye"/>
    <x v="114"/>
    <x v="61"/>
    <x v="81"/>
    <x v="0"/>
    <x v="12"/>
    <s v="Galjoen"/>
    <m/>
    <n v="36"/>
    <n v="0.9"/>
    <n v="0.9"/>
  </r>
  <r>
    <x v="35"/>
    <d v="2015-06-13T00:00:00"/>
    <s v="Zone 3 -Popeye"/>
    <x v="114"/>
    <x v="61"/>
    <x v="81"/>
    <x v="0"/>
    <x v="12"/>
    <s v="Galjoen"/>
    <m/>
    <n v="32"/>
    <n v="0.6"/>
    <n v="0.6"/>
  </r>
  <r>
    <x v="35"/>
    <d v="2015-06-13T00:00:00"/>
    <s v="Zone 3 -Popeye"/>
    <x v="114"/>
    <x v="61"/>
    <x v="81"/>
    <x v="0"/>
    <x v="12"/>
    <s v="Galjoen"/>
    <m/>
    <n v="32"/>
    <n v="0.6"/>
    <n v="0.6"/>
  </r>
  <r>
    <x v="35"/>
    <d v="2015-06-13T00:00:00"/>
    <s v="Zone 3 -Popeye"/>
    <x v="439"/>
    <x v="308"/>
    <x v="235"/>
    <x v="2"/>
    <x v="12"/>
    <s v="Kob"/>
    <m/>
    <n v="48"/>
    <n v="1.1000000000000001"/>
    <n v="1.1000000000000001"/>
  </r>
  <r>
    <x v="35"/>
    <d v="2015-06-13T00:00:00"/>
    <s v="Zone 3 -Popeye"/>
    <x v="489"/>
    <x v="342"/>
    <x v="39"/>
    <x v="8"/>
    <x v="5"/>
    <m/>
    <m/>
    <m/>
    <s v=""/>
    <s v=""/>
  </r>
  <r>
    <x v="35"/>
    <d v="2015-06-13T00:00:00"/>
    <s v="Zone 3 -Popeye"/>
    <x v="48"/>
    <x v="43"/>
    <x v="34"/>
    <x v="6"/>
    <x v="5"/>
    <m/>
    <s v="Shark Hound Smooth"/>
    <n v="86"/>
    <n v="2.2000000000000002"/>
    <n v="2.2000000000000002"/>
  </r>
  <r>
    <x v="35"/>
    <d v="2015-06-13T00:00:00"/>
    <s v="Zone 3 -Popeye"/>
    <x v="48"/>
    <x v="43"/>
    <x v="34"/>
    <x v="6"/>
    <x v="5"/>
    <s v="Galjoen"/>
    <m/>
    <n v="30"/>
    <n v="0.5"/>
    <n v="0.5"/>
  </r>
  <r>
    <x v="35"/>
    <d v="2015-06-13T00:00:00"/>
    <s v="Zone 3 -Popeye"/>
    <x v="48"/>
    <x v="43"/>
    <x v="34"/>
    <x v="6"/>
    <x v="5"/>
    <s v="Galjoen"/>
    <m/>
    <n v="30"/>
    <n v="0.5"/>
    <n v="0.5"/>
  </r>
  <r>
    <x v="35"/>
    <d v="2015-06-13T00:00:00"/>
    <s v="Zone 3 -Popeye"/>
    <x v="47"/>
    <x v="42"/>
    <x v="34"/>
    <x v="1"/>
    <x v="5"/>
    <s v="Galjoen"/>
    <m/>
    <n v="30"/>
    <n v="0.5"/>
    <n v="0.5"/>
  </r>
  <r>
    <x v="35"/>
    <d v="2015-06-13T00:00:00"/>
    <s v="Zone 3 -Popeye"/>
    <x v="47"/>
    <x v="42"/>
    <x v="34"/>
    <x v="1"/>
    <x v="5"/>
    <s v="Galjoen"/>
    <m/>
    <n v="31"/>
    <n v="0.5"/>
    <n v="0.5"/>
  </r>
  <r>
    <x v="35"/>
    <d v="2015-06-13T00:00:00"/>
    <s v="Zone 3 -Popeye"/>
    <x v="47"/>
    <x v="42"/>
    <x v="34"/>
    <x v="1"/>
    <x v="5"/>
    <s v="Galjoen"/>
    <m/>
    <n v="30"/>
    <n v="0.5"/>
    <n v="0.5"/>
  </r>
  <r>
    <x v="35"/>
    <d v="2015-06-13T00:00:00"/>
    <s v="Zone 3 -Popeye"/>
    <x v="47"/>
    <x v="42"/>
    <x v="34"/>
    <x v="1"/>
    <x v="5"/>
    <s v="Galjoen"/>
    <m/>
    <n v="31"/>
    <n v="0.5"/>
    <n v="0.5"/>
  </r>
  <r>
    <x v="35"/>
    <d v="2015-06-13T00:00:00"/>
    <s v="Zone 3 -Popeye"/>
    <x v="47"/>
    <x v="42"/>
    <x v="34"/>
    <x v="1"/>
    <x v="5"/>
    <s v="Galjoen"/>
    <m/>
    <n v="31"/>
    <n v="0.5"/>
    <n v="0.5"/>
  </r>
  <r>
    <x v="35"/>
    <d v="2015-06-13T00:00:00"/>
    <s v="Zone 3 -Popeye"/>
    <x v="47"/>
    <x v="42"/>
    <x v="34"/>
    <x v="1"/>
    <x v="5"/>
    <s v="Galjoen"/>
    <m/>
    <n v="32"/>
    <n v="0.6"/>
    <n v="0.6"/>
  </r>
  <r>
    <x v="35"/>
    <d v="2015-06-13T00:00:00"/>
    <s v="Zone 3 -Popeye"/>
    <x v="47"/>
    <x v="42"/>
    <x v="34"/>
    <x v="1"/>
    <x v="5"/>
    <s v="Galjoen"/>
    <m/>
    <n v="31"/>
    <n v="0.5"/>
    <n v="0.5"/>
  </r>
  <r>
    <x v="35"/>
    <d v="2015-06-13T00:00:00"/>
    <s v="Zone 3 -Popeye"/>
    <x v="446"/>
    <x v="314"/>
    <x v="39"/>
    <x v="2"/>
    <x v="5"/>
    <s v="Galjoen"/>
    <m/>
    <n v="36"/>
    <n v="0.9"/>
    <n v="0.9"/>
  </r>
  <r>
    <x v="35"/>
    <d v="2015-06-13T00:00:00"/>
    <s v="Zone 3 -Popeye"/>
    <x v="446"/>
    <x v="314"/>
    <x v="39"/>
    <x v="2"/>
    <x v="5"/>
    <s v="Galjoen"/>
    <m/>
    <n v="32"/>
    <n v="0.6"/>
    <n v="0.6"/>
  </r>
  <r>
    <x v="35"/>
    <d v="2015-06-13T00:00:00"/>
    <s v="Zone 3 -Popeye"/>
    <x v="134"/>
    <x v="5"/>
    <x v="74"/>
    <x v="2"/>
    <x v="5"/>
    <s v="Galjoen"/>
    <m/>
    <n v="30"/>
    <n v="0.5"/>
    <n v="0.5"/>
  </r>
  <r>
    <x v="35"/>
    <d v="2015-06-13T00:00:00"/>
    <s v="Zone 3 -Popeye"/>
    <x v="134"/>
    <x v="5"/>
    <x v="74"/>
    <x v="2"/>
    <x v="5"/>
    <s v="Galjoen"/>
    <m/>
    <n v="30.5"/>
    <n v="0.5"/>
    <n v="0.5"/>
  </r>
  <r>
    <x v="35"/>
    <d v="2015-06-13T00:00:00"/>
    <s v="Zone 3 -Popeye"/>
    <x v="134"/>
    <x v="5"/>
    <x v="74"/>
    <x v="2"/>
    <x v="5"/>
    <s v="Galjoen"/>
    <m/>
    <n v="37"/>
    <n v="0.9"/>
    <n v="0.9"/>
  </r>
  <r>
    <x v="35"/>
    <d v="2015-06-13T00:00:00"/>
    <s v="Zone 3 -Popeye"/>
    <x v="134"/>
    <x v="5"/>
    <x v="74"/>
    <x v="2"/>
    <x v="5"/>
    <s v="Galjoen"/>
    <m/>
    <n v="32"/>
    <n v="0.6"/>
    <n v="0.6"/>
  </r>
  <r>
    <x v="35"/>
    <d v="2015-06-13T00:00:00"/>
    <s v="Zone 3 -Popeye"/>
    <x v="134"/>
    <x v="5"/>
    <x v="74"/>
    <x v="2"/>
    <x v="5"/>
    <s v="Galjoen"/>
    <m/>
    <n v="36"/>
    <n v="0.9"/>
    <n v="0.9"/>
  </r>
  <r>
    <x v="35"/>
    <d v="2015-06-13T00:00:00"/>
    <s v="Zone 3 -Popeye"/>
    <x v="46"/>
    <x v="41"/>
    <x v="33"/>
    <x v="2"/>
    <x v="20"/>
    <m/>
    <s v="Shark Spotted Gully"/>
    <n v="150"/>
    <n v="17.399999999999999"/>
    <n v="17.399999999999999"/>
  </r>
  <r>
    <x v="35"/>
    <d v="2015-06-13T00:00:00"/>
    <s v="Zone 3 -Popeye"/>
    <x v="46"/>
    <x v="41"/>
    <x v="33"/>
    <x v="2"/>
    <x v="20"/>
    <m/>
    <s v="Shark Spotted Gully"/>
    <n v="111"/>
    <n v="6.2"/>
    <n v="6.2"/>
  </r>
  <r>
    <x v="35"/>
    <d v="2015-06-13T00:00:00"/>
    <s v="Zone 3 -Popeye"/>
    <x v="56"/>
    <x v="39"/>
    <x v="41"/>
    <x v="2"/>
    <x v="5"/>
    <s v="Galjoen"/>
    <m/>
    <n v="30"/>
    <n v="0.5"/>
    <n v="0.5"/>
  </r>
  <r>
    <x v="35"/>
    <d v="2015-06-13T00:00:00"/>
    <s v="Zone 3 -Popeye"/>
    <x v="56"/>
    <x v="39"/>
    <x v="41"/>
    <x v="2"/>
    <x v="5"/>
    <s v="Galjoen"/>
    <m/>
    <n v="40"/>
    <n v="1.2"/>
    <n v="1.2"/>
  </r>
  <r>
    <x v="35"/>
    <d v="2015-06-13T00:00:00"/>
    <s v="Zone 3 -Popeye"/>
    <x v="57"/>
    <x v="5"/>
    <x v="21"/>
    <x v="2"/>
    <x v="5"/>
    <s v="Galjoen"/>
    <m/>
    <n v="37"/>
    <n v="0.9"/>
    <n v="0.9"/>
  </r>
  <r>
    <x v="35"/>
    <d v="2015-06-13T00:00:00"/>
    <s v="Zone 3 -Popeye"/>
    <x v="135"/>
    <x v="107"/>
    <x v="90"/>
    <x v="2"/>
    <x v="5"/>
    <m/>
    <s v="Shark Spotted Gully"/>
    <n v="157"/>
    <n v="20.399999999999999"/>
    <n v="20.399999999999999"/>
  </r>
  <r>
    <x v="35"/>
    <d v="2015-06-13T00:00:00"/>
    <s v="Zone 3 -Popeye"/>
    <x v="135"/>
    <x v="107"/>
    <x v="90"/>
    <x v="2"/>
    <x v="5"/>
    <m/>
    <s v="Shark Hound Smooth"/>
    <n v="133"/>
    <n v="10"/>
    <n v="10"/>
  </r>
  <r>
    <x v="35"/>
    <d v="2015-06-13T00:00:00"/>
    <s v="Zone 3 -Popeye"/>
    <x v="550"/>
    <x v="2"/>
    <x v="93"/>
    <x v="4"/>
    <x v="18"/>
    <s v="Galjoen"/>
    <m/>
    <n v="35"/>
    <n v="0.8"/>
    <n v="0.8"/>
  </r>
  <r>
    <x v="35"/>
    <d v="2015-06-13T00:00:00"/>
    <s v="Zone 3 -Popeye"/>
    <x v="169"/>
    <x v="131"/>
    <x v="109"/>
    <x v="2"/>
    <x v="18"/>
    <m/>
    <s v="Shark Spotted Gully"/>
    <n v="102"/>
    <n v="4.5999999999999996"/>
    <n v="4.5999999999999996"/>
  </r>
  <r>
    <x v="35"/>
    <d v="2015-06-13T00:00:00"/>
    <s v="Zone 3 -Popeye"/>
    <x v="169"/>
    <x v="131"/>
    <x v="109"/>
    <x v="2"/>
    <x v="18"/>
    <m/>
    <s v="Ray Bull / Eagle"/>
    <n v="82"/>
    <n v="10.1"/>
    <n v="10.1"/>
  </r>
  <r>
    <x v="35"/>
    <d v="2015-06-13T00:00:00"/>
    <s v="Zone 3 -Popeye"/>
    <x v="159"/>
    <x v="126"/>
    <x v="103"/>
    <x v="4"/>
    <x v="18"/>
    <s v="Kob"/>
    <m/>
    <n v="41"/>
    <n v="0.7"/>
    <n v="0.7"/>
  </r>
  <r>
    <x v="35"/>
    <d v="2015-06-13T00:00:00"/>
    <s v="Zone 3 -Popeye"/>
    <x v="159"/>
    <x v="126"/>
    <x v="103"/>
    <x v="4"/>
    <x v="18"/>
    <s v="Galjoen"/>
    <m/>
    <n v="30"/>
    <n v="0.5"/>
    <n v="0.5"/>
  </r>
  <r>
    <x v="35"/>
    <d v="2015-06-13T00:00:00"/>
    <s v="Zone 3 -Popeye"/>
    <x v="159"/>
    <x v="126"/>
    <x v="103"/>
    <x v="4"/>
    <x v="18"/>
    <s v="Galjoen"/>
    <m/>
    <n v="30"/>
    <n v="0.5"/>
    <n v="0.5"/>
  </r>
  <r>
    <x v="35"/>
    <d v="2015-06-13T00:00:00"/>
    <s v="Zone 3 -Popeye"/>
    <x v="159"/>
    <x v="126"/>
    <x v="103"/>
    <x v="4"/>
    <x v="18"/>
    <s v="Galjoen"/>
    <m/>
    <n v="32"/>
    <n v="0.6"/>
    <n v="0.6"/>
  </r>
  <r>
    <x v="35"/>
    <d v="2015-06-13T00:00:00"/>
    <s v="Zone 3 -Popeye"/>
    <x v="161"/>
    <x v="81"/>
    <x v="94"/>
    <x v="0"/>
    <x v="18"/>
    <m/>
    <s v="Shark Spotted Gully"/>
    <n v="90"/>
    <n v="3"/>
    <n v="3"/>
  </r>
  <r>
    <x v="35"/>
    <d v="2015-06-13T00:00:00"/>
    <s v="Zone 3 -Popeye"/>
    <x v="292"/>
    <x v="208"/>
    <x v="23"/>
    <x v="0"/>
    <x v="18"/>
    <s v="Kob"/>
    <m/>
    <n v="49"/>
    <n v="1.2"/>
    <n v="1.2"/>
  </r>
  <r>
    <x v="35"/>
    <d v="2015-06-13T00:00:00"/>
    <s v="Zone 3 -Popeye"/>
    <x v="166"/>
    <x v="128"/>
    <x v="69"/>
    <x v="4"/>
    <x v="20"/>
    <s v="Galjoen"/>
    <m/>
    <n v="43"/>
    <n v="1.5"/>
    <n v="1.5"/>
  </r>
  <r>
    <x v="35"/>
    <d v="2015-06-13T00:00:00"/>
    <s v="Zone 3 -Popeye"/>
    <x v="166"/>
    <x v="128"/>
    <x v="69"/>
    <x v="4"/>
    <x v="20"/>
    <s v="Galjoen"/>
    <m/>
    <n v="33"/>
    <n v="0.7"/>
    <n v="0.7"/>
  </r>
  <r>
    <x v="35"/>
    <d v="2015-06-13T00:00:00"/>
    <s v="Zone 3 -Popeye"/>
    <x v="466"/>
    <x v="326"/>
    <x v="133"/>
    <x v="2"/>
    <x v="5"/>
    <m/>
    <s v="Shark Copper (Female)"/>
    <n v="199"/>
    <n v="111"/>
    <n v="111"/>
  </r>
  <r>
    <x v="35"/>
    <d v="2015-06-13T00:00:00"/>
    <s v="Zone 3 -Popeye"/>
    <x v="244"/>
    <x v="175"/>
    <x v="94"/>
    <x v="2"/>
    <x v="18"/>
    <m/>
    <s v="Shark Spotted Gully"/>
    <n v="89"/>
    <n v="2.9"/>
    <n v="2.9"/>
  </r>
  <r>
    <x v="35"/>
    <d v="2015-06-13T00:00:00"/>
    <s v="Zone 3 -Popeye"/>
    <x v="160"/>
    <x v="121"/>
    <x v="48"/>
    <x v="0"/>
    <x v="18"/>
    <s v="Kob"/>
    <m/>
    <n v="45"/>
    <n v="0.9"/>
    <n v="0.9"/>
  </r>
  <r>
    <x v="35"/>
    <d v="2015-06-13T00:00:00"/>
    <s v="Zone 3 -Popeye"/>
    <x v="58"/>
    <x v="5"/>
    <x v="42"/>
    <x v="0"/>
    <x v="7"/>
    <m/>
    <s v="Shark Spotted Gully"/>
    <n v="126"/>
    <n v="9.6"/>
    <n v="9.6"/>
  </r>
  <r>
    <x v="35"/>
    <d v="2015-06-13T00:00:00"/>
    <s v="Zone 3 -Popeye"/>
    <x v="58"/>
    <x v="5"/>
    <x v="42"/>
    <x v="0"/>
    <x v="7"/>
    <s v="Galjoen"/>
    <m/>
    <n v="30"/>
    <n v="0.5"/>
    <n v="0.5"/>
  </r>
  <r>
    <x v="35"/>
    <d v="2015-06-13T00:00:00"/>
    <s v="Zone 3 -Popeye"/>
    <x v="128"/>
    <x v="101"/>
    <x v="88"/>
    <x v="2"/>
    <x v="7"/>
    <m/>
    <s v="Shark Spotted Gully"/>
    <n v="130"/>
    <n v="10.7"/>
    <n v="10.7"/>
  </r>
  <r>
    <x v="35"/>
    <d v="2015-06-13T00:00:00"/>
    <s v="Zone 3 -Popeye"/>
    <x v="128"/>
    <x v="101"/>
    <x v="88"/>
    <x v="2"/>
    <x v="7"/>
    <s v="Galjoen"/>
    <m/>
    <n v="31"/>
    <n v="0.5"/>
    <n v="0.5"/>
  </r>
  <r>
    <x v="35"/>
    <d v="2015-06-13T00:00:00"/>
    <s v="Zone 3 -Popeye"/>
    <x v="128"/>
    <x v="101"/>
    <x v="88"/>
    <x v="2"/>
    <x v="7"/>
    <s v="Galjoen"/>
    <m/>
    <n v="33"/>
    <n v="0.7"/>
    <n v="0.7"/>
  </r>
  <r>
    <x v="35"/>
    <d v="2015-06-13T00:00:00"/>
    <s v="Zone 3 -Popeye"/>
    <x v="128"/>
    <x v="101"/>
    <x v="88"/>
    <x v="2"/>
    <x v="7"/>
    <s v="Galjoen"/>
    <m/>
    <n v="34"/>
    <n v="0.7"/>
    <n v="0.7"/>
  </r>
  <r>
    <x v="35"/>
    <d v="2015-06-13T00:00:00"/>
    <s v="Zone 3 -Popeye"/>
    <x v="128"/>
    <x v="101"/>
    <x v="88"/>
    <x v="2"/>
    <x v="7"/>
    <s v="Galjoen"/>
    <m/>
    <n v="33"/>
    <n v="0.7"/>
    <n v="0.7"/>
  </r>
  <r>
    <x v="35"/>
    <d v="2015-06-13T00:00:00"/>
    <s v="Zone 3 -Popeye"/>
    <x v="137"/>
    <x v="13"/>
    <x v="92"/>
    <x v="9"/>
    <x v="20"/>
    <s v="Galjoen"/>
    <m/>
    <n v="33"/>
    <n v="0.7"/>
    <n v="0.7"/>
  </r>
  <r>
    <x v="35"/>
    <d v="2015-06-13T00:00:00"/>
    <s v="Zone 3 -Popeye"/>
    <x v="564"/>
    <x v="375"/>
    <x v="299"/>
    <x v="2"/>
    <x v="7"/>
    <m/>
    <m/>
    <m/>
    <s v=""/>
    <s v=""/>
  </r>
  <r>
    <x v="35"/>
    <d v="2015-06-13T00:00:00"/>
    <s v="Zone 3 -Popeye"/>
    <x v="583"/>
    <x v="18"/>
    <x v="309"/>
    <x v="2"/>
    <x v="7"/>
    <m/>
    <m/>
    <m/>
    <s v=""/>
    <s v=""/>
  </r>
  <r>
    <x v="35"/>
    <d v="2015-06-13T00:00:00"/>
    <s v="Zone 3 -Popeye"/>
    <x v="62"/>
    <x v="51"/>
    <x v="46"/>
    <x v="0"/>
    <x v="7"/>
    <s v="Galjoen"/>
    <m/>
    <n v="33"/>
    <n v="0.7"/>
    <n v="0.7"/>
  </r>
  <r>
    <x v="35"/>
    <d v="2015-06-13T00:00:00"/>
    <s v="Zone 3 -Popeye"/>
    <x v="465"/>
    <x v="324"/>
    <x v="246"/>
    <x v="2"/>
    <x v="7"/>
    <s v="Galjoen"/>
    <m/>
    <n v="30"/>
    <n v="0.5"/>
    <n v="0.5"/>
  </r>
  <r>
    <x v="35"/>
    <d v="2015-06-13T00:00:00"/>
    <s v="Zone 3 -Popeye"/>
    <x v="346"/>
    <x v="242"/>
    <x v="10"/>
    <x v="4"/>
    <x v="7"/>
    <s v="Galjoen"/>
    <m/>
    <n v="37"/>
    <n v="0.9"/>
    <n v="0.9"/>
  </r>
  <r>
    <x v="35"/>
    <d v="2015-06-13T00:00:00"/>
    <s v="Zone 3 -Popeye"/>
    <x v="136"/>
    <x v="45"/>
    <x v="91"/>
    <x v="2"/>
    <x v="7"/>
    <s v="Galjoen"/>
    <m/>
    <n v="42"/>
    <n v="1.4"/>
    <n v="1.4"/>
  </r>
  <r>
    <x v="35"/>
    <d v="2015-06-13T00:00:00"/>
    <s v="Zone 3 -Popeye"/>
    <x v="136"/>
    <x v="45"/>
    <x v="91"/>
    <x v="2"/>
    <x v="7"/>
    <s v="Galjoen"/>
    <m/>
    <n v="38"/>
    <n v="1"/>
    <n v="1"/>
  </r>
  <r>
    <x v="35"/>
    <d v="2015-06-13T00:00:00"/>
    <s v="Zone 3 -Popeye"/>
    <x v="132"/>
    <x v="105"/>
    <x v="23"/>
    <x v="7"/>
    <x v="7"/>
    <s v="Galjoen"/>
    <m/>
    <n v="39"/>
    <n v="1.1000000000000001"/>
    <n v="1.1000000000000001"/>
  </r>
  <r>
    <x v="35"/>
    <d v="2015-06-13T00:00:00"/>
    <s v="Zone 3 -Popeye"/>
    <x v="132"/>
    <x v="105"/>
    <x v="23"/>
    <x v="7"/>
    <x v="7"/>
    <s v="Galjoen"/>
    <m/>
    <n v="31"/>
    <n v="0.5"/>
    <n v="0.5"/>
  </r>
  <r>
    <x v="35"/>
    <d v="2015-06-13T00:00:00"/>
    <s v="Zone 3 -Popeye"/>
    <x v="132"/>
    <x v="105"/>
    <x v="23"/>
    <x v="7"/>
    <x v="7"/>
    <s v="Galjoen"/>
    <m/>
    <n v="31"/>
    <n v="0.5"/>
    <n v="0.5"/>
  </r>
  <r>
    <x v="35"/>
    <d v="2015-06-13T00:00:00"/>
    <s v="Zone 3 -Popeye"/>
    <x v="64"/>
    <x v="53"/>
    <x v="23"/>
    <x v="2"/>
    <x v="7"/>
    <s v="Galjoen"/>
    <m/>
    <n v="30.5"/>
    <n v="0.5"/>
    <n v="0.5"/>
  </r>
  <r>
    <x v="35"/>
    <d v="2015-06-13T00:00:00"/>
    <s v="Zone 3 -Popeye"/>
    <x v="431"/>
    <x v="302"/>
    <x v="3"/>
    <x v="0"/>
    <x v="7"/>
    <s v="Galjoen"/>
    <m/>
    <n v="30"/>
    <n v="0.5"/>
    <n v="0.5"/>
  </r>
  <r>
    <x v="35"/>
    <d v="2015-06-13T00:00:00"/>
    <s v="Zone 3 -Popeye"/>
    <x v="461"/>
    <x v="321"/>
    <x v="242"/>
    <x v="4"/>
    <x v="7"/>
    <s v="Galjoen"/>
    <m/>
    <n v="31"/>
    <n v="0.5"/>
    <n v="0.5"/>
  </r>
  <r>
    <x v="35"/>
    <d v="2015-06-13T00:00:00"/>
    <s v="Zone 3 -Popeye"/>
    <x v="461"/>
    <x v="321"/>
    <x v="242"/>
    <x v="4"/>
    <x v="7"/>
    <s v="Galjoen"/>
    <m/>
    <n v="36"/>
    <n v="0.9"/>
    <n v="0.9"/>
  </r>
  <r>
    <x v="35"/>
    <d v="2015-06-13T00:00:00"/>
    <s v="Zone 3 -Popeye"/>
    <x v="461"/>
    <x v="321"/>
    <x v="242"/>
    <x v="4"/>
    <x v="7"/>
    <s v="Galjoen"/>
    <m/>
    <n v="41"/>
    <n v="1.3"/>
    <n v="1.3"/>
  </r>
  <r>
    <x v="35"/>
    <d v="2015-06-13T00:00:00"/>
    <s v="Zone 3 -Popeye"/>
    <x v="563"/>
    <x v="391"/>
    <x v="242"/>
    <x v="5"/>
    <x v="7"/>
    <s v="Galjoen"/>
    <m/>
    <n v="40"/>
    <n v="1.2"/>
    <n v="1.2"/>
  </r>
  <r>
    <x v="35"/>
    <d v="2015-06-13T00:00:00"/>
    <s v="Zone 3 -Popeye"/>
    <x v="563"/>
    <x v="391"/>
    <x v="242"/>
    <x v="5"/>
    <x v="7"/>
    <s v="Galjoen"/>
    <m/>
    <n v="39"/>
    <n v="1.1000000000000001"/>
    <n v="1.1000000000000001"/>
  </r>
  <r>
    <x v="35"/>
    <d v="2015-06-13T00:00:00"/>
    <s v="Zone 3 -Popeye"/>
    <x v="68"/>
    <x v="57"/>
    <x v="49"/>
    <x v="2"/>
    <x v="7"/>
    <m/>
    <m/>
    <m/>
    <s v=""/>
    <s v=""/>
  </r>
  <r>
    <x v="35"/>
    <d v="2015-06-13T00:00:00"/>
    <s v="Zone 3 -Popeye"/>
    <x v="301"/>
    <x v="214"/>
    <x v="41"/>
    <x v="2"/>
    <x v="7"/>
    <m/>
    <m/>
    <m/>
    <s v=""/>
    <s v=""/>
  </r>
  <r>
    <x v="35"/>
    <d v="2015-06-13T00:00:00"/>
    <s v="Zone 3 -Popeye"/>
    <x v="127"/>
    <x v="61"/>
    <x v="55"/>
    <x v="4"/>
    <x v="20"/>
    <m/>
    <m/>
    <m/>
    <s v=""/>
    <s v=""/>
  </r>
  <r>
    <x v="35"/>
    <d v="2015-06-13T00:00:00"/>
    <s v="Zone 3 -Popeye"/>
    <x v="315"/>
    <x v="45"/>
    <x v="179"/>
    <x v="2"/>
    <x v="4"/>
    <m/>
    <s v="Shark Spotted Gully"/>
    <n v="96.5"/>
    <n v="3.8"/>
    <n v="3.8"/>
  </r>
  <r>
    <x v="35"/>
    <d v="2015-06-13T00:00:00"/>
    <s v="Zone 3 -Popeye"/>
    <x v="315"/>
    <x v="45"/>
    <x v="179"/>
    <x v="2"/>
    <x v="4"/>
    <m/>
    <s v="Shark Spotted Gully"/>
    <n v="100"/>
    <n v="4.3"/>
    <n v="4.3"/>
  </r>
  <r>
    <x v="35"/>
    <d v="2015-06-13T00:00:00"/>
    <s v="Zone 3 -Popeye"/>
    <x v="315"/>
    <x v="45"/>
    <x v="179"/>
    <x v="2"/>
    <x v="4"/>
    <m/>
    <s v="Shark Spotted Gully"/>
    <n v="103"/>
    <n v="4.8"/>
    <n v="4.8"/>
  </r>
  <r>
    <x v="35"/>
    <d v="2015-06-13T00:00:00"/>
    <s v="Zone 3 -Popeye"/>
    <x v="315"/>
    <x v="45"/>
    <x v="179"/>
    <x v="2"/>
    <x v="4"/>
    <m/>
    <s v="Shark Copper (Female)"/>
    <n v="182"/>
    <n v="83.8"/>
    <n v="83.8"/>
  </r>
  <r>
    <x v="35"/>
    <d v="2015-06-13T00:00:00"/>
    <s v="Zone 3 -Popeye"/>
    <x v="537"/>
    <x v="375"/>
    <x v="291"/>
    <x v="2"/>
    <x v="4"/>
    <m/>
    <m/>
    <m/>
    <s v=""/>
    <s v=""/>
  </r>
  <r>
    <x v="35"/>
    <d v="2015-06-13T00:00:00"/>
    <s v="Zone 3 -Popeye"/>
    <x v="318"/>
    <x v="226"/>
    <x v="182"/>
    <x v="0"/>
    <x v="4"/>
    <s v="Galjoen"/>
    <m/>
    <n v="40"/>
    <n v="1.2"/>
    <n v="1.2"/>
  </r>
  <r>
    <x v="35"/>
    <d v="2015-06-13T00:00:00"/>
    <s v="Zone 3 -Popeye"/>
    <x v="360"/>
    <x v="252"/>
    <x v="203"/>
    <x v="2"/>
    <x v="4"/>
    <m/>
    <s v="Shark Spotted Gully"/>
    <n v="140"/>
    <n v="13.7"/>
    <n v="13.7"/>
  </r>
  <r>
    <x v="35"/>
    <d v="2015-06-13T00:00:00"/>
    <s v="Zone 3 -Popeye"/>
    <x v="317"/>
    <x v="225"/>
    <x v="181"/>
    <x v="2"/>
    <x v="4"/>
    <m/>
    <s v="Shark Spotted Gully"/>
    <n v="127"/>
    <n v="9.8000000000000007"/>
    <n v="9.8000000000000007"/>
  </r>
  <r>
    <x v="35"/>
    <d v="2015-06-13T00:00:00"/>
    <s v="Zone 3 -Popeye"/>
    <x v="418"/>
    <x v="76"/>
    <x v="166"/>
    <x v="2"/>
    <x v="4"/>
    <m/>
    <s v="Shark Spotted Gully"/>
    <n v="95"/>
    <n v="3.6"/>
    <n v="3.6"/>
  </r>
  <r>
    <x v="35"/>
    <d v="2015-06-13T00:00:00"/>
    <s v="Zone 3 -Popeye"/>
    <x v="338"/>
    <x v="45"/>
    <x v="75"/>
    <x v="2"/>
    <x v="4"/>
    <s v="Galjoen"/>
    <m/>
    <n v="30"/>
    <n v="0.5"/>
    <n v="0.5"/>
  </r>
  <r>
    <x v="35"/>
    <d v="2015-06-13T00:00:00"/>
    <s v="Zone 3 -Popeye"/>
    <x v="338"/>
    <x v="45"/>
    <x v="75"/>
    <x v="2"/>
    <x v="4"/>
    <s v="Galjoen"/>
    <m/>
    <n v="30"/>
    <n v="0.5"/>
    <n v="0.5"/>
  </r>
  <r>
    <x v="35"/>
    <d v="2015-06-13T00:00:00"/>
    <s v="Zone 3 -Popeye"/>
    <x v="338"/>
    <x v="45"/>
    <x v="75"/>
    <x v="2"/>
    <x v="4"/>
    <s v="Galjoen"/>
    <m/>
    <n v="31"/>
    <n v="0.5"/>
    <n v="0.5"/>
  </r>
  <r>
    <x v="35"/>
    <d v="2015-06-13T00:00:00"/>
    <s v="Zone 3 -Popeye"/>
    <x v="338"/>
    <x v="45"/>
    <x v="75"/>
    <x v="2"/>
    <x v="4"/>
    <s v="Galjoen"/>
    <m/>
    <n v="35"/>
    <n v="0.8"/>
    <n v="0.8"/>
  </r>
  <r>
    <x v="35"/>
    <d v="2015-06-13T00:00:00"/>
    <s v="Zone 3 -Popeye"/>
    <x v="338"/>
    <x v="45"/>
    <x v="75"/>
    <x v="2"/>
    <x v="4"/>
    <s v="Galjoen"/>
    <m/>
    <n v="33"/>
    <n v="0.7"/>
    <n v="0.7"/>
  </r>
  <r>
    <x v="35"/>
    <d v="2015-06-13T00:00:00"/>
    <s v="Zone 3 -Popeye"/>
    <x v="460"/>
    <x v="82"/>
    <x v="179"/>
    <x v="2"/>
    <x v="4"/>
    <m/>
    <s v="Shark Spotted Gully"/>
    <n v="90"/>
    <n v="3"/>
    <n v="3"/>
  </r>
  <r>
    <x v="35"/>
    <d v="2015-06-13T00:00:00"/>
    <s v="Zone 3 -Popeye"/>
    <x v="43"/>
    <x v="38"/>
    <x v="30"/>
    <x v="5"/>
    <x v="26"/>
    <s v="Galjoen"/>
    <m/>
    <n v="30"/>
    <n v="0.5"/>
    <n v="0.5"/>
  </r>
  <r>
    <x v="35"/>
    <d v="2015-06-13T00:00:00"/>
    <s v="Zone 3 -Popeye"/>
    <x v="43"/>
    <x v="38"/>
    <x v="30"/>
    <x v="5"/>
    <x v="26"/>
    <s v="Galjoen"/>
    <m/>
    <n v="30"/>
    <n v="0.5"/>
    <n v="0.5"/>
  </r>
  <r>
    <x v="35"/>
    <d v="2015-06-13T00:00:00"/>
    <s v="Zone 3 -Popeye"/>
    <x v="43"/>
    <x v="38"/>
    <x v="30"/>
    <x v="5"/>
    <x v="26"/>
    <s v="Galjoen"/>
    <m/>
    <n v="30"/>
    <n v="0.5"/>
    <n v="0.5"/>
  </r>
  <r>
    <x v="35"/>
    <d v="2015-06-13T00:00:00"/>
    <s v="Zone 3 -Popeye"/>
    <x v="459"/>
    <x v="180"/>
    <x v="17"/>
    <x v="2"/>
    <x v="4"/>
    <s v="Galjoen"/>
    <m/>
    <n v="30"/>
    <n v="0.5"/>
    <n v="0.5"/>
  </r>
  <r>
    <x v="35"/>
    <d v="2015-06-13T00:00:00"/>
    <s v="Zone 3 -Popeye"/>
    <x v="459"/>
    <x v="180"/>
    <x v="17"/>
    <x v="2"/>
    <x v="4"/>
    <s v="Galjoen"/>
    <m/>
    <n v="31"/>
    <n v="0.5"/>
    <n v="0.5"/>
  </r>
  <r>
    <x v="35"/>
    <d v="2015-06-13T00:00:00"/>
    <s v="Zone 3 -Popeye"/>
    <x v="490"/>
    <x v="343"/>
    <x v="260"/>
    <x v="2"/>
    <x v="4"/>
    <s v="Galjoen"/>
    <m/>
    <n v="37"/>
    <n v="0.9"/>
    <n v="0.9"/>
  </r>
  <r>
    <x v="35"/>
    <d v="2015-06-13T00:00:00"/>
    <s v="Zone 3 -Popeye"/>
    <x v="490"/>
    <x v="343"/>
    <x v="260"/>
    <x v="2"/>
    <x v="4"/>
    <s v="Galjoen"/>
    <m/>
    <n v="31"/>
    <n v="0.5"/>
    <n v="0.5"/>
  </r>
  <r>
    <x v="35"/>
    <d v="2015-06-13T00:00:00"/>
    <s v="Zone 3 -Popeye"/>
    <x v="340"/>
    <x v="73"/>
    <x v="108"/>
    <x v="2"/>
    <x v="4"/>
    <s v="Galjoen"/>
    <m/>
    <n v="32"/>
    <n v="0.6"/>
    <n v="0.6"/>
  </r>
  <r>
    <x v="35"/>
    <d v="2015-06-13T00:00:00"/>
    <s v="Zone 3 -Popeye"/>
    <x v="176"/>
    <x v="136"/>
    <x v="113"/>
    <x v="2"/>
    <x v="4"/>
    <s v="Galjoen"/>
    <m/>
    <n v="32"/>
    <n v="0.6"/>
    <n v="0.6"/>
  </r>
  <r>
    <x v="35"/>
    <d v="2015-06-13T00:00:00"/>
    <s v="Zone 3 -Popeye"/>
    <x v="163"/>
    <x v="84"/>
    <x v="104"/>
    <x v="2"/>
    <x v="4"/>
    <s v="Galjoen"/>
    <m/>
    <n v="32"/>
    <n v="0.6"/>
    <n v="0.6"/>
  </r>
  <r>
    <x v="35"/>
    <d v="2015-06-13T00:00:00"/>
    <s v="Zone 3 -Popeye"/>
    <x v="172"/>
    <x v="134"/>
    <x v="111"/>
    <x v="2"/>
    <x v="4"/>
    <s v="Galjoen"/>
    <m/>
    <n v="30"/>
    <n v="0.5"/>
    <n v="0.5"/>
  </r>
  <r>
    <x v="35"/>
    <d v="2015-06-13T00:00:00"/>
    <s v="Zone 3 -Popeye"/>
    <x v="42"/>
    <x v="37"/>
    <x v="30"/>
    <x v="4"/>
    <x v="26"/>
    <s v="Galjoen"/>
    <m/>
    <n v="30"/>
    <n v="0.5"/>
    <n v="0.5"/>
  </r>
  <r>
    <x v="35"/>
    <d v="2015-06-13T00:00:00"/>
    <s v="Zone 3 -Popeye"/>
    <x v="165"/>
    <x v="127"/>
    <x v="106"/>
    <x v="2"/>
    <x v="4"/>
    <s v="Galjoen"/>
    <m/>
    <n v="30"/>
    <n v="0.5"/>
    <n v="0.5"/>
  </r>
  <r>
    <x v="35"/>
    <d v="2015-06-13T00:00:00"/>
    <s v="Zone 3 -Popeye"/>
    <x v="567"/>
    <x v="392"/>
    <x v="108"/>
    <x v="2"/>
    <x v="4"/>
    <m/>
    <m/>
    <m/>
    <s v=""/>
    <s v=""/>
  </r>
  <r>
    <x v="35"/>
    <d v="2015-06-13T00:00:00"/>
    <s v="Zone 3 -Popeye"/>
    <x v="584"/>
    <x v="314"/>
    <x v="310"/>
    <x v="2"/>
    <x v="4"/>
    <m/>
    <m/>
    <m/>
    <s v=""/>
    <s v=""/>
  </r>
  <r>
    <x v="35"/>
    <d v="2015-06-13T00:00:00"/>
    <s v="Zone 3 -Popeye"/>
    <x v="585"/>
    <x v="328"/>
    <x v="97"/>
    <x v="2"/>
    <x v="4"/>
    <m/>
    <m/>
    <m/>
    <s v=""/>
    <s v=""/>
  </r>
  <r>
    <x v="35"/>
    <d v="2015-06-13T00:00:00"/>
    <s v="Zone 3 -Popeye"/>
    <x v="308"/>
    <x v="218"/>
    <x v="174"/>
    <x v="2"/>
    <x v="22"/>
    <m/>
    <m/>
    <m/>
    <s v=""/>
    <s v=""/>
  </r>
  <r>
    <x v="35"/>
    <d v="2015-06-13T00:00:00"/>
    <s v="Zone 3 -Popeye"/>
    <x v="572"/>
    <x v="394"/>
    <x v="304"/>
    <x v="2"/>
    <x v="22"/>
    <m/>
    <m/>
    <m/>
    <s v=""/>
    <s v=""/>
  </r>
  <r>
    <x v="35"/>
    <d v="2015-06-13T00:00:00"/>
    <s v="Zone 3 -Popeye"/>
    <x v="586"/>
    <x v="211"/>
    <x v="311"/>
    <x v="2"/>
    <x v="22"/>
    <m/>
    <m/>
    <m/>
    <s v=""/>
    <s v=""/>
  </r>
  <r>
    <x v="35"/>
    <d v="2015-06-13T00:00:00"/>
    <s v="Zone 3 -Popeye"/>
    <x v="117"/>
    <x v="16"/>
    <x v="57"/>
    <x v="6"/>
    <x v="8"/>
    <m/>
    <m/>
    <m/>
    <s v=""/>
    <s v=""/>
  </r>
  <r>
    <x v="36"/>
    <d v="2015-09-19T00:00:00"/>
    <s v="Zone 1- Mile 8"/>
    <x v="172"/>
    <x v="134"/>
    <x v="111"/>
    <x v="2"/>
    <x v="4"/>
    <m/>
    <s v="Shark Spotted Gully"/>
    <n v="159"/>
    <n v="21.3"/>
    <n v="21.3"/>
  </r>
  <r>
    <x v="36"/>
    <d v="2015-09-19T00:00:00"/>
    <s v="Zone 1- Mile 8"/>
    <x v="172"/>
    <x v="134"/>
    <x v="111"/>
    <x v="2"/>
    <x v="4"/>
    <m/>
    <s v="Shark Spotted Gully"/>
    <n v="166"/>
    <n v="24.6"/>
    <n v="24.6"/>
  </r>
  <r>
    <x v="36"/>
    <d v="2015-09-19T00:00:00"/>
    <s v="Zone 1- Mile 8"/>
    <x v="176"/>
    <x v="136"/>
    <x v="113"/>
    <x v="2"/>
    <x v="4"/>
    <m/>
    <s v="Shark Spotted Gully"/>
    <n v="165"/>
    <n v="24.1"/>
    <n v="24.1"/>
  </r>
  <r>
    <x v="36"/>
    <d v="2015-09-19T00:00:00"/>
    <s v="Zone 1- Mile 8"/>
    <x v="406"/>
    <x v="246"/>
    <x v="198"/>
    <x v="2"/>
    <x v="4"/>
    <m/>
    <s v="Shark Spotted Gully"/>
    <n v="147"/>
    <n v="16.2"/>
    <n v="16.2"/>
  </r>
  <r>
    <x v="36"/>
    <d v="2015-09-19T00:00:00"/>
    <s v="Zone 1- Mile 8"/>
    <x v="406"/>
    <x v="246"/>
    <x v="198"/>
    <x v="2"/>
    <x v="4"/>
    <m/>
    <s v="Shark Spotted Gully"/>
    <n v="145"/>
    <n v="15.5"/>
    <n v="15.5"/>
  </r>
  <r>
    <x v="36"/>
    <d v="2015-09-19T00:00:00"/>
    <s v="Zone 1- Mile 8"/>
    <x v="406"/>
    <x v="246"/>
    <x v="198"/>
    <x v="2"/>
    <x v="4"/>
    <m/>
    <s v="Shark Hound Smooth"/>
    <n v="126"/>
    <n v="8.3000000000000007"/>
    <n v="8.3000000000000007"/>
  </r>
  <r>
    <x v="36"/>
    <d v="2015-09-19T00:00:00"/>
    <s v="Zone 1- Mile 8"/>
    <x v="163"/>
    <x v="84"/>
    <x v="104"/>
    <x v="2"/>
    <x v="4"/>
    <m/>
    <s v="Shark Spotted Gully"/>
    <n v="136"/>
    <n v="12.4"/>
    <n v="12.4"/>
  </r>
  <r>
    <x v="36"/>
    <d v="2015-09-19T00:00:00"/>
    <s v="Zone 1- Mile 8"/>
    <x v="163"/>
    <x v="84"/>
    <x v="104"/>
    <x v="2"/>
    <x v="4"/>
    <m/>
    <s v="Shark Spotted Gully"/>
    <n v="158"/>
    <n v="20.8"/>
    <n v="20.8"/>
  </r>
  <r>
    <x v="36"/>
    <d v="2015-09-19T00:00:00"/>
    <s v="Zone 1- Mile 8"/>
    <x v="459"/>
    <x v="180"/>
    <x v="17"/>
    <x v="2"/>
    <x v="4"/>
    <m/>
    <s v="Shark Spotted Gully"/>
    <n v="109"/>
    <n v="5.8"/>
    <n v="5.8"/>
  </r>
  <r>
    <x v="36"/>
    <d v="2015-09-19T00:00:00"/>
    <s v="Zone 1- Mile 8"/>
    <x v="315"/>
    <x v="45"/>
    <x v="179"/>
    <x v="2"/>
    <x v="4"/>
    <m/>
    <s v="Shark Spotted Gully"/>
    <n v="81"/>
    <n v="2.1"/>
    <n v="2.1"/>
  </r>
  <r>
    <x v="36"/>
    <d v="2015-09-19T00:00:00"/>
    <s v="Zone 1- Mile 8"/>
    <x v="315"/>
    <x v="45"/>
    <x v="179"/>
    <x v="2"/>
    <x v="4"/>
    <m/>
    <s v="Shark Spotted Gully"/>
    <n v="132"/>
    <n v="11.2"/>
    <n v="11.2"/>
  </r>
  <r>
    <x v="36"/>
    <d v="2015-09-19T00:00:00"/>
    <s v="Zone 1- Mile 8"/>
    <x v="315"/>
    <x v="45"/>
    <x v="179"/>
    <x v="2"/>
    <x v="4"/>
    <m/>
    <s v="Shark Spotted Gully"/>
    <n v="128"/>
    <n v="10.1"/>
    <n v="10.1"/>
  </r>
  <r>
    <x v="36"/>
    <d v="2015-09-19T00:00:00"/>
    <s v="Zone 1- Mile 8"/>
    <x v="536"/>
    <x v="288"/>
    <x v="226"/>
    <x v="4"/>
    <x v="26"/>
    <m/>
    <m/>
    <m/>
    <s v=""/>
    <s v=""/>
  </r>
  <r>
    <x v="36"/>
    <d v="2015-09-19T00:00:00"/>
    <s v="Zone 1- Mile 8"/>
    <x v="168"/>
    <x v="130"/>
    <x v="108"/>
    <x v="9"/>
    <x v="4"/>
    <m/>
    <m/>
    <m/>
    <s v=""/>
    <s v=""/>
  </r>
  <r>
    <x v="36"/>
    <d v="2015-09-19T00:00:00"/>
    <s v="Zone 1- Mile 8"/>
    <x v="361"/>
    <x v="138"/>
    <x v="37"/>
    <x v="2"/>
    <x v="4"/>
    <m/>
    <m/>
    <m/>
    <s v=""/>
    <s v=""/>
  </r>
  <r>
    <x v="36"/>
    <d v="2015-09-19T00:00:00"/>
    <s v="Zone 1- Mile 8"/>
    <x v="338"/>
    <x v="45"/>
    <x v="75"/>
    <x v="2"/>
    <x v="4"/>
    <m/>
    <m/>
    <m/>
    <s v=""/>
    <s v=""/>
  </r>
  <r>
    <x v="36"/>
    <d v="2015-09-19T00:00:00"/>
    <s v="Zone 1- Mile 8"/>
    <x v="490"/>
    <x v="343"/>
    <x v="260"/>
    <x v="2"/>
    <x v="4"/>
    <m/>
    <m/>
    <m/>
    <s v=""/>
    <s v=""/>
  </r>
  <r>
    <x v="36"/>
    <d v="2015-09-19T00:00:00"/>
    <s v="Zone 1- Mile 8"/>
    <x v="317"/>
    <x v="225"/>
    <x v="181"/>
    <x v="2"/>
    <x v="4"/>
    <m/>
    <m/>
    <m/>
    <s v=""/>
    <s v=""/>
  </r>
  <r>
    <x v="36"/>
    <d v="2015-09-19T00:00:00"/>
    <s v="Zone 1- Mile 8"/>
    <x v="418"/>
    <x v="76"/>
    <x v="166"/>
    <x v="2"/>
    <x v="4"/>
    <m/>
    <m/>
    <m/>
    <s v=""/>
    <s v=""/>
  </r>
  <r>
    <x v="36"/>
    <d v="2015-09-19T00:00:00"/>
    <s v="Zone 1- Mile 8"/>
    <x v="42"/>
    <x v="37"/>
    <x v="30"/>
    <x v="4"/>
    <x v="26"/>
    <m/>
    <m/>
    <m/>
    <s v=""/>
    <s v=""/>
  </r>
  <r>
    <x v="36"/>
    <d v="2015-09-19T00:00:00"/>
    <s v="Zone 1- Mile 8"/>
    <x v="460"/>
    <x v="82"/>
    <x v="179"/>
    <x v="2"/>
    <x v="4"/>
    <m/>
    <m/>
    <m/>
    <s v=""/>
    <s v=""/>
  </r>
  <r>
    <x v="36"/>
    <d v="2015-09-19T00:00:00"/>
    <s v="Zone 1- Mile 8"/>
    <x v="43"/>
    <x v="38"/>
    <x v="30"/>
    <x v="5"/>
    <x v="26"/>
    <m/>
    <m/>
    <m/>
    <s v=""/>
    <s v=""/>
  </r>
  <r>
    <x v="36"/>
    <d v="2015-09-19T00:00:00"/>
    <s v="Zone 1- Mile 8"/>
    <x v="568"/>
    <x v="300"/>
    <x v="102"/>
    <x v="2"/>
    <x v="4"/>
    <m/>
    <m/>
    <m/>
    <s v=""/>
    <s v=""/>
  </r>
  <r>
    <x v="36"/>
    <d v="2015-09-19T00:00:00"/>
    <s v="Zone 1- Mile 8"/>
    <x v="567"/>
    <x v="392"/>
    <x v="108"/>
    <x v="2"/>
    <x v="4"/>
    <m/>
    <m/>
    <m/>
    <s v=""/>
    <s v=""/>
  </r>
  <r>
    <x v="36"/>
    <d v="2015-09-19T00:00:00"/>
    <s v="Zone 1- Mile 8"/>
    <x v="318"/>
    <x v="226"/>
    <x v="182"/>
    <x v="0"/>
    <x v="4"/>
    <m/>
    <m/>
    <m/>
    <s v=""/>
    <s v=""/>
  </r>
  <r>
    <x v="36"/>
    <d v="2015-09-19T00:00:00"/>
    <s v="Zone 1- Mile 8"/>
    <x v="587"/>
    <x v="100"/>
    <x v="21"/>
    <x v="2"/>
    <x v="26"/>
    <m/>
    <m/>
    <m/>
    <s v=""/>
    <s v=""/>
  </r>
  <r>
    <x v="36"/>
    <d v="2015-09-19T00:00:00"/>
    <s v="Zone 1- Mile 8"/>
    <x v="588"/>
    <x v="401"/>
    <x v="226"/>
    <x v="7"/>
    <x v="26"/>
    <m/>
    <m/>
    <m/>
    <s v=""/>
    <s v=""/>
  </r>
  <r>
    <x v="36"/>
    <d v="2015-09-19T00:00:00"/>
    <s v="Zone 1- Mile 8"/>
    <x v="577"/>
    <x v="128"/>
    <x v="155"/>
    <x v="2"/>
    <x v="17"/>
    <s v="Kob"/>
    <m/>
    <n v="40"/>
    <n v="0.7"/>
    <n v="0.7"/>
  </r>
  <r>
    <x v="36"/>
    <d v="2015-09-19T00:00:00"/>
    <s v="Zone 1- Mile 8"/>
    <x v="447"/>
    <x v="13"/>
    <x v="238"/>
    <x v="4"/>
    <x v="17"/>
    <s v="Kob"/>
    <m/>
    <n v="40"/>
    <n v="0.7"/>
    <n v="0.7"/>
  </r>
  <r>
    <x v="36"/>
    <d v="2015-09-19T00:00:00"/>
    <s v="Zone 1- Mile 8"/>
    <x v="351"/>
    <x v="110"/>
    <x v="197"/>
    <x v="4"/>
    <x v="17"/>
    <s v="Kob"/>
    <m/>
    <n v="40"/>
    <n v="0.7"/>
    <n v="0.7"/>
  </r>
  <r>
    <x v="36"/>
    <d v="2015-09-19T00:00:00"/>
    <s v="Zone 1- Mile 8"/>
    <x v="235"/>
    <x v="168"/>
    <x v="94"/>
    <x v="0"/>
    <x v="17"/>
    <s v="Kob"/>
    <m/>
    <n v="42"/>
    <n v="0.8"/>
    <n v="0.8"/>
  </r>
  <r>
    <x v="36"/>
    <d v="2015-09-19T00:00:00"/>
    <s v="Zone 1- Mile 8"/>
    <x v="350"/>
    <x v="32"/>
    <x v="197"/>
    <x v="2"/>
    <x v="17"/>
    <s v="Kob"/>
    <m/>
    <n v="52"/>
    <n v="1.4"/>
    <n v="1.4"/>
  </r>
  <r>
    <x v="36"/>
    <d v="2015-09-19T00:00:00"/>
    <s v="Zone 1- Mile 8"/>
    <x v="350"/>
    <x v="32"/>
    <x v="197"/>
    <x v="2"/>
    <x v="17"/>
    <s v="Kob"/>
    <m/>
    <n v="41"/>
    <n v="0.7"/>
    <n v="0.7"/>
  </r>
  <r>
    <x v="36"/>
    <d v="2015-09-19T00:00:00"/>
    <s v="Zone 1- Mile 8"/>
    <x v="350"/>
    <x v="32"/>
    <x v="197"/>
    <x v="2"/>
    <x v="17"/>
    <s v="Kob"/>
    <m/>
    <n v="46"/>
    <n v="1"/>
    <n v="1"/>
  </r>
  <r>
    <x v="36"/>
    <d v="2015-09-19T00:00:00"/>
    <s v="Zone 1- Mile 8"/>
    <x v="255"/>
    <x v="183"/>
    <x v="94"/>
    <x v="3"/>
    <x v="17"/>
    <m/>
    <m/>
    <m/>
    <s v=""/>
    <s v=""/>
  </r>
  <r>
    <x v="36"/>
    <d v="2015-09-19T00:00:00"/>
    <s v="Zone 1- Mile 8"/>
    <x v="236"/>
    <x v="169"/>
    <x v="145"/>
    <x v="4"/>
    <x v="17"/>
    <m/>
    <m/>
    <m/>
    <s v=""/>
    <s v=""/>
  </r>
  <r>
    <x v="36"/>
    <d v="2015-09-19T00:00:00"/>
    <s v="Zone 1- Mile 8"/>
    <x v="311"/>
    <x v="220"/>
    <x v="176"/>
    <x v="0"/>
    <x v="17"/>
    <m/>
    <s v="Shark Hound Smooth"/>
    <n v="108"/>
    <n v="4.8"/>
    <n v="4.8"/>
  </r>
  <r>
    <x v="36"/>
    <d v="2015-09-19T00:00:00"/>
    <s v="Zone 1- Mile 8"/>
    <x v="311"/>
    <x v="220"/>
    <x v="176"/>
    <x v="0"/>
    <x v="17"/>
    <s v="Kob"/>
    <m/>
    <n v="45.5"/>
    <n v="0.9"/>
    <n v="0.9"/>
  </r>
  <r>
    <x v="36"/>
    <d v="2015-09-19T00:00:00"/>
    <s v="Zone 1- Mile 8"/>
    <x v="66"/>
    <x v="55"/>
    <x v="48"/>
    <x v="6"/>
    <x v="12"/>
    <s v="Kob"/>
    <m/>
    <n v="42"/>
    <n v="0.8"/>
    <n v="0.8"/>
  </r>
  <r>
    <x v="36"/>
    <d v="2015-09-19T00:00:00"/>
    <s v="Zone 1- Mile 8"/>
    <x v="67"/>
    <x v="56"/>
    <x v="48"/>
    <x v="1"/>
    <x v="12"/>
    <s v="Blacktail"/>
    <m/>
    <n v="33"/>
    <n v="1.1000000000000001"/>
    <n v="1.1000000000000001"/>
  </r>
  <r>
    <x v="36"/>
    <d v="2015-09-19T00:00:00"/>
    <s v="Zone 1- Mile 8"/>
    <x v="573"/>
    <x v="331"/>
    <x v="97"/>
    <x v="4"/>
    <x v="12"/>
    <m/>
    <s v="Shark Spotted Gully"/>
    <n v="116"/>
    <n v="7.2"/>
    <n v="7.2"/>
  </r>
  <r>
    <x v="36"/>
    <d v="2015-09-19T00:00:00"/>
    <s v="Zone 1- Mile 8"/>
    <x v="439"/>
    <x v="308"/>
    <x v="235"/>
    <x v="2"/>
    <x v="12"/>
    <s v="Kob"/>
    <m/>
    <n v="40"/>
    <n v="0.7"/>
    <n v="0.7"/>
  </r>
  <r>
    <x v="36"/>
    <d v="2015-09-19T00:00:00"/>
    <s v="Zone 1- Mile 8"/>
    <x v="114"/>
    <x v="61"/>
    <x v="81"/>
    <x v="0"/>
    <x v="12"/>
    <m/>
    <s v="Shark Spotted Gully"/>
    <n v="103"/>
    <n v="4.8"/>
    <n v="4.8"/>
  </r>
  <r>
    <x v="36"/>
    <d v="2015-09-19T00:00:00"/>
    <s v="Zone 1- Mile 8"/>
    <x v="437"/>
    <x v="307"/>
    <x v="85"/>
    <x v="0"/>
    <x v="12"/>
    <m/>
    <m/>
    <m/>
    <s v=""/>
    <s v=""/>
  </r>
  <r>
    <x v="36"/>
    <d v="2015-09-19T00:00:00"/>
    <s v="Zone 1- Mile 8"/>
    <x v="582"/>
    <x v="400"/>
    <x v="308"/>
    <x v="4"/>
    <x v="12"/>
    <m/>
    <m/>
    <m/>
    <s v=""/>
    <s v=""/>
  </r>
  <r>
    <x v="36"/>
    <d v="2015-09-19T00:00:00"/>
    <s v="Zone 1- Mile 8"/>
    <x v="123"/>
    <x v="97"/>
    <x v="85"/>
    <x v="0"/>
    <x v="12"/>
    <m/>
    <m/>
    <m/>
    <s v=""/>
    <s v=""/>
  </r>
  <r>
    <x v="36"/>
    <d v="2015-09-19T00:00:00"/>
    <s v="Zone 1- Mile 8"/>
    <x v="252"/>
    <x v="180"/>
    <x v="81"/>
    <x v="9"/>
    <x v="12"/>
    <m/>
    <m/>
    <m/>
    <s v=""/>
    <s v=""/>
  </r>
  <r>
    <x v="36"/>
    <d v="2015-09-19T00:00:00"/>
    <s v="Zone 1- Mile 8"/>
    <x v="332"/>
    <x v="157"/>
    <x v="81"/>
    <x v="0"/>
    <x v="12"/>
    <m/>
    <m/>
    <m/>
    <s v=""/>
    <s v=""/>
  </r>
  <r>
    <x v="36"/>
    <d v="2015-09-19T00:00:00"/>
    <s v="Zone 1- Mile 8"/>
    <x v="121"/>
    <x v="95"/>
    <x v="86"/>
    <x v="2"/>
    <x v="7"/>
    <m/>
    <m/>
    <m/>
    <s v=""/>
    <s v=""/>
  </r>
  <r>
    <x v="36"/>
    <d v="2015-09-19T00:00:00"/>
    <s v="Zone 1- Mile 8"/>
    <x v="116"/>
    <x v="92"/>
    <x v="83"/>
    <x v="4"/>
    <x v="12"/>
    <m/>
    <m/>
    <m/>
    <s v=""/>
    <s v=""/>
  </r>
  <r>
    <x v="36"/>
    <d v="2015-09-19T00:00:00"/>
    <s v="Zone 1- Mile 8"/>
    <x v="301"/>
    <x v="214"/>
    <x v="41"/>
    <x v="2"/>
    <x v="7"/>
    <m/>
    <s v="Shark Copper (Female)"/>
    <n v="167"/>
    <n v="64"/>
    <n v="64"/>
  </r>
  <r>
    <x v="36"/>
    <d v="2015-09-19T00:00:00"/>
    <s v="Zone 1- Mile 8"/>
    <x v="65"/>
    <x v="54"/>
    <x v="47"/>
    <x v="2"/>
    <x v="7"/>
    <s v="Kob"/>
    <m/>
    <n v="41"/>
    <n v="0.7"/>
    <n v="0.7"/>
  </r>
  <r>
    <x v="36"/>
    <d v="2015-09-19T00:00:00"/>
    <s v="Zone 1- Mile 8"/>
    <x v="64"/>
    <x v="53"/>
    <x v="23"/>
    <x v="2"/>
    <x v="7"/>
    <m/>
    <s v="Shark Spotted Gully"/>
    <n v="157"/>
    <n v="20.399999999999999"/>
    <n v="20.399999999999999"/>
  </r>
  <r>
    <x v="36"/>
    <d v="2015-09-19T00:00:00"/>
    <s v="Zone 1- Mile 8"/>
    <x v="136"/>
    <x v="45"/>
    <x v="91"/>
    <x v="2"/>
    <x v="7"/>
    <m/>
    <s v="Guitarfish - Lesser"/>
    <n v="86"/>
    <n v="2.2999999999999998"/>
    <n v="2.2999999999999998"/>
  </r>
  <r>
    <x v="36"/>
    <d v="2015-09-19T00:00:00"/>
    <s v="Zone 1- Mile 8"/>
    <x v="564"/>
    <x v="375"/>
    <x v="299"/>
    <x v="2"/>
    <x v="7"/>
    <s v="Kob"/>
    <m/>
    <n v="49"/>
    <n v="1.2"/>
    <n v="1.2"/>
  </r>
  <r>
    <x v="36"/>
    <d v="2015-09-19T00:00:00"/>
    <s v="Zone 1- Mile 8"/>
    <x v="58"/>
    <x v="5"/>
    <x v="42"/>
    <x v="0"/>
    <x v="7"/>
    <m/>
    <s v="Guitarfish - Lesser"/>
    <n v="78"/>
    <n v="1.7"/>
    <n v="1.7"/>
  </r>
  <r>
    <x v="36"/>
    <d v="2015-09-19T00:00:00"/>
    <s v="Zone 1- Mile 8"/>
    <x v="128"/>
    <x v="101"/>
    <x v="88"/>
    <x v="2"/>
    <x v="7"/>
    <m/>
    <s v="Shark Hound Smooth"/>
    <n v="89"/>
    <n v="2.5"/>
    <n v="2.5"/>
  </r>
  <r>
    <x v="36"/>
    <d v="2015-09-19T00:00:00"/>
    <s v="Zone 1- Mile 8"/>
    <x v="128"/>
    <x v="101"/>
    <x v="88"/>
    <x v="2"/>
    <x v="7"/>
    <m/>
    <s v="Shark Spotted Gully"/>
    <n v="152"/>
    <n v="18.2"/>
    <n v="18.2"/>
  </r>
  <r>
    <x v="36"/>
    <d v="2015-09-19T00:00:00"/>
    <s v="Zone 1- Mile 8"/>
    <x v="302"/>
    <x v="32"/>
    <x v="172"/>
    <x v="2"/>
    <x v="7"/>
    <s v="Kob"/>
    <m/>
    <n v="40"/>
    <n v="0.7"/>
    <n v="0.7"/>
  </r>
  <r>
    <x v="36"/>
    <d v="2015-09-19T00:00:00"/>
    <s v="Zone 1- Mile 8"/>
    <x v="127"/>
    <x v="61"/>
    <x v="55"/>
    <x v="4"/>
    <x v="20"/>
    <m/>
    <s v="Shark Spotted Gully"/>
    <n v="153"/>
    <n v="18.600000000000001"/>
    <n v="18.600000000000001"/>
  </r>
  <r>
    <x v="36"/>
    <d v="2015-09-19T00:00:00"/>
    <s v="Zone 1- Mile 8"/>
    <x v="461"/>
    <x v="321"/>
    <x v="242"/>
    <x v="4"/>
    <x v="7"/>
    <m/>
    <m/>
    <m/>
    <s v=""/>
    <s v=""/>
  </r>
  <r>
    <x v="36"/>
    <d v="2015-09-19T00:00:00"/>
    <s v="Zone 1- Mile 8"/>
    <x v="575"/>
    <x v="395"/>
    <x v="47"/>
    <x v="6"/>
    <x v="7"/>
    <m/>
    <m/>
    <m/>
    <s v=""/>
    <s v=""/>
  </r>
  <r>
    <x v="36"/>
    <d v="2015-09-19T00:00:00"/>
    <s v="Zone 1- Mile 8"/>
    <x v="132"/>
    <x v="105"/>
    <x v="23"/>
    <x v="7"/>
    <x v="7"/>
    <m/>
    <m/>
    <m/>
    <s v=""/>
    <s v=""/>
  </r>
  <r>
    <x v="36"/>
    <d v="2015-09-19T00:00:00"/>
    <s v="Zone 1- Mile 8"/>
    <x v="565"/>
    <x v="81"/>
    <x v="37"/>
    <x v="2"/>
    <x v="7"/>
    <m/>
    <m/>
    <m/>
    <s v=""/>
    <s v=""/>
  </r>
  <r>
    <x v="36"/>
    <d v="2015-09-19T00:00:00"/>
    <s v="Zone 1- Mile 8"/>
    <x v="465"/>
    <x v="324"/>
    <x v="246"/>
    <x v="2"/>
    <x v="7"/>
    <m/>
    <m/>
    <m/>
    <s v=""/>
    <s v=""/>
  </r>
  <r>
    <x v="36"/>
    <d v="2015-09-19T00:00:00"/>
    <s v="Zone 1- Mile 8"/>
    <x v="346"/>
    <x v="242"/>
    <x v="10"/>
    <x v="4"/>
    <x v="7"/>
    <m/>
    <m/>
    <m/>
    <s v=""/>
    <s v=""/>
  </r>
  <r>
    <x v="36"/>
    <d v="2015-09-19T00:00:00"/>
    <s v="Zone 1- Mile 8"/>
    <x v="583"/>
    <x v="18"/>
    <x v="309"/>
    <x v="2"/>
    <x v="7"/>
    <m/>
    <m/>
    <m/>
    <s v=""/>
    <s v=""/>
  </r>
  <r>
    <x v="36"/>
    <d v="2015-09-19T00:00:00"/>
    <s v="Zone 1- Mile 8"/>
    <x v="563"/>
    <x v="391"/>
    <x v="242"/>
    <x v="5"/>
    <x v="7"/>
    <m/>
    <m/>
    <m/>
    <s v=""/>
    <s v=""/>
  </r>
  <r>
    <x v="36"/>
    <d v="2015-09-19T00:00:00"/>
    <s v="Zone 1- Mile 8"/>
    <x v="68"/>
    <x v="57"/>
    <x v="49"/>
    <x v="2"/>
    <x v="7"/>
    <m/>
    <m/>
    <m/>
    <s v=""/>
    <s v=""/>
  </r>
  <r>
    <x v="36"/>
    <d v="2015-09-19T00:00:00"/>
    <s v="Zone 1- Mile 8"/>
    <x v="137"/>
    <x v="13"/>
    <x v="92"/>
    <x v="9"/>
    <x v="20"/>
    <m/>
    <m/>
    <m/>
    <s v=""/>
    <s v=""/>
  </r>
  <r>
    <x v="36"/>
    <d v="2015-09-19T00:00:00"/>
    <s v="Zone 1- Mile 8"/>
    <x v="589"/>
    <x v="402"/>
    <x v="171"/>
    <x v="2"/>
    <x v="20"/>
    <m/>
    <s v="Shark Hound Smooth"/>
    <n v="119"/>
    <n v="6.8"/>
    <n v="6.8"/>
  </r>
  <r>
    <x v="36"/>
    <d v="2015-09-19T00:00:00"/>
    <s v="Zone 1- Mile 8"/>
    <x v="192"/>
    <x v="144"/>
    <x v="119"/>
    <x v="6"/>
    <x v="20"/>
    <m/>
    <s v="Shark Spotted Gully"/>
    <n v="130"/>
    <n v="10.7"/>
    <n v="10.7"/>
  </r>
  <r>
    <x v="36"/>
    <d v="2015-09-19T00:00:00"/>
    <s v="Zone 1- Mile 8"/>
    <x v="189"/>
    <x v="45"/>
    <x v="16"/>
    <x v="4"/>
    <x v="20"/>
    <s v="Kob"/>
    <m/>
    <n v="54"/>
    <n v="1.6"/>
    <n v="1.6"/>
  </r>
  <r>
    <x v="36"/>
    <d v="2015-09-19T00:00:00"/>
    <s v="Zone 1- Mile 8"/>
    <x v="202"/>
    <x v="152"/>
    <x v="123"/>
    <x v="2"/>
    <x v="20"/>
    <m/>
    <s v="Shark Copper (Female)"/>
    <n v="189"/>
    <n v="94.4"/>
    <n v="94.4"/>
  </r>
  <r>
    <x v="36"/>
    <d v="2015-09-19T00:00:00"/>
    <s v="Zone 1- Mile 8"/>
    <x v="194"/>
    <x v="124"/>
    <x v="121"/>
    <x v="0"/>
    <x v="20"/>
    <m/>
    <s v="Shark Spotted Gully"/>
    <n v="140"/>
    <n v="13.7"/>
    <n v="13.7"/>
  </r>
  <r>
    <x v="36"/>
    <d v="2015-09-19T00:00:00"/>
    <s v="Zone 1- Mile 8"/>
    <x v="194"/>
    <x v="124"/>
    <x v="121"/>
    <x v="0"/>
    <x v="20"/>
    <m/>
    <s v="Shark Spotted Gully"/>
    <n v="154"/>
    <n v="19.100000000000001"/>
    <n v="19.100000000000001"/>
  </r>
  <r>
    <x v="36"/>
    <d v="2015-09-19T00:00:00"/>
    <s v="Zone 1- Mile 8"/>
    <x v="478"/>
    <x v="334"/>
    <x v="83"/>
    <x v="2"/>
    <x v="20"/>
    <m/>
    <m/>
    <m/>
    <s v=""/>
    <s v=""/>
  </r>
  <r>
    <x v="36"/>
    <d v="2015-09-19T00:00:00"/>
    <s v="Zone 1- Mile 8"/>
    <x v="195"/>
    <x v="146"/>
    <x v="122"/>
    <x v="4"/>
    <x v="20"/>
    <m/>
    <m/>
    <m/>
    <s v=""/>
    <s v=""/>
  </r>
  <r>
    <x v="36"/>
    <d v="2015-09-19T00:00:00"/>
    <s v="Zone 1- Mile 8"/>
    <x v="283"/>
    <x v="55"/>
    <x v="164"/>
    <x v="6"/>
    <x v="20"/>
    <m/>
    <m/>
    <m/>
    <s v=""/>
    <s v=""/>
  </r>
  <r>
    <x v="36"/>
    <d v="2015-09-19T00:00:00"/>
    <s v="Zone 1- Mile 8"/>
    <x v="0"/>
    <x v="0"/>
    <x v="0"/>
    <x v="0"/>
    <x v="0"/>
    <m/>
    <s v="Shark Spotted Gully"/>
    <n v="151"/>
    <n v="17.8"/>
    <n v="17.8"/>
  </r>
  <r>
    <x v="36"/>
    <d v="2015-09-19T00:00:00"/>
    <s v="Zone 1- Mile 8"/>
    <x v="10"/>
    <x v="10"/>
    <x v="6"/>
    <x v="4"/>
    <x v="0"/>
    <m/>
    <s v="Shark Copper (Female)"/>
    <n v="143"/>
    <n v="39.299999999999997"/>
    <n v="39.299999999999997"/>
  </r>
  <r>
    <x v="36"/>
    <d v="2015-09-19T00:00:00"/>
    <s v="Zone 1- Mile 8"/>
    <x v="325"/>
    <x v="61"/>
    <x v="187"/>
    <x v="2"/>
    <x v="0"/>
    <m/>
    <s v="Shark Hound Smooth"/>
    <n v="141"/>
    <n v="12.3"/>
    <n v="12.3"/>
  </r>
  <r>
    <x v="36"/>
    <d v="2015-09-19T00:00:00"/>
    <s v="Zone 1- Mile 8"/>
    <x v="325"/>
    <x v="61"/>
    <x v="187"/>
    <x v="2"/>
    <x v="0"/>
    <m/>
    <s v="Shark Hound Smooth"/>
    <n v="120"/>
    <n v="7"/>
    <n v="7"/>
  </r>
  <r>
    <x v="36"/>
    <d v="2015-09-19T00:00:00"/>
    <s v="Zone 1- Mile 8"/>
    <x v="261"/>
    <x v="188"/>
    <x v="158"/>
    <x v="7"/>
    <x v="0"/>
    <s v="Galjoen"/>
    <m/>
    <n v="31"/>
    <n v="0.5"/>
    <n v="0.5"/>
  </r>
  <r>
    <x v="36"/>
    <d v="2015-09-19T00:00:00"/>
    <s v="Zone 1- Mile 8"/>
    <x v="268"/>
    <x v="138"/>
    <x v="159"/>
    <x v="9"/>
    <x v="0"/>
    <m/>
    <s v="Shark Hound Smooth"/>
    <n v="122"/>
    <n v="7.4"/>
    <n v="7.4"/>
  </r>
  <r>
    <x v="36"/>
    <d v="2015-09-19T00:00:00"/>
    <s v="Zone 1- Mile 8"/>
    <x v="267"/>
    <x v="172"/>
    <x v="159"/>
    <x v="9"/>
    <x v="0"/>
    <s v="Kob"/>
    <m/>
    <n v="82"/>
    <n v="5.8"/>
    <n v="5.8"/>
  </r>
  <r>
    <x v="36"/>
    <d v="2015-09-19T00:00:00"/>
    <s v="Zone 1- Mile 8"/>
    <x v="5"/>
    <x v="5"/>
    <x v="2"/>
    <x v="2"/>
    <x v="0"/>
    <m/>
    <m/>
    <m/>
    <s v=""/>
    <s v=""/>
  </r>
  <r>
    <x v="36"/>
    <d v="2015-09-19T00:00:00"/>
    <s v="Zone 1- Mile 8"/>
    <x v="3"/>
    <x v="3"/>
    <x v="2"/>
    <x v="0"/>
    <x v="0"/>
    <m/>
    <m/>
    <m/>
    <s v=""/>
    <s v=""/>
  </r>
  <r>
    <x v="36"/>
    <d v="2015-09-19T00:00:00"/>
    <s v="Zone 1- Mile 8"/>
    <x v="262"/>
    <x v="189"/>
    <x v="6"/>
    <x v="5"/>
    <x v="0"/>
    <m/>
    <m/>
    <m/>
    <s v=""/>
    <s v=""/>
  </r>
  <r>
    <x v="36"/>
    <d v="2015-09-19T00:00:00"/>
    <s v="Zone 1- Mile 8"/>
    <x v="4"/>
    <x v="4"/>
    <x v="2"/>
    <x v="2"/>
    <x v="0"/>
    <m/>
    <m/>
    <m/>
    <s v=""/>
    <s v=""/>
  </r>
  <r>
    <x v="36"/>
    <d v="2015-09-19T00:00:00"/>
    <s v="Zone 1- Mile 8"/>
    <x v="14"/>
    <x v="14"/>
    <x v="10"/>
    <x v="4"/>
    <x v="0"/>
    <m/>
    <m/>
    <m/>
    <s v=""/>
    <s v=""/>
  </r>
  <r>
    <x v="36"/>
    <d v="2015-09-19T00:00:00"/>
    <s v="Zone 1- Mile 8"/>
    <x v="15"/>
    <x v="15"/>
    <x v="10"/>
    <x v="3"/>
    <x v="0"/>
    <m/>
    <m/>
    <m/>
    <s v=""/>
    <s v=""/>
  </r>
  <r>
    <x v="36"/>
    <d v="2015-09-19T00:00:00"/>
    <s v="Zone 1- Mile 8"/>
    <x v="266"/>
    <x v="5"/>
    <x v="159"/>
    <x v="4"/>
    <x v="0"/>
    <m/>
    <m/>
    <m/>
    <s v=""/>
    <s v=""/>
  </r>
  <r>
    <x v="36"/>
    <d v="2015-09-19T00:00:00"/>
    <s v="Zone 1- Mile 8"/>
    <x v="1"/>
    <x v="1"/>
    <x v="0"/>
    <x v="1"/>
    <x v="0"/>
    <m/>
    <m/>
    <m/>
    <s v=""/>
    <s v=""/>
  </r>
  <r>
    <x v="36"/>
    <d v="2015-09-19T00:00:00"/>
    <s v="Zone 1- Mile 8"/>
    <x v="546"/>
    <x v="380"/>
    <x v="294"/>
    <x v="2"/>
    <x v="11"/>
    <m/>
    <m/>
    <m/>
    <s v=""/>
    <s v=""/>
  </r>
  <r>
    <x v="36"/>
    <d v="2015-09-19T00:00:00"/>
    <s v="Zone 1- Mile 8"/>
    <x v="82"/>
    <x v="69"/>
    <x v="58"/>
    <x v="7"/>
    <x v="8"/>
    <m/>
    <m/>
    <m/>
    <s v=""/>
    <s v=""/>
  </r>
  <r>
    <x v="36"/>
    <d v="2015-09-19T00:00:00"/>
    <s v="Zone 1- Mile 8"/>
    <x v="544"/>
    <x v="379"/>
    <x v="158"/>
    <x v="2"/>
    <x v="10"/>
    <m/>
    <m/>
    <m/>
    <s v=""/>
    <s v=""/>
  </r>
  <r>
    <x v="36"/>
    <d v="2015-09-19T00:00:00"/>
    <s v="Zone 1- Mile 8"/>
    <x v="500"/>
    <x v="266"/>
    <x v="152"/>
    <x v="2"/>
    <x v="10"/>
    <m/>
    <s v="Shark Hound Smooth"/>
    <n v="105"/>
    <n v="4.4000000000000004"/>
    <n v="4.4000000000000004"/>
  </r>
  <r>
    <x v="36"/>
    <d v="2015-09-19T00:00:00"/>
    <s v="Zone 1- Mile 8"/>
    <x v="97"/>
    <x v="80"/>
    <x v="69"/>
    <x v="0"/>
    <x v="10"/>
    <m/>
    <s v="Shark Spotted Gully"/>
    <n v="147"/>
    <n v="16.2"/>
    <n v="16.2"/>
  </r>
  <r>
    <x v="36"/>
    <d v="2015-09-19T00:00:00"/>
    <s v="Zone 1- Mile 8"/>
    <x v="100"/>
    <x v="81"/>
    <x v="72"/>
    <x v="2"/>
    <x v="11"/>
    <m/>
    <m/>
    <m/>
    <s v=""/>
    <s v=""/>
  </r>
  <r>
    <x v="36"/>
    <d v="2015-09-19T00:00:00"/>
    <s v="Zone 1- Mile 8"/>
    <x v="416"/>
    <x v="9"/>
    <x v="93"/>
    <x v="2"/>
    <x v="10"/>
    <m/>
    <m/>
    <m/>
    <s v=""/>
    <s v=""/>
  </r>
  <r>
    <x v="36"/>
    <d v="2015-09-19T00:00:00"/>
    <s v="Zone 1- Mile 8"/>
    <x v="78"/>
    <x v="65"/>
    <x v="55"/>
    <x v="2"/>
    <x v="8"/>
    <m/>
    <s v="Shark Spotted Gully"/>
    <n v="144"/>
    <n v="15.1"/>
    <n v="15.1"/>
  </r>
  <r>
    <x v="36"/>
    <d v="2015-09-19T00:00:00"/>
    <s v="Zone 1- Mile 8"/>
    <x v="78"/>
    <x v="65"/>
    <x v="55"/>
    <x v="2"/>
    <x v="8"/>
    <m/>
    <s v="Shark Cow / Sevengill"/>
    <n v="121"/>
    <n v="22.4"/>
    <n v="22.4"/>
  </r>
  <r>
    <x v="36"/>
    <d v="2015-09-19T00:00:00"/>
    <s v="Zone 1- Mile 8"/>
    <x v="78"/>
    <x v="65"/>
    <x v="55"/>
    <x v="2"/>
    <x v="8"/>
    <m/>
    <s v="Shark Copper (Female)"/>
    <n v="182"/>
    <n v="83.8"/>
    <n v="83.8"/>
  </r>
  <r>
    <x v="36"/>
    <d v="2015-09-19T00:00:00"/>
    <s v="Zone 1- Mile 8"/>
    <x v="77"/>
    <x v="64"/>
    <x v="54"/>
    <x v="0"/>
    <x v="8"/>
    <s v="Galjoen"/>
    <m/>
    <n v="30"/>
    <n v="0.5"/>
    <n v="0.5"/>
  </r>
  <r>
    <x v="36"/>
    <d v="2015-09-19T00:00:00"/>
    <s v="Zone 1- Mile 8"/>
    <x v="70"/>
    <x v="59"/>
    <x v="51"/>
    <x v="0"/>
    <x v="20"/>
    <m/>
    <s v="Ray Blue (Male)"/>
    <n v="48"/>
    <n v="3.5"/>
    <n v="3.5"/>
  </r>
  <r>
    <x v="36"/>
    <d v="2015-09-19T00:00:00"/>
    <s v="Zone 1- Mile 8"/>
    <x v="72"/>
    <x v="61"/>
    <x v="52"/>
    <x v="4"/>
    <x v="8"/>
    <m/>
    <m/>
    <m/>
    <s v=""/>
    <s v=""/>
  </r>
  <r>
    <x v="36"/>
    <d v="2015-09-19T00:00:00"/>
    <s v="Zone 1- Mile 8"/>
    <x v="117"/>
    <x v="16"/>
    <x v="57"/>
    <x v="6"/>
    <x v="8"/>
    <m/>
    <m/>
    <m/>
    <s v=""/>
    <s v=""/>
  </r>
  <r>
    <x v="36"/>
    <d v="2015-09-19T00:00:00"/>
    <s v="Zone 1- Mile 8"/>
    <x v="71"/>
    <x v="60"/>
    <x v="51"/>
    <x v="3"/>
    <x v="20"/>
    <m/>
    <m/>
    <m/>
    <s v=""/>
    <s v=""/>
  </r>
  <r>
    <x v="36"/>
    <d v="2015-09-19T00:00:00"/>
    <s v="Zone 1- Mile 8"/>
    <x v="91"/>
    <x v="75"/>
    <x v="63"/>
    <x v="4"/>
    <x v="9"/>
    <m/>
    <m/>
    <m/>
    <s v=""/>
    <s v=""/>
  </r>
  <r>
    <x v="36"/>
    <d v="2015-09-19T00:00:00"/>
    <s v="Zone 1- Mile 8"/>
    <x v="92"/>
    <x v="76"/>
    <x v="64"/>
    <x v="2"/>
    <x v="8"/>
    <m/>
    <m/>
    <m/>
    <s v=""/>
    <s v=""/>
  </r>
  <r>
    <x v="36"/>
    <d v="2015-09-19T00:00:00"/>
    <s v="Zone 1- Mile 8"/>
    <x v="590"/>
    <x v="78"/>
    <x v="10"/>
    <x v="2"/>
    <x v="8"/>
    <m/>
    <m/>
    <m/>
    <s v=""/>
    <s v=""/>
  </r>
  <r>
    <x v="36"/>
    <d v="2015-09-19T00:00:00"/>
    <s v="Zone 1- Mile 8"/>
    <x v="370"/>
    <x v="90"/>
    <x v="93"/>
    <x v="2"/>
    <x v="8"/>
    <m/>
    <m/>
    <m/>
    <s v=""/>
    <s v=""/>
  </r>
  <r>
    <x v="36"/>
    <d v="2015-09-19T00:00:00"/>
    <s v="Zone 1- Mile 8"/>
    <x v="369"/>
    <x v="81"/>
    <x v="10"/>
    <x v="2"/>
    <x v="8"/>
    <m/>
    <m/>
    <m/>
    <s v=""/>
    <s v=""/>
  </r>
  <r>
    <x v="36"/>
    <d v="2015-09-19T00:00:00"/>
    <s v="Zone 1- Mile 8"/>
    <x v="80"/>
    <x v="67"/>
    <x v="56"/>
    <x v="4"/>
    <x v="8"/>
    <m/>
    <m/>
    <m/>
    <s v=""/>
    <s v=""/>
  </r>
  <r>
    <x v="36"/>
    <d v="2015-09-19T00:00:00"/>
    <s v="Zone 1- Mile 8"/>
    <x v="76"/>
    <x v="63"/>
    <x v="54"/>
    <x v="0"/>
    <x v="8"/>
    <m/>
    <m/>
    <m/>
    <s v=""/>
    <s v=""/>
  </r>
  <r>
    <x v="36"/>
    <d v="2015-09-19T00:00:00"/>
    <s v="Zone 1- Mile 8"/>
    <x v="74"/>
    <x v="13"/>
    <x v="54"/>
    <x v="2"/>
    <x v="8"/>
    <m/>
    <m/>
    <m/>
    <s v=""/>
    <s v=""/>
  </r>
  <r>
    <x v="36"/>
    <d v="2015-09-19T00:00:00"/>
    <s v="Zone 1- Mile 8"/>
    <x v="408"/>
    <x v="31"/>
    <x v="171"/>
    <x v="2"/>
    <x v="8"/>
    <m/>
    <m/>
    <m/>
    <s v=""/>
    <s v=""/>
  </r>
  <r>
    <x v="36"/>
    <d v="2015-09-19T00:00:00"/>
    <s v="Zone 1- Mile 8"/>
    <x v="160"/>
    <x v="121"/>
    <x v="48"/>
    <x v="0"/>
    <x v="18"/>
    <m/>
    <s v="Shark Spotted Gully"/>
    <n v="150"/>
    <n v="17.399999999999999"/>
    <n v="17.399999999999999"/>
  </r>
  <r>
    <x v="36"/>
    <d v="2015-09-19T00:00:00"/>
    <s v="Zone 1- Mile 8"/>
    <x v="160"/>
    <x v="121"/>
    <x v="48"/>
    <x v="0"/>
    <x v="18"/>
    <s v="Kob"/>
    <m/>
    <n v="49"/>
    <n v="1.2"/>
    <n v="1.2"/>
  </r>
  <r>
    <x v="36"/>
    <d v="2015-09-19T00:00:00"/>
    <s v="Zone 1- Mile 8"/>
    <x v="160"/>
    <x v="121"/>
    <x v="48"/>
    <x v="0"/>
    <x v="18"/>
    <s v="Kob"/>
    <m/>
    <n v="51"/>
    <n v="1.4"/>
    <n v="1.4"/>
  </r>
  <r>
    <x v="36"/>
    <d v="2015-09-19T00:00:00"/>
    <s v="Zone 1- Mile 8"/>
    <x v="160"/>
    <x v="121"/>
    <x v="48"/>
    <x v="0"/>
    <x v="18"/>
    <m/>
    <s v="Shark Spotted Gully"/>
    <n v="170"/>
    <n v="26.7"/>
    <n v="26.7"/>
  </r>
  <r>
    <x v="36"/>
    <d v="2015-09-19T00:00:00"/>
    <s v="Zone 1- Mile 8"/>
    <x v="160"/>
    <x v="121"/>
    <x v="48"/>
    <x v="0"/>
    <x v="18"/>
    <m/>
    <s v="Shark Spotted Gully"/>
    <n v="154"/>
    <n v="19.100000000000001"/>
    <n v="19.100000000000001"/>
  </r>
  <r>
    <x v="36"/>
    <d v="2015-09-19T00:00:00"/>
    <s v="Zone 1- Mile 8"/>
    <x v="166"/>
    <x v="128"/>
    <x v="69"/>
    <x v="4"/>
    <x v="20"/>
    <m/>
    <s v="Shark Hound Smooth"/>
    <n v="117"/>
    <n v="6.4"/>
    <n v="6.4"/>
  </r>
  <r>
    <x v="36"/>
    <d v="2015-09-19T00:00:00"/>
    <s v="Zone 1- Mile 8"/>
    <x v="166"/>
    <x v="128"/>
    <x v="69"/>
    <x v="4"/>
    <x v="20"/>
    <m/>
    <s v="Shark Spotted Gully"/>
    <n v="155"/>
    <n v="19.5"/>
    <n v="19.5"/>
  </r>
  <r>
    <x v="36"/>
    <d v="2015-09-19T00:00:00"/>
    <s v="Zone 1- Mile 8"/>
    <x v="166"/>
    <x v="128"/>
    <x v="69"/>
    <x v="4"/>
    <x v="20"/>
    <m/>
    <s v="Elephantfish"/>
    <n v="84"/>
    <n v="4.7"/>
    <n v="4.7"/>
  </r>
  <r>
    <x v="36"/>
    <d v="2015-09-19T00:00:00"/>
    <s v="Zone 1- Mile 8"/>
    <x v="166"/>
    <x v="128"/>
    <x v="69"/>
    <x v="4"/>
    <x v="20"/>
    <m/>
    <s v="Shark Spotted Gully"/>
    <n v="142"/>
    <n v="14.4"/>
    <n v="14.4"/>
  </r>
  <r>
    <x v="36"/>
    <d v="2015-09-19T00:00:00"/>
    <s v="Zone 1- Mile 8"/>
    <x v="159"/>
    <x v="126"/>
    <x v="103"/>
    <x v="4"/>
    <x v="18"/>
    <m/>
    <m/>
    <m/>
    <s v=""/>
    <s v=""/>
  </r>
  <r>
    <x v="36"/>
    <d v="2015-09-19T00:00:00"/>
    <s v="Zone 1- Mile 8"/>
    <x v="244"/>
    <x v="175"/>
    <x v="94"/>
    <x v="2"/>
    <x v="18"/>
    <m/>
    <m/>
    <m/>
    <s v=""/>
    <s v=""/>
  </r>
  <r>
    <x v="36"/>
    <d v="2015-09-19T00:00:00"/>
    <s v="Zone 1- Mile 8"/>
    <x v="249"/>
    <x v="178"/>
    <x v="114"/>
    <x v="2"/>
    <x v="5"/>
    <m/>
    <m/>
    <m/>
    <s v=""/>
    <s v=""/>
  </r>
  <r>
    <x v="36"/>
    <d v="2015-09-19T00:00:00"/>
    <s v="Zone 1- Mile 8"/>
    <x v="161"/>
    <x v="81"/>
    <x v="94"/>
    <x v="0"/>
    <x v="18"/>
    <m/>
    <m/>
    <m/>
    <s v=""/>
    <s v=""/>
  </r>
  <r>
    <x v="36"/>
    <d v="2015-09-19T00:00:00"/>
    <s v="Zone 1- Mile 8"/>
    <x v="174"/>
    <x v="45"/>
    <x v="112"/>
    <x v="9"/>
    <x v="18"/>
    <m/>
    <m/>
    <m/>
    <s v=""/>
    <s v=""/>
  </r>
  <r>
    <x v="36"/>
    <d v="2015-09-19T00:00:00"/>
    <s v="Zone 1- Mile 8"/>
    <x v="550"/>
    <x v="2"/>
    <x v="93"/>
    <x v="4"/>
    <x v="18"/>
    <m/>
    <m/>
    <m/>
    <s v=""/>
    <s v=""/>
  </r>
  <r>
    <x v="36"/>
    <d v="2015-09-19T00:00:00"/>
    <s v="Zone 1- Mile 8"/>
    <x v="167"/>
    <x v="129"/>
    <x v="107"/>
    <x v="0"/>
    <x v="18"/>
    <m/>
    <m/>
    <m/>
    <s v=""/>
    <s v=""/>
  </r>
  <r>
    <x v="36"/>
    <d v="2015-09-19T00:00:00"/>
    <s v="Zone 1- Mile 8"/>
    <x v="466"/>
    <x v="326"/>
    <x v="133"/>
    <x v="2"/>
    <x v="5"/>
    <m/>
    <m/>
    <m/>
    <s v=""/>
    <s v=""/>
  </r>
  <r>
    <x v="36"/>
    <d v="2015-09-19T00:00:00"/>
    <s v="Zone 1- Mile 8"/>
    <x v="179"/>
    <x v="39"/>
    <x v="107"/>
    <x v="9"/>
    <x v="19"/>
    <m/>
    <m/>
    <m/>
    <s v=""/>
    <s v=""/>
  </r>
  <r>
    <x v="36"/>
    <d v="2015-09-19T00:00:00"/>
    <s v="Zone 1- Mile 8"/>
    <x v="247"/>
    <x v="81"/>
    <x v="153"/>
    <x v="2"/>
    <x v="18"/>
    <m/>
    <m/>
    <m/>
    <s v=""/>
    <s v=""/>
  </r>
  <r>
    <x v="36"/>
    <d v="2015-09-19T00:00:00"/>
    <s v="Zone 1- Mile 8"/>
    <x v="467"/>
    <x v="314"/>
    <x v="149"/>
    <x v="8"/>
    <x v="19"/>
    <m/>
    <m/>
    <m/>
    <s v=""/>
    <s v=""/>
  </r>
  <r>
    <x v="36"/>
    <d v="2015-09-19T00:00:00"/>
    <s v="Zone 1- Mile 8"/>
    <x v="241"/>
    <x v="157"/>
    <x v="149"/>
    <x v="4"/>
    <x v="19"/>
    <m/>
    <m/>
    <m/>
    <s v=""/>
    <s v=""/>
  </r>
  <r>
    <x v="36"/>
    <d v="2015-09-19T00:00:00"/>
    <s v="Zone 1- Mile 8"/>
    <x v="591"/>
    <x v="403"/>
    <x v="172"/>
    <x v="2"/>
    <x v="18"/>
    <m/>
    <m/>
    <m/>
    <s v=""/>
    <s v=""/>
  </r>
  <r>
    <x v="36"/>
    <d v="2015-09-19T00:00:00"/>
    <s v="Zone 1- Mile 8"/>
    <x v="210"/>
    <x v="157"/>
    <x v="128"/>
    <x v="4"/>
    <x v="2"/>
    <m/>
    <m/>
    <m/>
    <s v=""/>
    <s v=""/>
  </r>
  <r>
    <x v="36"/>
    <d v="2015-09-19T00:00:00"/>
    <s v="Zone 1- Mile 8"/>
    <x v="212"/>
    <x v="81"/>
    <x v="130"/>
    <x v="0"/>
    <x v="2"/>
    <m/>
    <s v="Shark Spotted Gully"/>
    <n v="81"/>
    <n v="2.1"/>
    <n v="2.1"/>
  </r>
  <r>
    <x v="36"/>
    <d v="2015-09-19T00:00:00"/>
    <s v="Zone 1- Mile 8"/>
    <x v="211"/>
    <x v="158"/>
    <x v="129"/>
    <x v="4"/>
    <x v="2"/>
    <m/>
    <s v="Ray Bull / Eagle"/>
    <n v="70"/>
    <n v="6.2"/>
    <n v="6.2"/>
  </r>
  <r>
    <x v="36"/>
    <d v="2015-09-19T00:00:00"/>
    <s v="Zone 1- Mile 8"/>
    <x v="306"/>
    <x v="216"/>
    <x v="129"/>
    <x v="9"/>
    <x v="2"/>
    <m/>
    <m/>
    <m/>
    <s v=""/>
    <s v=""/>
  </r>
  <r>
    <x v="36"/>
    <d v="2015-09-19T00:00:00"/>
    <s v="Zone 1- Mile 8"/>
    <x v="468"/>
    <x v="328"/>
    <x v="247"/>
    <x v="9"/>
    <x v="2"/>
    <m/>
    <m/>
    <m/>
    <s v=""/>
    <s v=""/>
  </r>
  <r>
    <x v="36"/>
    <d v="2015-09-19T00:00:00"/>
    <s v="Zone 1- Mile 8"/>
    <x v="486"/>
    <x v="340"/>
    <x v="256"/>
    <x v="2"/>
    <x v="2"/>
    <m/>
    <m/>
    <m/>
    <s v=""/>
    <s v=""/>
  </r>
  <r>
    <x v="36"/>
    <d v="2015-09-19T00:00:00"/>
    <s v="Zone 1- Mile 8"/>
    <x v="377"/>
    <x v="76"/>
    <x v="132"/>
    <x v="8"/>
    <x v="2"/>
    <m/>
    <m/>
    <m/>
    <s v=""/>
    <s v=""/>
  </r>
  <r>
    <x v="36"/>
    <d v="2015-09-19T00:00:00"/>
    <s v="Zone 1- Mile 8"/>
    <x v="451"/>
    <x v="315"/>
    <x v="105"/>
    <x v="2"/>
    <x v="2"/>
    <m/>
    <m/>
    <m/>
    <s v=""/>
    <s v=""/>
  </r>
  <r>
    <x v="36"/>
    <d v="2015-09-19T00:00:00"/>
    <s v="Zone 1- Mile 8"/>
    <x v="227"/>
    <x v="55"/>
    <x v="140"/>
    <x v="4"/>
    <x v="21"/>
    <m/>
    <s v="Shark Hound Smooth"/>
    <n v="77"/>
    <n v="1.5"/>
    <n v="1.5"/>
  </r>
  <r>
    <x v="36"/>
    <d v="2015-09-19T00:00:00"/>
    <s v="Zone 1- Mile 8"/>
    <x v="227"/>
    <x v="55"/>
    <x v="140"/>
    <x v="4"/>
    <x v="21"/>
    <m/>
    <s v="Shark Hound Smooth"/>
    <n v="82.5"/>
    <n v="1.9"/>
    <n v="1.9"/>
  </r>
  <r>
    <x v="36"/>
    <d v="2015-09-19T00:00:00"/>
    <s v="Zone 1- Mile 8"/>
    <x v="227"/>
    <x v="55"/>
    <x v="140"/>
    <x v="4"/>
    <x v="21"/>
    <s v="Kob"/>
    <m/>
    <n v="58"/>
    <n v="2"/>
    <n v="2"/>
  </r>
  <r>
    <x v="36"/>
    <d v="2015-09-19T00:00:00"/>
    <s v="Zone 1- Mile 8"/>
    <x v="424"/>
    <x v="296"/>
    <x v="140"/>
    <x v="0"/>
    <x v="21"/>
    <s v="Kob"/>
    <m/>
    <n v="46"/>
    <n v="1"/>
    <n v="1"/>
  </r>
  <r>
    <x v="36"/>
    <d v="2015-09-19T00:00:00"/>
    <s v="Zone 1- Mile 8"/>
    <x v="275"/>
    <x v="194"/>
    <x v="162"/>
    <x v="2"/>
    <x v="21"/>
    <m/>
    <s v="Shark Spotted Gully"/>
    <n v="142"/>
    <n v="14.4"/>
    <n v="14.4"/>
  </r>
  <r>
    <x v="36"/>
    <d v="2015-09-19T00:00:00"/>
    <s v="Zone 1- Mile 8"/>
    <x v="93"/>
    <x v="77"/>
    <x v="65"/>
    <x v="6"/>
    <x v="21"/>
    <m/>
    <m/>
    <m/>
    <s v=""/>
    <s v=""/>
  </r>
  <r>
    <x v="36"/>
    <d v="2015-09-19T00:00:00"/>
    <s v="Zone 1- Mile 8"/>
    <x v="396"/>
    <x v="327"/>
    <x v="123"/>
    <x v="2"/>
    <x v="21"/>
    <m/>
    <m/>
    <m/>
    <s v=""/>
    <s v=""/>
  </r>
  <r>
    <x v="36"/>
    <d v="2015-09-19T00:00:00"/>
    <s v="Zone 1- Mile 8"/>
    <x v="228"/>
    <x v="104"/>
    <x v="141"/>
    <x v="2"/>
    <x v="21"/>
    <m/>
    <m/>
    <m/>
    <s v=""/>
    <s v=""/>
  </r>
  <r>
    <x v="36"/>
    <d v="2015-09-19T00:00:00"/>
    <s v="Zone 1- Mile 8"/>
    <x v="559"/>
    <x v="388"/>
    <x v="143"/>
    <x v="8"/>
    <x v="21"/>
    <m/>
    <m/>
    <m/>
    <s v=""/>
    <s v=""/>
  </r>
  <r>
    <x v="36"/>
    <d v="2015-09-19T00:00:00"/>
    <s v="Zone 1- Mile 8"/>
    <x v="232"/>
    <x v="47"/>
    <x v="143"/>
    <x v="4"/>
    <x v="21"/>
    <m/>
    <m/>
    <m/>
    <s v=""/>
    <s v=""/>
  </r>
  <r>
    <x v="36"/>
    <d v="2015-09-19T00:00:00"/>
    <s v="Zone 1- Mile 8"/>
    <x v="364"/>
    <x v="55"/>
    <x v="78"/>
    <x v="2"/>
    <x v="21"/>
    <m/>
    <m/>
    <m/>
    <s v=""/>
    <s v=""/>
  </r>
  <r>
    <x v="36"/>
    <d v="2015-09-19T00:00:00"/>
    <s v="Zone 1- Mile 8"/>
    <x v="426"/>
    <x v="298"/>
    <x v="140"/>
    <x v="8"/>
    <x v="21"/>
    <m/>
    <m/>
    <m/>
    <s v=""/>
    <s v=""/>
  </r>
  <r>
    <x v="36"/>
    <d v="2015-09-19T00:00:00"/>
    <s v="Zone 1- Mile 8"/>
    <x v="555"/>
    <x v="386"/>
    <x v="41"/>
    <x v="2"/>
    <x v="21"/>
    <m/>
    <m/>
    <m/>
    <s v=""/>
    <s v=""/>
  </r>
  <r>
    <x v="36"/>
    <d v="2015-09-19T00:00:00"/>
    <s v="Zone 1- Mile 8"/>
    <x v="592"/>
    <x v="5"/>
    <x v="312"/>
    <x v="2"/>
    <x v="21"/>
    <m/>
    <m/>
    <m/>
    <s v=""/>
    <s v=""/>
  </r>
  <r>
    <x v="36"/>
    <d v="2015-09-19T00:00:00"/>
    <s v="Zone 1- Mile 8"/>
    <x v="475"/>
    <x v="207"/>
    <x v="253"/>
    <x v="0"/>
    <x v="15"/>
    <m/>
    <m/>
    <m/>
    <s v=""/>
    <s v=""/>
  </r>
  <r>
    <x v="36"/>
    <d v="2015-09-19T00:00:00"/>
    <s v="Zone 1- Mile 8"/>
    <x v="251"/>
    <x v="179"/>
    <x v="139"/>
    <x v="9"/>
    <x v="15"/>
    <s v="Galjoen"/>
    <m/>
    <n v="30"/>
    <n v="0.5"/>
    <n v="0.5"/>
  </r>
  <r>
    <x v="36"/>
    <d v="2015-09-19T00:00:00"/>
    <s v="Zone 1- Mile 8"/>
    <x v="576"/>
    <x v="396"/>
    <x v="21"/>
    <x v="2"/>
    <x v="15"/>
    <m/>
    <s v="Shark Spotted Gully"/>
    <n v="117"/>
    <n v="7.4"/>
    <n v="7.4"/>
  </r>
  <r>
    <x v="36"/>
    <d v="2015-09-19T00:00:00"/>
    <s v="Zone 1- Mile 8"/>
    <x v="576"/>
    <x v="396"/>
    <x v="21"/>
    <x v="2"/>
    <x v="15"/>
    <s v="Kob"/>
    <m/>
    <n v="56"/>
    <n v="1.8"/>
    <n v="1.8"/>
  </r>
  <r>
    <x v="36"/>
    <d v="2015-09-19T00:00:00"/>
    <s v="Zone 1- Mile 8"/>
    <x v="277"/>
    <x v="24"/>
    <x v="139"/>
    <x v="4"/>
    <x v="15"/>
    <s v="Kob"/>
    <m/>
    <n v="48"/>
    <n v="1.1000000000000001"/>
    <n v="1.1000000000000001"/>
  </r>
  <r>
    <x v="36"/>
    <d v="2015-09-19T00:00:00"/>
    <s v="Zone 1- Mile 8"/>
    <x v="143"/>
    <x v="113"/>
    <x v="97"/>
    <x v="0"/>
    <x v="15"/>
    <m/>
    <s v="Shark Spotted Gully"/>
    <n v="105"/>
    <n v="5.0999999999999996"/>
    <n v="5.0999999999999996"/>
  </r>
  <r>
    <x v="36"/>
    <d v="2015-09-19T00:00:00"/>
    <s v="Zone 1- Mile 8"/>
    <x v="143"/>
    <x v="113"/>
    <x v="97"/>
    <x v="0"/>
    <x v="15"/>
    <s v="Kob"/>
    <m/>
    <n v="56"/>
    <n v="1.8"/>
    <n v="1.8"/>
  </r>
  <r>
    <x v="36"/>
    <d v="2015-09-19T00:00:00"/>
    <s v="Zone 1- Mile 8"/>
    <x v="570"/>
    <x v="73"/>
    <x v="302"/>
    <x v="2"/>
    <x v="15"/>
    <m/>
    <m/>
    <m/>
    <s v=""/>
    <s v=""/>
  </r>
  <r>
    <x v="36"/>
    <d v="2015-09-19T00:00:00"/>
    <s v="Zone 1- Mile 8"/>
    <x v="543"/>
    <x v="75"/>
    <x v="293"/>
    <x v="2"/>
    <x v="15"/>
    <m/>
    <m/>
    <m/>
    <s v=""/>
    <s v=""/>
  </r>
  <r>
    <x v="36"/>
    <d v="2015-09-19T00:00:00"/>
    <s v="Zone 1- Mile 8"/>
    <x v="139"/>
    <x v="109"/>
    <x v="94"/>
    <x v="4"/>
    <x v="15"/>
    <m/>
    <m/>
    <m/>
    <s v=""/>
    <s v=""/>
  </r>
  <r>
    <x v="36"/>
    <d v="2015-09-19T00:00:00"/>
    <s v="Zone 1- Mile 8"/>
    <x v="147"/>
    <x v="116"/>
    <x v="29"/>
    <x v="6"/>
    <x v="15"/>
    <m/>
    <m/>
    <m/>
    <s v=""/>
    <s v=""/>
  </r>
  <r>
    <x v="36"/>
    <d v="2015-09-19T00:00:00"/>
    <s v="Zone 1- Mile 8"/>
    <x v="146"/>
    <x v="31"/>
    <x v="93"/>
    <x v="2"/>
    <x v="15"/>
    <m/>
    <s v="Shark Spotted Gully"/>
    <n v="143"/>
    <n v="14.8"/>
    <n v="14.8"/>
  </r>
  <r>
    <x v="36"/>
    <d v="2015-09-19T00:00:00"/>
    <s v="Zone 1- Mile 8"/>
    <x v="146"/>
    <x v="31"/>
    <x v="93"/>
    <x v="2"/>
    <x v="15"/>
    <m/>
    <s v="Shark Spotted Gully"/>
    <n v="117"/>
    <n v="7.4"/>
    <n v="7.4"/>
  </r>
  <r>
    <x v="36"/>
    <d v="2015-09-19T00:00:00"/>
    <s v="Zone 1- Mile 8"/>
    <x v="46"/>
    <x v="41"/>
    <x v="33"/>
    <x v="2"/>
    <x v="20"/>
    <m/>
    <s v="Shark Spotted Gully"/>
    <n v="158"/>
    <n v="20.8"/>
    <n v="20.8"/>
  </r>
  <r>
    <x v="36"/>
    <d v="2015-09-19T00:00:00"/>
    <s v="Zone 1- Mile 8"/>
    <x v="46"/>
    <x v="41"/>
    <x v="33"/>
    <x v="2"/>
    <x v="20"/>
    <m/>
    <s v="Shark Spotted Gully"/>
    <n v="157"/>
    <n v="20.399999999999999"/>
    <n v="20.399999999999999"/>
  </r>
  <r>
    <x v="36"/>
    <d v="2015-09-19T00:00:00"/>
    <s v="Zone 1- Mile 8"/>
    <x v="46"/>
    <x v="41"/>
    <x v="33"/>
    <x v="2"/>
    <x v="20"/>
    <m/>
    <s v="Shark Spotted Gully"/>
    <n v="155"/>
    <n v="19.5"/>
    <n v="19.5"/>
  </r>
  <r>
    <x v="36"/>
    <d v="2015-09-19T00:00:00"/>
    <s v="Zone 1- Mile 8"/>
    <x v="46"/>
    <x v="41"/>
    <x v="33"/>
    <x v="2"/>
    <x v="20"/>
    <m/>
    <s v="Shark Spotted Gully"/>
    <n v="162"/>
    <n v="22.7"/>
    <n v="22.7"/>
  </r>
  <r>
    <x v="36"/>
    <d v="2015-09-19T00:00:00"/>
    <s v="Zone 1- Mile 8"/>
    <x v="46"/>
    <x v="41"/>
    <x v="33"/>
    <x v="2"/>
    <x v="20"/>
    <m/>
    <s v="Shark Spotted Gully"/>
    <n v="154"/>
    <n v="19.100000000000001"/>
    <n v="19.100000000000001"/>
  </r>
  <r>
    <x v="36"/>
    <d v="2015-09-19T00:00:00"/>
    <s v="Zone 1- Mile 8"/>
    <x v="46"/>
    <x v="41"/>
    <x v="33"/>
    <x v="2"/>
    <x v="20"/>
    <m/>
    <s v="Shark Spotted Gully"/>
    <n v="154"/>
    <n v="19.100000000000001"/>
    <n v="19.100000000000001"/>
  </r>
  <r>
    <x v="36"/>
    <d v="2015-09-19T00:00:00"/>
    <s v="Zone 1- Mile 8"/>
    <x v="57"/>
    <x v="5"/>
    <x v="21"/>
    <x v="2"/>
    <x v="5"/>
    <m/>
    <s v="Shark Spotted Gully"/>
    <n v="158"/>
    <n v="20.8"/>
    <n v="20.8"/>
  </r>
  <r>
    <x v="36"/>
    <d v="2015-09-19T00:00:00"/>
    <s v="Zone 1- Mile 8"/>
    <x v="57"/>
    <x v="5"/>
    <x v="21"/>
    <x v="2"/>
    <x v="5"/>
    <m/>
    <s v="Shark Hound Smooth"/>
    <n v="98"/>
    <n v="3.4"/>
    <n v="3.4"/>
  </r>
  <r>
    <x v="36"/>
    <d v="2015-09-19T00:00:00"/>
    <s v="Zone 1- Mile 8"/>
    <x v="57"/>
    <x v="5"/>
    <x v="21"/>
    <x v="2"/>
    <x v="5"/>
    <m/>
    <s v="Shark Spotted Gully"/>
    <n v="145"/>
    <n v="15.5"/>
    <n v="15.5"/>
  </r>
  <r>
    <x v="36"/>
    <d v="2015-09-19T00:00:00"/>
    <s v="Zone 1- Mile 8"/>
    <x v="57"/>
    <x v="5"/>
    <x v="21"/>
    <x v="2"/>
    <x v="5"/>
    <m/>
    <s v="Shark Cow / Sevengill"/>
    <n v="127"/>
    <n v="26.3"/>
    <n v="26.3"/>
  </r>
  <r>
    <x v="36"/>
    <d v="2015-09-19T00:00:00"/>
    <s v="Zone 1- Mile 8"/>
    <x v="55"/>
    <x v="47"/>
    <x v="40"/>
    <x v="2"/>
    <x v="5"/>
    <m/>
    <s v="Shark Spotted Gully"/>
    <n v="152"/>
    <n v="18.2"/>
    <n v="18.2"/>
  </r>
  <r>
    <x v="36"/>
    <d v="2015-09-19T00:00:00"/>
    <s v="Zone 1- Mile 8"/>
    <x v="55"/>
    <x v="47"/>
    <x v="40"/>
    <x v="2"/>
    <x v="5"/>
    <m/>
    <s v="Shark Copper (Female)"/>
    <n v="152"/>
    <n v="47.6"/>
    <n v="47.6"/>
  </r>
  <r>
    <x v="36"/>
    <d v="2015-09-19T00:00:00"/>
    <s v="Zone 1- Mile 8"/>
    <x v="55"/>
    <x v="47"/>
    <x v="40"/>
    <x v="2"/>
    <x v="5"/>
    <m/>
    <s v="Shark Cow / Sevengill"/>
    <n v="125"/>
    <n v="24.9"/>
    <n v="24.9"/>
  </r>
  <r>
    <x v="36"/>
    <d v="2015-09-19T00:00:00"/>
    <s v="Zone 1- Mile 8"/>
    <x v="446"/>
    <x v="314"/>
    <x v="39"/>
    <x v="2"/>
    <x v="5"/>
    <m/>
    <s v="Shark Spotted Gully"/>
    <n v="127"/>
    <n v="9.8000000000000007"/>
    <n v="9.8000000000000007"/>
  </r>
  <r>
    <x v="36"/>
    <d v="2015-09-19T00:00:00"/>
    <s v="Zone 1- Mile 8"/>
    <x v="446"/>
    <x v="314"/>
    <x v="39"/>
    <x v="2"/>
    <x v="5"/>
    <m/>
    <s v="Shark Spotted Gully"/>
    <n v="147"/>
    <n v="16.2"/>
    <n v="16.2"/>
  </r>
  <r>
    <x v="36"/>
    <d v="2015-09-19T00:00:00"/>
    <s v="Zone 1- Mile 8"/>
    <x v="59"/>
    <x v="48"/>
    <x v="43"/>
    <x v="2"/>
    <x v="5"/>
    <m/>
    <s v="Shark Spotted Gully"/>
    <n v="144"/>
    <n v="15.1"/>
    <n v="15.1"/>
  </r>
  <r>
    <x v="36"/>
    <d v="2015-09-19T00:00:00"/>
    <s v="Zone 1- Mile 8"/>
    <x v="134"/>
    <x v="5"/>
    <x v="74"/>
    <x v="2"/>
    <x v="5"/>
    <m/>
    <s v="Shark Spotted Gully"/>
    <n v="165"/>
    <n v="24.1"/>
    <n v="24.1"/>
  </r>
  <r>
    <x v="36"/>
    <d v="2015-09-19T00:00:00"/>
    <s v="Zone 1- Mile 8"/>
    <x v="135"/>
    <x v="107"/>
    <x v="90"/>
    <x v="2"/>
    <x v="5"/>
    <m/>
    <s v="Shark Spotted Gully"/>
    <n v="155"/>
    <n v="19.5"/>
    <n v="19.5"/>
  </r>
  <r>
    <x v="36"/>
    <d v="2015-09-19T00:00:00"/>
    <s v="Zone 1- Mile 8"/>
    <x v="56"/>
    <x v="39"/>
    <x v="41"/>
    <x v="2"/>
    <x v="5"/>
    <m/>
    <s v="Shark Hound Smooth"/>
    <n v="116"/>
    <n v="6.2"/>
    <n v="6.2"/>
  </r>
  <r>
    <x v="36"/>
    <d v="2015-09-19T00:00:00"/>
    <s v="Zone 1- Mile 8"/>
    <x v="48"/>
    <x v="43"/>
    <x v="34"/>
    <x v="6"/>
    <x v="5"/>
    <m/>
    <m/>
    <m/>
    <s v=""/>
    <s v=""/>
  </r>
  <r>
    <x v="36"/>
    <d v="2015-09-19T00:00:00"/>
    <s v="Zone 1- Mile 8"/>
    <x v="491"/>
    <x v="344"/>
    <x v="261"/>
    <x v="2"/>
    <x v="5"/>
    <s v="Kob"/>
    <m/>
    <n v="57"/>
    <n v="1.9"/>
    <n v="1.9"/>
  </r>
  <r>
    <x v="36"/>
    <d v="2015-09-19T00:00:00"/>
    <s v="Zone 1- Mile 8"/>
    <x v="47"/>
    <x v="42"/>
    <x v="34"/>
    <x v="1"/>
    <x v="5"/>
    <m/>
    <m/>
    <m/>
    <s v=""/>
    <s v=""/>
  </r>
  <r>
    <x v="36"/>
    <d v="2015-09-19T00:00:00"/>
    <s v="Zone 1- Mile 8"/>
    <x v="493"/>
    <x v="346"/>
    <x v="262"/>
    <x v="2"/>
    <x v="5"/>
    <m/>
    <m/>
    <m/>
    <s v=""/>
    <s v=""/>
  </r>
  <r>
    <x v="36"/>
    <d v="2015-09-19T00:00:00"/>
    <s v="Zone 1- Mile 8"/>
    <x v="489"/>
    <x v="342"/>
    <x v="39"/>
    <x v="8"/>
    <x v="5"/>
    <m/>
    <m/>
    <m/>
    <s v=""/>
    <s v=""/>
  </r>
  <r>
    <x v="36"/>
    <d v="2015-09-19T00:00:00"/>
    <s v="Zone 1- Mile 8"/>
    <x v="246"/>
    <x v="5"/>
    <x v="152"/>
    <x v="2"/>
    <x v="22"/>
    <m/>
    <s v="Shark Hound Smooth"/>
    <n v="88.5"/>
    <n v="2.4"/>
    <n v="2.4"/>
  </r>
  <r>
    <x v="36"/>
    <d v="2015-09-19T00:00:00"/>
    <s v="Zone 1- Mile 8"/>
    <x v="246"/>
    <x v="5"/>
    <x v="152"/>
    <x v="2"/>
    <x v="22"/>
    <m/>
    <s v="Shark Hound Smooth"/>
    <n v="116"/>
    <n v="6.2"/>
    <n v="6.2"/>
  </r>
  <r>
    <x v="36"/>
    <d v="2015-09-19T00:00:00"/>
    <s v="Zone 1- Mile 8"/>
    <x v="246"/>
    <x v="5"/>
    <x v="152"/>
    <x v="2"/>
    <x v="22"/>
    <s v="Kob"/>
    <m/>
    <n v="45"/>
    <n v="0.9"/>
    <n v="0.9"/>
  </r>
  <r>
    <x v="36"/>
    <d v="2015-09-19T00:00:00"/>
    <s v="Zone 1- Mile 8"/>
    <x v="308"/>
    <x v="218"/>
    <x v="174"/>
    <x v="2"/>
    <x v="22"/>
    <m/>
    <m/>
    <m/>
    <s v=""/>
    <s v=""/>
  </r>
  <r>
    <x v="36"/>
    <d v="2015-09-19T00:00:00"/>
    <s v="Zone 1- Mile 8"/>
    <x v="562"/>
    <x v="78"/>
    <x v="300"/>
    <x v="4"/>
    <x v="4"/>
    <m/>
    <m/>
    <m/>
    <s v=""/>
    <s v=""/>
  </r>
  <r>
    <x v="36"/>
    <d v="2015-09-19T00:00:00"/>
    <s v="Zone 1- Mile 8"/>
    <x v="569"/>
    <x v="10"/>
    <x v="301"/>
    <x v="4"/>
    <x v="22"/>
    <m/>
    <s v="Shark Hound Smooth"/>
    <n v="80"/>
    <n v="1.7"/>
    <n v="1.7"/>
  </r>
  <r>
    <x v="36"/>
    <d v="2015-09-19T00:00:00"/>
    <s v="Zone 1- Mile 8"/>
    <x v="295"/>
    <x v="178"/>
    <x v="169"/>
    <x v="4"/>
    <x v="22"/>
    <s v="Kob"/>
    <m/>
    <n v="40"/>
    <n v="0.7"/>
    <n v="0.7"/>
  </r>
  <r>
    <x v="36"/>
    <d v="2015-09-19T00:00:00"/>
    <s v="Zone 1- Mile 8"/>
    <x v="295"/>
    <x v="178"/>
    <x v="169"/>
    <x v="4"/>
    <x v="22"/>
    <s v="Kob"/>
    <m/>
    <n v="42"/>
    <n v="0.8"/>
    <n v="0.8"/>
  </r>
  <r>
    <x v="36"/>
    <d v="2015-09-19T00:00:00"/>
    <s v="Zone 1- Mile 8"/>
    <x v="245"/>
    <x v="176"/>
    <x v="151"/>
    <x v="0"/>
    <x v="22"/>
    <m/>
    <s v="Shark Spotted Gully"/>
    <n v="143"/>
    <n v="14.8"/>
    <n v="14.8"/>
  </r>
  <r>
    <x v="36"/>
    <d v="2015-09-19T00:00:00"/>
    <s v="Zone 1- Mile 8"/>
    <x v="593"/>
    <x v="13"/>
    <x v="148"/>
    <x v="4"/>
    <x v="22"/>
    <m/>
    <m/>
    <m/>
    <s v=""/>
    <s v=""/>
  </r>
  <r>
    <x v="36"/>
    <d v="2015-09-19T00:00:00"/>
    <s v="Zone 1- Mile 8"/>
    <x v="594"/>
    <x v="13"/>
    <x v="174"/>
    <x v="2"/>
    <x v="22"/>
    <m/>
    <m/>
    <m/>
    <s v=""/>
    <s v=""/>
  </r>
  <r>
    <x v="36"/>
    <d v="2015-09-19T00:00:00"/>
    <s v="Zone 1- Mile 8"/>
    <x v="40"/>
    <x v="35"/>
    <x v="3"/>
    <x v="4"/>
    <x v="3"/>
    <m/>
    <m/>
    <m/>
    <s v=""/>
    <s v=""/>
  </r>
  <r>
    <x v="36"/>
    <d v="2015-09-19T00:00:00"/>
    <s v="Zone 1- Mile 8"/>
    <x v="26"/>
    <x v="25"/>
    <x v="20"/>
    <x v="6"/>
    <x v="3"/>
    <m/>
    <m/>
    <m/>
    <s v=""/>
    <s v=""/>
  </r>
  <r>
    <x v="36"/>
    <d v="2015-09-19T00:00:00"/>
    <s v="Zone 1- Mile 8"/>
    <x v="404"/>
    <x v="283"/>
    <x v="69"/>
    <x v="6"/>
    <x v="3"/>
    <s v="Kob"/>
    <m/>
    <n v="48"/>
    <n v="1.1000000000000001"/>
    <n v="1.1000000000000001"/>
  </r>
  <r>
    <x v="36"/>
    <d v="2015-09-19T00:00:00"/>
    <s v="Zone 1- Mile 8"/>
    <x v="29"/>
    <x v="27"/>
    <x v="22"/>
    <x v="6"/>
    <x v="3"/>
    <m/>
    <s v="Shark Spotted Gully"/>
    <n v="133"/>
    <n v="11.5"/>
    <n v="11.5"/>
  </r>
  <r>
    <x v="36"/>
    <d v="2015-09-19T00:00:00"/>
    <s v="Zone 1- Mile 8"/>
    <x v="22"/>
    <x v="21"/>
    <x v="17"/>
    <x v="6"/>
    <x v="3"/>
    <m/>
    <s v="Shark Hound Smooth"/>
    <n v="130"/>
    <n v="9.3000000000000007"/>
    <n v="9.3000000000000007"/>
  </r>
  <r>
    <x v="36"/>
    <d v="2015-09-19T00:00:00"/>
    <s v="Zone 1- Mile 8"/>
    <x v="579"/>
    <x v="293"/>
    <x v="74"/>
    <x v="9"/>
    <x v="3"/>
    <m/>
    <m/>
    <m/>
    <s v=""/>
    <s v=""/>
  </r>
  <r>
    <x v="36"/>
    <d v="2015-09-19T00:00:00"/>
    <s v="Zone 1- Mile 8"/>
    <x v="23"/>
    <x v="22"/>
    <x v="17"/>
    <x v="6"/>
    <x v="3"/>
    <m/>
    <m/>
    <m/>
    <s v=""/>
    <s v=""/>
  </r>
  <r>
    <x v="36"/>
    <d v="2015-09-19T00:00:00"/>
    <s v="Zone 1- Mile 8"/>
    <x v="472"/>
    <x v="331"/>
    <x v="250"/>
    <x v="2"/>
    <x v="0"/>
    <m/>
    <m/>
    <m/>
    <s v=""/>
    <s v=""/>
  </r>
  <r>
    <x v="36"/>
    <d v="2015-09-19T00:00:00"/>
    <s v="Zone 1- Mile 8"/>
    <x v="448"/>
    <x v="280"/>
    <x v="215"/>
    <x v="2"/>
    <x v="3"/>
    <m/>
    <m/>
    <m/>
    <s v=""/>
    <s v=""/>
  </r>
  <r>
    <x v="36"/>
    <d v="2015-09-19T00:00:00"/>
    <s v="Zone 1- Mile 8"/>
    <x v="257"/>
    <x v="185"/>
    <x v="48"/>
    <x v="2"/>
    <x v="3"/>
    <m/>
    <m/>
    <m/>
    <s v=""/>
    <s v=""/>
  </r>
  <r>
    <x v="36"/>
    <d v="2015-09-19T00:00:00"/>
    <s v="Zone 1- Mile 8"/>
    <x v="403"/>
    <x v="55"/>
    <x v="94"/>
    <x v="6"/>
    <x v="3"/>
    <m/>
    <m/>
    <m/>
    <s v=""/>
    <s v=""/>
  </r>
  <r>
    <x v="36"/>
    <d v="2015-09-19T00:00:00"/>
    <s v="Zone 1- Mile 8"/>
    <x v="501"/>
    <x v="349"/>
    <x v="55"/>
    <x v="2"/>
    <x v="0"/>
    <m/>
    <m/>
    <m/>
    <s v=""/>
    <s v=""/>
  </r>
  <r>
    <x v="36"/>
    <d v="2015-09-19T00:00:00"/>
    <s v="Zone 1- Mile 8"/>
    <x v="449"/>
    <x v="61"/>
    <x v="218"/>
    <x v="4"/>
    <x v="3"/>
    <m/>
    <m/>
    <m/>
    <s v=""/>
    <s v=""/>
  </r>
  <r>
    <x v="37"/>
    <d v="2015-11-21T00:00:00"/>
    <s v="Zone 5 - Horingbaai"/>
    <x v="491"/>
    <x v="344"/>
    <x v="261"/>
    <x v="2"/>
    <x v="5"/>
    <s v="Kob"/>
    <m/>
    <n v="64"/>
    <n v="2.7"/>
    <n v="2.7"/>
  </r>
  <r>
    <x v="37"/>
    <d v="2015-11-21T00:00:00"/>
    <s v="Zone 5 - Horingbaai"/>
    <x v="491"/>
    <x v="344"/>
    <x v="261"/>
    <x v="2"/>
    <x v="5"/>
    <s v="Kob"/>
    <m/>
    <n v="41"/>
    <n v="0.7"/>
    <n v="0.7"/>
  </r>
  <r>
    <x v="37"/>
    <d v="2015-11-21T00:00:00"/>
    <s v="Zone 5 - Horingbaai"/>
    <x v="491"/>
    <x v="344"/>
    <x v="261"/>
    <x v="2"/>
    <x v="5"/>
    <s v="Kob"/>
    <m/>
    <n v="45"/>
    <n v="0.9"/>
    <n v="0.9"/>
  </r>
  <r>
    <x v="37"/>
    <d v="2015-11-21T00:00:00"/>
    <s v="Zone 5 - Horingbaai"/>
    <x v="491"/>
    <x v="344"/>
    <x v="261"/>
    <x v="2"/>
    <x v="5"/>
    <s v="Kob"/>
    <m/>
    <n v="40"/>
    <n v="0.7"/>
    <n v="0.7"/>
  </r>
  <r>
    <x v="37"/>
    <d v="2015-11-21T00:00:00"/>
    <s v="Zone 5 - Horingbaai"/>
    <x v="59"/>
    <x v="48"/>
    <x v="43"/>
    <x v="2"/>
    <x v="5"/>
    <m/>
    <m/>
    <m/>
    <s v=""/>
    <s v=""/>
  </r>
  <r>
    <x v="37"/>
    <d v="2015-11-21T00:00:00"/>
    <s v="Zone 5 - Horingbaai"/>
    <x v="47"/>
    <x v="42"/>
    <x v="34"/>
    <x v="1"/>
    <x v="5"/>
    <m/>
    <m/>
    <m/>
    <s v=""/>
    <s v=""/>
  </r>
  <r>
    <x v="37"/>
    <d v="2015-11-21T00:00:00"/>
    <s v="Zone 5 - Horingbaai"/>
    <x v="48"/>
    <x v="43"/>
    <x v="34"/>
    <x v="6"/>
    <x v="5"/>
    <m/>
    <m/>
    <m/>
    <s v=""/>
    <s v=""/>
  </r>
  <r>
    <x v="37"/>
    <d v="2015-11-21T00:00:00"/>
    <s v="Zone 5 - Horingbaai"/>
    <x v="489"/>
    <x v="342"/>
    <x v="39"/>
    <x v="8"/>
    <x v="5"/>
    <m/>
    <m/>
    <m/>
    <s v=""/>
    <s v=""/>
  </r>
  <r>
    <x v="37"/>
    <d v="2015-11-21T00:00:00"/>
    <s v="Zone 5 - Horingbaai"/>
    <x v="55"/>
    <x v="47"/>
    <x v="40"/>
    <x v="2"/>
    <x v="5"/>
    <s v="Kob"/>
    <m/>
    <n v="45"/>
    <n v="0.9"/>
    <n v="0.9"/>
  </r>
  <r>
    <x v="37"/>
    <d v="2015-11-21T00:00:00"/>
    <s v="Zone 5 - Horingbaai"/>
    <x v="57"/>
    <x v="5"/>
    <x v="21"/>
    <x v="2"/>
    <x v="5"/>
    <s v="Kob"/>
    <m/>
    <n v="51"/>
    <n v="1.4"/>
    <n v="1.4"/>
  </r>
  <r>
    <x v="37"/>
    <d v="2015-11-21T00:00:00"/>
    <s v="Zone 5 - Horingbaai"/>
    <x v="57"/>
    <x v="5"/>
    <x v="21"/>
    <x v="2"/>
    <x v="5"/>
    <m/>
    <s v="Shark Hound Smooth"/>
    <n v="90"/>
    <n v="2.6"/>
    <n v="2.6"/>
  </r>
  <r>
    <x v="37"/>
    <d v="2015-11-21T00:00:00"/>
    <s v="Zone 5 - Horingbaai"/>
    <x v="56"/>
    <x v="39"/>
    <x v="41"/>
    <x v="2"/>
    <x v="5"/>
    <s v="Kob"/>
    <m/>
    <n v="46"/>
    <n v="1"/>
    <n v="1"/>
  </r>
  <r>
    <x v="37"/>
    <d v="2015-11-21T00:00:00"/>
    <s v="Zone 5 - Horingbaai"/>
    <x v="56"/>
    <x v="39"/>
    <x v="41"/>
    <x v="2"/>
    <x v="5"/>
    <s v="Kob"/>
    <m/>
    <n v="42"/>
    <n v="0.8"/>
    <n v="0.8"/>
  </r>
  <r>
    <x v="37"/>
    <d v="2015-11-21T00:00:00"/>
    <s v="Zone 5 - Horingbaai"/>
    <x v="56"/>
    <x v="39"/>
    <x v="41"/>
    <x v="2"/>
    <x v="5"/>
    <s v="Galjoen"/>
    <m/>
    <n v="30"/>
    <n v="0.5"/>
    <n v="0.5"/>
  </r>
  <r>
    <x v="37"/>
    <d v="2015-11-21T00:00:00"/>
    <s v="Zone 5 - Horingbaai"/>
    <x v="134"/>
    <x v="5"/>
    <x v="74"/>
    <x v="2"/>
    <x v="5"/>
    <s v="Kob"/>
    <m/>
    <n v="51"/>
    <n v="1.4"/>
    <n v="1.4"/>
  </r>
  <r>
    <x v="37"/>
    <d v="2015-11-21T00:00:00"/>
    <s v="Zone 5 - Horingbaai"/>
    <x v="134"/>
    <x v="5"/>
    <x v="74"/>
    <x v="2"/>
    <x v="5"/>
    <s v="Kob"/>
    <m/>
    <n v="41"/>
    <n v="0.7"/>
    <n v="0.7"/>
  </r>
  <r>
    <x v="37"/>
    <d v="2015-11-21T00:00:00"/>
    <s v="Zone 5 - Horingbaai"/>
    <x v="134"/>
    <x v="5"/>
    <x v="74"/>
    <x v="2"/>
    <x v="5"/>
    <s v="Kob"/>
    <m/>
    <n v="41"/>
    <n v="0.7"/>
    <n v="0.7"/>
  </r>
  <r>
    <x v="37"/>
    <d v="2015-11-21T00:00:00"/>
    <s v="Zone 5 - Horingbaai"/>
    <x v="134"/>
    <x v="5"/>
    <x v="74"/>
    <x v="2"/>
    <x v="5"/>
    <s v="Galjoen"/>
    <m/>
    <n v="32"/>
    <n v="0.6"/>
    <n v="0.6"/>
  </r>
  <r>
    <x v="37"/>
    <d v="2015-11-21T00:00:00"/>
    <s v="Zone 5 - Horingbaai"/>
    <x v="54"/>
    <x v="46"/>
    <x v="39"/>
    <x v="2"/>
    <x v="5"/>
    <s v="Kob"/>
    <m/>
    <n v="40"/>
    <n v="0.7"/>
    <n v="0.7"/>
  </r>
  <r>
    <x v="37"/>
    <d v="2015-11-21T00:00:00"/>
    <s v="Zone 5 - Horingbaai"/>
    <x v="54"/>
    <x v="46"/>
    <x v="39"/>
    <x v="2"/>
    <x v="5"/>
    <s v="Kob"/>
    <m/>
    <n v="45"/>
    <n v="0.9"/>
    <n v="0.9"/>
  </r>
  <r>
    <x v="37"/>
    <d v="2015-11-21T00:00:00"/>
    <s v="Zone 5 - Horingbaai"/>
    <x v="54"/>
    <x v="46"/>
    <x v="39"/>
    <x v="2"/>
    <x v="5"/>
    <s v="Kob"/>
    <m/>
    <n v="44"/>
    <n v="0.9"/>
    <n v="0.9"/>
  </r>
  <r>
    <x v="37"/>
    <d v="2015-11-21T00:00:00"/>
    <s v="Zone 5 - Horingbaai"/>
    <x v="54"/>
    <x v="46"/>
    <x v="39"/>
    <x v="2"/>
    <x v="5"/>
    <s v="Kob"/>
    <m/>
    <n v="41"/>
    <n v="0.7"/>
    <n v="0.7"/>
  </r>
  <r>
    <x v="37"/>
    <d v="2015-11-21T00:00:00"/>
    <s v="Zone 5 - Horingbaai"/>
    <x v="135"/>
    <x v="107"/>
    <x v="90"/>
    <x v="2"/>
    <x v="5"/>
    <s v="Kob"/>
    <m/>
    <n v="57"/>
    <n v="1.9"/>
    <n v="1.9"/>
  </r>
  <r>
    <x v="37"/>
    <d v="2015-11-21T00:00:00"/>
    <s v="Zone 5 - Horingbaai"/>
    <x v="135"/>
    <x v="107"/>
    <x v="90"/>
    <x v="2"/>
    <x v="5"/>
    <s v="Kob"/>
    <m/>
    <n v="49"/>
    <n v="1.2"/>
    <n v="1.2"/>
  </r>
  <r>
    <x v="37"/>
    <d v="2015-11-21T00:00:00"/>
    <s v="Zone 5 - Horingbaai"/>
    <x v="135"/>
    <x v="107"/>
    <x v="90"/>
    <x v="2"/>
    <x v="5"/>
    <s v="Kob"/>
    <m/>
    <n v="41"/>
    <n v="0.7"/>
    <n v="0.7"/>
  </r>
  <r>
    <x v="37"/>
    <d v="2015-11-21T00:00:00"/>
    <s v="Zone 5 - Horingbaai"/>
    <x v="135"/>
    <x v="107"/>
    <x v="90"/>
    <x v="2"/>
    <x v="5"/>
    <s v="Kob"/>
    <m/>
    <n v="44"/>
    <n v="0.9"/>
    <n v="0.9"/>
  </r>
  <r>
    <x v="37"/>
    <d v="2015-11-21T00:00:00"/>
    <s v="Zone 5 - Horingbaai"/>
    <x v="135"/>
    <x v="107"/>
    <x v="90"/>
    <x v="2"/>
    <x v="5"/>
    <s v="Kob"/>
    <m/>
    <n v="45"/>
    <n v="0.9"/>
    <n v="0.9"/>
  </r>
  <r>
    <x v="37"/>
    <d v="2015-11-21T00:00:00"/>
    <s v="Zone 5 - Horingbaai"/>
    <x v="446"/>
    <x v="314"/>
    <x v="39"/>
    <x v="2"/>
    <x v="5"/>
    <s v="Kob"/>
    <m/>
    <n v="41"/>
    <n v="0.7"/>
    <n v="0.7"/>
  </r>
  <r>
    <x v="37"/>
    <d v="2015-11-21T00:00:00"/>
    <s v="Zone 5 - Horingbaai"/>
    <x v="446"/>
    <x v="314"/>
    <x v="39"/>
    <x v="2"/>
    <x v="5"/>
    <s v="Kob"/>
    <m/>
    <n v="42"/>
    <n v="0.8"/>
    <n v="0.8"/>
  </r>
  <r>
    <x v="37"/>
    <d v="2015-11-21T00:00:00"/>
    <s v="Zone 5 - Horingbaai"/>
    <x v="446"/>
    <x v="314"/>
    <x v="39"/>
    <x v="2"/>
    <x v="5"/>
    <s v="Kob"/>
    <m/>
    <n v="43"/>
    <n v="0.8"/>
    <n v="0.8"/>
  </r>
  <r>
    <x v="37"/>
    <d v="2015-11-21T00:00:00"/>
    <s v="Zone 5 - Horingbaai"/>
    <x v="446"/>
    <x v="314"/>
    <x v="39"/>
    <x v="2"/>
    <x v="5"/>
    <s v="Kob"/>
    <m/>
    <n v="41"/>
    <n v="0.7"/>
    <n v="0.7"/>
  </r>
  <r>
    <x v="37"/>
    <d v="2015-11-21T00:00:00"/>
    <s v="Zone 5 - Horingbaai"/>
    <x v="446"/>
    <x v="314"/>
    <x v="39"/>
    <x v="2"/>
    <x v="5"/>
    <s v="Kob"/>
    <m/>
    <n v="52"/>
    <n v="1.4"/>
    <n v="1.4"/>
  </r>
  <r>
    <x v="37"/>
    <d v="2015-11-21T00:00:00"/>
    <s v="Zone 5 - Horingbaai"/>
    <x v="446"/>
    <x v="314"/>
    <x v="39"/>
    <x v="2"/>
    <x v="5"/>
    <s v="Kob"/>
    <m/>
    <n v="70"/>
    <n v="3.6"/>
    <n v="3.6"/>
  </r>
  <r>
    <x v="37"/>
    <d v="2015-11-21T00:00:00"/>
    <s v="Zone 5 - Horingbaai"/>
    <x v="446"/>
    <x v="314"/>
    <x v="39"/>
    <x v="2"/>
    <x v="5"/>
    <s v="Kob"/>
    <m/>
    <n v="42"/>
    <n v="0.8"/>
    <n v="0.8"/>
  </r>
  <r>
    <x v="37"/>
    <d v="2015-11-21T00:00:00"/>
    <s v="Zone 5 - Horingbaai"/>
    <x v="446"/>
    <x v="314"/>
    <x v="39"/>
    <x v="2"/>
    <x v="5"/>
    <s v="Kob"/>
    <m/>
    <n v="55"/>
    <n v="1.7"/>
    <n v="1.7"/>
  </r>
  <r>
    <x v="37"/>
    <d v="2015-11-21T00:00:00"/>
    <s v="Zone 5 - Horingbaai"/>
    <x v="46"/>
    <x v="41"/>
    <x v="33"/>
    <x v="2"/>
    <x v="20"/>
    <s v="Kob"/>
    <m/>
    <n v="46"/>
    <n v="1"/>
    <n v="1"/>
  </r>
  <r>
    <x v="37"/>
    <d v="2015-11-21T00:00:00"/>
    <s v="Zone 5 - Horingbaai"/>
    <x v="46"/>
    <x v="41"/>
    <x v="33"/>
    <x v="2"/>
    <x v="20"/>
    <s v="Kob"/>
    <m/>
    <n v="61"/>
    <n v="2.2999999999999998"/>
    <n v="2.2999999999999998"/>
  </r>
  <r>
    <x v="37"/>
    <d v="2015-11-21T00:00:00"/>
    <s v="Zone 5 - Horingbaai"/>
    <x v="46"/>
    <x v="41"/>
    <x v="33"/>
    <x v="2"/>
    <x v="20"/>
    <s v="Kob"/>
    <m/>
    <n v="47"/>
    <n v="1.1000000000000001"/>
    <n v="1.1000000000000001"/>
  </r>
  <r>
    <x v="37"/>
    <d v="2015-11-21T00:00:00"/>
    <s v="Zone 5 - Horingbaai"/>
    <x v="46"/>
    <x v="41"/>
    <x v="33"/>
    <x v="2"/>
    <x v="20"/>
    <s v="Kob"/>
    <m/>
    <n v="43"/>
    <n v="0.8"/>
    <n v="0.8"/>
  </r>
  <r>
    <x v="37"/>
    <d v="2015-11-21T00:00:00"/>
    <s v="Zone 5 - Horingbaai"/>
    <x v="46"/>
    <x v="41"/>
    <x v="33"/>
    <x v="2"/>
    <x v="20"/>
    <s v="Kob"/>
    <m/>
    <n v="52"/>
    <n v="1.4"/>
    <n v="1.4"/>
  </r>
  <r>
    <x v="37"/>
    <d v="2015-11-21T00:00:00"/>
    <s v="Zone 5 - Horingbaai"/>
    <x v="46"/>
    <x v="41"/>
    <x v="33"/>
    <x v="2"/>
    <x v="20"/>
    <s v="Kob"/>
    <m/>
    <n v="48"/>
    <n v="1.1000000000000001"/>
    <n v="1.1000000000000001"/>
  </r>
  <r>
    <x v="37"/>
    <d v="2015-11-21T00:00:00"/>
    <s v="Zone 5 - Horingbaai"/>
    <x v="46"/>
    <x v="41"/>
    <x v="33"/>
    <x v="2"/>
    <x v="20"/>
    <s v="Kob"/>
    <m/>
    <n v="50"/>
    <n v="1.3"/>
    <n v="1.3"/>
  </r>
  <r>
    <x v="37"/>
    <d v="2015-11-21T00:00:00"/>
    <s v="Zone 5 - Horingbaai"/>
    <x v="46"/>
    <x v="41"/>
    <x v="33"/>
    <x v="2"/>
    <x v="20"/>
    <m/>
    <s v="Shark Spotted Gully"/>
    <n v="108"/>
    <n v="5.6"/>
    <n v="5.6"/>
  </r>
  <r>
    <x v="37"/>
    <d v="2015-11-21T00:00:00"/>
    <s v="Zone 5 - Horingbaai"/>
    <x v="46"/>
    <x v="41"/>
    <x v="33"/>
    <x v="2"/>
    <x v="20"/>
    <s v="Kob"/>
    <m/>
    <n v="54"/>
    <n v="1.6"/>
    <n v="1.6"/>
  </r>
  <r>
    <x v="37"/>
    <d v="2015-11-21T00:00:00"/>
    <s v="Zone 5 - Horingbaai"/>
    <x v="46"/>
    <x v="41"/>
    <x v="33"/>
    <x v="2"/>
    <x v="20"/>
    <s v="Kob"/>
    <m/>
    <n v="42"/>
    <n v="0.8"/>
    <n v="0.8"/>
  </r>
  <r>
    <x v="37"/>
    <d v="2015-11-21T00:00:00"/>
    <s v="Zone 5 - Horingbaai"/>
    <x v="46"/>
    <x v="41"/>
    <x v="33"/>
    <x v="2"/>
    <x v="20"/>
    <s v="Kob"/>
    <m/>
    <n v="46"/>
    <n v="1"/>
    <n v="1"/>
  </r>
  <r>
    <x v="37"/>
    <d v="2015-11-21T00:00:00"/>
    <s v="Zone 5 - Horingbaai"/>
    <x v="471"/>
    <x v="330"/>
    <x v="55"/>
    <x v="2"/>
    <x v="17"/>
    <m/>
    <m/>
    <m/>
    <s v=""/>
    <s v=""/>
  </r>
  <r>
    <x v="37"/>
    <d v="2015-11-21T00:00:00"/>
    <s v="Zone 5 - Horingbaai"/>
    <x v="235"/>
    <x v="168"/>
    <x v="94"/>
    <x v="0"/>
    <x v="17"/>
    <m/>
    <m/>
    <m/>
    <s v=""/>
    <s v=""/>
  </r>
  <r>
    <x v="37"/>
    <d v="2015-11-21T00:00:00"/>
    <s v="Zone 5 - Horingbaai"/>
    <x v="311"/>
    <x v="220"/>
    <x v="176"/>
    <x v="0"/>
    <x v="17"/>
    <m/>
    <m/>
    <m/>
    <s v=""/>
    <s v=""/>
  </r>
  <r>
    <x v="37"/>
    <d v="2015-11-21T00:00:00"/>
    <s v="Zone 5 - Horingbaai"/>
    <x v="351"/>
    <x v="110"/>
    <x v="197"/>
    <x v="4"/>
    <x v="17"/>
    <m/>
    <m/>
    <m/>
    <s v=""/>
    <s v=""/>
  </r>
  <r>
    <x v="37"/>
    <d v="2015-11-21T00:00:00"/>
    <s v="Zone 5 - Horingbaai"/>
    <x v="255"/>
    <x v="183"/>
    <x v="94"/>
    <x v="3"/>
    <x v="17"/>
    <s v="Galjoen"/>
    <m/>
    <n v="30"/>
    <n v="0.5"/>
    <n v="0.5"/>
  </r>
  <r>
    <x v="37"/>
    <d v="2015-11-21T00:00:00"/>
    <s v="Zone 5 - Horingbaai"/>
    <x v="405"/>
    <x v="284"/>
    <x v="223"/>
    <x v="2"/>
    <x v="17"/>
    <m/>
    <s v="Shark Cow / Sevengill"/>
    <n v="159"/>
    <n v="54.9"/>
    <n v="54.9"/>
  </r>
  <r>
    <x v="37"/>
    <d v="2015-11-21T00:00:00"/>
    <s v="Zone 5 - Horingbaai"/>
    <x v="447"/>
    <x v="13"/>
    <x v="238"/>
    <x v="4"/>
    <x v="17"/>
    <m/>
    <s v="Shark Hound Smooth"/>
    <n v="90"/>
    <n v="2.6"/>
    <n v="2.6"/>
  </r>
  <r>
    <x v="37"/>
    <d v="2015-11-21T00:00:00"/>
    <s v="Zone 5 - Horingbaai"/>
    <x v="237"/>
    <x v="170"/>
    <x v="146"/>
    <x v="2"/>
    <x v="0"/>
    <s v="Kob"/>
    <m/>
    <n v="114"/>
    <n v="15.7"/>
    <n v="15.7"/>
  </r>
  <r>
    <x v="37"/>
    <d v="2015-11-21T00:00:00"/>
    <s v="Zone 5 - Horingbaai"/>
    <x v="237"/>
    <x v="170"/>
    <x v="146"/>
    <x v="2"/>
    <x v="0"/>
    <s v="Kob"/>
    <m/>
    <n v="41"/>
    <n v="0.7"/>
    <n v="0.7"/>
  </r>
  <r>
    <x v="37"/>
    <d v="2015-11-21T00:00:00"/>
    <s v="Zone 5 - Horingbaai"/>
    <x v="350"/>
    <x v="32"/>
    <x v="197"/>
    <x v="2"/>
    <x v="17"/>
    <s v="Kob"/>
    <m/>
    <n v="47"/>
    <n v="1.1000000000000001"/>
    <n v="1.1000000000000001"/>
  </r>
  <r>
    <x v="37"/>
    <d v="2015-11-21T00:00:00"/>
    <s v="Zone 5 - Horingbaai"/>
    <x v="350"/>
    <x v="32"/>
    <x v="197"/>
    <x v="2"/>
    <x v="17"/>
    <s v="Kob"/>
    <m/>
    <n v="47"/>
    <n v="1.1000000000000001"/>
    <n v="1.1000000000000001"/>
  </r>
  <r>
    <x v="37"/>
    <d v="2015-11-21T00:00:00"/>
    <s v="Zone 5 - Horingbaai"/>
    <x v="245"/>
    <x v="176"/>
    <x v="151"/>
    <x v="0"/>
    <x v="22"/>
    <s v="Kob"/>
    <m/>
    <n v="41"/>
    <n v="0.7"/>
    <n v="0.7"/>
  </r>
  <r>
    <x v="37"/>
    <d v="2015-11-21T00:00:00"/>
    <s v="Zone 5 - Horingbaai"/>
    <x v="295"/>
    <x v="178"/>
    <x v="169"/>
    <x v="4"/>
    <x v="22"/>
    <s v="Galjoen"/>
    <m/>
    <n v="30"/>
    <n v="0.5"/>
    <n v="0.5"/>
  </r>
  <r>
    <x v="37"/>
    <d v="2015-11-21T00:00:00"/>
    <s v="Zone 5 - Horingbaai"/>
    <x v="295"/>
    <x v="178"/>
    <x v="169"/>
    <x v="4"/>
    <x v="22"/>
    <s v="Galjoen"/>
    <m/>
    <n v="32"/>
    <n v="0.6"/>
    <n v="0.6"/>
  </r>
  <r>
    <x v="37"/>
    <d v="2015-11-21T00:00:00"/>
    <s v="Zone 5 - Horingbaai"/>
    <x v="593"/>
    <x v="13"/>
    <x v="148"/>
    <x v="4"/>
    <x v="22"/>
    <s v="Blacktail"/>
    <m/>
    <n v="37"/>
    <n v="1.6"/>
    <n v="1.6"/>
  </r>
  <r>
    <x v="37"/>
    <d v="2015-11-21T00:00:00"/>
    <s v="Zone 5 - Horingbaai"/>
    <x v="593"/>
    <x v="13"/>
    <x v="148"/>
    <x v="4"/>
    <x v="22"/>
    <s v="Blacktail"/>
    <m/>
    <n v="40"/>
    <n v="2"/>
    <n v="2"/>
  </r>
  <r>
    <x v="37"/>
    <d v="2015-11-21T00:00:00"/>
    <s v="Zone 5 - Horingbaai"/>
    <x v="593"/>
    <x v="13"/>
    <x v="148"/>
    <x v="4"/>
    <x v="22"/>
    <s v="Galjoen"/>
    <m/>
    <n v="35"/>
    <n v="0.8"/>
    <n v="0.8"/>
  </r>
  <r>
    <x v="37"/>
    <d v="2015-11-21T00:00:00"/>
    <s v="Zone 5 - Horingbaai"/>
    <x v="393"/>
    <x v="276"/>
    <x v="152"/>
    <x v="7"/>
    <x v="22"/>
    <s v="Kob"/>
    <m/>
    <n v="40"/>
    <n v="0.7"/>
    <n v="0.7"/>
  </r>
  <r>
    <x v="37"/>
    <d v="2015-11-21T00:00:00"/>
    <s v="Zone 5 - Horingbaai"/>
    <x v="246"/>
    <x v="5"/>
    <x v="152"/>
    <x v="2"/>
    <x v="22"/>
    <s v="Kob"/>
    <m/>
    <n v="58"/>
    <n v="2"/>
    <n v="2"/>
  </r>
  <r>
    <x v="37"/>
    <d v="2015-11-21T00:00:00"/>
    <s v="Zone 5 - Horingbaai"/>
    <x v="246"/>
    <x v="5"/>
    <x v="152"/>
    <x v="2"/>
    <x v="22"/>
    <s v="Kob"/>
    <m/>
    <n v="51"/>
    <n v="1.4"/>
    <n v="1.4"/>
  </r>
  <r>
    <x v="37"/>
    <d v="2015-11-21T00:00:00"/>
    <s v="Zone 5 - Horingbaai"/>
    <x v="246"/>
    <x v="5"/>
    <x v="152"/>
    <x v="2"/>
    <x v="22"/>
    <s v="Kob"/>
    <m/>
    <n v="40"/>
    <n v="0.7"/>
    <n v="0.7"/>
  </r>
  <r>
    <x v="37"/>
    <d v="2015-11-21T00:00:00"/>
    <s v="Zone 5 - Horingbaai"/>
    <x v="246"/>
    <x v="5"/>
    <x v="152"/>
    <x v="2"/>
    <x v="22"/>
    <s v="Galjoen"/>
    <m/>
    <n v="31"/>
    <n v="0.5"/>
    <n v="0.5"/>
  </r>
  <r>
    <x v="37"/>
    <d v="2015-11-21T00:00:00"/>
    <s v="Zone 5 - Horingbaai"/>
    <x v="146"/>
    <x v="31"/>
    <x v="93"/>
    <x v="2"/>
    <x v="15"/>
    <m/>
    <m/>
    <m/>
    <s v=""/>
    <s v=""/>
  </r>
  <r>
    <x v="37"/>
    <d v="2015-11-21T00:00:00"/>
    <s v="Zone 5 - Horingbaai"/>
    <x v="141"/>
    <x v="111"/>
    <x v="95"/>
    <x v="6"/>
    <x v="15"/>
    <m/>
    <m/>
    <m/>
    <s v=""/>
    <s v=""/>
  </r>
  <r>
    <x v="37"/>
    <d v="2015-11-21T00:00:00"/>
    <s v="Zone 5 - Horingbaai"/>
    <x v="277"/>
    <x v="24"/>
    <x v="139"/>
    <x v="4"/>
    <x v="15"/>
    <m/>
    <m/>
    <m/>
    <s v=""/>
    <s v=""/>
  </r>
  <r>
    <x v="37"/>
    <d v="2015-11-21T00:00:00"/>
    <s v="Zone 5 - Horingbaai"/>
    <x v="543"/>
    <x v="75"/>
    <x v="293"/>
    <x v="2"/>
    <x v="15"/>
    <m/>
    <m/>
    <m/>
    <s v=""/>
    <s v=""/>
  </r>
  <r>
    <x v="37"/>
    <d v="2015-11-21T00:00:00"/>
    <s v="Zone 5 - Horingbaai"/>
    <x v="570"/>
    <x v="73"/>
    <x v="302"/>
    <x v="2"/>
    <x v="15"/>
    <m/>
    <m/>
    <m/>
    <s v=""/>
    <s v=""/>
  </r>
  <r>
    <x v="37"/>
    <d v="2015-11-21T00:00:00"/>
    <s v="Zone 5 - Horingbaai"/>
    <x v="595"/>
    <x v="404"/>
    <x v="313"/>
    <x v="4"/>
    <x v="15"/>
    <s v="Kob"/>
    <m/>
    <n v="41"/>
    <n v="0.7"/>
    <n v="0.7"/>
  </r>
  <r>
    <x v="37"/>
    <d v="2015-11-21T00:00:00"/>
    <s v="Zone 5 - Horingbaai"/>
    <x v="595"/>
    <x v="404"/>
    <x v="313"/>
    <x v="4"/>
    <x v="15"/>
    <s v="Kob"/>
    <m/>
    <n v="46"/>
    <n v="1"/>
    <n v="1"/>
  </r>
  <r>
    <x v="37"/>
    <d v="2015-11-21T00:00:00"/>
    <s v="Zone 5 - Horingbaai"/>
    <x v="475"/>
    <x v="207"/>
    <x v="253"/>
    <x v="0"/>
    <x v="15"/>
    <s v="Kob"/>
    <m/>
    <n v="53"/>
    <n v="1.5"/>
    <n v="1.5"/>
  </r>
  <r>
    <x v="37"/>
    <d v="2015-11-21T00:00:00"/>
    <s v="Zone 5 - Horingbaai"/>
    <x v="147"/>
    <x v="116"/>
    <x v="29"/>
    <x v="6"/>
    <x v="15"/>
    <s v="Kob"/>
    <m/>
    <n v="54"/>
    <n v="1.6"/>
    <n v="1.6"/>
  </r>
  <r>
    <x v="37"/>
    <d v="2015-11-21T00:00:00"/>
    <s v="Zone 5 - Horingbaai"/>
    <x v="251"/>
    <x v="179"/>
    <x v="139"/>
    <x v="9"/>
    <x v="15"/>
    <s v="Kob"/>
    <m/>
    <n v="43.5"/>
    <n v="0.8"/>
    <n v="0.8"/>
  </r>
  <r>
    <x v="37"/>
    <d v="2015-11-21T00:00:00"/>
    <s v="Zone 5 - Horingbaai"/>
    <x v="143"/>
    <x v="113"/>
    <x v="97"/>
    <x v="0"/>
    <x v="15"/>
    <s v="Kob"/>
    <m/>
    <n v="40"/>
    <n v="0.7"/>
    <n v="0.7"/>
  </r>
  <r>
    <x v="37"/>
    <d v="2015-11-21T00:00:00"/>
    <s v="Zone 5 - Horingbaai"/>
    <x v="143"/>
    <x v="113"/>
    <x v="97"/>
    <x v="0"/>
    <x v="15"/>
    <s v="Kob"/>
    <m/>
    <n v="40"/>
    <n v="0.7"/>
    <n v="0.7"/>
  </r>
  <r>
    <x v="37"/>
    <d v="2015-11-21T00:00:00"/>
    <s v="Zone 5 - Horingbaai"/>
    <x v="143"/>
    <x v="113"/>
    <x v="97"/>
    <x v="0"/>
    <x v="15"/>
    <s v="Kob"/>
    <m/>
    <n v="46"/>
    <n v="1"/>
    <n v="1"/>
  </r>
  <r>
    <x v="37"/>
    <d v="2015-11-21T00:00:00"/>
    <s v="Zone 5 - Horingbaai"/>
    <x v="143"/>
    <x v="113"/>
    <x v="97"/>
    <x v="0"/>
    <x v="15"/>
    <s v="Kob"/>
    <m/>
    <n v="48"/>
    <n v="1.1000000000000001"/>
    <n v="1.1000000000000001"/>
  </r>
  <r>
    <x v="37"/>
    <d v="2015-11-21T00:00:00"/>
    <s v="Zone 5 - Horingbaai"/>
    <x v="143"/>
    <x v="113"/>
    <x v="97"/>
    <x v="0"/>
    <x v="15"/>
    <s v="Kob"/>
    <m/>
    <n v="59"/>
    <n v="2.1"/>
    <n v="2.1"/>
  </r>
  <r>
    <x v="37"/>
    <d v="2015-11-21T00:00:00"/>
    <s v="Zone 5 - Horingbaai"/>
    <x v="143"/>
    <x v="113"/>
    <x v="97"/>
    <x v="0"/>
    <x v="15"/>
    <s v="Kob"/>
    <m/>
    <n v="47"/>
    <n v="1.1000000000000001"/>
    <n v="1.1000000000000001"/>
  </r>
  <r>
    <x v="37"/>
    <d v="2015-11-21T00:00:00"/>
    <s v="Zone 5 - Horingbaai"/>
    <x v="139"/>
    <x v="109"/>
    <x v="94"/>
    <x v="4"/>
    <x v="15"/>
    <s v="Kob"/>
    <m/>
    <n v="43"/>
    <n v="0.8"/>
    <n v="0.8"/>
  </r>
  <r>
    <x v="37"/>
    <d v="2015-11-21T00:00:00"/>
    <s v="Zone 5 - Horingbaai"/>
    <x v="139"/>
    <x v="109"/>
    <x v="94"/>
    <x v="4"/>
    <x v="15"/>
    <m/>
    <s v="Elephantfish"/>
    <n v="78"/>
    <n v="3.8"/>
    <n v="3.8"/>
  </r>
  <r>
    <x v="37"/>
    <d v="2015-11-21T00:00:00"/>
    <s v="Zone 5 - Horingbaai"/>
    <x v="6"/>
    <x v="6"/>
    <x v="2"/>
    <x v="3"/>
    <x v="0"/>
    <m/>
    <m/>
    <m/>
    <s v=""/>
    <s v=""/>
  </r>
  <r>
    <x v="37"/>
    <d v="2015-11-21T00:00:00"/>
    <s v="Zone 5 - Horingbaai"/>
    <x v="261"/>
    <x v="188"/>
    <x v="158"/>
    <x v="7"/>
    <x v="0"/>
    <m/>
    <m/>
    <m/>
    <s v=""/>
    <s v=""/>
  </r>
  <r>
    <x v="37"/>
    <d v="2015-11-21T00:00:00"/>
    <s v="Zone 5 - Horingbaai"/>
    <x v="15"/>
    <x v="15"/>
    <x v="10"/>
    <x v="3"/>
    <x v="0"/>
    <m/>
    <m/>
    <m/>
    <s v=""/>
    <s v=""/>
  </r>
  <r>
    <x v="37"/>
    <d v="2015-11-21T00:00:00"/>
    <s v="Zone 5 - Horingbaai"/>
    <x v="354"/>
    <x v="248"/>
    <x v="226"/>
    <x v="11"/>
    <x v="0"/>
    <m/>
    <m/>
    <m/>
    <s v=""/>
    <s v=""/>
  </r>
  <r>
    <x v="37"/>
    <d v="2015-11-21T00:00:00"/>
    <s v="Zone 5 - Horingbaai"/>
    <x v="1"/>
    <x v="1"/>
    <x v="0"/>
    <x v="1"/>
    <x v="0"/>
    <m/>
    <m/>
    <m/>
    <s v=""/>
    <s v=""/>
  </r>
  <r>
    <x v="37"/>
    <d v="2015-11-21T00:00:00"/>
    <s v="Zone 5 - Horingbaai"/>
    <x v="264"/>
    <x v="113"/>
    <x v="6"/>
    <x v="8"/>
    <x v="0"/>
    <s v="Kob"/>
    <m/>
    <n v="57"/>
    <n v="1.9"/>
    <n v="1.9"/>
  </r>
  <r>
    <x v="37"/>
    <d v="2015-11-21T00:00:00"/>
    <s v="Zone 5 - Horingbaai"/>
    <x v="325"/>
    <x v="61"/>
    <x v="187"/>
    <x v="2"/>
    <x v="0"/>
    <s v="Kob"/>
    <m/>
    <n v="45"/>
    <n v="0.9"/>
    <n v="0.9"/>
  </r>
  <r>
    <x v="37"/>
    <d v="2015-11-21T00:00:00"/>
    <s v="Zone 5 - Horingbaai"/>
    <x v="268"/>
    <x v="138"/>
    <x v="159"/>
    <x v="9"/>
    <x v="0"/>
    <s v="Kob"/>
    <m/>
    <n v="47"/>
    <n v="1.1000000000000001"/>
    <n v="1.1000000000000001"/>
  </r>
  <r>
    <x v="37"/>
    <d v="2015-11-21T00:00:00"/>
    <s v="Zone 5 - Horingbaai"/>
    <x v="267"/>
    <x v="172"/>
    <x v="159"/>
    <x v="9"/>
    <x v="0"/>
    <s v="Kob"/>
    <m/>
    <n v="40.5"/>
    <n v="0.7"/>
    <n v="0.7"/>
  </r>
  <r>
    <x v="37"/>
    <d v="2015-11-21T00:00:00"/>
    <s v="Zone 5 - Horingbaai"/>
    <x v="14"/>
    <x v="14"/>
    <x v="10"/>
    <x v="4"/>
    <x v="0"/>
    <s v="Galjoen"/>
    <m/>
    <n v="31"/>
    <n v="0.5"/>
    <n v="0.5"/>
  </r>
  <r>
    <x v="37"/>
    <d v="2015-11-21T00:00:00"/>
    <s v="Zone 5 - Horingbaai"/>
    <x v="266"/>
    <x v="5"/>
    <x v="159"/>
    <x v="4"/>
    <x v="0"/>
    <s v="Kob"/>
    <m/>
    <n v="57"/>
    <n v="1.9"/>
    <n v="1.9"/>
  </r>
  <r>
    <x v="37"/>
    <d v="2015-11-21T00:00:00"/>
    <s v="Zone 5 - Horingbaai"/>
    <x v="266"/>
    <x v="5"/>
    <x v="159"/>
    <x v="4"/>
    <x v="0"/>
    <s v="Kob"/>
    <m/>
    <n v="59"/>
    <n v="2.1"/>
    <n v="2.1"/>
  </r>
  <r>
    <x v="37"/>
    <d v="2015-11-21T00:00:00"/>
    <s v="Zone 5 - Horingbaai"/>
    <x v="10"/>
    <x v="10"/>
    <x v="6"/>
    <x v="4"/>
    <x v="0"/>
    <s v="Kob"/>
    <m/>
    <n v="44"/>
    <n v="0.9"/>
    <n v="0.9"/>
  </r>
  <r>
    <x v="37"/>
    <d v="2015-11-21T00:00:00"/>
    <s v="Zone 5 - Horingbaai"/>
    <x v="10"/>
    <x v="10"/>
    <x v="6"/>
    <x v="4"/>
    <x v="0"/>
    <s v="Kob"/>
    <m/>
    <n v="52"/>
    <n v="1.4"/>
    <n v="1.4"/>
  </r>
  <r>
    <x v="37"/>
    <d v="2015-11-21T00:00:00"/>
    <s v="Zone 5 - Horingbaai"/>
    <x v="10"/>
    <x v="10"/>
    <x v="6"/>
    <x v="4"/>
    <x v="0"/>
    <s v="Kob"/>
    <m/>
    <n v="59"/>
    <n v="2.1"/>
    <n v="2.1"/>
  </r>
  <r>
    <x v="37"/>
    <d v="2015-11-21T00:00:00"/>
    <s v="Zone 5 - Horingbaai"/>
    <x v="0"/>
    <x v="0"/>
    <x v="0"/>
    <x v="0"/>
    <x v="0"/>
    <s v="Kob"/>
    <m/>
    <n v="50"/>
    <n v="1.3"/>
    <n v="1.3"/>
  </r>
  <r>
    <x v="37"/>
    <d v="2015-11-21T00:00:00"/>
    <s v="Zone 5 - Horingbaai"/>
    <x v="0"/>
    <x v="0"/>
    <x v="0"/>
    <x v="0"/>
    <x v="0"/>
    <s v="Kob"/>
    <m/>
    <n v="53"/>
    <n v="1.5"/>
    <n v="1.5"/>
  </r>
  <r>
    <x v="37"/>
    <d v="2015-11-21T00:00:00"/>
    <s v="Zone 5 - Horingbaai"/>
    <x v="0"/>
    <x v="0"/>
    <x v="0"/>
    <x v="0"/>
    <x v="0"/>
    <s v="Kob"/>
    <m/>
    <n v="53"/>
    <n v="1.5"/>
    <n v="1.5"/>
  </r>
  <r>
    <x v="37"/>
    <d v="2015-11-21T00:00:00"/>
    <s v="Zone 5 - Horingbaai"/>
    <x v="3"/>
    <x v="3"/>
    <x v="2"/>
    <x v="0"/>
    <x v="0"/>
    <s v="Kob"/>
    <m/>
    <n v="56"/>
    <n v="1.8"/>
    <n v="1.8"/>
  </r>
  <r>
    <x v="37"/>
    <d v="2015-11-21T00:00:00"/>
    <s v="Zone 5 - Horingbaai"/>
    <x v="3"/>
    <x v="3"/>
    <x v="2"/>
    <x v="0"/>
    <x v="0"/>
    <s v="Kob"/>
    <m/>
    <n v="49"/>
    <n v="1.2"/>
    <n v="1.2"/>
  </r>
  <r>
    <x v="37"/>
    <d v="2015-11-21T00:00:00"/>
    <s v="Zone 5 - Horingbaai"/>
    <x v="3"/>
    <x v="3"/>
    <x v="2"/>
    <x v="0"/>
    <x v="0"/>
    <s v="Kob"/>
    <m/>
    <n v="44"/>
    <n v="0.9"/>
    <n v="0.9"/>
  </r>
  <r>
    <x v="37"/>
    <d v="2015-11-21T00:00:00"/>
    <s v="Zone 5 - Horingbaai"/>
    <x v="3"/>
    <x v="3"/>
    <x v="2"/>
    <x v="0"/>
    <x v="0"/>
    <s v="Kob"/>
    <m/>
    <n v="50"/>
    <n v="1.3"/>
    <n v="1.3"/>
  </r>
  <r>
    <x v="37"/>
    <d v="2015-11-21T00:00:00"/>
    <s v="Zone 5 - Horingbaai"/>
    <x v="262"/>
    <x v="189"/>
    <x v="6"/>
    <x v="5"/>
    <x v="0"/>
    <s v="Kob"/>
    <m/>
    <n v="64"/>
    <n v="2.7"/>
    <n v="2.7"/>
  </r>
  <r>
    <x v="37"/>
    <d v="2015-11-21T00:00:00"/>
    <s v="Zone 5 - Horingbaai"/>
    <x v="262"/>
    <x v="189"/>
    <x v="6"/>
    <x v="5"/>
    <x v="0"/>
    <s v="Kob"/>
    <m/>
    <n v="51"/>
    <n v="1.4"/>
    <n v="1.4"/>
  </r>
  <r>
    <x v="37"/>
    <d v="2015-11-21T00:00:00"/>
    <s v="Zone 5 - Horingbaai"/>
    <x v="262"/>
    <x v="189"/>
    <x v="6"/>
    <x v="5"/>
    <x v="0"/>
    <s v="Kob"/>
    <m/>
    <n v="49"/>
    <n v="1.2"/>
    <n v="1.2"/>
  </r>
  <r>
    <x v="37"/>
    <d v="2015-11-21T00:00:00"/>
    <s v="Zone 5 - Horingbaai"/>
    <x v="262"/>
    <x v="189"/>
    <x v="6"/>
    <x v="5"/>
    <x v="0"/>
    <s v="Kob"/>
    <m/>
    <n v="42"/>
    <n v="0.8"/>
    <n v="0.8"/>
  </r>
  <r>
    <x v="37"/>
    <d v="2015-11-21T00:00:00"/>
    <s v="Zone 5 - Horingbaai"/>
    <x v="262"/>
    <x v="189"/>
    <x v="6"/>
    <x v="5"/>
    <x v="0"/>
    <s v="Kob"/>
    <m/>
    <n v="45"/>
    <n v="0.9"/>
    <n v="0.9"/>
  </r>
  <r>
    <x v="37"/>
    <d v="2015-11-21T00:00:00"/>
    <s v="Zone 5 - Horingbaai"/>
    <x v="283"/>
    <x v="55"/>
    <x v="164"/>
    <x v="6"/>
    <x v="20"/>
    <m/>
    <m/>
    <m/>
    <s v=""/>
    <s v=""/>
  </r>
  <r>
    <x v="37"/>
    <d v="2015-11-21T00:00:00"/>
    <s v="Zone 5 - Horingbaai"/>
    <x v="192"/>
    <x v="144"/>
    <x v="119"/>
    <x v="6"/>
    <x v="20"/>
    <m/>
    <m/>
    <m/>
    <s v=""/>
    <s v=""/>
  </r>
  <r>
    <x v="37"/>
    <d v="2015-11-21T00:00:00"/>
    <s v="Zone 5 - Horingbaai"/>
    <x v="282"/>
    <x v="200"/>
    <x v="163"/>
    <x v="6"/>
    <x v="20"/>
    <m/>
    <m/>
    <m/>
    <s v=""/>
    <s v=""/>
  </r>
  <r>
    <x v="37"/>
    <d v="2015-11-21T00:00:00"/>
    <s v="Zone 5 - Horingbaai"/>
    <x v="199"/>
    <x v="149"/>
    <x v="43"/>
    <x v="8"/>
    <x v="20"/>
    <s v="Kob"/>
    <m/>
    <n v="40"/>
    <n v="0.7"/>
    <n v="0.7"/>
  </r>
  <r>
    <x v="37"/>
    <d v="2015-11-21T00:00:00"/>
    <s v="Zone 5 - Horingbaai"/>
    <x v="181"/>
    <x v="45"/>
    <x v="43"/>
    <x v="4"/>
    <x v="20"/>
    <s v="Kob"/>
    <m/>
    <n v="57"/>
    <n v="1.9"/>
    <n v="1.9"/>
  </r>
  <r>
    <x v="37"/>
    <d v="2015-11-21T00:00:00"/>
    <s v="Zone 5 - Horingbaai"/>
    <x v="208"/>
    <x v="155"/>
    <x v="29"/>
    <x v="2"/>
    <x v="20"/>
    <m/>
    <s v="Elephantfish"/>
    <n v="80"/>
    <n v="4.0999999999999996"/>
    <n v="4.0999999999999996"/>
  </r>
  <r>
    <x v="37"/>
    <d v="2015-11-21T00:00:00"/>
    <s v="Zone 5 - Horingbaai"/>
    <x v="202"/>
    <x v="152"/>
    <x v="123"/>
    <x v="2"/>
    <x v="20"/>
    <s v="Kob"/>
    <m/>
    <n v="46"/>
    <n v="1"/>
    <n v="1"/>
  </r>
  <r>
    <x v="37"/>
    <d v="2015-11-21T00:00:00"/>
    <s v="Zone 5 - Horingbaai"/>
    <x v="185"/>
    <x v="140"/>
    <x v="114"/>
    <x v="2"/>
    <x v="20"/>
    <s v="Kob"/>
    <m/>
    <n v="44"/>
    <n v="0.9"/>
    <n v="0.9"/>
  </r>
  <r>
    <x v="37"/>
    <d v="2015-11-21T00:00:00"/>
    <s v="Zone 5 - Horingbaai"/>
    <x v="185"/>
    <x v="140"/>
    <x v="114"/>
    <x v="2"/>
    <x v="20"/>
    <s v="Kob"/>
    <m/>
    <n v="44"/>
    <n v="0.9"/>
    <n v="0.9"/>
  </r>
  <r>
    <x v="37"/>
    <d v="2015-11-21T00:00:00"/>
    <s v="Zone 5 - Horingbaai"/>
    <x v="185"/>
    <x v="140"/>
    <x v="114"/>
    <x v="2"/>
    <x v="20"/>
    <s v="Kob"/>
    <m/>
    <n v="42"/>
    <n v="0.8"/>
    <n v="0.8"/>
  </r>
  <r>
    <x v="37"/>
    <d v="2015-11-21T00:00:00"/>
    <s v="Zone 5 - Horingbaai"/>
    <x v="182"/>
    <x v="138"/>
    <x v="43"/>
    <x v="8"/>
    <x v="20"/>
    <s v="Kob"/>
    <m/>
    <n v="45"/>
    <n v="0.9"/>
    <n v="0.9"/>
  </r>
  <r>
    <x v="37"/>
    <d v="2015-11-21T00:00:00"/>
    <s v="Zone 5 - Horingbaai"/>
    <x v="182"/>
    <x v="138"/>
    <x v="43"/>
    <x v="8"/>
    <x v="20"/>
    <s v="Kob"/>
    <m/>
    <n v="40"/>
    <n v="0.7"/>
    <n v="0.7"/>
  </r>
  <r>
    <x v="37"/>
    <d v="2015-11-21T00:00:00"/>
    <s v="Zone 5 - Horingbaai"/>
    <x v="182"/>
    <x v="138"/>
    <x v="43"/>
    <x v="8"/>
    <x v="20"/>
    <s v="Kob"/>
    <m/>
    <n v="40"/>
    <n v="0.7"/>
    <n v="0.7"/>
  </r>
  <r>
    <x v="37"/>
    <d v="2015-11-21T00:00:00"/>
    <s v="Zone 5 - Horingbaai"/>
    <x v="589"/>
    <x v="402"/>
    <x v="171"/>
    <x v="2"/>
    <x v="20"/>
    <s v="Kob"/>
    <m/>
    <n v="50"/>
    <n v="1.3"/>
    <n v="1.3"/>
  </r>
  <r>
    <x v="37"/>
    <d v="2015-11-21T00:00:00"/>
    <s v="Zone 5 - Horingbaai"/>
    <x v="589"/>
    <x v="402"/>
    <x v="171"/>
    <x v="2"/>
    <x v="20"/>
    <s v="Kob"/>
    <m/>
    <n v="42"/>
    <n v="0.8"/>
    <n v="0.8"/>
  </r>
  <r>
    <x v="37"/>
    <d v="2015-11-21T00:00:00"/>
    <s v="Zone 5 - Horingbaai"/>
    <x v="589"/>
    <x v="402"/>
    <x v="171"/>
    <x v="2"/>
    <x v="20"/>
    <s v="Kob"/>
    <m/>
    <n v="49"/>
    <n v="1.2"/>
    <n v="1.2"/>
  </r>
  <r>
    <x v="37"/>
    <d v="2015-11-21T00:00:00"/>
    <s v="Zone 5 - Horingbaai"/>
    <x v="589"/>
    <x v="402"/>
    <x v="171"/>
    <x v="2"/>
    <x v="20"/>
    <s v="Kob"/>
    <m/>
    <n v="49"/>
    <n v="1.2"/>
    <n v="1.2"/>
  </r>
  <r>
    <x v="37"/>
    <d v="2015-11-21T00:00:00"/>
    <s v="Zone 5 - Horingbaai"/>
    <x v="589"/>
    <x v="402"/>
    <x v="171"/>
    <x v="2"/>
    <x v="20"/>
    <s v="Kob"/>
    <m/>
    <n v="45"/>
    <n v="0.9"/>
    <n v="0.9"/>
  </r>
  <r>
    <x v="37"/>
    <d v="2015-11-21T00:00:00"/>
    <s v="Zone 5 - Horingbaai"/>
    <x v="589"/>
    <x v="402"/>
    <x v="171"/>
    <x v="2"/>
    <x v="20"/>
    <s v="Kob"/>
    <m/>
    <n v="44"/>
    <n v="0.9"/>
    <n v="0.9"/>
  </r>
  <r>
    <x v="37"/>
    <d v="2015-11-21T00:00:00"/>
    <s v="Zone 5 - Horingbaai"/>
    <x v="589"/>
    <x v="402"/>
    <x v="171"/>
    <x v="2"/>
    <x v="20"/>
    <s v="Kob"/>
    <m/>
    <n v="49"/>
    <n v="1.2"/>
    <n v="1.2"/>
  </r>
  <r>
    <x v="37"/>
    <d v="2015-11-21T00:00:00"/>
    <s v="Zone 5 - Horingbaai"/>
    <x v="589"/>
    <x v="402"/>
    <x v="171"/>
    <x v="2"/>
    <x v="20"/>
    <s v="Kob"/>
    <m/>
    <n v="49"/>
    <n v="1.2"/>
    <n v="1.2"/>
  </r>
  <r>
    <x v="37"/>
    <d v="2015-11-21T00:00:00"/>
    <s v="Zone 5 - Horingbaai"/>
    <x v="194"/>
    <x v="124"/>
    <x v="121"/>
    <x v="0"/>
    <x v="20"/>
    <s v="Kob"/>
    <m/>
    <n v="44"/>
    <n v="0.9"/>
    <n v="0.9"/>
  </r>
  <r>
    <x v="37"/>
    <d v="2015-11-21T00:00:00"/>
    <s v="Zone 5 - Horingbaai"/>
    <x v="194"/>
    <x v="124"/>
    <x v="121"/>
    <x v="0"/>
    <x v="20"/>
    <s v="Kob"/>
    <m/>
    <n v="44"/>
    <n v="0.9"/>
    <n v="0.9"/>
  </r>
  <r>
    <x v="37"/>
    <d v="2015-11-21T00:00:00"/>
    <s v="Zone 5 - Horingbaai"/>
    <x v="194"/>
    <x v="124"/>
    <x v="121"/>
    <x v="0"/>
    <x v="20"/>
    <s v="Kob"/>
    <m/>
    <n v="51"/>
    <n v="1.4"/>
    <n v="1.4"/>
  </r>
  <r>
    <x v="37"/>
    <d v="2015-11-21T00:00:00"/>
    <s v="Zone 5 - Horingbaai"/>
    <x v="194"/>
    <x v="124"/>
    <x v="121"/>
    <x v="0"/>
    <x v="20"/>
    <s v="Kob"/>
    <m/>
    <n v="54"/>
    <n v="1.6"/>
    <n v="1.6"/>
  </r>
  <r>
    <x v="37"/>
    <d v="2015-11-21T00:00:00"/>
    <s v="Zone 5 - Horingbaai"/>
    <x v="194"/>
    <x v="124"/>
    <x v="121"/>
    <x v="0"/>
    <x v="20"/>
    <s v="Kob"/>
    <m/>
    <n v="46"/>
    <n v="1"/>
    <n v="1"/>
  </r>
  <r>
    <x v="37"/>
    <d v="2015-11-21T00:00:00"/>
    <s v="Zone 5 - Horingbaai"/>
    <x v="194"/>
    <x v="124"/>
    <x v="121"/>
    <x v="0"/>
    <x v="20"/>
    <s v="Kob"/>
    <m/>
    <n v="46"/>
    <n v="1"/>
    <n v="1"/>
  </r>
  <r>
    <x v="37"/>
    <d v="2015-11-21T00:00:00"/>
    <s v="Zone 5 - Horingbaai"/>
    <x v="194"/>
    <x v="124"/>
    <x v="121"/>
    <x v="0"/>
    <x v="20"/>
    <s v="Kob"/>
    <m/>
    <n v="46"/>
    <n v="1"/>
    <n v="1"/>
  </r>
  <r>
    <x v="37"/>
    <d v="2015-11-21T00:00:00"/>
    <s v="Zone 5 - Horingbaai"/>
    <x v="189"/>
    <x v="45"/>
    <x v="16"/>
    <x v="4"/>
    <x v="20"/>
    <m/>
    <s v="Elephantfish"/>
    <n v="81"/>
    <n v="4.2"/>
    <n v="4.2"/>
  </r>
  <r>
    <x v="37"/>
    <d v="2015-11-21T00:00:00"/>
    <s v="Zone 5 - Horingbaai"/>
    <x v="189"/>
    <x v="45"/>
    <x v="16"/>
    <x v="4"/>
    <x v="20"/>
    <s v="Kob"/>
    <m/>
    <n v="50"/>
    <n v="1.3"/>
    <n v="1.3"/>
  </r>
  <r>
    <x v="37"/>
    <d v="2015-11-21T00:00:00"/>
    <s v="Zone 5 - Horingbaai"/>
    <x v="189"/>
    <x v="45"/>
    <x v="16"/>
    <x v="4"/>
    <x v="20"/>
    <s v="Kob"/>
    <m/>
    <n v="51"/>
    <n v="1.4"/>
    <n v="1.4"/>
  </r>
  <r>
    <x v="37"/>
    <d v="2015-11-21T00:00:00"/>
    <s v="Zone 5 - Horingbaai"/>
    <x v="189"/>
    <x v="45"/>
    <x v="16"/>
    <x v="4"/>
    <x v="20"/>
    <s v="Kob"/>
    <m/>
    <n v="46"/>
    <n v="1"/>
    <n v="1"/>
  </r>
  <r>
    <x v="37"/>
    <d v="2015-11-21T00:00:00"/>
    <s v="Zone 5 - Horingbaai"/>
    <x v="189"/>
    <x v="45"/>
    <x v="16"/>
    <x v="4"/>
    <x v="20"/>
    <s v="Kob"/>
    <m/>
    <n v="55"/>
    <n v="1.7"/>
    <n v="1.7"/>
  </r>
  <r>
    <x v="37"/>
    <d v="2015-11-21T00:00:00"/>
    <s v="Zone 5 - Horingbaai"/>
    <x v="189"/>
    <x v="45"/>
    <x v="16"/>
    <x v="4"/>
    <x v="20"/>
    <s v="Kob"/>
    <m/>
    <n v="49"/>
    <n v="1.2"/>
    <n v="1.2"/>
  </r>
  <r>
    <x v="37"/>
    <d v="2015-11-21T00:00:00"/>
    <s v="Zone 5 - Horingbaai"/>
    <x v="189"/>
    <x v="45"/>
    <x v="16"/>
    <x v="4"/>
    <x v="20"/>
    <s v="Kob"/>
    <m/>
    <n v="40"/>
    <n v="0.7"/>
    <n v="0.7"/>
  </r>
  <r>
    <x v="37"/>
    <d v="2015-11-21T00:00:00"/>
    <s v="Zone 5 - Horingbaai"/>
    <x v="189"/>
    <x v="45"/>
    <x v="16"/>
    <x v="4"/>
    <x v="20"/>
    <s v="Kob"/>
    <m/>
    <n v="48"/>
    <n v="1.1000000000000001"/>
    <n v="1.1000000000000001"/>
  </r>
  <r>
    <x v="37"/>
    <d v="2015-11-21T00:00:00"/>
    <s v="Zone 5 - Horingbaai"/>
    <x v="189"/>
    <x v="45"/>
    <x v="16"/>
    <x v="4"/>
    <x v="20"/>
    <s v="Kob"/>
    <m/>
    <n v="43"/>
    <n v="0.8"/>
    <n v="0.8"/>
  </r>
  <r>
    <x v="37"/>
    <d v="2015-11-21T00:00:00"/>
    <s v="Zone 5 - Horingbaai"/>
    <x v="35"/>
    <x v="30"/>
    <x v="26"/>
    <x v="2"/>
    <x v="3"/>
    <s v="Galjoen"/>
    <m/>
    <n v="30"/>
    <n v="0.5"/>
    <n v="0.5"/>
  </r>
  <r>
    <x v="37"/>
    <d v="2015-11-21T00:00:00"/>
    <s v="Zone 5 - Horingbaai"/>
    <x v="22"/>
    <x v="21"/>
    <x v="17"/>
    <x v="6"/>
    <x v="3"/>
    <m/>
    <s v="Elephantfish"/>
    <n v="75"/>
    <n v="3.4"/>
    <n v="3.4"/>
  </r>
  <r>
    <x v="37"/>
    <d v="2015-11-21T00:00:00"/>
    <s v="Zone 5 - Horingbaai"/>
    <x v="34"/>
    <x v="29"/>
    <x v="25"/>
    <x v="1"/>
    <x v="3"/>
    <s v="Kob"/>
    <m/>
    <n v="46"/>
    <n v="1"/>
    <n v="1"/>
  </r>
  <r>
    <x v="37"/>
    <d v="2015-11-21T00:00:00"/>
    <s v="Zone 5 - Horingbaai"/>
    <x v="37"/>
    <x v="32"/>
    <x v="28"/>
    <x v="0"/>
    <x v="3"/>
    <s v="Kob"/>
    <m/>
    <n v="49"/>
    <n v="1.2"/>
    <n v="1.2"/>
  </r>
  <r>
    <x v="37"/>
    <d v="2015-11-21T00:00:00"/>
    <s v="Zone 5 - Horingbaai"/>
    <x v="403"/>
    <x v="55"/>
    <x v="94"/>
    <x v="6"/>
    <x v="3"/>
    <s v="Kob"/>
    <m/>
    <n v="55"/>
    <n v="1.7"/>
    <n v="1.7"/>
  </r>
  <r>
    <x v="37"/>
    <d v="2015-11-21T00:00:00"/>
    <s v="Zone 5 - Horingbaai"/>
    <x v="403"/>
    <x v="55"/>
    <x v="94"/>
    <x v="6"/>
    <x v="3"/>
    <s v="Kob"/>
    <m/>
    <n v="45"/>
    <n v="0.9"/>
    <n v="0.9"/>
  </r>
  <r>
    <x v="37"/>
    <d v="2015-11-21T00:00:00"/>
    <s v="Zone 5 - Horingbaai"/>
    <x v="26"/>
    <x v="25"/>
    <x v="20"/>
    <x v="6"/>
    <x v="3"/>
    <s v="Kob"/>
    <m/>
    <n v="41"/>
    <n v="0.7"/>
    <n v="0.7"/>
  </r>
  <r>
    <x v="37"/>
    <d v="2015-11-21T00:00:00"/>
    <s v="Zone 5 - Horingbaai"/>
    <x v="26"/>
    <x v="25"/>
    <x v="20"/>
    <x v="6"/>
    <x v="3"/>
    <s v="Kob"/>
    <m/>
    <n v="52"/>
    <n v="1.4"/>
    <n v="1.4"/>
  </r>
  <r>
    <x v="37"/>
    <d v="2015-11-21T00:00:00"/>
    <s v="Zone 5 - Horingbaai"/>
    <x v="26"/>
    <x v="25"/>
    <x v="20"/>
    <x v="6"/>
    <x v="3"/>
    <s v="Kob"/>
    <m/>
    <n v="44"/>
    <n v="0.9"/>
    <n v="0.9"/>
  </r>
  <r>
    <x v="37"/>
    <d v="2015-11-21T00:00:00"/>
    <s v="Zone 5 - Horingbaai"/>
    <x v="448"/>
    <x v="280"/>
    <x v="215"/>
    <x v="2"/>
    <x v="3"/>
    <m/>
    <m/>
    <m/>
    <s v=""/>
    <s v=""/>
  </r>
  <r>
    <x v="37"/>
    <d v="2015-11-21T00:00:00"/>
    <s v="Zone 5 - Horingbaai"/>
    <x v="33"/>
    <x v="5"/>
    <x v="25"/>
    <x v="6"/>
    <x v="3"/>
    <m/>
    <m/>
    <m/>
    <s v=""/>
    <s v=""/>
  </r>
  <r>
    <x v="37"/>
    <d v="2015-11-21T00:00:00"/>
    <s v="Zone 5 - Horingbaai"/>
    <x v="25"/>
    <x v="350"/>
    <x v="19"/>
    <x v="0"/>
    <x v="3"/>
    <m/>
    <m/>
    <m/>
    <s v=""/>
    <s v=""/>
  </r>
  <r>
    <x v="37"/>
    <d v="2015-11-21T00:00:00"/>
    <s v="Zone 5 - Horingbaai"/>
    <x v="257"/>
    <x v="185"/>
    <x v="48"/>
    <x v="2"/>
    <x v="3"/>
    <m/>
    <m/>
    <m/>
    <s v=""/>
    <s v=""/>
  </r>
  <r>
    <x v="37"/>
    <d v="2015-11-21T00:00:00"/>
    <s v="Zone 5 - Horingbaai"/>
    <x v="542"/>
    <x v="378"/>
    <x v="70"/>
    <x v="2"/>
    <x v="3"/>
    <m/>
    <m/>
    <m/>
    <s v=""/>
    <s v=""/>
  </r>
  <r>
    <x v="37"/>
    <d v="2015-11-21T00:00:00"/>
    <s v="Zone 5 - Horingbaai"/>
    <x v="490"/>
    <x v="343"/>
    <x v="260"/>
    <x v="2"/>
    <x v="4"/>
    <s v="Galjoen"/>
    <m/>
    <n v="30"/>
    <n v="0.5"/>
    <n v="0.5"/>
  </r>
  <r>
    <x v="37"/>
    <d v="2015-11-21T00:00:00"/>
    <s v="Zone 5 - Horingbaai"/>
    <x v="490"/>
    <x v="343"/>
    <x v="260"/>
    <x v="2"/>
    <x v="4"/>
    <s v="Galjoen"/>
    <m/>
    <n v="36"/>
    <n v="0.9"/>
    <n v="0.9"/>
  </r>
  <r>
    <x v="37"/>
    <d v="2015-11-21T00:00:00"/>
    <s v="Zone 5 - Horingbaai"/>
    <x v="490"/>
    <x v="343"/>
    <x v="260"/>
    <x v="2"/>
    <x v="4"/>
    <s v="Galjoen"/>
    <m/>
    <n v="34"/>
    <n v="0.7"/>
    <n v="0.7"/>
  </r>
  <r>
    <x v="37"/>
    <d v="2015-11-21T00:00:00"/>
    <s v="Zone 5 - Horingbaai"/>
    <x v="406"/>
    <x v="246"/>
    <x v="198"/>
    <x v="2"/>
    <x v="4"/>
    <s v="Kob"/>
    <m/>
    <n v="40"/>
    <n v="0.7"/>
    <n v="0.7"/>
  </r>
  <r>
    <x v="37"/>
    <d v="2015-11-21T00:00:00"/>
    <s v="Zone 5 - Horingbaai"/>
    <x v="406"/>
    <x v="246"/>
    <x v="198"/>
    <x v="2"/>
    <x v="4"/>
    <s v="Kob"/>
    <m/>
    <n v="58"/>
    <n v="2"/>
    <n v="2"/>
  </r>
  <r>
    <x v="37"/>
    <d v="2015-11-21T00:00:00"/>
    <s v="Zone 5 - Horingbaai"/>
    <x v="338"/>
    <x v="45"/>
    <x v="75"/>
    <x v="2"/>
    <x v="4"/>
    <s v="Galjoen"/>
    <m/>
    <n v="30"/>
    <n v="0.5"/>
    <n v="0.5"/>
  </r>
  <r>
    <x v="37"/>
    <d v="2015-11-21T00:00:00"/>
    <s v="Zone 5 - Horingbaai"/>
    <x v="338"/>
    <x v="45"/>
    <x v="75"/>
    <x v="2"/>
    <x v="4"/>
    <s v="Galjoen"/>
    <m/>
    <n v="31"/>
    <n v="0.5"/>
    <n v="0.5"/>
  </r>
  <r>
    <x v="37"/>
    <d v="2015-11-21T00:00:00"/>
    <s v="Zone 5 - Horingbaai"/>
    <x v="338"/>
    <x v="45"/>
    <x v="75"/>
    <x v="2"/>
    <x v="4"/>
    <s v="Galjoen"/>
    <m/>
    <n v="40"/>
    <n v="1.2"/>
    <n v="1.2"/>
  </r>
  <r>
    <x v="37"/>
    <d v="2015-11-21T00:00:00"/>
    <s v="Zone 5 - Horingbaai"/>
    <x v="317"/>
    <x v="225"/>
    <x v="181"/>
    <x v="2"/>
    <x v="4"/>
    <s v="Kob"/>
    <m/>
    <n v="46"/>
    <n v="1"/>
    <n v="1"/>
  </r>
  <r>
    <x v="37"/>
    <d v="2015-11-21T00:00:00"/>
    <s v="Zone 5 - Horingbaai"/>
    <x v="163"/>
    <x v="84"/>
    <x v="104"/>
    <x v="2"/>
    <x v="4"/>
    <s v="Steenbras West Coast"/>
    <m/>
    <n v="41"/>
    <n v="1.5"/>
    <n v="1.5"/>
  </r>
  <r>
    <x v="37"/>
    <d v="2015-11-21T00:00:00"/>
    <s v="Zone 5 - Horingbaai"/>
    <x v="163"/>
    <x v="84"/>
    <x v="104"/>
    <x v="2"/>
    <x v="4"/>
    <s v="Galjoen"/>
    <m/>
    <n v="31"/>
    <n v="0.5"/>
    <n v="0.5"/>
  </r>
  <r>
    <x v="37"/>
    <d v="2015-11-21T00:00:00"/>
    <s v="Zone 5 - Horingbaai"/>
    <x v="163"/>
    <x v="84"/>
    <x v="104"/>
    <x v="2"/>
    <x v="4"/>
    <m/>
    <s v="Elephantfish"/>
    <n v="73"/>
    <n v="3.1"/>
    <n v="3.1"/>
  </r>
  <r>
    <x v="37"/>
    <d v="2015-11-21T00:00:00"/>
    <s v="Zone 5 - Horingbaai"/>
    <x v="43"/>
    <x v="38"/>
    <x v="30"/>
    <x v="5"/>
    <x v="26"/>
    <s v="Galjoen"/>
    <m/>
    <n v="32"/>
    <n v="0.6"/>
    <n v="0.6"/>
  </r>
  <r>
    <x v="37"/>
    <d v="2015-11-21T00:00:00"/>
    <s v="Zone 5 - Horingbaai"/>
    <x v="43"/>
    <x v="38"/>
    <x v="30"/>
    <x v="5"/>
    <x v="26"/>
    <s v="Kob"/>
    <m/>
    <n v="46"/>
    <n v="1"/>
    <n v="1"/>
  </r>
  <r>
    <x v="37"/>
    <d v="2015-11-21T00:00:00"/>
    <s v="Zone 5 - Horingbaai"/>
    <x v="460"/>
    <x v="82"/>
    <x v="179"/>
    <x v="2"/>
    <x v="4"/>
    <s v="Galjoen"/>
    <m/>
    <n v="31"/>
    <n v="0.5"/>
    <n v="0.5"/>
  </r>
  <r>
    <x v="37"/>
    <d v="2015-11-21T00:00:00"/>
    <s v="Zone 5 - Horingbaai"/>
    <x v="460"/>
    <x v="82"/>
    <x v="179"/>
    <x v="2"/>
    <x v="4"/>
    <m/>
    <s v="Elephantfish"/>
    <n v="71"/>
    <n v="2.9"/>
    <n v="2.9"/>
  </r>
  <r>
    <x v="37"/>
    <d v="2015-11-21T00:00:00"/>
    <s v="Zone 5 - Horingbaai"/>
    <x v="460"/>
    <x v="82"/>
    <x v="179"/>
    <x v="2"/>
    <x v="4"/>
    <s v="Galjoen"/>
    <m/>
    <n v="31"/>
    <n v="0.5"/>
    <n v="0.5"/>
  </r>
  <r>
    <x v="37"/>
    <d v="2015-11-21T00:00:00"/>
    <s v="Zone 5 - Horingbaai"/>
    <x v="172"/>
    <x v="134"/>
    <x v="111"/>
    <x v="2"/>
    <x v="4"/>
    <s v="Kob"/>
    <m/>
    <n v="57"/>
    <n v="1.9"/>
    <n v="1.9"/>
  </r>
  <r>
    <x v="37"/>
    <d v="2015-11-21T00:00:00"/>
    <s v="Zone 5 - Horingbaai"/>
    <x v="172"/>
    <x v="134"/>
    <x v="111"/>
    <x v="2"/>
    <x v="4"/>
    <s v="Kob"/>
    <m/>
    <n v="53"/>
    <n v="1.5"/>
    <n v="1.5"/>
  </r>
  <r>
    <x v="37"/>
    <d v="2015-11-21T00:00:00"/>
    <s v="Zone 5 - Horingbaai"/>
    <x v="172"/>
    <x v="134"/>
    <x v="111"/>
    <x v="2"/>
    <x v="4"/>
    <m/>
    <s v="Elephantfish"/>
    <n v="82"/>
    <n v="4.4000000000000004"/>
    <n v="4.4000000000000004"/>
  </r>
  <r>
    <x v="37"/>
    <d v="2015-11-21T00:00:00"/>
    <s v="Zone 5 - Horingbaai"/>
    <x v="172"/>
    <x v="134"/>
    <x v="111"/>
    <x v="2"/>
    <x v="4"/>
    <m/>
    <s v="Elephantfish"/>
    <n v="83"/>
    <n v="4.5999999999999996"/>
    <n v="4.5999999999999996"/>
  </r>
  <r>
    <x v="37"/>
    <d v="2015-11-21T00:00:00"/>
    <s v="Zone 5 - Horingbaai"/>
    <x v="165"/>
    <x v="127"/>
    <x v="106"/>
    <x v="2"/>
    <x v="4"/>
    <s v="Galjoen"/>
    <m/>
    <n v="30"/>
    <n v="0.5"/>
    <n v="0.5"/>
  </r>
  <r>
    <x v="37"/>
    <d v="2015-11-21T00:00:00"/>
    <s v="Zone 5 - Horingbaai"/>
    <x v="165"/>
    <x v="127"/>
    <x v="106"/>
    <x v="2"/>
    <x v="4"/>
    <m/>
    <s v="Elephantfish"/>
    <n v="73"/>
    <n v="3.1"/>
    <n v="3.1"/>
  </r>
  <r>
    <x v="37"/>
    <d v="2015-11-21T00:00:00"/>
    <s v="Zone 5 - Horingbaai"/>
    <x v="165"/>
    <x v="127"/>
    <x v="106"/>
    <x v="2"/>
    <x v="4"/>
    <s v="Steenbras West Coast"/>
    <m/>
    <n v="42"/>
    <n v="1.6"/>
    <n v="1.6"/>
  </r>
  <r>
    <x v="37"/>
    <d v="2015-11-21T00:00:00"/>
    <s v="Zone 5 - Horingbaai"/>
    <x v="165"/>
    <x v="127"/>
    <x v="106"/>
    <x v="2"/>
    <x v="4"/>
    <m/>
    <s v="Elephantfish"/>
    <n v="78"/>
    <n v="3.8"/>
    <n v="3.8"/>
  </r>
  <r>
    <x v="37"/>
    <d v="2015-11-21T00:00:00"/>
    <s v="Zone 5 - Horingbaai"/>
    <x v="315"/>
    <x v="45"/>
    <x v="179"/>
    <x v="2"/>
    <x v="4"/>
    <s v="Galjoen"/>
    <m/>
    <n v="31"/>
    <n v="0.5"/>
    <n v="0.5"/>
  </r>
  <r>
    <x v="37"/>
    <d v="2015-11-21T00:00:00"/>
    <s v="Zone 5 - Horingbaai"/>
    <x v="315"/>
    <x v="45"/>
    <x v="179"/>
    <x v="2"/>
    <x v="4"/>
    <s v="Galjoen"/>
    <m/>
    <n v="31"/>
    <n v="0.5"/>
    <n v="0.5"/>
  </r>
  <r>
    <x v="37"/>
    <d v="2015-11-21T00:00:00"/>
    <s v="Zone 5 - Horingbaai"/>
    <x v="315"/>
    <x v="45"/>
    <x v="179"/>
    <x v="2"/>
    <x v="4"/>
    <s v="Galjoen"/>
    <m/>
    <n v="34"/>
    <n v="0.7"/>
    <n v="0.7"/>
  </r>
  <r>
    <x v="37"/>
    <d v="2015-11-21T00:00:00"/>
    <s v="Zone 5 - Horingbaai"/>
    <x v="315"/>
    <x v="45"/>
    <x v="179"/>
    <x v="2"/>
    <x v="4"/>
    <s v="Galjoen"/>
    <m/>
    <n v="32"/>
    <n v="0.6"/>
    <n v="0.6"/>
  </r>
  <r>
    <x v="37"/>
    <d v="2015-11-21T00:00:00"/>
    <s v="Zone 5 - Horingbaai"/>
    <x v="418"/>
    <x v="76"/>
    <x v="166"/>
    <x v="2"/>
    <x v="4"/>
    <m/>
    <m/>
    <m/>
    <s v=""/>
    <s v=""/>
  </r>
  <r>
    <x v="37"/>
    <d v="2015-11-21T00:00:00"/>
    <s v="Zone 5 - Horingbaai"/>
    <x v="168"/>
    <x v="130"/>
    <x v="108"/>
    <x v="9"/>
    <x v="4"/>
    <m/>
    <m/>
    <m/>
    <s v=""/>
    <s v=""/>
  </r>
  <r>
    <x v="37"/>
    <d v="2015-11-21T00:00:00"/>
    <s v="Zone 5 - Horingbaai"/>
    <x v="176"/>
    <x v="136"/>
    <x v="113"/>
    <x v="2"/>
    <x v="4"/>
    <m/>
    <m/>
    <m/>
    <s v=""/>
    <s v=""/>
  </r>
  <r>
    <x v="37"/>
    <d v="2015-11-21T00:00:00"/>
    <s v="Zone 5 - Horingbaai"/>
    <x v="318"/>
    <x v="226"/>
    <x v="182"/>
    <x v="0"/>
    <x v="4"/>
    <m/>
    <m/>
    <m/>
    <s v=""/>
    <s v=""/>
  </r>
  <r>
    <x v="37"/>
    <d v="2015-11-21T00:00:00"/>
    <s v="Zone 5 - Horingbaai"/>
    <x v="553"/>
    <x v="385"/>
    <x v="5"/>
    <x v="8"/>
    <x v="0"/>
    <s v="Galjoen"/>
    <m/>
    <n v="32"/>
    <n v="0.6"/>
    <n v="0.6"/>
  </r>
  <r>
    <x v="37"/>
    <d v="2015-11-21T00:00:00"/>
    <s v="Zone 5 - Horingbaai"/>
    <x v="213"/>
    <x v="113"/>
    <x v="131"/>
    <x v="2"/>
    <x v="2"/>
    <s v="Kob"/>
    <m/>
    <n v="56"/>
    <n v="1.8"/>
    <n v="1.8"/>
  </r>
  <r>
    <x v="37"/>
    <d v="2015-11-21T00:00:00"/>
    <s v="Zone 5 - Horingbaai"/>
    <x v="306"/>
    <x v="216"/>
    <x v="129"/>
    <x v="9"/>
    <x v="2"/>
    <s v="Kob"/>
    <m/>
    <n v="43"/>
    <n v="0.8"/>
    <n v="0.8"/>
  </r>
  <r>
    <x v="37"/>
    <d v="2015-11-21T00:00:00"/>
    <s v="Zone 5 - Horingbaai"/>
    <x v="306"/>
    <x v="216"/>
    <x v="129"/>
    <x v="9"/>
    <x v="2"/>
    <s v="Kob"/>
    <m/>
    <n v="77"/>
    <n v="4.8"/>
    <n v="4.8"/>
  </r>
  <r>
    <x v="37"/>
    <d v="2015-11-21T00:00:00"/>
    <s v="Zone 5 - Horingbaai"/>
    <x v="377"/>
    <x v="76"/>
    <x v="132"/>
    <x v="8"/>
    <x v="2"/>
    <s v="Kob"/>
    <m/>
    <n v="46"/>
    <n v="1"/>
    <n v="1"/>
  </r>
  <r>
    <x v="37"/>
    <d v="2015-11-21T00:00:00"/>
    <s v="Zone 5 - Horingbaai"/>
    <x v="377"/>
    <x v="76"/>
    <x v="132"/>
    <x v="8"/>
    <x v="2"/>
    <s v="Kob"/>
    <m/>
    <n v="49"/>
    <n v="1.2"/>
    <n v="1.2"/>
  </r>
  <r>
    <x v="37"/>
    <d v="2015-11-21T00:00:00"/>
    <s v="Zone 5 - Horingbaai"/>
    <x v="214"/>
    <x v="159"/>
    <x v="132"/>
    <x v="4"/>
    <x v="2"/>
    <s v="Kob"/>
    <m/>
    <n v="46"/>
    <n v="1"/>
    <n v="1"/>
  </r>
  <r>
    <x v="37"/>
    <d v="2015-11-21T00:00:00"/>
    <s v="Zone 5 - Horingbaai"/>
    <x v="214"/>
    <x v="159"/>
    <x v="132"/>
    <x v="4"/>
    <x v="2"/>
    <s v="Kob"/>
    <m/>
    <n v="44"/>
    <n v="0.9"/>
    <n v="0.9"/>
  </r>
  <r>
    <x v="37"/>
    <d v="2015-11-21T00:00:00"/>
    <s v="Zone 5 - Horingbaai"/>
    <x v="211"/>
    <x v="158"/>
    <x v="129"/>
    <x v="4"/>
    <x v="2"/>
    <s v="Kob"/>
    <m/>
    <n v="42"/>
    <n v="0.8"/>
    <n v="0.8"/>
  </r>
  <r>
    <x v="37"/>
    <d v="2015-11-21T00:00:00"/>
    <s v="Zone 5 - Horingbaai"/>
    <x v="304"/>
    <x v="215"/>
    <x v="134"/>
    <x v="2"/>
    <x v="2"/>
    <s v="Kob"/>
    <m/>
    <n v="42"/>
    <n v="0.8"/>
    <n v="0.8"/>
  </r>
  <r>
    <x v="37"/>
    <d v="2015-11-21T00:00:00"/>
    <s v="Zone 5 - Horingbaai"/>
    <x v="129"/>
    <x v="102"/>
    <x v="37"/>
    <x v="5"/>
    <x v="2"/>
    <s v="Steenbras West Coast"/>
    <m/>
    <n v="42"/>
    <n v="1.6"/>
    <n v="1.6"/>
  </r>
  <r>
    <x v="37"/>
    <d v="2015-11-21T00:00:00"/>
    <s v="Zone 5 - Horingbaai"/>
    <x v="596"/>
    <x v="405"/>
    <x v="314"/>
    <x v="5"/>
    <x v="2"/>
    <s v="Kob"/>
    <m/>
    <n v="49"/>
    <n v="1.2"/>
    <n v="1.2"/>
  </r>
  <r>
    <x v="37"/>
    <d v="2015-11-21T00:00:00"/>
    <s v="Zone 5 - Horingbaai"/>
    <x v="307"/>
    <x v="217"/>
    <x v="149"/>
    <x v="4"/>
    <x v="2"/>
    <s v="Kob"/>
    <m/>
    <n v="46"/>
    <n v="1"/>
    <n v="1"/>
  </r>
  <r>
    <x v="37"/>
    <d v="2015-11-21T00:00:00"/>
    <s v="Zone 5 - Horingbaai"/>
    <x v="468"/>
    <x v="328"/>
    <x v="247"/>
    <x v="9"/>
    <x v="2"/>
    <m/>
    <m/>
    <m/>
    <s v=""/>
    <s v=""/>
  </r>
  <r>
    <x v="37"/>
    <d v="2015-11-21T00:00:00"/>
    <s v="Zone 5 - Horingbaai"/>
    <x v="210"/>
    <x v="157"/>
    <x v="128"/>
    <x v="4"/>
    <x v="2"/>
    <m/>
    <m/>
    <m/>
    <s v=""/>
    <s v=""/>
  </r>
  <r>
    <x v="37"/>
    <d v="2015-11-21T00:00:00"/>
    <s v="Zone 5 - Horingbaai"/>
    <x v="8"/>
    <x v="8"/>
    <x v="4"/>
    <x v="2"/>
    <x v="2"/>
    <m/>
    <m/>
    <m/>
    <s v=""/>
    <s v=""/>
  </r>
  <r>
    <x v="37"/>
    <d v="2015-11-21T00:00:00"/>
    <s v="Zone 5 - Horingbaai"/>
    <x v="486"/>
    <x v="340"/>
    <x v="256"/>
    <x v="2"/>
    <x v="2"/>
    <m/>
    <m/>
    <m/>
    <s v=""/>
    <s v=""/>
  </r>
  <r>
    <x v="37"/>
    <d v="2015-11-21T00:00:00"/>
    <s v="Zone 5 - Horingbaai"/>
    <x v="174"/>
    <x v="45"/>
    <x v="112"/>
    <x v="9"/>
    <x v="18"/>
    <m/>
    <m/>
    <m/>
    <s v=""/>
    <s v=""/>
  </r>
  <r>
    <x v="37"/>
    <d v="2015-11-21T00:00:00"/>
    <s v="Zone 5 - Horingbaai"/>
    <x v="160"/>
    <x v="121"/>
    <x v="48"/>
    <x v="0"/>
    <x v="18"/>
    <m/>
    <m/>
    <m/>
    <s v=""/>
    <s v=""/>
  </r>
  <r>
    <x v="37"/>
    <d v="2015-11-21T00:00:00"/>
    <s v="Zone 5 - Horingbaai"/>
    <x v="159"/>
    <x v="126"/>
    <x v="103"/>
    <x v="4"/>
    <x v="18"/>
    <m/>
    <m/>
    <m/>
    <s v=""/>
    <s v=""/>
  </r>
  <r>
    <x v="37"/>
    <d v="2015-11-21T00:00:00"/>
    <s v="Zone 5 - Horingbaai"/>
    <x v="244"/>
    <x v="175"/>
    <x v="94"/>
    <x v="2"/>
    <x v="18"/>
    <m/>
    <m/>
    <m/>
    <s v=""/>
    <s v=""/>
  </r>
  <r>
    <x v="37"/>
    <d v="2015-11-21T00:00:00"/>
    <s v="Zone 5 - Horingbaai"/>
    <x v="175"/>
    <x v="135"/>
    <x v="112"/>
    <x v="2"/>
    <x v="18"/>
    <m/>
    <m/>
    <m/>
    <s v=""/>
    <s v=""/>
  </r>
  <r>
    <x v="37"/>
    <d v="2015-11-21T00:00:00"/>
    <s v="Zone 5 - Horingbaai"/>
    <x v="166"/>
    <x v="128"/>
    <x v="69"/>
    <x v="4"/>
    <x v="20"/>
    <s v="Kob"/>
    <m/>
    <n v="45"/>
    <n v="0.9"/>
    <n v="0.9"/>
  </r>
  <r>
    <x v="37"/>
    <d v="2015-11-21T00:00:00"/>
    <s v="Zone 5 - Horingbaai"/>
    <x v="166"/>
    <x v="128"/>
    <x v="69"/>
    <x v="4"/>
    <x v="20"/>
    <s v="Kob"/>
    <m/>
    <n v="41"/>
    <n v="0.7"/>
    <n v="0.7"/>
  </r>
  <r>
    <x v="37"/>
    <d v="2015-11-21T00:00:00"/>
    <s v="Zone 5 - Horingbaai"/>
    <x v="161"/>
    <x v="81"/>
    <x v="94"/>
    <x v="0"/>
    <x v="18"/>
    <s v="Kob"/>
    <m/>
    <n v="42"/>
    <n v="0.8"/>
    <n v="0.8"/>
  </r>
  <r>
    <x v="37"/>
    <d v="2015-11-21T00:00:00"/>
    <s v="Zone 5 - Horingbaai"/>
    <x v="161"/>
    <x v="81"/>
    <x v="94"/>
    <x v="0"/>
    <x v="18"/>
    <s v="Kob"/>
    <m/>
    <n v="46"/>
    <n v="1"/>
    <n v="1"/>
  </r>
  <r>
    <x v="37"/>
    <d v="2015-11-21T00:00:00"/>
    <s v="Zone 5 - Horingbaai"/>
    <x v="167"/>
    <x v="129"/>
    <x v="107"/>
    <x v="0"/>
    <x v="18"/>
    <s v="Kob"/>
    <m/>
    <n v="58"/>
    <n v="2"/>
    <n v="2"/>
  </r>
  <r>
    <x v="37"/>
    <d v="2015-11-21T00:00:00"/>
    <s v="Zone 5 - Horingbaai"/>
    <x v="167"/>
    <x v="129"/>
    <x v="107"/>
    <x v="0"/>
    <x v="18"/>
    <s v="Kob"/>
    <m/>
    <n v="50"/>
    <n v="1.3"/>
    <n v="1.3"/>
  </r>
  <r>
    <x v="37"/>
    <d v="2015-11-21T00:00:00"/>
    <s v="Zone 5 - Horingbaai"/>
    <x v="167"/>
    <x v="129"/>
    <x v="107"/>
    <x v="0"/>
    <x v="18"/>
    <s v="Kob"/>
    <m/>
    <n v="42"/>
    <n v="0.8"/>
    <n v="0.8"/>
  </r>
  <r>
    <x v="37"/>
    <d v="2015-11-21T00:00:00"/>
    <s v="Zone 5 - Horingbaai"/>
    <x v="247"/>
    <x v="81"/>
    <x v="153"/>
    <x v="2"/>
    <x v="18"/>
    <m/>
    <s v="Shark Hound Smooth"/>
    <n v="88"/>
    <n v="2.4"/>
    <n v="2.4"/>
  </r>
  <r>
    <x v="37"/>
    <d v="2015-11-21T00:00:00"/>
    <s v="Zone 5 - Horingbaai"/>
    <x v="247"/>
    <x v="81"/>
    <x v="153"/>
    <x v="2"/>
    <x v="18"/>
    <s v="Kob"/>
    <m/>
    <n v="70"/>
    <n v="3.6"/>
    <n v="3.6"/>
  </r>
  <r>
    <x v="37"/>
    <d v="2015-11-21T00:00:00"/>
    <s v="Zone 5 - Horingbaai"/>
    <x v="247"/>
    <x v="81"/>
    <x v="153"/>
    <x v="2"/>
    <x v="18"/>
    <s v="Kob"/>
    <m/>
    <n v="42"/>
    <n v="0.8"/>
    <n v="0.8"/>
  </r>
  <r>
    <x v="37"/>
    <d v="2015-11-21T00:00:00"/>
    <s v="Zone 5 - Horingbaai"/>
    <x v="121"/>
    <x v="95"/>
    <x v="86"/>
    <x v="2"/>
    <x v="7"/>
    <s v="Kob"/>
    <m/>
    <n v="41"/>
    <n v="0.7"/>
    <n v="0.7"/>
  </r>
  <r>
    <x v="37"/>
    <d v="2015-11-21T00:00:00"/>
    <s v="Zone 5 - Horingbaai"/>
    <x v="121"/>
    <x v="95"/>
    <x v="86"/>
    <x v="2"/>
    <x v="7"/>
    <s v="Kob"/>
    <m/>
    <n v="52"/>
    <n v="1.4"/>
    <n v="1.4"/>
  </r>
  <r>
    <x v="37"/>
    <d v="2015-11-21T00:00:00"/>
    <s v="Zone 5 - Horingbaai"/>
    <x v="332"/>
    <x v="157"/>
    <x v="81"/>
    <x v="0"/>
    <x v="12"/>
    <s v="Galjoen"/>
    <m/>
    <n v="30"/>
    <n v="0.5"/>
    <n v="0.5"/>
  </r>
  <r>
    <x v="37"/>
    <d v="2015-11-21T00:00:00"/>
    <s v="Zone 5 - Horingbaai"/>
    <x v="332"/>
    <x v="157"/>
    <x v="81"/>
    <x v="0"/>
    <x v="12"/>
    <s v="Galjoen"/>
    <m/>
    <n v="33"/>
    <n v="0.7"/>
    <n v="0.7"/>
  </r>
  <r>
    <x v="37"/>
    <d v="2015-11-21T00:00:00"/>
    <s v="Zone 5 - Horingbaai"/>
    <x v="252"/>
    <x v="180"/>
    <x v="81"/>
    <x v="9"/>
    <x v="12"/>
    <s v="Kob"/>
    <m/>
    <n v="48"/>
    <n v="1.1000000000000001"/>
    <n v="1.1000000000000001"/>
  </r>
  <r>
    <x v="37"/>
    <d v="2015-11-21T00:00:00"/>
    <s v="Zone 5 - Horingbaai"/>
    <x v="66"/>
    <x v="55"/>
    <x v="48"/>
    <x v="6"/>
    <x v="12"/>
    <s v="Galjoen"/>
    <m/>
    <n v="33"/>
    <n v="0.7"/>
    <n v="0.7"/>
  </r>
  <r>
    <x v="37"/>
    <d v="2015-11-21T00:00:00"/>
    <s v="Zone 5 - Horingbaai"/>
    <x v="437"/>
    <x v="307"/>
    <x v="85"/>
    <x v="0"/>
    <x v="12"/>
    <s v="Galjoen"/>
    <m/>
    <n v="32"/>
    <n v="0.6"/>
    <n v="0.6"/>
  </r>
  <r>
    <x v="37"/>
    <d v="2015-11-21T00:00:00"/>
    <s v="Zone 5 - Horingbaai"/>
    <x v="582"/>
    <x v="400"/>
    <x v="308"/>
    <x v="4"/>
    <x v="12"/>
    <s v="Kob"/>
    <m/>
    <n v="45"/>
    <n v="0.9"/>
    <n v="0.9"/>
  </r>
  <r>
    <x v="37"/>
    <d v="2015-11-21T00:00:00"/>
    <s v="Zone 5 - Horingbaai"/>
    <x v="120"/>
    <x v="31"/>
    <x v="85"/>
    <x v="0"/>
    <x v="12"/>
    <s v="Galjoen"/>
    <m/>
    <n v="32"/>
    <n v="0.6"/>
    <n v="0.6"/>
  </r>
  <r>
    <x v="37"/>
    <d v="2015-11-21T00:00:00"/>
    <s v="Zone 5 - Horingbaai"/>
    <x v="114"/>
    <x v="61"/>
    <x v="81"/>
    <x v="0"/>
    <x v="12"/>
    <s v="Galjoen"/>
    <m/>
    <n v="30"/>
    <n v="0.5"/>
    <n v="0.5"/>
  </r>
  <r>
    <x v="37"/>
    <d v="2015-11-21T00:00:00"/>
    <s v="Zone 5 - Horingbaai"/>
    <x v="114"/>
    <x v="61"/>
    <x v="81"/>
    <x v="0"/>
    <x v="12"/>
    <s v="Kob"/>
    <m/>
    <n v="42"/>
    <n v="0.8"/>
    <n v="0.8"/>
  </r>
  <r>
    <x v="37"/>
    <d v="2015-11-21T00:00:00"/>
    <s v="Zone 5 - Horingbaai"/>
    <x v="123"/>
    <x v="97"/>
    <x v="85"/>
    <x v="0"/>
    <x v="12"/>
    <m/>
    <m/>
    <m/>
    <s v=""/>
    <s v=""/>
  </r>
  <r>
    <x v="37"/>
    <d v="2015-11-21T00:00:00"/>
    <s v="Zone 5 - Horingbaai"/>
    <x v="438"/>
    <x v="31"/>
    <x v="85"/>
    <x v="8"/>
    <x v="12"/>
    <m/>
    <m/>
    <m/>
    <s v=""/>
    <s v=""/>
  </r>
  <r>
    <x v="37"/>
    <d v="2015-11-21T00:00:00"/>
    <s v="Zone 5 - Horingbaai"/>
    <x v="581"/>
    <x v="399"/>
    <x v="302"/>
    <x v="2"/>
    <x v="12"/>
    <m/>
    <m/>
    <m/>
    <s v=""/>
    <s v=""/>
  </r>
  <r>
    <x v="37"/>
    <d v="2015-11-21T00:00:00"/>
    <s v="Zone 5 - Horingbaai"/>
    <x v="126"/>
    <x v="100"/>
    <x v="87"/>
    <x v="2"/>
    <x v="12"/>
    <m/>
    <m/>
    <m/>
    <s v=""/>
    <s v=""/>
  </r>
  <r>
    <x v="37"/>
    <d v="2015-11-21T00:00:00"/>
    <s v="Zone 5 - Horingbaai"/>
    <x v="573"/>
    <x v="331"/>
    <x v="97"/>
    <x v="4"/>
    <x v="12"/>
    <m/>
    <m/>
    <m/>
    <s v=""/>
    <s v=""/>
  </r>
  <r>
    <x v="37"/>
    <d v="2015-11-21T00:00:00"/>
    <s v="Zone 5 - Horingbaai"/>
    <x v="82"/>
    <x v="69"/>
    <x v="58"/>
    <x v="7"/>
    <x v="8"/>
    <s v="Kob"/>
    <m/>
    <n v="53"/>
    <n v="1.5"/>
    <n v="1.5"/>
  </r>
  <r>
    <x v="37"/>
    <d v="2015-11-21T00:00:00"/>
    <s v="Zone 5 - Horingbaai"/>
    <x v="500"/>
    <x v="266"/>
    <x v="152"/>
    <x v="2"/>
    <x v="10"/>
    <s v="Kob"/>
    <m/>
    <n v="58"/>
    <n v="2"/>
    <n v="2"/>
  </r>
  <r>
    <x v="37"/>
    <d v="2015-11-21T00:00:00"/>
    <s v="Zone 5 - Horingbaai"/>
    <x v="98"/>
    <x v="12"/>
    <x v="70"/>
    <x v="4"/>
    <x v="10"/>
    <m/>
    <m/>
    <m/>
    <s v=""/>
    <s v=""/>
  </r>
  <r>
    <x v="37"/>
    <d v="2015-11-21T00:00:00"/>
    <s v="Zone 5 - Horingbaai"/>
    <x v="100"/>
    <x v="81"/>
    <x v="72"/>
    <x v="2"/>
    <x v="11"/>
    <m/>
    <m/>
    <m/>
    <s v=""/>
    <s v=""/>
  </r>
  <r>
    <x v="37"/>
    <d v="2015-11-21T00:00:00"/>
    <s v="Zone 5 - Horingbaai"/>
    <x v="294"/>
    <x v="157"/>
    <x v="55"/>
    <x v="2"/>
    <x v="10"/>
    <m/>
    <m/>
    <m/>
    <s v=""/>
    <s v=""/>
  </r>
  <r>
    <x v="37"/>
    <d v="2015-11-21T00:00:00"/>
    <s v="Zone 5 - Horingbaai"/>
    <x v="416"/>
    <x v="9"/>
    <x v="93"/>
    <x v="2"/>
    <x v="10"/>
    <m/>
    <m/>
    <m/>
    <s v=""/>
    <s v=""/>
  </r>
  <r>
    <x v="37"/>
    <d v="2015-11-21T00:00:00"/>
    <s v="Zone 5 - Horingbaai"/>
    <x v="97"/>
    <x v="80"/>
    <x v="69"/>
    <x v="0"/>
    <x v="10"/>
    <m/>
    <m/>
    <m/>
    <s v=""/>
    <s v=""/>
  </r>
  <r>
    <x v="37"/>
    <d v="2015-11-21T00:00:00"/>
    <s v="Zone 5 - Horingbaai"/>
    <x v="433"/>
    <x v="304"/>
    <x v="305"/>
    <x v="3"/>
    <x v="11"/>
    <m/>
    <m/>
    <m/>
    <s v=""/>
    <s v=""/>
  </r>
  <r>
    <x v="37"/>
    <d v="2015-11-21T00:00:00"/>
    <s v="Zone 5 - Horingbaai"/>
    <x v="71"/>
    <x v="60"/>
    <x v="51"/>
    <x v="3"/>
    <x v="20"/>
    <m/>
    <s v="Shark Spotted Gully"/>
    <n v="88"/>
    <n v="2.8"/>
    <n v="2.8"/>
  </r>
  <r>
    <x v="37"/>
    <d v="2015-11-21T00:00:00"/>
    <s v="Zone 5 - Horingbaai"/>
    <x v="72"/>
    <x v="61"/>
    <x v="52"/>
    <x v="4"/>
    <x v="8"/>
    <s v="Kob"/>
    <m/>
    <n v="41"/>
    <n v="0.7"/>
    <n v="0.7"/>
  </r>
  <r>
    <x v="37"/>
    <d v="2015-11-21T00:00:00"/>
    <s v="Zone 5 - Horingbaai"/>
    <x v="80"/>
    <x v="67"/>
    <x v="56"/>
    <x v="4"/>
    <x v="8"/>
    <s v="Kob"/>
    <m/>
    <n v="51"/>
    <n v="1.4"/>
    <n v="1.4"/>
  </r>
  <r>
    <x v="37"/>
    <d v="2015-11-21T00:00:00"/>
    <s v="Zone 5 - Horingbaai"/>
    <x v="574"/>
    <x v="81"/>
    <x v="93"/>
    <x v="2"/>
    <x v="8"/>
    <s v="Galjoen"/>
    <m/>
    <n v="31"/>
    <n v="0.5"/>
    <n v="0.5"/>
  </r>
  <r>
    <x v="37"/>
    <d v="2015-11-21T00:00:00"/>
    <s v="Zone 5 - Horingbaai"/>
    <x v="597"/>
    <x v="374"/>
    <x v="290"/>
    <x v="9"/>
    <x v="8"/>
    <m/>
    <m/>
    <m/>
    <s v=""/>
    <s v=""/>
  </r>
  <r>
    <x v="37"/>
    <d v="2015-11-21T00:00:00"/>
    <s v="Zone 5 - Horingbaai"/>
    <x v="408"/>
    <x v="31"/>
    <x v="171"/>
    <x v="2"/>
    <x v="8"/>
    <m/>
    <m/>
    <m/>
    <s v=""/>
    <s v=""/>
  </r>
  <r>
    <x v="37"/>
    <d v="2015-11-21T00:00:00"/>
    <s v="Zone 5 - Horingbaai"/>
    <x v="77"/>
    <x v="64"/>
    <x v="54"/>
    <x v="0"/>
    <x v="8"/>
    <m/>
    <m/>
    <m/>
    <s v=""/>
    <s v=""/>
  </r>
  <r>
    <x v="37"/>
    <d v="2015-11-21T00:00:00"/>
    <s v="Zone 5 - Horingbaai"/>
    <x v="91"/>
    <x v="75"/>
    <x v="63"/>
    <x v="4"/>
    <x v="9"/>
    <m/>
    <m/>
    <m/>
    <s v=""/>
    <s v=""/>
  </r>
  <r>
    <x v="37"/>
    <d v="2015-11-21T00:00:00"/>
    <s v="Zone 5 - Horingbaai"/>
    <x v="70"/>
    <x v="59"/>
    <x v="51"/>
    <x v="0"/>
    <x v="20"/>
    <m/>
    <m/>
    <m/>
    <s v=""/>
    <s v=""/>
  </r>
  <r>
    <x v="37"/>
    <d v="2015-11-21T00:00:00"/>
    <s v="Zone 5 - Horingbaai"/>
    <x v="78"/>
    <x v="65"/>
    <x v="55"/>
    <x v="2"/>
    <x v="8"/>
    <m/>
    <m/>
    <m/>
    <s v=""/>
    <s v=""/>
  </r>
  <r>
    <x v="37"/>
    <d v="2015-11-21T00:00:00"/>
    <s v="Zone 5 - Horingbaai"/>
    <x v="127"/>
    <x v="61"/>
    <x v="55"/>
    <x v="4"/>
    <x v="20"/>
    <s v="Kob"/>
    <m/>
    <n v="40"/>
    <n v="0.7"/>
    <n v="0.7"/>
  </r>
  <r>
    <x v="37"/>
    <d v="2015-11-21T00:00:00"/>
    <s v="Zone 5 - Horingbaai"/>
    <x v="127"/>
    <x v="61"/>
    <x v="55"/>
    <x v="4"/>
    <x v="20"/>
    <s v="Kob"/>
    <m/>
    <n v="48"/>
    <n v="1.1000000000000001"/>
    <n v="1.1000000000000001"/>
  </r>
  <r>
    <x v="37"/>
    <d v="2015-11-21T00:00:00"/>
    <s v="Zone 5 - Horingbaai"/>
    <x v="127"/>
    <x v="61"/>
    <x v="55"/>
    <x v="4"/>
    <x v="20"/>
    <m/>
    <s v="Elephantfish"/>
    <n v="81"/>
    <n v="4.2"/>
    <n v="4.2"/>
  </r>
  <r>
    <x v="37"/>
    <d v="2015-11-21T00:00:00"/>
    <s v="Zone 5 - Horingbaai"/>
    <x v="127"/>
    <x v="61"/>
    <x v="55"/>
    <x v="4"/>
    <x v="20"/>
    <s v="Kob"/>
    <m/>
    <n v="53"/>
    <n v="1.5"/>
    <n v="1.5"/>
  </r>
  <r>
    <x v="37"/>
    <d v="2015-11-21T00:00:00"/>
    <s v="Zone 5 - Horingbaai"/>
    <x v="461"/>
    <x v="321"/>
    <x v="242"/>
    <x v="4"/>
    <x v="7"/>
    <s v="Kob"/>
    <m/>
    <n v="40"/>
    <n v="0.7"/>
    <n v="0.7"/>
  </r>
  <r>
    <x v="37"/>
    <d v="2015-11-21T00:00:00"/>
    <s v="Zone 5 - Horingbaai"/>
    <x v="461"/>
    <x v="321"/>
    <x v="242"/>
    <x v="4"/>
    <x v="7"/>
    <s v="Kob"/>
    <m/>
    <n v="47"/>
    <n v="1.1000000000000001"/>
    <n v="1.1000000000000001"/>
  </r>
  <r>
    <x v="37"/>
    <d v="2015-11-21T00:00:00"/>
    <s v="Zone 5 - Horingbaai"/>
    <x v="461"/>
    <x v="321"/>
    <x v="242"/>
    <x v="4"/>
    <x v="7"/>
    <s v="Galjoen"/>
    <m/>
    <n v="31"/>
    <n v="0.5"/>
    <n v="0.5"/>
  </r>
  <r>
    <x v="37"/>
    <d v="2015-11-21T00:00:00"/>
    <s v="Zone 5 - Horingbaai"/>
    <x v="461"/>
    <x v="321"/>
    <x v="242"/>
    <x v="4"/>
    <x v="7"/>
    <m/>
    <s v="Elephantfish"/>
    <n v="77"/>
    <n v="3.6"/>
    <n v="3.6"/>
  </r>
  <r>
    <x v="37"/>
    <d v="2015-11-21T00:00:00"/>
    <s v="Zone 5 - Horingbaai"/>
    <x v="346"/>
    <x v="242"/>
    <x v="10"/>
    <x v="4"/>
    <x v="7"/>
    <s v="Galjoen"/>
    <m/>
    <n v="32"/>
    <n v="0.6"/>
    <n v="0.6"/>
  </r>
  <r>
    <x v="37"/>
    <d v="2015-11-21T00:00:00"/>
    <s v="Zone 5 - Horingbaai"/>
    <x v="58"/>
    <x v="5"/>
    <x v="42"/>
    <x v="0"/>
    <x v="7"/>
    <s v="Kob"/>
    <m/>
    <n v="54"/>
    <n v="1.6"/>
    <n v="1.6"/>
  </r>
  <r>
    <x v="37"/>
    <d v="2015-11-21T00:00:00"/>
    <s v="Zone 5 - Horingbaai"/>
    <x v="58"/>
    <x v="5"/>
    <x v="42"/>
    <x v="0"/>
    <x v="7"/>
    <s v="Galjoen"/>
    <m/>
    <n v="31"/>
    <n v="0.5"/>
    <n v="0.5"/>
  </r>
  <r>
    <x v="37"/>
    <d v="2015-11-21T00:00:00"/>
    <s v="Zone 5 - Horingbaai"/>
    <x v="137"/>
    <x v="13"/>
    <x v="92"/>
    <x v="9"/>
    <x v="20"/>
    <s v="Kob"/>
    <m/>
    <n v="41"/>
    <n v="0.7"/>
    <n v="0.7"/>
  </r>
  <r>
    <x v="37"/>
    <d v="2015-11-21T00:00:00"/>
    <s v="Zone 5 - Horingbaai"/>
    <x v="137"/>
    <x v="13"/>
    <x v="92"/>
    <x v="9"/>
    <x v="20"/>
    <s v="Galjoen"/>
    <m/>
    <n v="35"/>
    <n v="0.8"/>
    <n v="0.8"/>
  </r>
  <r>
    <x v="37"/>
    <d v="2015-11-21T00:00:00"/>
    <s v="Zone 5 - Horingbaai"/>
    <x v="575"/>
    <x v="395"/>
    <x v="47"/>
    <x v="6"/>
    <x v="7"/>
    <m/>
    <s v="Elephantfish"/>
    <n v="80"/>
    <n v="4.0999999999999996"/>
    <n v="4.0999999999999996"/>
  </r>
  <r>
    <x v="37"/>
    <d v="2015-11-21T00:00:00"/>
    <s v="Zone 5 - Horingbaai"/>
    <x v="575"/>
    <x v="395"/>
    <x v="47"/>
    <x v="6"/>
    <x v="7"/>
    <s v="Galjoen"/>
    <m/>
    <n v="31"/>
    <n v="0.5"/>
    <n v="0.5"/>
  </r>
  <r>
    <x v="37"/>
    <d v="2015-11-21T00:00:00"/>
    <s v="Zone 5 - Horingbaai"/>
    <x v="65"/>
    <x v="54"/>
    <x v="47"/>
    <x v="2"/>
    <x v="7"/>
    <s v="Galjoen"/>
    <m/>
    <n v="30"/>
    <n v="0.5"/>
    <n v="0.5"/>
  </r>
  <r>
    <x v="37"/>
    <d v="2015-11-21T00:00:00"/>
    <s v="Zone 5 - Horingbaai"/>
    <x v="563"/>
    <x v="391"/>
    <x v="242"/>
    <x v="5"/>
    <x v="7"/>
    <m/>
    <m/>
    <m/>
    <s v=""/>
    <s v=""/>
  </r>
  <r>
    <x v="37"/>
    <d v="2015-11-21T00:00:00"/>
    <s v="Zone 5 - Horingbaai"/>
    <x v="301"/>
    <x v="214"/>
    <x v="41"/>
    <x v="2"/>
    <x v="7"/>
    <m/>
    <m/>
    <m/>
    <s v=""/>
    <s v=""/>
  </r>
  <r>
    <x v="37"/>
    <d v="2015-11-21T00:00:00"/>
    <s v="Zone 5 - Horingbaai"/>
    <x v="136"/>
    <x v="45"/>
    <x v="91"/>
    <x v="2"/>
    <x v="7"/>
    <m/>
    <m/>
    <m/>
    <s v=""/>
    <s v=""/>
  </r>
  <r>
    <x v="37"/>
    <d v="2015-11-21T00:00:00"/>
    <s v="Zone 5 - Horingbaai"/>
    <x v="64"/>
    <x v="53"/>
    <x v="23"/>
    <x v="2"/>
    <x v="7"/>
    <m/>
    <m/>
    <m/>
    <s v=""/>
    <s v=""/>
  </r>
  <r>
    <x v="37"/>
    <d v="2015-11-21T00:00:00"/>
    <s v="Zone 5 - Horingbaai"/>
    <x v="410"/>
    <x v="81"/>
    <x v="82"/>
    <x v="6"/>
    <x v="7"/>
    <m/>
    <m/>
    <m/>
    <s v=""/>
    <s v=""/>
  </r>
  <r>
    <x v="37"/>
    <d v="2015-11-21T00:00:00"/>
    <s v="Zone 5 - Horingbaai"/>
    <x v="232"/>
    <x v="47"/>
    <x v="143"/>
    <x v="4"/>
    <x v="21"/>
    <m/>
    <m/>
    <m/>
    <s v=""/>
    <s v=""/>
  </r>
  <r>
    <x v="37"/>
    <d v="2015-11-21T00:00:00"/>
    <s v="Zone 5 - Horingbaai"/>
    <x v="578"/>
    <x v="398"/>
    <x v="238"/>
    <x v="2"/>
    <x v="21"/>
    <m/>
    <m/>
    <m/>
    <s v=""/>
    <s v=""/>
  </r>
  <r>
    <x v="37"/>
    <d v="2015-11-21T00:00:00"/>
    <s v="Zone 5 - Horingbaai"/>
    <x v="366"/>
    <x v="55"/>
    <x v="94"/>
    <x v="6"/>
    <x v="21"/>
    <m/>
    <m/>
    <m/>
    <s v=""/>
    <s v=""/>
  </r>
  <r>
    <x v="37"/>
    <d v="2015-11-21T00:00:00"/>
    <s v="Zone 5 - Horingbaai"/>
    <x v="560"/>
    <x v="389"/>
    <x v="172"/>
    <x v="2"/>
    <x v="21"/>
    <m/>
    <m/>
    <m/>
    <s v=""/>
    <s v=""/>
  </r>
  <r>
    <x v="37"/>
    <d v="2015-11-21T00:00:00"/>
    <s v="Zone 5 - Horingbaai"/>
    <x v="558"/>
    <x v="73"/>
    <x v="172"/>
    <x v="4"/>
    <x v="21"/>
    <m/>
    <m/>
    <m/>
    <s v=""/>
    <s v=""/>
  </r>
  <r>
    <x v="37"/>
    <d v="2015-11-21T00:00:00"/>
    <s v="Zone 5 - Horingbaai"/>
    <x v="556"/>
    <x v="387"/>
    <x v="173"/>
    <x v="0"/>
    <x v="21"/>
    <m/>
    <m/>
    <m/>
    <s v=""/>
    <s v=""/>
  </r>
  <r>
    <x v="37"/>
    <d v="2015-11-21T00:00:00"/>
    <s v="Zone 5 - Horingbaai"/>
    <x v="425"/>
    <x v="297"/>
    <x v="83"/>
    <x v="2"/>
    <x v="21"/>
    <m/>
    <m/>
    <m/>
    <s v=""/>
    <s v=""/>
  </r>
  <r>
    <x v="37"/>
    <d v="2015-11-21T00:00:00"/>
    <s v="Zone 5 - Horingbaai"/>
    <x v="559"/>
    <x v="388"/>
    <x v="143"/>
    <x v="8"/>
    <x v="21"/>
    <m/>
    <m/>
    <m/>
    <s v=""/>
    <s v=""/>
  </r>
  <r>
    <x v="37"/>
    <d v="2015-11-21T00:00:00"/>
    <s v="Zone 5 - Horingbaai"/>
    <x v="227"/>
    <x v="55"/>
    <x v="140"/>
    <x v="4"/>
    <x v="21"/>
    <s v="Kob"/>
    <m/>
    <n v="42"/>
    <n v="0.8"/>
    <n v="0.8"/>
  </r>
  <r>
    <x v="37"/>
    <d v="2015-11-21T00:00:00"/>
    <s v="Zone 5 - Horingbaai"/>
    <x v="227"/>
    <x v="55"/>
    <x v="140"/>
    <x v="4"/>
    <x v="21"/>
    <s v="Kob"/>
    <m/>
    <n v="43"/>
    <n v="0.8"/>
    <n v="0.8"/>
  </r>
  <r>
    <x v="37"/>
    <d v="2015-11-21T00:00:00"/>
    <s v="Zone 5 - Horingbaai"/>
    <x v="227"/>
    <x v="55"/>
    <x v="140"/>
    <x v="4"/>
    <x v="21"/>
    <s v="Kob"/>
    <m/>
    <n v="42"/>
    <n v="0.8"/>
    <n v="0.8"/>
  </r>
  <r>
    <x v="37"/>
    <d v="2015-11-21T00:00:00"/>
    <s v="Zone 5 - Horingbaai"/>
    <x v="227"/>
    <x v="55"/>
    <x v="140"/>
    <x v="4"/>
    <x v="21"/>
    <s v="Kob"/>
    <m/>
    <n v="45"/>
    <n v="0.9"/>
    <n v="0.9"/>
  </r>
  <r>
    <x v="37"/>
    <d v="2015-11-21T00:00:00"/>
    <s v="Zone 5 - Horingbaai"/>
    <x v="227"/>
    <x v="55"/>
    <x v="140"/>
    <x v="4"/>
    <x v="21"/>
    <s v="Kob"/>
    <m/>
    <n v="48"/>
    <n v="1.1000000000000001"/>
    <n v="1.1000000000000001"/>
  </r>
  <r>
    <x v="37"/>
    <d v="2015-11-21T00:00:00"/>
    <s v="Zone 5 - Horingbaai"/>
    <x v="227"/>
    <x v="55"/>
    <x v="140"/>
    <x v="4"/>
    <x v="21"/>
    <s v="Kob"/>
    <m/>
    <n v="49"/>
    <n v="1.2"/>
    <n v="1.2"/>
  </r>
  <r>
    <x v="37"/>
    <d v="2015-11-21T00:00:00"/>
    <s v="Zone 5 - Horingbaai"/>
    <x v="426"/>
    <x v="298"/>
    <x v="140"/>
    <x v="8"/>
    <x v="21"/>
    <s v="Kob"/>
    <m/>
    <n v="40"/>
    <n v="0.7"/>
    <n v="0.7"/>
  </r>
  <r>
    <x v="37"/>
    <d v="2015-11-21T00:00:00"/>
    <s v="Zone 5 - Horingbaai"/>
    <x v="555"/>
    <x v="386"/>
    <x v="41"/>
    <x v="2"/>
    <x v="21"/>
    <s v="Kob"/>
    <m/>
    <n v="49"/>
    <n v="1.2"/>
    <n v="1.2"/>
  </r>
  <r>
    <x v="37"/>
    <d v="2015-11-21T00:00:00"/>
    <s v="Zone 5 - Horingbaai"/>
    <x v="555"/>
    <x v="386"/>
    <x v="41"/>
    <x v="2"/>
    <x v="21"/>
    <s v="Kob"/>
    <m/>
    <n v="48"/>
    <n v="1.1000000000000001"/>
    <n v="1.1000000000000001"/>
  </r>
  <r>
    <x v="37"/>
    <d v="2015-11-21T00:00:00"/>
    <s v="Zone 5 - Horingbaai"/>
    <x v="555"/>
    <x v="386"/>
    <x v="41"/>
    <x v="2"/>
    <x v="21"/>
    <s v="Kob"/>
    <m/>
    <n v="40"/>
    <n v="0.7"/>
    <n v="0.7"/>
  </r>
  <r>
    <x v="37"/>
    <d v="2015-11-21T00:00:00"/>
    <s v="Zone 5 - Horingbaai"/>
    <x v="555"/>
    <x v="386"/>
    <x v="41"/>
    <x v="2"/>
    <x v="21"/>
    <s v="Kob"/>
    <m/>
    <n v="40"/>
    <n v="0.7"/>
    <n v="0.7"/>
  </r>
  <r>
    <x v="37"/>
    <d v="2015-11-21T00:00:00"/>
    <s v="Zone 5 - Horingbaai"/>
    <x v="555"/>
    <x v="386"/>
    <x v="41"/>
    <x v="2"/>
    <x v="21"/>
    <s v="Kob"/>
    <m/>
    <n v="43"/>
    <n v="0.8"/>
    <n v="0.8"/>
  </r>
  <r>
    <x v="37"/>
    <d v="2015-11-21T00:00:00"/>
    <s v="Zone 5 - Horingbaai"/>
    <x v="555"/>
    <x v="386"/>
    <x v="41"/>
    <x v="2"/>
    <x v="21"/>
    <s v="Kob"/>
    <m/>
    <n v="46"/>
    <n v="1"/>
    <n v="1"/>
  </r>
  <r>
    <x v="37"/>
    <d v="2015-11-21T00:00:00"/>
    <s v="Zone 5 - Horingbaai"/>
    <x v="231"/>
    <x v="9"/>
    <x v="142"/>
    <x v="4"/>
    <x v="21"/>
    <s v="Kob"/>
    <m/>
    <n v="65"/>
    <n v="2.8"/>
    <n v="2.8"/>
  </r>
  <r>
    <x v="37"/>
    <d v="2015-11-21T00:00:00"/>
    <s v="Zone 5 - Horingbaai"/>
    <x v="231"/>
    <x v="9"/>
    <x v="142"/>
    <x v="4"/>
    <x v="21"/>
    <s v="Kob"/>
    <m/>
    <n v="50"/>
    <n v="1.3"/>
    <n v="1.3"/>
  </r>
  <r>
    <x v="37"/>
    <d v="2015-11-21T00:00:00"/>
    <s v="Zone 5 - Horingbaai"/>
    <x v="231"/>
    <x v="9"/>
    <x v="142"/>
    <x v="4"/>
    <x v="21"/>
    <s v="Kob"/>
    <m/>
    <n v="47"/>
    <n v="1.1000000000000001"/>
    <n v="1.1000000000000001"/>
  </r>
  <r>
    <x v="37"/>
    <d v="2015-11-21T00:00:00"/>
    <s v="Zone 5 - Horingbaai"/>
    <x v="224"/>
    <x v="45"/>
    <x v="138"/>
    <x v="2"/>
    <x v="21"/>
    <s v="Kob"/>
    <m/>
    <n v="45"/>
    <n v="0.9"/>
    <n v="0.9"/>
  </r>
  <r>
    <x v="37"/>
    <d v="2015-11-21T00:00:00"/>
    <s v="Zone 5 - Horingbaai"/>
    <x v="224"/>
    <x v="45"/>
    <x v="138"/>
    <x v="2"/>
    <x v="21"/>
    <s v="Kob"/>
    <m/>
    <n v="40"/>
    <n v="0.7"/>
    <n v="0.7"/>
  </r>
  <r>
    <x v="37"/>
    <d v="2015-11-21T00:00:00"/>
    <s v="Zone 5 - Horingbaai"/>
    <x v="224"/>
    <x v="45"/>
    <x v="138"/>
    <x v="2"/>
    <x v="21"/>
    <s v="Kob"/>
    <m/>
    <n v="42"/>
    <n v="0.8"/>
    <n v="0.8"/>
  </r>
  <r>
    <x v="37"/>
    <d v="2015-11-21T00:00:00"/>
    <s v="Zone 5 - Horingbaai"/>
    <x v="224"/>
    <x v="45"/>
    <x v="138"/>
    <x v="2"/>
    <x v="21"/>
    <m/>
    <s v="Elephantfish"/>
    <n v="82"/>
    <n v="4.4000000000000004"/>
    <n v="4.4000000000000004"/>
  </r>
  <r>
    <x v="37"/>
    <d v="2015-11-21T00:00:00"/>
    <s v="Zone 5 - Horingbaai"/>
    <x v="499"/>
    <x v="348"/>
    <x v="265"/>
    <x v="2"/>
    <x v="42"/>
    <s v="Kob"/>
    <m/>
    <n v="42"/>
    <n v="0.8"/>
    <n v="0.8"/>
  </r>
  <r>
    <x v="37"/>
    <d v="2015-11-21T00:00:00"/>
    <s v="Zone 5 - Horingbaai"/>
    <x v="364"/>
    <x v="55"/>
    <x v="78"/>
    <x v="2"/>
    <x v="21"/>
    <s v="Kob"/>
    <m/>
    <n v="55"/>
    <n v="1.7"/>
    <n v="1.7"/>
  </r>
  <r>
    <x v="37"/>
    <d v="2015-11-21T00:00:00"/>
    <s v="Zone 5 - Horingbaai"/>
    <x v="364"/>
    <x v="55"/>
    <x v="78"/>
    <x v="2"/>
    <x v="21"/>
    <s v="Kob"/>
    <m/>
    <n v="42"/>
    <n v="0.8"/>
    <n v="0.8"/>
  </r>
  <r>
    <x v="37"/>
    <d v="2015-11-21T00:00:00"/>
    <s v="Zone 5 - Horingbaai"/>
    <x v="93"/>
    <x v="77"/>
    <x v="65"/>
    <x v="6"/>
    <x v="21"/>
    <s v="Kob"/>
    <m/>
    <n v="44"/>
    <n v="0.9"/>
    <n v="0.9"/>
  </r>
  <r>
    <x v="37"/>
    <d v="2015-11-21T00:00:00"/>
    <s v="Zone 5 - Horingbaai"/>
    <x v="93"/>
    <x v="77"/>
    <x v="65"/>
    <x v="6"/>
    <x v="21"/>
    <m/>
    <s v="Elephantfish"/>
    <n v="79"/>
    <n v="3.9"/>
    <n v="3.9"/>
  </r>
  <r>
    <x v="37"/>
    <d v="2015-11-21T00:00:00"/>
    <s v="Zone 5 - Horingbaai"/>
    <x v="561"/>
    <x v="390"/>
    <x v="74"/>
    <x v="0"/>
    <x v="21"/>
    <s v="Kob"/>
    <m/>
    <n v="47"/>
    <n v="1.1000000000000001"/>
    <n v="1.1000000000000001"/>
  </r>
  <r>
    <x v="37"/>
    <d v="2015-11-21T00:00:00"/>
    <s v="Zone 5 - Horingbaai"/>
    <x v="561"/>
    <x v="390"/>
    <x v="74"/>
    <x v="0"/>
    <x v="21"/>
    <s v="Kob"/>
    <m/>
    <n v="40"/>
    <n v="0.7"/>
    <n v="0.7"/>
  </r>
  <r>
    <x v="37"/>
    <d v="2015-11-21T00:00:00"/>
    <s v="Zone 5 - Horingbaai"/>
    <x v="561"/>
    <x v="390"/>
    <x v="74"/>
    <x v="0"/>
    <x v="21"/>
    <s v="Kob"/>
    <m/>
    <n v="45"/>
    <n v="0.9"/>
    <n v="0.9"/>
  </r>
  <r>
    <x v="37"/>
    <d v="2015-11-21T00:00:00"/>
    <s v="Zone 5 - Horingbaai"/>
    <x v="561"/>
    <x v="390"/>
    <x v="74"/>
    <x v="0"/>
    <x v="21"/>
    <s v="Kob"/>
    <m/>
    <n v="43"/>
    <n v="0.8"/>
    <n v="0.8"/>
  </r>
  <r>
    <x v="37"/>
    <d v="2015-11-21T00:00:00"/>
    <s v="Zone 5 - Horingbaai"/>
    <x v="396"/>
    <x v="327"/>
    <x v="123"/>
    <x v="2"/>
    <x v="21"/>
    <s v="Kob"/>
    <m/>
    <n v="48"/>
    <n v="1.1000000000000001"/>
    <n v="1.1000000000000001"/>
  </r>
  <r>
    <x v="37"/>
    <d v="2015-11-21T00:00:00"/>
    <s v="Zone 5 - Horingbaai"/>
    <x v="228"/>
    <x v="104"/>
    <x v="141"/>
    <x v="2"/>
    <x v="21"/>
    <s v="Kob"/>
    <m/>
    <n v="60"/>
    <n v="2.2000000000000002"/>
    <n v="2.2000000000000002"/>
  </r>
  <r>
    <x v="37"/>
    <d v="2015-11-21T00:00:00"/>
    <s v="Zone 5 - Horingbaai"/>
    <x v="424"/>
    <x v="296"/>
    <x v="140"/>
    <x v="0"/>
    <x v="21"/>
    <s v="Kob"/>
    <m/>
    <n v="40"/>
    <n v="0.7"/>
    <n v="0.7"/>
  </r>
  <r>
    <x v="37"/>
    <d v="2015-11-21T00:00:00"/>
    <s v="Zone 5 - Horingbaai"/>
    <x v="424"/>
    <x v="296"/>
    <x v="140"/>
    <x v="0"/>
    <x v="21"/>
    <s v="Kob"/>
    <m/>
    <n v="44"/>
    <n v="0.9"/>
    <n v="0.9"/>
  </r>
  <r>
    <x v="37"/>
    <d v="2015-11-21T00:00:00"/>
    <s v="Zone 5 - Horingbaai"/>
    <x v="233"/>
    <x v="75"/>
    <x v="144"/>
    <x v="4"/>
    <x v="21"/>
    <s v="Kob"/>
    <m/>
    <n v="44"/>
    <n v="0.9"/>
    <n v="0.9"/>
  </r>
  <r>
    <x v="37"/>
    <d v="2015-11-21T00:00:00"/>
    <s v="Zone 5 - Horingbaai"/>
    <x v="233"/>
    <x v="75"/>
    <x v="144"/>
    <x v="4"/>
    <x v="21"/>
    <s v="Kob"/>
    <m/>
    <n v="42"/>
    <n v="0.8"/>
    <n v="0.8"/>
  </r>
  <r>
    <x v="37"/>
    <d v="2015-11-21T00:00:00"/>
    <s v="Zone 5 - Horingbaai"/>
    <x v="233"/>
    <x v="75"/>
    <x v="144"/>
    <x v="4"/>
    <x v="21"/>
    <s v="Steenbras West Coast"/>
    <m/>
    <n v="42"/>
    <n v="1.6"/>
    <n v="1.6"/>
  </r>
  <r>
    <x v="37"/>
    <d v="2015-11-21T00:00:00"/>
    <s v="Zone 5 - Horingbaai"/>
    <x v="348"/>
    <x v="23"/>
    <x v="94"/>
    <x v="4"/>
    <x v="21"/>
    <s v="Galjoen"/>
    <m/>
    <n v="30"/>
    <n v="0.5"/>
    <n v="0.5"/>
  </r>
  <r>
    <x v="37"/>
    <d v="2015-11-21T00:00:00"/>
    <s v="Zone 5 - Horingbaai"/>
    <x v="225"/>
    <x v="166"/>
    <x v="105"/>
    <x v="2"/>
    <x v="42"/>
    <s v="Kob"/>
    <m/>
    <n v="47"/>
    <n v="1.1000000000000001"/>
    <n v="1.1000000000000001"/>
  </r>
  <r>
    <x v="38"/>
    <d v="2016-02-20T00:00:00"/>
    <s v="Zone 5 - Mile 108"/>
    <x v="165"/>
    <x v="127"/>
    <x v="106"/>
    <x v="2"/>
    <x v="4"/>
    <m/>
    <s v="Shark Spotted Gully"/>
    <n v="112"/>
    <n v="6.4"/>
    <n v="6.4"/>
  </r>
  <r>
    <x v="38"/>
    <d v="2016-02-20T00:00:00"/>
    <s v="Zone 5 - Mile 108"/>
    <x v="165"/>
    <x v="127"/>
    <x v="106"/>
    <x v="2"/>
    <x v="4"/>
    <m/>
    <s v="Shark Hound Smooth"/>
    <n v="110"/>
    <n v="5.2"/>
    <n v="5.2"/>
  </r>
  <r>
    <x v="38"/>
    <d v="2016-02-20T00:00:00"/>
    <s v="Zone 5 - Mile 108"/>
    <x v="165"/>
    <x v="127"/>
    <x v="106"/>
    <x v="2"/>
    <x v="4"/>
    <m/>
    <s v="Skate Spearnose"/>
    <n v="116"/>
    <n v="14.2"/>
    <n v="14.2"/>
  </r>
  <r>
    <x v="38"/>
    <d v="2016-02-20T00:00:00"/>
    <s v="Zone 5 - Mile 108"/>
    <x v="165"/>
    <x v="127"/>
    <x v="106"/>
    <x v="2"/>
    <x v="4"/>
    <m/>
    <s v="Skate Spearnose"/>
    <n v="65"/>
    <n v="2.2999999999999998"/>
    <n v="2.2999999999999998"/>
  </r>
  <r>
    <x v="38"/>
    <d v="2016-02-20T00:00:00"/>
    <s v="Zone 5 - Mile 108"/>
    <x v="165"/>
    <x v="127"/>
    <x v="106"/>
    <x v="2"/>
    <x v="4"/>
    <m/>
    <s v="Shark Spotted Gully"/>
    <n v="83"/>
    <n v="2.2999999999999998"/>
    <n v="2.2999999999999998"/>
  </r>
  <r>
    <x v="38"/>
    <d v="2016-02-20T00:00:00"/>
    <s v="Zone 5 - Mile 108"/>
    <x v="168"/>
    <x v="130"/>
    <x v="108"/>
    <x v="9"/>
    <x v="4"/>
    <m/>
    <s v="Shark Spotted Gully"/>
    <n v="133"/>
    <n v="11.5"/>
    <n v="11.5"/>
  </r>
  <r>
    <x v="38"/>
    <d v="2016-02-20T00:00:00"/>
    <s v="Zone 5 - Mile 108"/>
    <x v="168"/>
    <x v="130"/>
    <x v="108"/>
    <x v="9"/>
    <x v="4"/>
    <m/>
    <s v="Shark Spotted Gully"/>
    <n v="126"/>
    <n v="9.6"/>
    <n v="9.6"/>
  </r>
  <r>
    <x v="38"/>
    <d v="2016-02-20T00:00:00"/>
    <s v="Zone 5 - Mile 108"/>
    <x v="598"/>
    <x v="157"/>
    <x v="315"/>
    <x v="2"/>
    <x v="4"/>
    <m/>
    <m/>
    <m/>
    <s v=""/>
    <s v=""/>
  </r>
  <r>
    <x v="38"/>
    <d v="2016-02-20T00:00:00"/>
    <s v="Zone 5 - Mile 108"/>
    <x v="317"/>
    <x v="225"/>
    <x v="181"/>
    <x v="2"/>
    <x v="4"/>
    <m/>
    <s v="Shark Spotted Gully"/>
    <n v="120.5"/>
    <n v="8.1"/>
    <n v="8.1"/>
  </r>
  <r>
    <x v="38"/>
    <d v="2016-02-20T00:00:00"/>
    <s v="Zone 5 - Mile 108"/>
    <x v="317"/>
    <x v="225"/>
    <x v="181"/>
    <x v="2"/>
    <x v="4"/>
    <m/>
    <s v="Shark Spotted Gully"/>
    <n v="149"/>
    <n v="17"/>
    <n v="17"/>
  </r>
  <r>
    <x v="38"/>
    <d v="2016-02-20T00:00:00"/>
    <s v="Zone 5 - Mile 108"/>
    <x v="317"/>
    <x v="225"/>
    <x v="181"/>
    <x v="2"/>
    <x v="4"/>
    <m/>
    <s v="Skate Spearnose"/>
    <n v="120"/>
    <n v="15.8"/>
    <n v="15.8"/>
  </r>
  <r>
    <x v="38"/>
    <d v="2016-02-20T00:00:00"/>
    <s v="Zone 5 - Mile 108"/>
    <x v="163"/>
    <x v="84"/>
    <x v="104"/>
    <x v="2"/>
    <x v="4"/>
    <m/>
    <s v="Shark Hound Smooth"/>
    <n v="126"/>
    <n v="8.3000000000000007"/>
    <n v="8.3000000000000007"/>
  </r>
  <r>
    <x v="38"/>
    <d v="2016-02-20T00:00:00"/>
    <s v="Zone 5 - Mile 108"/>
    <x v="163"/>
    <x v="84"/>
    <x v="104"/>
    <x v="2"/>
    <x v="4"/>
    <m/>
    <s v="Shark Spotted Gully"/>
    <n v="149"/>
    <n v="17"/>
    <n v="17"/>
  </r>
  <r>
    <x v="38"/>
    <d v="2016-02-20T00:00:00"/>
    <s v="Zone 5 - Mile 108"/>
    <x v="163"/>
    <x v="84"/>
    <x v="104"/>
    <x v="2"/>
    <x v="4"/>
    <m/>
    <s v="Shark Cow / Sevengill"/>
    <n v="150"/>
    <n v="45.3"/>
    <n v="45.3"/>
  </r>
  <r>
    <x v="38"/>
    <d v="2016-02-20T00:00:00"/>
    <s v="Zone 5 - Mile 108"/>
    <x v="460"/>
    <x v="82"/>
    <x v="179"/>
    <x v="2"/>
    <x v="4"/>
    <m/>
    <s v="Shark Spotted Gully"/>
    <n v="110"/>
    <n v="6"/>
    <n v="6"/>
  </r>
  <r>
    <x v="38"/>
    <d v="2016-02-20T00:00:00"/>
    <s v="Zone 5 - Mile 108"/>
    <x v="585"/>
    <x v="328"/>
    <x v="97"/>
    <x v="2"/>
    <x v="4"/>
    <m/>
    <s v="Guitarfish - Lesser"/>
    <n v="79"/>
    <n v="1.8"/>
    <n v="1.8"/>
  </r>
  <r>
    <x v="38"/>
    <d v="2016-02-20T00:00:00"/>
    <s v="Zone 5 - Mile 108"/>
    <x v="418"/>
    <x v="76"/>
    <x v="166"/>
    <x v="2"/>
    <x v="4"/>
    <m/>
    <s v="Shark Spotted Gully"/>
    <n v="151"/>
    <n v="17.8"/>
    <n v="17.8"/>
  </r>
  <r>
    <x v="38"/>
    <d v="2016-02-20T00:00:00"/>
    <s v="Zone 5 - Mile 108"/>
    <x v="418"/>
    <x v="76"/>
    <x v="166"/>
    <x v="2"/>
    <x v="4"/>
    <m/>
    <s v="Shark Hound Smooth"/>
    <n v="72"/>
    <n v="1.2"/>
    <n v="1.2"/>
  </r>
  <r>
    <x v="38"/>
    <d v="2016-02-20T00:00:00"/>
    <s v="Zone 5 - Mile 108"/>
    <x v="418"/>
    <x v="76"/>
    <x v="166"/>
    <x v="2"/>
    <x v="4"/>
    <m/>
    <s v="Shark Copper (Female)"/>
    <n v="190"/>
    <n v="95.9"/>
    <n v="95.9"/>
  </r>
  <r>
    <x v="38"/>
    <d v="2016-02-20T00:00:00"/>
    <s v="Zone 5 - Mile 108"/>
    <x v="361"/>
    <x v="138"/>
    <x v="37"/>
    <x v="2"/>
    <x v="4"/>
    <m/>
    <s v="Guitarfish - Lesser"/>
    <n v="88"/>
    <n v="2.5"/>
    <n v="2.5"/>
  </r>
  <r>
    <x v="38"/>
    <d v="2016-02-20T00:00:00"/>
    <s v="Zone 5 - Mile 108"/>
    <x v="361"/>
    <x v="138"/>
    <x v="37"/>
    <x v="2"/>
    <x v="4"/>
    <m/>
    <s v="Shark Spotted Gully"/>
    <n v="145"/>
    <n v="15.5"/>
    <n v="15.5"/>
  </r>
  <r>
    <x v="38"/>
    <d v="2016-02-20T00:00:00"/>
    <s v="Zone 5 - Mile 108"/>
    <x v="361"/>
    <x v="138"/>
    <x v="37"/>
    <x v="2"/>
    <x v="4"/>
    <m/>
    <s v="Shark Spotted Gully"/>
    <n v="126"/>
    <n v="9.6"/>
    <n v="9.6"/>
  </r>
  <r>
    <x v="38"/>
    <d v="2016-02-20T00:00:00"/>
    <s v="Zone 5 - Mile 108"/>
    <x v="176"/>
    <x v="136"/>
    <x v="113"/>
    <x v="2"/>
    <x v="4"/>
    <m/>
    <s v="Shark Hound Smooth"/>
    <n v="71"/>
    <n v="1.1000000000000001"/>
    <n v="1.1000000000000001"/>
  </r>
  <r>
    <x v="38"/>
    <d v="2016-02-20T00:00:00"/>
    <s v="Zone 5 - Mile 108"/>
    <x v="176"/>
    <x v="136"/>
    <x v="113"/>
    <x v="2"/>
    <x v="4"/>
    <m/>
    <s v="Shark Hound Smooth"/>
    <n v="94"/>
    <n v="3"/>
    <n v="3"/>
  </r>
  <r>
    <x v="38"/>
    <d v="2016-02-20T00:00:00"/>
    <s v="Zone 5 - Mile 108"/>
    <x v="176"/>
    <x v="136"/>
    <x v="113"/>
    <x v="2"/>
    <x v="4"/>
    <m/>
    <s v="Shark Hound Smooth"/>
    <n v="77"/>
    <n v="1.5"/>
    <n v="1.5"/>
  </r>
  <r>
    <x v="38"/>
    <d v="2016-02-20T00:00:00"/>
    <s v="Zone 5 - Mile 108"/>
    <x v="176"/>
    <x v="136"/>
    <x v="113"/>
    <x v="2"/>
    <x v="4"/>
    <m/>
    <s v="Elephantfish"/>
    <n v="77"/>
    <n v="3.6"/>
    <n v="3.6"/>
  </r>
  <r>
    <x v="38"/>
    <d v="2016-02-20T00:00:00"/>
    <s v="Zone 5 - Mile 108"/>
    <x v="172"/>
    <x v="134"/>
    <x v="111"/>
    <x v="2"/>
    <x v="4"/>
    <m/>
    <s v="Shark Spotted Gully"/>
    <n v="155"/>
    <n v="19.5"/>
    <n v="19.5"/>
  </r>
  <r>
    <x v="38"/>
    <d v="2016-02-20T00:00:00"/>
    <s v="Zone 5 - Mile 108"/>
    <x v="172"/>
    <x v="134"/>
    <x v="111"/>
    <x v="2"/>
    <x v="4"/>
    <m/>
    <s v="Shark Spotted Gully"/>
    <n v="127"/>
    <n v="9.8000000000000007"/>
    <n v="9.8000000000000007"/>
  </r>
  <r>
    <x v="38"/>
    <d v="2016-02-20T00:00:00"/>
    <s v="Zone 5 - Mile 108"/>
    <x v="172"/>
    <x v="134"/>
    <x v="111"/>
    <x v="2"/>
    <x v="4"/>
    <m/>
    <s v="Shark Spotted Gully"/>
    <n v="156"/>
    <n v="19.899999999999999"/>
    <n v="19.899999999999999"/>
  </r>
  <r>
    <x v="38"/>
    <d v="2016-02-20T00:00:00"/>
    <s v="Zone 5 - Mile 108"/>
    <x v="172"/>
    <x v="134"/>
    <x v="111"/>
    <x v="2"/>
    <x v="4"/>
    <m/>
    <s v="Shark Hound Smooth"/>
    <n v="97"/>
    <n v="3.3"/>
    <n v="3.3"/>
  </r>
  <r>
    <x v="38"/>
    <d v="2016-02-20T00:00:00"/>
    <s v="Zone 5 - Mile 108"/>
    <x v="172"/>
    <x v="134"/>
    <x v="111"/>
    <x v="2"/>
    <x v="4"/>
    <m/>
    <s v="Shark Hound Smooth"/>
    <n v="140"/>
    <n v="12"/>
    <n v="12"/>
  </r>
  <r>
    <x v="38"/>
    <d v="2016-02-20T00:00:00"/>
    <s v="Zone 5 - Mile 108"/>
    <x v="338"/>
    <x v="45"/>
    <x v="75"/>
    <x v="2"/>
    <x v="4"/>
    <m/>
    <s v="Ray Blue (Male)"/>
    <n v="46"/>
    <n v="3"/>
    <n v="3"/>
  </r>
  <r>
    <x v="38"/>
    <d v="2016-02-20T00:00:00"/>
    <s v="Zone 5 - Mile 108"/>
    <x v="338"/>
    <x v="45"/>
    <x v="75"/>
    <x v="2"/>
    <x v="4"/>
    <m/>
    <s v="Shark Cow / Sevengill"/>
    <n v="146"/>
    <n v="41.5"/>
    <n v="41.5"/>
  </r>
  <r>
    <x v="38"/>
    <d v="2016-02-20T00:00:00"/>
    <s v="Zone 5 - Mile 108"/>
    <x v="338"/>
    <x v="45"/>
    <x v="75"/>
    <x v="2"/>
    <x v="4"/>
    <m/>
    <s v="Guitarfish - Lesser"/>
    <n v="78"/>
    <n v="1.7"/>
    <n v="1.7"/>
  </r>
  <r>
    <x v="38"/>
    <d v="2016-02-20T00:00:00"/>
    <s v="Zone 5 - Mile 108"/>
    <x v="406"/>
    <x v="246"/>
    <x v="198"/>
    <x v="2"/>
    <x v="4"/>
    <m/>
    <s v="Shark Cow / Sevengill"/>
    <n v="124"/>
    <n v="24.3"/>
    <n v="24.3"/>
  </r>
  <r>
    <x v="38"/>
    <d v="2016-02-20T00:00:00"/>
    <s v="Zone 5 - Mile 108"/>
    <x v="406"/>
    <x v="246"/>
    <x v="198"/>
    <x v="2"/>
    <x v="4"/>
    <m/>
    <s v="Skate Spearnose"/>
    <n v="69"/>
    <n v="2.7"/>
    <n v="2.7"/>
  </r>
  <r>
    <x v="38"/>
    <d v="2016-02-20T00:00:00"/>
    <s v="Zone 5 - Mile 108"/>
    <x v="406"/>
    <x v="246"/>
    <x v="198"/>
    <x v="2"/>
    <x v="4"/>
    <m/>
    <s v="Shark Spotted Gully"/>
    <n v="149"/>
    <n v="17"/>
    <n v="17"/>
  </r>
  <r>
    <x v="38"/>
    <d v="2016-02-20T00:00:00"/>
    <s v="Zone 5 - Mile 108"/>
    <x v="538"/>
    <x v="376"/>
    <x v="69"/>
    <x v="2"/>
    <x v="4"/>
    <m/>
    <s v="Shark Spotted Gully"/>
    <n v="88"/>
    <n v="2.8"/>
    <n v="2.8"/>
  </r>
  <r>
    <x v="38"/>
    <d v="2016-02-20T00:00:00"/>
    <s v="Zone 5 - Mile 108"/>
    <x v="538"/>
    <x v="376"/>
    <x v="69"/>
    <x v="2"/>
    <x v="4"/>
    <m/>
    <s v="Shark Hound Smooth"/>
    <n v="89"/>
    <n v="2.5"/>
    <n v="2.5"/>
  </r>
  <r>
    <x v="38"/>
    <d v="2016-02-20T00:00:00"/>
    <s v="Zone 5 - Mile 108"/>
    <x v="538"/>
    <x v="376"/>
    <x v="69"/>
    <x v="2"/>
    <x v="4"/>
    <m/>
    <s v="Shark Spotted Gully"/>
    <n v="138"/>
    <n v="13.1"/>
    <n v="13.1"/>
  </r>
  <r>
    <x v="38"/>
    <d v="2016-02-20T00:00:00"/>
    <s v="Zone 5 - Mile 108"/>
    <x v="538"/>
    <x v="376"/>
    <x v="69"/>
    <x v="2"/>
    <x v="4"/>
    <m/>
    <s v="Shark Hound Smooth"/>
    <n v="65"/>
    <n v="0"/>
    <n v="0"/>
  </r>
  <r>
    <x v="38"/>
    <d v="2016-02-20T00:00:00"/>
    <s v="Zone 5 - Mile 108"/>
    <x v="562"/>
    <x v="78"/>
    <x v="300"/>
    <x v="4"/>
    <x v="4"/>
    <m/>
    <s v="Shark Hound Smooth"/>
    <n v="91"/>
    <n v="2.7"/>
    <n v="2.7"/>
  </r>
  <r>
    <x v="38"/>
    <d v="2016-02-20T00:00:00"/>
    <s v="Zone 5 - Mile 108"/>
    <x v="562"/>
    <x v="78"/>
    <x v="300"/>
    <x v="4"/>
    <x v="4"/>
    <m/>
    <s v="Shark Spotted Gully"/>
    <n v="102"/>
    <n v="4.5999999999999996"/>
    <n v="4.5999999999999996"/>
  </r>
  <r>
    <x v="38"/>
    <d v="2016-02-20T00:00:00"/>
    <s v="Zone 5 - Mile 108"/>
    <x v="562"/>
    <x v="78"/>
    <x v="300"/>
    <x v="4"/>
    <x v="4"/>
    <m/>
    <s v="Shark Hound Smooth"/>
    <n v="81"/>
    <n v="1.8"/>
    <n v="1.8"/>
  </r>
  <r>
    <x v="38"/>
    <d v="2016-02-20T00:00:00"/>
    <s v="Zone 5 - Mile 108"/>
    <x v="315"/>
    <x v="45"/>
    <x v="179"/>
    <x v="2"/>
    <x v="4"/>
    <m/>
    <s v="Shark Spotted Gully"/>
    <n v="155"/>
    <n v="19.5"/>
    <n v="19.5"/>
  </r>
  <r>
    <x v="38"/>
    <d v="2016-02-20T00:00:00"/>
    <s v="Zone 5 - Mile 108"/>
    <x v="315"/>
    <x v="45"/>
    <x v="179"/>
    <x v="2"/>
    <x v="4"/>
    <m/>
    <s v="Shark Spotted Gully"/>
    <n v="158"/>
    <n v="20.8"/>
    <n v="20.8"/>
  </r>
  <r>
    <x v="38"/>
    <d v="2016-02-20T00:00:00"/>
    <s v="Zone 5 - Mile 108"/>
    <x v="315"/>
    <x v="45"/>
    <x v="179"/>
    <x v="2"/>
    <x v="4"/>
    <m/>
    <s v="Shark Hound Smooth"/>
    <n v="83"/>
    <n v="1.9"/>
    <n v="1.9"/>
  </r>
  <r>
    <x v="38"/>
    <d v="2016-02-20T00:00:00"/>
    <s v="Zone 5 - Mile 108"/>
    <x v="315"/>
    <x v="45"/>
    <x v="179"/>
    <x v="2"/>
    <x v="4"/>
    <m/>
    <s v="Shark Hound Smooth"/>
    <n v="81"/>
    <n v="1.8"/>
    <n v="1.8"/>
  </r>
  <r>
    <x v="38"/>
    <d v="2016-02-20T00:00:00"/>
    <s v="Zone 5 - Mile 108"/>
    <x v="315"/>
    <x v="45"/>
    <x v="179"/>
    <x v="2"/>
    <x v="4"/>
    <m/>
    <s v="Shark Cow / Sevengill"/>
    <n v="143"/>
    <n v="38.799999999999997"/>
    <n v="38.799999999999997"/>
  </r>
  <r>
    <x v="38"/>
    <d v="2016-02-20T00:00:00"/>
    <s v="Zone 5 - Mile 108"/>
    <x v="599"/>
    <x v="406"/>
    <x v="316"/>
    <x v="2"/>
    <x v="4"/>
    <m/>
    <s v="Shark Spotted Gully"/>
    <n v="145"/>
    <n v="15.5"/>
    <n v="15.5"/>
  </r>
  <r>
    <x v="38"/>
    <d v="2016-02-20T00:00:00"/>
    <s v="Zone 5 - Mile 108"/>
    <x v="600"/>
    <x v="13"/>
    <x v="317"/>
    <x v="2"/>
    <x v="4"/>
    <m/>
    <m/>
    <m/>
    <s v=""/>
    <s v=""/>
  </r>
  <r>
    <x v="38"/>
    <d v="2016-02-20T00:00:00"/>
    <s v="Zone 5 - Mile 108"/>
    <x v="459"/>
    <x v="180"/>
    <x v="17"/>
    <x v="2"/>
    <x v="4"/>
    <m/>
    <s v="Guitarfish - Lesser"/>
    <n v="82"/>
    <n v="2"/>
    <n v="2"/>
  </r>
  <r>
    <x v="38"/>
    <d v="2016-02-20T00:00:00"/>
    <s v="Zone 5 - Mile 108"/>
    <x v="459"/>
    <x v="180"/>
    <x v="17"/>
    <x v="2"/>
    <x v="4"/>
    <m/>
    <s v="Skate Spearnose"/>
    <n v="141"/>
    <n v="26.2"/>
    <n v="26.2"/>
  </r>
  <r>
    <x v="38"/>
    <d v="2016-02-20T00:00:00"/>
    <s v="Zone 5 - Mile 108"/>
    <x v="459"/>
    <x v="180"/>
    <x v="17"/>
    <x v="2"/>
    <x v="4"/>
    <m/>
    <s v="Shark Cow / Sevengill"/>
    <n v="113"/>
    <n v="17.899999999999999"/>
    <n v="17.899999999999999"/>
  </r>
  <r>
    <x v="38"/>
    <d v="2016-02-20T00:00:00"/>
    <s v="Zone 5 - Mile 108"/>
    <x v="459"/>
    <x v="180"/>
    <x v="17"/>
    <x v="2"/>
    <x v="4"/>
    <m/>
    <s v="Green Eye Spurdog shark"/>
    <n v="62"/>
    <n v="0"/>
    <n v="0"/>
  </r>
  <r>
    <x v="38"/>
    <d v="2016-02-20T00:00:00"/>
    <s v="Zone 5 - Mile 108"/>
    <x v="351"/>
    <x v="110"/>
    <x v="197"/>
    <x v="4"/>
    <x v="17"/>
    <m/>
    <m/>
    <m/>
    <s v=""/>
    <s v=""/>
  </r>
  <r>
    <x v="38"/>
    <d v="2016-02-20T00:00:00"/>
    <s v="Zone 5 - Mile 108"/>
    <x v="310"/>
    <x v="61"/>
    <x v="10"/>
    <x v="2"/>
    <x v="17"/>
    <m/>
    <m/>
    <m/>
    <s v=""/>
    <s v=""/>
  </r>
  <r>
    <x v="38"/>
    <d v="2016-02-20T00:00:00"/>
    <s v="Zone 5 - Mile 108"/>
    <x v="566"/>
    <x v="207"/>
    <x v="94"/>
    <x v="2"/>
    <x v="17"/>
    <m/>
    <m/>
    <m/>
    <s v=""/>
    <s v=""/>
  </r>
  <r>
    <x v="38"/>
    <d v="2016-02-20T00:00:00"/>
    <s v="Zone 5 - Mile 108"/>
    <x v="235"/>
    <x v="168"/>
    <x v="94"/>
    <x v="0"/>
    <x v="17"/>
    <m/>
    <m/>
    <m/>
    <s v=""/>
    <s v=""/>
  </r>
  <r>
    <x v="38"/>
    <d v="2016-02-20T00:00:00"/>
    <s v="Zone 5 - Mile 108"/>
    <x v="447"/>
    <x v="13"/>
    <x v="238"/>
    <x v="4"/>
    <x v="17"/>
    <m/>
    <s v="Shark Hound Smooth"/>
    <n v="78"/>
    <n v="1.5"/>
    <n v="1.5"/>
  </r>
  <r>
    <x v="38"/>
    <d v="2016-02-20T00:00:00"/>
    <s v="Zone 5 - Mile 108"/>
    <x v="601"/>
    <x v="340"/>
    <x v="59"/>
    <x v="2"/>
    <x v="43"/>
    <m/>
    <s v="Shark Hound Smooth"/>
    <n v="138"/>
    <n v="11.4"/>
    <n v="11.4"/>
  </r>
  <r>
    <x v="38"/>
    <d v="2016-02-20T00:00:00"/>
    <s v="Zone 5 - Mile 108"/>
    <x v="255"/>
    <x v="183"/>
    <x v="94"/>
    <x v="3"/>
    <x v="17"/>
    <m/>
    <s v="Shark Spotted Gully"/>
    <n v="143"/>
    <n v="14.8"/>
    <n v="14.8"/>
  </r>
  <r>
    <x v="38"/>
    <d v="2016-02-20T00:00:00"/>
    <s v="Zone 5 - Mile 108"/>
    <x v="236"/>
    <x v="169"/>
    <x v="145"/>
    <x v="4"/>
    <x v="17"/>
    <m/>
    <s v="Skate Spearnose"/>
    <n v="101"/>
    <n v="9.1"/>
    <n v="9.1"/>
  </r>
  <r>
    <x v="38"/>
    <d v="2016-02-20T00:00:00"/>
    <s v="Zone 5 - Mile 108"/>
    <x v="236"/>
    <x v="169"/>
    <x v="145"/>
    <x v="4"/>
    <x v="17"/>
    <m/>
    <s v="Shark Cow / Sevengill"/>
    <n v="170"/>
    <n v="68.3"/>
    <n v="68.3"/>
  </r>
  <r>
    <x v="38"/>
    <d v="2016-02-20T00:00:00"/>
    <s v="Zone 5 - Mile 108"/>
    <x v="602"/>
    <x v="407"/>
    <x v="43"/>
    <x v="0"/>
    <x v="17"/>
    <m/>
    <s v="Shark Hound Smooth"/>
    <n v="92"/>
    <n v="2.8"/>
    <n v="2.8"/>
  </r>
  <r>
    <x v="38"/>
    <d v="2016-02-20T00:00:00"/>
    <s v="Zone 5 - Mile 108"/>
    <x v="602"/>
    <x v="407"/>
    <x v="43"/>
    <x v="0"/>
    <x v="17"/>
    <m/>
    <s v="Shark Hound Smooth"/>
    <n v="71"/>
    <n v="1.1000000000000001"/>
    <n v="1.1000000000000001"/>
  </r>
  <r>
    <x v="38"/>
    <d v="2016-02-20T00:00:00"/>
    <s v="Zone 5 - Mile 108"/>
    <x v="350"/>
    <x v="32"/>
    <x v="197"/>
    <x v="2"/>
    <x v="17"/>
    <m/>
    <s v="Shark Spotted Gully"/>
    <n v="116"/>
    <n v="7.2"/>
    <n v="7.2"/>
  </r>
  <r>
    <x v="38"/>
    <d v="2016-02-20T00:00:00"/>
    <s v="Zone 5 - Mile 108"/>
    <x v="350"/>
    <x v="32"/>
    <x v="197"/>
    <x v="2"/>
    <x v="17"/>
    <m/>
    <s v="Shark Hound Smooth"/>
    <n v="54"/>
    <n v="0"/>
    <n v="0"/>
  </r>
  <r>
    <x v="38"/>
    <d v="2016-02-20T00:00:00"/>
    <s v="Zone 5 - Mile 108"/>
    <x v="350"/>
    <x v="32"/>
    <x v="197"/>
    <x v="2"/>
    <x v="17"/>
    <m/>
    <s v="Skate Spearnose"/>
    <n v="128"/>
    <n v="19.3"/>
    <n v="19.3"/>
  </r>
  <r>
    <x v="38"/>
    <d v="2016-02-20T00:00:00"/>
    <s v="Zone 5 - Mile 108"/>
    <x v="267"/>
    <x v="172"/>
    <x v="159"/>
    <x v="9"/>
    <x v="0"/>
    <m/>
    <m/>
    <m/>
    <s v=""/>
    <s v=""/>
  </r>
  <r>
    <x v="38"/>
    <d v="2016-02-20T00:00:00"/>
    <s v="Zone 5 - Mile 108"/>
    <x v="268"/>
    <x v="138"/>
    <x v="159"/>
    <x v="9"/>
    <x v="0"/>
    <m/>
    <m/>
    <m/>
    <s v=""/>
    <s v=""/>
  </r>
  <r>
    <x v="38"/>
    <d v="2016-02-20T00:00:00"/>
    <s v="Zone 5 - Mile 108"/>
    <x v="354"/>
    <x v="248"/>
    <x v="226"/>
    <x v="11"/>
    <x v="0"/>
    <m/>
    <m/>
    <m/>
    <s v=""/>
    <s v=""/>
  </r>
  <r>
    <x v="38"/>
    <d v="2016-02-20T00:00:00"/>
    <s v="Zone 5 - Mile 108"/>
    <x v="0"/>
    <x v="0"/>
    <x v="0"/>
    <x v="0"/>
    <x v="0"/>
    <m/>
    <m/>
    <m/>
    <s v=""/>
    <s v=""/>
  </r>
  <r>
    <x v="38"/>
    <d v="2016-02-20T00:00:00"/>
    <s v="Zone 5 - Mile 108"/>
    <x v="1"/>
    <x v="1"/>
    <x v="0"/>
    <x v="1"/>
    <x v="0"/>
    <m/>
    <m/>
    <m/>
    <s v=""/>
    <s v=""/>
  </r>
  <r>
    <x v="38"/>
    <d v="2016-02-20T00:00:00"/>
    <s v="Zone 5 - Mile 108"/>
    <x v="263"/>
    <x v="55"/>
    <x v="158"/>
    <x v="2"/>
    <x v="0"/>
    <m/>
    <m/>
    <m/>
    <s v=""/>
    <s v=""/>
  </r>
  <r>
    <x v="38"/>
    <d v="2016-02-20T00:00:00"/>
    <s v="Zone 5 - Mile 108"/>
    <x v="603"/>
    <x v="193"/>
    <x v="43"/>
    <x v="2"/>
    <x v="0"/>
    <m/>
    <m/>
    <m/>
    <s v=""/>
    <s v=""/>
  </r>
  <r>
    <x v="38"/>
    <d v="2016-02-20T00:00:00"/>
    <s v="Zone 5 - Mile 108"/>
    <x v="604"/>
    <x v="408"/>
    <x v="318"/>
    <x v="4"/>
    <x v="0"/>
    <m/>
    <m/>
    <m/>
    <s v=""/>
    <s v=""/>
  </r>
  <r>
    <x v="38"/>
    <d v="2016-02-20T00:00:00"/>
    <s v="Zone 5 - Mile 108"/>
    <x v="6"/>
    <x v="6"/>
    <x v="2"/>
    <x v="3"/>
    <x v="0"/>
    <m/>
    <m/>
    <m/>
    <s v=""/>
    <s v=""/>
  </r>
  <r>
    <x v="38"/>
    <d v="2016-02-20T00:00:00"/>
    <s v="Zone 5 - Mile 108"/>
    <x v="12"/>
    <x v="12"/>
    <x v="8"/>
    <x v="4"/>
    <x v="0"/>
    <m/>
    <m/>
    <m/>
    <s v=""/>
    <s v=""/>
  </r>
  <r>
    <x v="38"/>
    <d v="2016-02-20T00:00:00"/>
    <s v="Zone 5 - Mile 108"/>
    <x v="15"/>
    <x v="15"/>
    <x v="10"/>
    <x v="3"/>
    <x v="0"/>
    <m/>
    <m/>
    <m/>
    <s v=""/>
    <s v=""/>
  </r>
  <r>
    <x v="38"/>
    <d v="2016-02-20T00:00:00"/>
    <s v="Zone 5 - Mile 108"/>
    <x v="14"/>
    <x v="14"/>
    <x v="10"/>
    <x v="4"/>
    <x v="0"/>
    <m/>
    <m/>
    <m/>
    <s v=""/>
    <s v=""/>
  </r>
  <r>
    <x v="38"/>
    <d v="2016-02-20T00:00:00"/>
    <s v="Zone 5 - Mile 108"/>
    <x v="4"/>
    <x v="4"/>
    <x v="2"/>
    <x v="2"/>
    <x v="0"/>
    <m/>
    <m/>
    <m/>
    <s v=""/>
    <s v=""/>
  </r>
  <r>
    <x v="38"/>
    <d v="2016-02-20T00:00:00"/>
    <s v="Zone 5 - Mile 108"/>
    <x v="605"/>
    <x v="409"/>
    <x v="146"/>
    <x v="7"/>
    <x v="0"/>
    <m/>
    <m/>
    <m/>
    <s v=""/>
    <s v=""/>
  </r>
  <r>
    <x v="38"/>
    <d v="2016-02-20T00:00:00"/>
    <s v="Zone 5 - Mile 108"/>
    <x v="237"/>
    <x v="170"/>
    <x v="146"/>
    <x v="2"/>
    <x v="0"/>
    <m/>
    <m/>
    <m/>
    <s v=""/>
    <s v=""/>
  </r>
  <r>
    <x v="38"/>
    <d v="2016-02-20T00:00:00"/>
    <s v="Zone 5 - Mile 108"/>
    <x v="261"/>
    <x v="188"/>
    <x v="158"/>
    <x v="7"/>
    <x v="0"/>
    <m/>
    <s v="Guitarfish - Lesser"/>
    <n v="71"/>
    <n v="1.3"/>
    <n v="1.3"/>
  </r>
  <r>
    <x v="38"/>
    <d v="2016-02-20T00:00:00"/>
    <s v="Zone 5 - Mile 108"/>
    <x v="261"/>
    <x v="188"/>
    <x v="158"/>
    <x v="7"/>
    <x v="0"/>
    <s v="Galjoen"/>
    <m/>
    <n v="33"/>
    <n v="0.7"/>
    <n v="0.7"/>
  </r>
  <r>
    <x v="38"/>
    <d v="2016-02-20T00:00:00"/>
    <s v="Zone 5 - Mile 108"/>
    <x v="11"/>
    <x v="11"/>
    <x v="7"/>
    <x v="5"/>
    <x v="0"/>
    <s v="Galjoen"/>
    <m/>
    <n v="30"/>
    <n v="0.5"/>
    <n v="0.5"/>
  </r>
  <r>
    <x v="38"/>
    <d v="2016-02-20T00:00:00"/>
    <s v="Zone 5 - Mile 108"/>
    <x v="11"/>
    <x v="11"/>
    <x v="7"/>
    <x v="5"/>
    <x v="0"/>
    <s v="Galjoen"/>
    <m/>
    <n v="32"/>
    <n v="0.6"/>
    <n v="0.6"/>
  </r>
  <r>
    <x v="38"/>
    <d v="2016-02-20T00:00:00"/>
    <s v="Zone 5 - Mile 108"/>
    <x v="262"/>
    <x v="189"/>
    <x v="6"/>
    <x v="5"/>
    <x v="0"/>
    <m/>
    <s v="Guitarfish - Lesser"/>
    <n v="69"/>
    <n v="1.2"/>
    <n v="1.2"/>
  </r>
  <r>
    <x v="38"/>
    <d v="2016-02-20T00:00:00"/>
    <s v="Zone 5 - Mile 108"/>
    <x v="262"/>
    <x v="189"/>
    <x v="6"/>
    <x v="5"/>
    <x v="0"/>
    <m/>
    <s v="Guitarfish - Lesser"/>
    <n v="85"/>
    <n v="2.2000000000000002"/>
    <n v="2.2000000000000002"/>
  </r>
  <r>
    <x v="38"/>
    <d v="2016-02-20T00:00:00"/>
    <s v="Zone 5 - Mile 108"/>
    <x v="262"/>
    <x v="189"/>
    <x v="6"/>
    <x v="5"/>
    <x v="0"/>
    <s v="Blacktail"/>
    <m/>
    <n v="32"/>
    <n v="1"/>
    <n v="1"/>
  </r>
  <r>
    <x v="38"/>
    <d v="2016-02-20T00:00:00"/>
    <s v="Zone 5 - Mile 108"/>
    <x v="606"/>
    <x v="410"/>
    <x v="318"/>
    <x v="5"/>
    <x v="0"/>
    <m/>
    <s v="Guitarfish - Lesser"/>
    <n v="82"/>
    <n v="2"/>
    <n v="2"/>
  </r>
  <r>
    <x v="38"/>
    <d v="2016-02-20T00:00:00"/>
    <s v="Zone 5 - Mile 108"/>
    <x v="3"/>
    <x v="3"/>
    <x v="2"/>
    <x v="0"/>
    <x v="0"/>
    <m/>
    <s v="Skate Spearnose"/>
    <n v="130"/>
    <n v="20.3"/>
    <n v="20.3"/>
  </r>
  <r>
    <x v="38"/>
    <d v="2016-02-20T00:00:00"/>
    <s v="Zone 5 - Mile 108"/>
    <x v="3"/>
    <x v="3"/>
    <x v="2"/>
    <x v="0"/>
    <x v="0"/>
    <m/>
    <s v="Shark Cow / Sevengill"/>
    <n v="134"/>
    <n v="31.3"/>
    <n v="31.3"/>
  </r>
  <r>
    <x v="38"/>
    <d v="2016-02-20T00:00:00"/>
    <s v="Zone 5 - Mile 108"/>
    <x v="3"/>
    <x v="3"/>
    <x v="2"/>
    <x v="0"/>
    <x v="0"/>
    <m/>
    <s v="Shark Cow / Sevengill"/>
    <n v="149"/>
    <n v="44.3"/>
    <n v="44.3"/>
  </r>
  <r>
    <x v="38"/>
    <d v="2016-02-20T00:00:00"/>
    <s v="Zone 5 - Mile 108"/>
    <x v="3"/>
    <x v="3"/>
    <x v="2"/>
    <x v="0"/>
    <x v="0"/>
    <m/>
    <s v="Shark Cow / Sevengill"/>
    <n v="150"/>
    <n v="45.3"/>
    <n v="45.3"/>
  </r>
  <r>
    <x v="38"/>
    <d v="2016-02-20T00:00:00"/>
    <s v="Zone 5 - Mile 108"/>
    <x v="5"/>
    <x v="5"/>
    <x v="2"/>
    <x v="2"/>
    <x v="0"/>
    <m/>
    <s v="Shark Cow / Sevengill"/>
    <n v="137"/>
    <n v="33.700000000000003"/>
    <n v="33.700000000000003"/>
  </r>
  <r>
    <x v="38"/>
    <d v="2016-02-20T00:00:00"/>
    <s v="Zone 5 - Mile 108"/>
    <x v="5"/>
    <x v="5"/>
    <x v="2"/>
    <x v="2"/>
    <x v="0"/>
    <m/>
    <s v="Shark Cow / Sevengill"/>
    <n v="80"/>
    <n v="5.8"/>
    <n v="5.8"/>
  </r>
  <r>
    <x v="38"/>
    <d v="2016-02-20T00:00:00"/>
    <s v="Zone 5 - Mile 108"/>
    <x v="264"/>
    <x v="113"/>
    <x v="6"/>
    <x v="8"/>
    <x v="0"/>
    <m/>
    <s v="Guitarfish - Lesser"/>
    <n v="62"/>
    <n v="0"/>
    <n v="0"/>
  </r>
  <r>
    <x v="38"/>
    <d v="2016-02-20T00:00:00"/>
    <s v="Zone 5 - Mile 108"/>
    <x v="264"/>
    <x v="113"/>
    <x v="6"/>
    <x v="8"/>
    <x v="0"/>
    <m/>
    <s v="Elephantfish"/>
    <n v="82"/>
    <n v="4.4000000000000004"/>
    <n v="4.4000000000000004"/>
  </r>
  <r>
    <x v="38"/>
    <d v="2016-02-20T00:00:00"/>
    <s v="Zone 5 - Mile 108"/>
    <x v="266"/>
    <x v="5"/>
    <x v="159"/>
    <x v="4"/>
    <x v="0"/>
    <m/>
    <s v="Shark Spotted Gully"/>
    <n v="115"/>
    <n v="7"/>
    <n v="7"/>
  </r>
  <r>
    <x v="38"/>
    <d v="2016-02-20T00:00:00"/>
    <s v="Zone 5 - Mile 108"/>
    <x v="266"/>
    <x v="5"/>
    <x v="159"/>
    <x v="4"/>
    <x v="0"/>
    <m/>
    <s v="Green Eye Spurdog shark"/>
    <n v="51"/>
    <n v="0"/>
    <n v="0"/>
  </r>
  <r>
    <x v="38"/>
    <d v="2016-02-20T00:00:00"/>
    <s v="Zone 5 - Mile 108"/>
    <x v="266"/>
    <x v="5"/>
    <x v="159"/>
    <x v="4"/>
    <x v="0"/>
    <m/>
    <s v="Shark Spotted Gully"/>
    <n v="152"/>
    <n v="18.2"/>
    <n v="18.2"/>
  </r>
  <r>
    <x v="38"/>
    <d v="2016-02-20T00:00:00"/>
    <s v="Zone 5 - Mile 108"/>
    <x v="10"/>
    <x v="10"/>
    <x v="6"/>
    <x v="4"/>
    <x v="0"/>
    <m/>
    <s v="Shark Spotted Gully"/>
    <n v="153"/>
    <n v="18.600000000000001"/>
    <n v="18.600000000000001"/>
  </r>
  <r>
    <x v="38"/>
    <d v="2016-02-20T00:00:00"/>
    <s v="Zone 5 - Mile 108"/>
    <x v="325"/>
    <x v="61"/>
    <x v="187"/>
    <x v="2"/>
    <x v="0"/>
    <m/>
    <s v="Shark Cow / Sevengill"/>
    <n v="161"/>
    <n v="57.2"/>
    <n v="57.2"/>
  </r>
  <r>
    <x v="38"/>
    <d v="2016-02-20T00:00:00"/>
    <s v="Zone 5 - Mile 108"/>
    <x v="325"/>
    <x v="61"/>
    <x v="187"/>
    <x v="2"/>
    <x v="0"/>
    <m/>
    <s v="Shark Cow / Sevengill"/>
    <n v="131"/>
    <n v="29.1"/>
    <n v="29.1"/>
  </r>
  <r>
    <x v="38"/>
    <d v="2016-02-20T00:00:00"/>
    <s v="Zone 5 - Mile 108"/>
    <x v="607"/>
    <x v="228"/>
    <x v="319"/>
    <x v="4"/>
    <x v="0"/>
    <m/>
    <s v="Skate Spearnose"/>
    <n v="110"/>
    <n v="12"/>
    <n v="12"/>
  </r>
  <r>
    <x v="38"/>
    <d v="2016-02-20T00:00:00"/>
    <s v="Zone 5 - Mile 108"/>
    <x v="246"/>
    <x v="5"/>
    <x v="152"/>
    <x v="2"/>
    <x v="22"/>
    <m/>
    <s v="Shark Spotted Gully"/>
    <n v="116"/>
    <n v="7.2"/>
    <n v="7.2"/>
  </r>
  <r>
    <x v="38"/>
    <d v="2016-02-20T00:00:00"/>
    <s v="Zone 5 - Mile 108"/>
    <x v="246"/>
    <x v="5"/>
    <x v="152"/>
    <x v="2"/>
    <x v="22"/>
    <m/>
    <s v="Shark Cow / Sevengill"/>
    <n v="139"/>
    <n v="35.299999999999997"/>
    <n v="35.299999999999997"/>
  </r>
  <r>
    <x v="38"/>
    <d v="2016-02-20T00:00:00"/>
    <s v="Zone 5 - Mile 108"/>
    <x v="246"/>
    <x v="5"/>
    <x v="152"/>
    <x v="2"/>
    <x v="22"/>
    <m/>
    <s v="Shark Cow / Sevengill"/>
    <n v="117"/>
    <n v="20.100000000000001"/>
    <n v="20.100000000000001"/>
  </r>
  <r>
    <x v="38"/>
    <d v="2016-02-20T00:00:00"/>
    <s v="Zone 5 - Mile 108"/>
    <x v="246"/>
    <x v="5"/>
    <x v="152"/>
    <x v="2"/>
    <x v="22"/>
    <m/>
    <s v="Shark Copper (Female)"/>
    <n v="167"/>
    <n v="64"/>
    <n v="64"/>
  </r>
  <r>
    <x v="38"/>
    <d v="2016-02-20T00:00:00"/>
    <s v="Zone 5 - Mile 108"/>
    <x v="245"/>
    <x v="176"/>
    <x v="151"/>
    <x v="0"/>
    <x v="22"/>
    <m/>
    <s v="Shark Cow / Sevengill"/>
    <n v="161"/>
    <n v="57.2"/>
    <n v="57.2"/>
  </r>
  <r>
    <x v="38"/>
    <d v="2016-02-20T00:00:00"/>
    <s v="Zone 5 - Mile 108"/>
    <x v="245"/>
    <x v="176"/>
    <x v="151"/>
    <x v="0"/>
    <x v="22"/>
    <m/>
    <s v="Shark Spotted Gully"/>
    <n v="168"/>
    <n v="25.7"/>
    <n v="25.7"/>
  </r>
  <r>
    <x v="38"/>
    <d v="2016-02-20T00:00:00"/>
    <s v="Zone 5 - Mile 108"/>
    <x v="295"/>
    <x v="178"/>
    <x v="169"/>
    <x v="4"/>
    <x v="22"/>
    <m/>
    <s v="Elephantfish"/>
    <n v="72"/>
    <n v="3"/>
    <n v="3"/>
  </r>
  <r>
    <x v="38"/>
    <d v="2016-02-20T00:00:00"/>
    <s v="Zone 5 - Mile 108"/>
    <x v="569"/>
    <x v="10"/>
    <x v="301"/>
    <x v="4"/>
    <x v="22"/>
    <m/>
    <m/>
    <m/>
    <s v=""/>
    <s v=""/>
  </r>
  <r>
    <x v="38"/>
    <d v="2016-02-20T00:00:00"/>
    <s v="Zone 5 - Mile 108"/>
    <x v="393"/>
    <x v="276"/>
    <x v="152"/>
    <x v="7"/>
    <x v="22"/>
    <m/>
    <m/>
    <m/>
    <s v=""/>
    <s v=""/>
  </r>
  <r>
    <x v="38"/>
    <d v="2016-02-20T00:00:00"/>
    <s v="Zone 5 - Mile 108"/>
    <x v="308"/>
    <x v="218"/>
    <x v="174"/>
    <x v="2"/>
    <x v="22"/>
    <m/>
    <m/>
    <m/>
    <s v=""/>
    <s v=""/>
  </r>
  <r>
    <x v="38"/>
    <d v="2016-02-20T00:00:00"/>
    <s v="Zone 5 - Mile 108"/>
    <x v="121"/>
    <x v="95"/>
    <x v="86"/>
    <x v="2"/>
    <x v="7"/>
    <m/>
    <m/>
    <m/>
    <s v=""/>
    <s v=""/>
  </r>
  <r>
    <x v="38"/>
    <d v="2016-02-20T00:00:00"/>
    <s v="Zone 5 - Mile 108"/>
    <x v="575"/>
    <x v="395"/>
    <x v="47"/>
    <x v="6"/>
    <x v="7"/>
    <m/>
    <m/>
    <m/>
    <s v=""/>
    <s v=""/>
  </r>
  <r>
    <x v="38"/>
    <d v="2016-02-20T00:00:00"/>
    <s v="Zone 5 - Mile 108"/>
    <x v="65"/>
    <x v="54"/>
    <x v="47"/>
    <x v="2"/>
    <x v="7"/>
    <m/>
    <m/>
    <m/>
    <s v=""/>
    <s v=""/>
  </r>
  <r>
    <x v="38"/>
    <d v="2016-02-20T00:00:00"/>
    <s v="Zone 5 - Mile 108"/>
    <x v="465"/>
    <x v="324"/>
    <x v="246"/>
    <x v="2"/>
    <x v="7"/>
    <m/>
    <m/>
    <m/>
    <s v=""/>
    <s v=""/>
  </r>
  <r>
    <x v="38"/>
    <d v="2016-02-20T00:00:00"/>
    <s v="Zone 5 - Mile 108"/>
    <x v="564"/>
    <x v="375"/>
    <x v="299"/>
    <x v="2"/>
    <x v="7"/>
    <m/>
    <m/>
    <m/>
    <s v=""/>
    <s v=""/>
  </r>
  <r>
    <x v="38"/>
    <d v="2016-02-20T00:00:00"/>
    <s v="Zone 5 - Mile 108"/>
    <x v="346"/>
    <x v="242"/>
    <x v="10"/>
    <x v="4"/>
    <x v="7"/>
    <m/>
    <m/>
    <m/>
    <s v=""/>
    <s v=""/>
  </r>
  <r>
    <x v="38"/>
    <d v="2016-02-20T00:00:00"/>
    <s v="Zone 5 - Mile 108"/>
    <x v="132"/>
    <x v="105"/>
    <x v="23"/>
    <x v="7"/>
    <x v="7"/>
    <m/>
    <m/>
    <m/>
    <s v=""/>
    <s v=""/>
  </r>
  <r>
    <x v="38"/>
    <d v="2016-02-20T00:00:00"/>
    <s v="Zone 5 - Mile 108"/>
    <x v="461"/>
    <x v="321"/>
    <x v="242"/>
    <x v="4"/>
    <x v="7"/>
    <m/>
    <m/>
    <m/>
    <s v=""/>
    <s v=""/>
  </r>
  <r>
    <x v="38"/>
    <d v="2016-02-20T00:00:00"/>
    <s v="Zone 5 - Mile 108"/>
    <x v="58"/>
    <x v="5"/>
    <x v="42"/>
    <x v="0"/>
    <x v="7"/>
    <m/>
    <m/>
    <m/>
    <s v=""/>
    <s v=""/>
  </r>
  <r>
    <x v="38"/>
    <d v="2016-02-20T00:00:00"/>
    <s v="Zone 5 - Mile 108"/>
    <x v="302"/>
    <x v="32"/>
    <x v="172"/>
    <x v="2"/>
    <x v="7"/>
    <m/>
    <s v="Green Eye Spurdog shark"/>
    <n v="51"/>
    <n v="0"/>
    <n v="0"/>
  </r>
  <r>
    <x v="38"/>
    <d v="2016-02-20T00:00:00"/>
    <s v="Zone 5 - Mile 108"/>
    <x v="563"/>
    <x v="391"/>
    <x v="242"/>
    <x v="5"/>
    <x v="7"/>
    <s v="Blacktail"/>
    <m/>
    <n v="32"/>
    <n v="1"/>
    <n v="1"/>
  </r>
  <r>
    <x v="38"/>
    <d v="2016-02-20T00:00:00"/>
    <s v="Zone 5 - Mile 108"/>
    <x v="64"/>
    <x v="53"/>
    <x v="23"/>
    <x v="2"/>
    <x v="7"/>
    <m/>
    <s v="Shark Spotted Gully"/>
    <n v="92"/>
    <n v="3.3"/>
    <n v="3.3"/>
  </r>
  <r>
    <x v="38"/>
    <d v="2016-02-20T00:00:00"/>
    <s v="Zone 5 - Mile 108"/>
    <x v="64"/>
    <x v="53"/>
    <x v="23"/>
    <x v="2"/>
    <x v="7"/>
    <m/>
    <s v="Shark Cow / Sevengill"/>
    <n v="126"/>
    <n v="25.6"/>
    <n v="25.6"/>
  </r>
  <r>
    <x v="38"/>
    <d v="2016-02-20T00:00:00"/>
    <s v="Zone 5 - Mile 108"/>
    <x v="410"/>
    <x v="81"/>
    <x v="82"/>
    <x v="6"/>
    <x v="7"/>
    <m/>
    <s v="Shark Spotted Gully"/>
    <n v="147"/>
    <n v="16.2"/>
    <n v="16.2"/>
  </r>
  <r>
    <x v="38"/>
    <d v="2016-02-20T00:00:00"/>
    <s v="Zone 5 - Mile 108"/>
    <x v="136"/>
    <x v="45"/>
    <x v="91"/>
    <x v="2"/>
    <x v="7"/>
    <m/>
    <s v="Shark Spotted Gully"/>
    <n v="155"/>
    <n v="19.5"/>
    <n v="19.5"/>
  </r>
  <r>
    <x v="38"/>
    <d v="2016-02-20T00:00:00"/>
    <s v="Zone 5 - Mile 108"/>
    <x v="68"/>
    <x v="57"/>
    <x v="49"/>
    <x v="2"/>
    <x v="7"/>
    <m/>
    <s v="Shark Spotted Gully"/>
    <n v="118"/>
    <n v="7.6"/>
    <n v="7.6"/>
  </r>
  <r>
    <x v="38"/>
    <d v="2016-02-20T00:00:00"/>
    <s v="Zone 5 - Mile 108"/>
    <x v="301"/>
    <x v="214"/>
    <x v="41"/>
    <x v="2"/>
    <x v="7"/>
    <m/>
    <s v="Skate Spearnose"/>
    <n v="137"/>
    <n v="24"/>
    <n v="24"/>
  </r>
  <r>
    <x v="38"/>
    <d v="2016-02-20T00:00:00"/>
    <s v="Zone 5 - Mile 108"/>
    <x v="301"/>
    <x v="214"/>
    <x v="41"/>
    <x v="2"/>
    <x v="7"/>
    <m/>
    <s v="Shark Spotted Gully"/>
    <n v="127"/>
    <n v="9.8000000000000007"/>
    <n v="9.8000000000000007"/>
  </r>
  <r>
    <x v="38"/>
    <d v="2016-02-20T00:00:00"/>
    <s v="Zone 5 - Mile 108"/>
    <x v="301"/>
    <x v="214"/>
    <x v="41"/>
    <x v="2"/>
    <x v="7"/>
    <m/>
    <s v="Shark Hound Smooth"/>
    <n v="72"/>
    <n v="1.2"/>
    <n v="1.2"/>
  </r>
  <r>
    <x v="38"/>
    <d v="2016-02-20T00:00:00"/>
    <s v="Zone 5 - Mile 108"/>
    <x v="137"/>
    <x v="13"/>
    <x v="92"/>
    <x v="9"/>
    <x v="20"/>
    <m/>
    <s v="Shark Cow / Sevengill"/>
    <n v="158"/>
    <n v="53.8"/>
    <n v="53.8"/>
  </r>
  <r>
    <x v="38"/>
    <d v="2016-02-20T00:00:00"/>
    <s v="Zone 5 - Mile 108"/>
    <x v="137"/>
    <x v="13"/>
    <x v="92"/>
    <x v="9"/>
    <x v="20"/>
    <m/>
    <s v="Shark Spotted Gully"/>
    <n v="93"/>
    <n v="3.4"/>
    <n v="3.4"/>
  </r>
  <r>
    <x v="38"/>
    <d v="2016-02-20T00:00:00"/>
    <s v="Zone 5 - Mile 108"/>
    <x v="608"/>
    <x v="257"/>
    <x v="171"/>
    <x v="9"/>
    <x v="7"/>
    <m/>
    <s v="Shark Cow / Sevengill"/>
    <n v="138"/>
    <n v="34.5"/>
    <n v="34.5"/>
  </r>
  <r>
    <x v="38"/>
    <d v="2016-02-20T00:00:00"/>
    <s v="Zone 5 - Mile 108"/>
    <x v="127"/>
    <x v="61"/>
    <x v="55"/>
    <x v="4"/>
    <x v="20"/>
    <m/>
    <s v="Skate Spearnose"/>
    <n v="92"/>
    <n v="6.8"/>
    <n v="6.8"/>
  </r>
  <r>
    <x v="38"/>
    <d v="2016-02-20T00:00:00"/>
    <s v="Zone 5 - Mile 108"/>
    <x v="141"/>
    <x v="111"/>
    <x v="95"/>
    <x v="6"/>
    <x v="15"/>
    <m/>
    <m/>
    <m/>
    <s v=""/>
    <s v=""/>
  </r>
  <r>
    <x v="38"/>
    <d v="2016-02-20T00:00:00"/>
    <s v="Zone 5 - Mile 108"/>
    <x v="576"/>
    <x v="396"/>
    <x v="21"/>
    <x v="2"/>
    <x v="15"/>
    <m/>
    <m/>
    <m/>
    <s v=""/>
    <s v=""/>
  </r>
  <r>
    <x v="38"/>
    <d v="2016-02-20T00:00:00"/>
    <s v="Zone 5 - Mile 108"/>
    <x v="277"/>
    <x v="24"/>
    <x v="139"/>
    <x v="4"/>
    <x v="15"/>
    <m/>
    <m/>
    <m/>
    <s v=""/>
    <s v=""/>
  </r>
  <r>
    <x v="38"/>
    <d v="2016-02-20T00:00:00"/>
    <s v="Zone 5 - Mile 108"/>
    <x v="595"/>
    <x v="404"/>
    <x v="313"/>
    <x v="4"/>
    <x v="15"/>
    <m/>
    <m/>
    <m/>
    <s v=""/>
    <s v=""/>
  </r>
  <r>
    <x v="38"/>
    <d v="2016-02-20T00:00:00"/>
    <s v="Zone 5 - Mile 108"/>
    <x v="143"/>
    <x v="113"/>
    <x v="97"/>
    <x v="0"/>
    <x v="15"/>
    <m/>
    <m/>
    <m/>
    <s v=""/>
    <s v=""/>
  </r>
  <r>
    <x v="38"/>
    <d v="2016-02-20T00:00:00"/>
    <s v="Zone 5 - Mile 108"/>
    <x v="251"/>
    <x v="179"/>
    <x v="139"/>
    <x v="9"/>
    <x v="15"/>
    <m/>
    <s v="Skate Spearnose"/>
    <n v="126"/>
    <n v="18.399999999999999"/>
    <n v="18.399999999999999"/>
  </r>
  <r>
    <x v="38"/>
    <d v="2016-02-20T00:00:00"/>
    <s v="Zone 5 - Mile 108"/>
    <x v="251"/>
    <x v="179"/>
    <x v="139"/>
    <x v="9"/>
    <x v="15"/>
    <m/>
    <s v="Shark Cow / Sevengill"/>
    <n v="115"/>
    <n v="19"/>
    <n v="19"/>
  </r>
  <r>
    <x v="38"/>
    <d v="2016-02-20T00:00:00"/>
    <s v="Zone 5 - Mile 108"/>
    <x v="475"/>
    <x v="207"/>
    <x v="253"/>
    <x v="0"/>
    <x v="15"/>
    <m/>
    <s v="Shark Spotted Gully"/>
    <n v="86"/>
    <n v="2.6"/>
    <n v="2.6"/>
  </r>
  <r>
    <x v="38"/>
    <d v="2016-02-20T00:00:00"/>
    <s v="Zone 5 - Mile 108"/>
    <x v="475"/>
    <x v="207"/>
    <x v="253"/>
    <x v="0"/>
    <x v="15"/>
    <m/>
    <s v="Ray Bull / Eagle"/>
    <n v="88"/>
    <n v="12.6"/>
    <n v="12.6"/>
  </r>
  <r>
    <x v="38"/>
    <d v="2016-02-20T00:00:00"/>
    <s v="Zone 5 - Mile 108"/>
    <x v="139"/>
    <x v="109"/>
    <x v="94"/>
    <x v="4"/>
    <x v="15"/>
    <m/>
    <s v="Guitarfish - Lesser"/>
    <n v="71"/>
    <n v="1.3"/>
    <n v="1.3"/>
  </r>
  <r>
    <x v="38"/>
    <d v="2016-02-20T00:00:00"/>
    <s v="Zone 5 - Mile 108"/>
    <x v="543"/>
    <x v="75"/>
    <x v="293"/>
    <x v="2"/>
    <x v="15"/>
    <m/>
    <s v="Shark Cow / Sevengill"/>
    <n v="131"/>
    <n v="29.1"/>
    <n v="29.1"/>
  </r>
  <r>
    <x v="38"/>
    <d v="2016-02-20T00:00:00"/>
    <s v="Zone 5 - Mile 108"/>
    <x v="147"/>
    <x v="116"/>
    <x v="29"/>
    <x v="6"/>
    <x v="15"/>
    <m/>
    <s v="Elephantfish"/>
    <n v="78"/>
    <n v="3.8"/>
    <n v="3.8"/>
  </r>
  <r>
    <x v="38"/>
    <d v="2016-02-20T00:00:00"/>
    <s v="Zone 5 - Mile 108"/>
    <x v="609"/>
    <x v="81"/>
    <x v="37"/>
    <x v="2"/>
    <x v="15"/>
    <m/>
    <m/>
    <m/>
    <s v=""/>
    <s v=""/>
  </r>
  <r>
    <x v="38"/>
    <d v="2016-02-20T00:00:00"/>
    <s v="Zone 5 - Mile 108"/>
    <x v="610"/>
    <x v="411"/>
    <x v="320"/>
    <x v="7"/>
    <x v="15"/>
    <m/>
    <m/>
    <m/>
    <s v=""/>
    <s v=""/>
  </r>
  <r>
    <x v="38"/>
    <d v="2016-02-20T00:00:00"/>
    <s v="Zone 5 - Mile 108"/>
    <x v="611"/>
    <x v="300"/>
    <x v="321"/>
    <x v="4"/>
    <x v="15"/>
    <m/>
    <m/>
    <m/>
    <s v=""/>
    <s v=""/>
  </r>
  <r>
    <x v="38"/>
    <d v="2016-02-20T00:00:00"/>
    <s v="Zone 5 - Mile 108"/>
    <x v="612"/>
    <x v="251"/>
    <x v="97"/>
    <x v="9"/>
    <x v="15"/>
    <m/>
    <m/>
    <m/>
    <s v=""/>
    <s v=""/>
  </r>
  <r>
    <x v="38"/>
    <d v="2016-02-20T00:00:00"/>
    <s v="Zone 5 - Mile 108"/>
    <x v="126"/>
    <x v="100"/>
    <x v="87"/>
    <x v="2"/>
    <x v="12"/>
    <m/>
    <m/>
    <m/>
    <s v=""/>
    <s v=""/>
  </r>
  <r>
    <x v="38"/>
    <d v="2016-02-20T00:00:00"/>
    <s v="Zone 5 - Mile 108"/>
    <x v="125"/>
    <x v="99"/>
    <x v="57"/>
    <x v="2"/>
    <x v="12"/>
    <m/>
    <m/>
    <m/>
    <s v=""/>
    <s v=""/>
  </r>
  <r>
    <x v="38"/>
    <d v="2016-02-20T00:00:00"/>
    <s v="Zone 5 - Mile 108"/>
    <x v="118"/>
    <x v="93"/>
    <x v="84"/>
    <x v="4"/>
    <x v="12"/>
    <m/>
    <m/>
    <m/>
    <s v=""/>
    <s v=""/>
  </r>
  <r>
    <x v="38"/>
    <d v="2016-02-20T00:00:00"/>
    <s v="Zone 5 - Mile 108"/>
    <x v="124"/>
    <x v="98"/>
    <x v="83"/>
    <x v="8"/>
    <x v="12"/>
    <m/>
    <m/>
    <m/>
    <s v=""/>
    <s v=""/>
  </r>
  <r>
    <x v="38"/>
    <d v="2016-02-20T00:00:00"/>
    <s v="Zone 5 - Mile 108"/>
    <x v="332"/>
    <x v="157"/>
    <x v="81"/>
    <x v="0"/>
    <x v="12"/>
    <m/>
    <m/>
    <m/>
    <s v=""/>
    <s v=""/>
  </r>
  <r>
    <x v="38"/>
    <d v="2016-02-20T00:00:00"/>
    <s v="Zone 5 - Mile 108"/>
    <x v="573"/>
    <x v="331"/>
    <x v="97"/>
    <x v="4"/>
    <x v="12"/>
    <m/>
    <m/>
    <m/>
    <s v=""/>
    <s v=""/>
  </r>
  <r>
    <x v="38"/>
    <d v="2016-02-20T00:00:00"/>
    <s v="Zone 5 - Mile 108"/>
    <x v="437"/>
    <x v="307"/>
    <x v="85"/>
    <x v="0"/>
    <x v="12"/>
    <m/>
    <m/>
    <m/>
    <s v=""/>
    <s v=""/>
  </r>
  <r>
    <x v="38"/>
    <d v="2016-02-20T00:00:00"/>
    <s v="Zone 5 - Mile 108"/>
    <x v="120"/>
    <x v="31"/>
    <x v="85"/>
    <x v="0"/>
    <x v="12"/>
    <m/>
    <m/>
    <m/>
    <s v=""/>
    <s v=""/>
  </r>
  <r>
    <x v="38"/>
    <d v="2016-02-20T00:00:00"/>
    <s v="Zone 5 - Mile 108"/>
    <x v="114"/>
    <x v="61"/>
    <x v="81"/>
    <x v="0"/>
    <x v="12"/>
    <s v="Blacktail"/>
    <m/>
    <n v="33"/>
    <n v="1.1000000000000001"/>
    <n v="1.1000000000000001"/>
  </r>
  <r>
    <x v="38"/>
    <d v="2016-02-20T00:00:00"/>
    <s v="Zone 5 - Mile 108"/>
    <x v="114"/>
    <x v="61"/>
    <x v="81"/>
    <x v="0"/>
    <x v="12"/>
    <m/>
    <s v="Elephantfish"/>
    <n v="61"/>
    <n v="1.8"/>
    <n v="1.8"/>
  </r>
  <r>
    <x v="38"/>
    <d v="2016-02-20T00:00:00"/>
    <s v="Zone 5 - Mile 108"/>
    <x v="116"/>
    <x v="92"/>
    <x v="83"/>
    <x v="4"/>
    <x v="12"/>
    <s v="Galjoen"/>
    <m/>
    <n v="31"/>
    <n v="0.5"/>
    <n v="0.5"/>
  </r>
  <r>
    <x v="38"/>
    <d v="2016-02-20T00:00:00"/>
    <s v="Zone 5 - Mile 108"/>
    <x v="116"/>
    <x v="92"/>
    <x v="83"/>
    <x v="4"/>
    <x v="12"/>
    <s v="Galjoen"/>
    <m/>
    <n v="34"/>
    <n v="0.7"/>
    <n v="0.7"/>
  </r>
  <r>
    <x v="38"/>
    <d v="2016-02-20T00:00:00"/>
    <s v="Zone 5 - Mile 108"/>
    <x v="116"/>
    <x v="92"/>
    <x v="83"/>
    <x v="4"/>
    <x v="12"/>
    <s v="Galjoen"/>
    <m/>
    <n v="31"/>
    <n v="0.5"/>
    <n v="0.5"/>
  </r>
  <r>
    <x v="38"/>
    <d v="2016-02-20T00:00:00"/>
    <s v="Zone 5 - Mile 108"/>
    <x v="382"/>
    <x v="23"/>
    <x v="214"/>
    <x v="2"/>
    <x v="12"/>
    <m/>
    <s v="Shark Cow / Sevengill"/>
    <n v="122"/>
    <n v="23"/>
    <n v="23"/>
  </r>
  <r>
    <x v="38"/>
    <d v="2016-02-20T00:00:00"/>
    <s v="Zone 5 - Mile 108"/>
    <x v="252"/>
    <x v="180"/>
    <x v="81"/>
    <x v="9"/>
    <x v="12"/>
    <m/>
    <s v="Shark Cow / Sevengill"/>
    <n v="116"/>
    <n v="19.5"/>
    <n v="19.5"/>
  </r>
  <r>
    <x v="38"/>
    <d v="2016-02-20T00:00:00"/>
    <s v="Zone 5 - Mile 108"/>
    <x v="582"/>
    <x v="400"/>
    <x v="308"/>
    <x v="4"/>
    <x v="12"/>
    <s v="Galjoen"/>
    <m/>
    <n v="35"/>
    <n v="0.8"/>
    <n v="0.8"/>
  </r>
  <r>
    <x v="38"/>
    <d v="2016-02-20T00:00:00"/>
    <s v="Zone 5 - Mile 108"/>
    <x v="582"/>
    <x v="400"/>
    <x v="308"/>
    <x v="4"/>
    <x v="12"/>
    <s v="Galjoen"/>
    <m/>
    <n v="31"/>
    <n v="0.5"/>
    <n v="0.5"/>
  </r>
  <r>
    <x v="38"/>
    <d v="2016-02-20T00:00:00"/>
    <s v="Zone 5 - Mile 108"/>
    <x v="582"/>
    <x v="400"/>
    <x v="308"/>
    <x v="4"/>
    <x v="12"/>
    <s v="Galjoen"/>
    <m/>
    <n v="31"/>
    <n v="0.5"/>
    <n v="0.5"/>
  </r>
  <r>
    <x v="38"/>
    <d v="2016-02-20T00:00:00"/>
    <s v="Zone 5 - Mile 108"/>
    <x v="613"/>
    <x v="144"/>
    <x v="57"/>
    <x v="2"/>
    <x v="12"/>
    <m/>
    <m/>
    <m/>
    <s v=""/>
    <s v=""/>
  </r>
  <r>
    <x v="38"/>
    <d v="2016-02-20T00:00:00"/>
    <s v="Zone 5 - Mile 108"/>
    <x v="8"/>
    <x v="8"/>
    <x v="4"/>
    <x v="2"/>
    <x v="2"/>
    <m/>
    <m/>
    <m/>
    <s v=""/>
    <s v=""/>
  </r>
  <r>
    <x v="38"/>
    <d v="2016-02-20T00:00:00"/>
    <s v="Zone 5 - Mile 108"/>
    <x v="212"/>
    <x v="81"/>
    <x v="130"/>
    <x v="0"/>
    <x v="2"/>
    <m/>
    <m/>
    <m/>
    <s v=""/>
    <s v=""/>
  </r>
  <r>
    <x v="38"/>
    <d v="2016-02-20T00:00:00"/>
    <s v="Zone 5 - Mile 108"/>
    <x v="210"/>
    <x v="157"/>
    <x v="128"/>
    <x v="4"/>
    <x v="2"/>
    <m/>
    <m/>
    <m/>
    <s v=""/>
    <s v=""/>
  </r>
  <r>
    <x v="38"/>
    <d v="2016-02-20T00:00:00"/>
    <s v="Zone 5 - Mile 108"/>
    <x v="468"/>
    <x v="328"/>
    <x v="247"/>
    <x v="9"/>
    <x v="2"/>
    <m/>
    <m/>
    <m/>
    <s v=""/>
    <s v=""/>
  </r>
  <r>
    <x v="38"/>
    <d v="2016-02-20T00:00:00"/>
    <s v="Zone 5 - Mile 108"/>
    <x v="305"/>
    <x v="18"/>
    <x v="129"/>
    <x v="8"/>
    <x v="2"/>
    <m/>
    <m/>
    <m/>
    <s v=""/>
    <s v=""/>
  </r>
  <r>
    <x v="38"/>
    <d v="2016-02-20T00:00:00"/>
    <s v="Zone 5 - Mile 108"/>
    <x v="130"/>
    <x v="412"/>
    <x v="89"/>
    <x v="7"/>
    <x v="2"/>
    <m/>
    <m/>
    <m/>
    <s v=""/>
    <s v=""/>
  </r>
  <r>
    <x v="38"/>
    <d v="2016-02-20T00:00:00"/>
    <s v="Zone 5 - Mile 108"/>
    <x v="129"/>
    <x v="102"/>
    <x v="37"/>
    <x v="5"/>
    <x v="2"/>
    <m/>
    <m/>
    <m/>
    <s v=""/>
    <s v=""/>
  </r>
  <r>
    <x v="38"/>
    <d v="2016-02-20T00:00:00"/>
    <s v="Zone 5 - Mile 108"/>
    <x v="596"/>
    <x v="405"/>
    <x v="314"/>
    <x v="5"/>
    <x v="2"/>
    <m/>
    <m/>
    <m/>
    <s v=""/>
    <s v=""/>
  </r>
  <r>
    <x v="38"/>
    <d v="2016-02-20T00:00:00"/>
    <s v="Zone 5 - Mile 108"/>
    <x v="214"/>
    <x v="159"/>
    <x v="132"/>
    <x v="4"/>
    <x v="2"/>
    <m/>
    <m/>
    <m/>
    <s v=""/>
    <s v=""/>
  </r>
  <r>
    <x v="38"/>
    <d v="2016-02-20T00:00:00"/>
    <s v="Zone 5 - Mile 108"/>
    <x v="304"/>
    <x v="215"/>
    <x v="134"/>
    <x v="2"/>
    <x v="2"/>
    <m/>
    <s v="Shark Spotted Gully"/>
    <n v="121"/>
    <n v="8.3000000000000007"/>
    <n v="8.3000000000000007"/>
  </r>
  <r>
    <x v="38"/>
    <d v="2016-02-20T00:00:00"/>
    <s v="Zone 5 - Mile 108"/>
    <x v="304"/>
    <x v="215"/>
    <x v="134"/>
    <x v="2"/>
    <x v="2"/>
    <m/>
    <s v="Shark Spotted Gully"/>
    <n v="149"/>
    <n v="17"/>
    <n v="17"/>
  </r>
  <r>
    <x v="38"/>
    <d v="2016-02-20T00:00:00"/>
    <s v="Zone 5 - Mile 108"/>
    <x v="304"/>
    <x v="215"/>
    <x v="134"/>
    <x v="2"/>
    <x v="2"/>
    <m/>
    <s v="Shark Spotted Gully"/>
    <n v="121"/>
    <n v="8.3000000000000007"/>
    <n v="8.3000000000000007"/>
  </r>
  <r>
    <x v="38"/>
    <d v="2016-02-20T00:00:00"/>
    <s v="Zone 5 - Mile 108"/>
    <x v="304"/>
    <x v="215"/>
    <x v="134"/>
    <x v="2"/>
    <x v="2"/>
    <m/>
    <s v="Shark Cow / Sevengill"/>
    <n v="138"/>
    <n v="34.5"/>
    <n v="34.5"/>
  </r>
  <r>
    <x v="38"/>
    <d v="2016-02-20T00:00:00"/>
    <s v="Zone 5 - Mile 108"/>
    <x v="486"/>
    <x v="340"/>
    <x v="256"/>
    <x v="2"/>
    <x v="2"/>
    <m/>
    <s v="Shark Spotted Gully"/>
    <n v="129"/>
    <n v="10.4"/>
    <n v="10.4"/>
  </r>
  <r>
    <x v="38"/>
    <d v="2016-02-20T00:00:00"/>
    <s v="Zone 5 - Mile 108"/>
    <x v="486"/>
    <x v="340"/>
    <x v="256"/>
    <x v="2"/>
    <x v="2"/>
    <m/>
    <s v="Shark Spotted Gully"/>
    <n v="112"/>
    <n v="6.4"/>
    <n v="6.4"/>
  </r>
  <r>
    <x v="38"/>
    <d v="2016-02-20T00:00:00"/>
    <s v="Zone 5 - Mile 108"/>
    <x v="486"/>
    <x v="340"/>
    <x v="256"/>
    <x v="2"/>
    <x v="2"/>
    <m/>
    <s v="Shark Spotted Gully"/>
    <n v="115"/>
    <n v="7"/>
    <n v="7"/>
  </r>
  <r>
    <x v="38"/>
    <d v="2016-02-20T00:00:00"/>
    <s v="Zone 5 - Mile 108"/>
    <x v="211"/>
    <x v="158"/>
    <x v="129"/>
    <x v="4"/>
    <x v="2"/>
    <m/>
    <s v="Shark Spotted Gully"/>
    <n v="118"/>
    <n v="7.6"/>
    <n v="7.6"/>
  </r>
  <r>
    <x v="38"/>
    <d v="2016-02-20T00:00:00"/>
    <s v="Zone 5 - Mile 108"/>
    <x v="306"/>
    <x v="216"/>
    <x v="129"/>
    <x v="9"/>
    <x v="2"/>
    <m/>
    <s v="Shark Hound Smooth"/>
    <n v="83"/>
    <n v="1.9"/>
    <n v="1.9"/>
  </r>
  <r>
    <x v="38"/>
    <d v="2016-02-20T00:00:00"/>
    <s v="Zone 5 - Mile 108"/>
    <x v="378"/>
    <x v="262"/>
    <x v="37"/>
    <x v="4"/>
    <x v="2"/>
    <m/>
    <s v="Shark Spotted Gully"/>
    <n v="149"/>
    <n v="17"/>
    <n v="17"/>
  </r>
  <r>
    <x v="38"/>
    <d v="2016-02-20T00:00:00"/>
    <s v="Zone 5 - Mile 108"/>
    <x v="378"/>
    <x v="262"/>
    <x v="37"/>
    <x v="4"/>
    <x v="2"/>
    <m/>
    <s v="Shark Cow / Sevengill"/>
    <n v="108"/>
    <n v="15.4"/>
    <n v="15.4"/>
  </r>
  <r>
    <x v="38"/>
    <d v="2016-02-20T00:00:00"/>
    <s v="Zone 5 - Mile 108"/>
    <x v="335"/>
    <x v="236"/>
    <x v="37"/>
    <x v="9"/>
    <x v="2"/>
    <m/>
    <s v="Shark Hound Smooth"/>
    <n v="75"/>
    <n v="1.3"/>
    <n v="1.3"/>
  </r>
  <r>
    <x v="38"/>
    <d v="2016-02-20T00:00:00"/>
    <s v="Zone 5 - Mile 108"/>
    <x v="335"/>
    <x v="236"/>
    <x v="37"/>
    <x v="9"/>
    <x v="2"/>
    <m/>
    <s v="Skate Spearnose"/>
    <n v="116"/>
    <n v="14.2"/>
    <n v="14.2"/>
  </r>
  <r>
    <x v="38"/>
    <d v="2016-02-20T00:00:00"/>
    <s v="Zone 5 - Mile 108"/>
    <x v="377"/>
    <x v="76"/>
    <x v="132"/>
    <x v="8"/>
    <x v="2"/>
    <m/>
    <s v="Guitarfish - Lesser"/>
    <n v="69"/>
    <n v="1.2"/>
    <n v="1.2"/>
  </r>
  <r>
    <x v="38"/>
    <d v="2016-02-20T00:00:00"/>
    <s v="Zone 5 - Mile 108"/>
    <x v="177"/>
    <x v="137"/>
    <x v="85"/>
    <x v="4"/>
    <x v="18"/>
    <m/>
    <m/>
    <m/>
    <s v=""/>
    <s v=""/>
  </r>
  <r>
    <x v="38"/>
    <d v="2016-02-20T00:00:00"/>
    <s v="Zone 5 - Mile 108"/>
    <x v="466"/>
    <x v="326"/>
    <x v="133"/>
    <x v="2"/>
    <x v="5"/>
    <m/>
    <m/>
    <m/>
    <s v=""/>
    <s v=""/>
  </r>
  <r>
    <x v="38"/>
    <d v="2016-02-20T00:00:00"/>
    <s v="Zone 5 - Mile 108"/>
    <x v="464"/>
    <x v="323"/>
    <x v="148"/>
    <x v="7"/>
    <x v="18"/>
    <m/>
    <m/>
    <m/>
    <s v=""/>
    <s v=""/>
  </r>
  <r>
    <x v="38"/>
    <d v="2016-02-20T00:00:00"/>
    <s v="Zone 5 - Mile 108"/>
    <x v="244"/>
    <x v="175"/>
    <x v="94"/>
    <x v="2"/>
    <x v="18"/>
    <m/>
    <m/>
    <m/>
    <s v=""/>
    <s v=""/>
  </r>
  <r>
    <x v="38"/>
    <d v="2016-02-20T00:00:00"/>
    <s v="Zone 5 - Mile 108"/>
    <x v="614"/>
    <x v="413"/>
    <x v="10"/>
    <x v="6"/>
    <x v="18"/>
    <m/>
    <m/>
    <m/>
    <s v=""/>
    <s v=""/>
  </r>
  <r>
    <x v="38"/>
    <d v="2016-02-20T00:00:00"/>
    <s v="Zone 5 - Mile 108"/>
    <x v="157"/>
    <x v="124"/>
    <x v="101"/>
    <x v="2"/>
    <x v="18"/>
    <m/>
    <m/>
    <m/>
    <s v=""/>
    <s v=""/>
  </r>
  <r>
    <x v="38"/>
    <d v="2016-02-20T00:00:00"/>
    <s v="Zone 5 - Mile 108"/>
    <x v="160"/>
    <x v="121"/>
    <x v="48"/>
    <x v="0"/>
    <x v="18"/>
    <m/>
    <m/>
    <m/>
    <s v=""/>
    <s v=""/>
  </r>
  <r>
    <x v="38"/>
    <d v="2016-02-20T00:00:00"/>
    <s v="Zone 5 - Mile 108"/>
    <x v="615"/>
    <x v="414"/>
    <x v="202"/>
    <x v="8"/>
    <x v="18"/>
    <s v="Galjoen"/>
    <m/>
    <n v="31"/>
    <n v="0.5"/>
    <n v="0.5"/>
  </r>
  <r>
    <x v="38"/>
    <d v="2016-02-20T00:00:00"/>
    <s v="Zone 5 - Mile 108"/>
    <x v="247"/>
    <x v="81"/>
    <x v="153"/>
    <x v="2"/>
    <x v="18"/>
    <m/>
    <s v="Shark Spotted Gully"/>
    <n v="105"/>
    <n v="5.0999999999999996"/>
    <n v="5.0999999999999996"/>
  </r>
  <r>
    <x v="38"/>
    <d v="2016-02-20T00:00:00"/>
    <s v="Zone 5 - Mile 108"/>
    <x v="591"/>
    <x v="403"/>
    <x v="172"/>
    <x v="2"/>
    <x v="18"/>
    <m/>
    <s v="Shark Hound Smooth"/>
    <n v="88"/>
    <n v="2.4"/>
    <n v="2.4"/>
  </r>
  <r>
    <x v="38"/>
    <d v="2016-02-20T00:00:00"/>
    <s v="Zone 5 - Mile 108"/>
    <x v="591"/>
    <x v="403"/>
    <x v="172"/>
    <x v="2"/>
    <x v="18"/>
    <m/>
    <s v="Shark Hound Smooth"/>
    <n v="55"/>
    <n v="0"/>
    <n v="0"/>
  </r>
  <r>
    <x v="38"/>
    <d v="2016-02-20T00:00:00"/>
    <s v="Zone 5 - Mile 108"/>
    <x v="591"/>
    <x v="403"/>
    <x v="172"/>
    <x v="2"/>
    <x v="18"/>
    <m/>
    <s v="Shark Spotted Gully"/>
    <n v="116"/>
    <n v="7.2"/>
    <n v="7.2"/>
  </r>
  <r>
    <x v="38"/>
    <d v="2016-02-20T00:00:00"/>
    <s v="Zone 5 - Mile 108"/>
    <x v="591"/>
    <x v="403"/>
    <x v="172"/>
    <x v="2"/>
    <x v="18"/>
    <m/>
    <s v="Guitarfish - Lesser"/>
    <n v="87"/>
    <n v="2.4"/>
    <n v="2.4"/>
  </r>
  <r>
    <x v="38"/>
    <d v="2016-02-20T00:00:00"/>
    <s v="Zone 5 - Mile 108"/>
    <x v="249"/>
    <x v="178"/>
    <x v="114"/>
    <x v="2"/>
    <x v="5"/>
    <m/>
    <s v="Shark Hound Smooth"/>
    <n v="76"/>
    <n v="1.4"/>
    <n v="1.4"/>
  </r>
  <r>
    <x v="38"/>
    <d v="2016-02-20T00:00:00"/>
    <s v="Zone 5 - Mile 108"/>
    <x v="159"/>
    <x v="126"/>
    <x v="103"/>
    <x v="4"/>
    <x v="18"/>
    <m/>
    <s v="Shark Spotted Gully"/>
    <n v="158"/>
    <n v="20.8"/>
    <n v="20.8"/>
  </r>
  <r>
    <x v="38"/>
    <d v="2016-02-20T00:00:00"/>
    <s v="Zone 5 - Mile 108"/>
    <x v="159"/>
    <x v="126"/>
    <x v="103"/>
    <x v="4"/>
    <x v="18"/>
    <m/>
    <s v="Shark Spotted Gully"/>
    <n v="158"/>
    <n v="20.8"/>
    <n v="20.8"/>
  </r>
  <r>
    <x v="38"/>
    <d v="2016-02-20T00:00:00"/>
    <s v="Zone 5 - Mile 108"/>
    <x v="161"/>
    <x v="81"/>
    <x v="94"/>
    <x v="0"/>
    <x v="18"/>
    <m/>
    <s v="Shark Cow / Sevengill"/>
    <n v="158"/>
    <n v="53.8"/>
    <n v="53.8"/>
  </r>
  <r>
    <x v="38"/>
    <d v="2016-02-20T00:00:00"/>
    <s v="Zone 5 - Mile 108"/>
    <x v="616"/>
    <x v="415"/>
    <x v="322"/>
    <x v="2"/>
    <x v="18"/>
    <m/>
    <s v="Shark Spotted Gully"/>
    <n v="86"/>
    <n v="2.6"/>
    <n v="2.6"/>
  </r>
  <r>
    <x v="38"/>
    <d v="2016-02-20T00:00:00"/>
    <s v="Zone 5 - Mile 108"/>
    <x v="616"/>
    <x v="415"/>
    <x v="322"/>
    <x v="2"/>
    <x v="18"/>
    <m/>
    <s v="Shark Spotted Gully"/>
    <n v="153"/>
    <n v="18.600000000000001"/>
    <n v="18.600000000000001"/>
  </r>
  <r>
    <x v="38"/>
    <d v="2016-02-20T00:00:00"/>
    <s v="Zone 5 - Mile 108"/>
    <x v="403"/>
    <x v="55"/>
    <x v="94"/>
    <x v="6"/>
    <x v="3"/>
    <m/>
    <m/>
    <m/>
    <s v=""/>
    <s v=""/>
  </r>
  <r>
    <x v="38"/>
    <d v="2016-02-20T00:00:00"/>
    <s v="Zone 5 - Mile 108"/>
    <x v="22"/>
    <x v="21"/>
    <x v="17"/>
    <x v="6"/>
    <x v="3"/>
    <m/>
    <m/>
    <m/>
    <s v=""/>
    <s v=""/>
  </r>
  <r>
    <x v="38"/>
    <d v="2016-02-20T00:00:00"/>
    <s v="Zone 5 - Mile 108"/>
    <x v="34"/>
    <x v="29"/>
    <x v="25"/>
    <x v="1"/>
    <x v="3"/>
    <m/>
    <m/>
    <m/>
    <s v=""/>
    <s v=""/>
  </r>
  <r>
    <x v="38"/>
    <d v="2016-02-20T00:00:00"/>
    <s v="Zone 5 - Mile 108"/>
    <x v="33"/>
    <x v="5"/>
    <x v="25"/>
    <x v="6"/>
    <x v="3"/>
    <m/>
    <m/>
    <m/>
    <s v=""/>
    <s v=""/>
  </r>
  <r>
    <x v="38"/>
    <d v="2016-02-20T00:00:00"/>
    <s v="Zone 5 - Mile 108"/>
    <x v="448"/>
    <x v="280"/>
    <x v="215"/>
    <x v="2"/>
    <x v="3"/>
    <m/>
    <m/>
    <m/>
    <s v=""/>
    <s v=""/>
  </r>
  <r>
    <x v="38"/>
    <d v="2016-02-20T00:00:00"/>
    <s v="Zone 5 - Mile 108"/>
    <x v="38"/>
    <x v="33"/>
    <x v="15"/>
    <x v="7"/>
    <x v="3"/>
    <m/>
    <m/>
    <m/>
    <s v=""/>
    <s v=""/>
  </r>
  <r>
    <x v="38"/>
    <d v="2016-02-20T00:00:00"/>
    <s v="Zone 5 - Mile 108"/>
    <x v="617"/>
    <x v="355"/>
    <x v="105"/>
    <x v="4"/>
    <x v="3"/>
    <m/>
    <m/>
    <m/>
    <s v=""/>
    <s v=""/>
  </r>
  <r>
    <x v="38"/>
    <d v="2016-02-20T00:00:00"/>
    <s v="Zone 5 - Mile 108"/>
    <x v="27"/>
    <x v="26"/>
    <x v="21"/>
    <x v="2"/>
    <x v="3"/>
    <m/>
    <m/>
    <m/>
    <s v=""/>
    <s v=""/>
  </r>
  <r>
    <x v="38"/>
    <d v="2016-02-20T00:00:00"/>
    <s v="Zone 5 - Mile 108"/>
    <x v="41"/>
    <x v="36"/>
    <x v="19"/>
    <x v="8"/>
    <x v="3"/>
    <m/>
    <m/>
    <m/>
    <s v=""/>
    <s v=""/>
  </r>
  <r>
    <x v="38"/>
    <d v="2016-02-20T00:00:00"/>
    <s v="Zone 5 - Mile 108"/>
    <x v="26"/>
    <x v="25"/>
    <x v="20"/>
    <x v="6"/>
    <x v="3"/>
    <m/>
    <m/>
    <m/>
    <s v=""/>
    <s v=""/>
  </r>
  <r>
    <x v="38"/>
    <d v="2016-02-20T00:00:00"/>
    <s v="Zone 5 - Mile 108"/>
    <x v="37"/>
    <x v="32"/>
    <x v="28"/>
    <x v="0"/>
    <x v="3"/>
    <m/>
    <m/>
    <m/>
    <s v=""/>
    <s v=""/>
  </r>
  <r>
    <x v="38"/>
    <d v="2016-02-20T00:00:00"/>
    <s v="Zone 5 - Mile 108"/>
    <x v="23"/>
    <x v="22"/>
    <x v="17"/>
    <x v="6"/>
    <x v="3"/>
    <m/>
    <m/>
    <m/>
    <s v=""/>
    <s v=""/>
  </r>
  <r>
    <x v="38"/>
    <d v="2016-02-20T00:00:00"/>
    <s v="Zone 5 - Mile 108"/>
    <x v="25"/>
    <x v="350"/>
    <x v="19"/>
    <x v="0"/>
    <x v="3"/>
    <m/>
    <s v="Shark Cow / Sevengill"/>
    <n v="162"/>
    <n v="58.3"/>
    <n v="58.3"/>
  </r>
  <r>
    <x v="38"/>
    <d v="2016-02-20T00:00:00"/>
    <s v="Zone 5 - Mile 108"/>
    <x v="449"/>
    <x v="61"/>
    <x v="218"/>
    <x v="4"/>
    <x v="3"/>
    <m/>
    <s v="Shark Hound Smooth"/>
    <n v="77"/>
    <n v="1.5"/>
    <n v="1.5"/>
  </r>
  <r>
    <x v="38"/>
    <d v="2016-02-20T00:00:00"/>
    <s v="Zone 5 - Mile 108"/>
    <x v="257"/>
    <x v="185"/>
    <x v="48"/>
    <x v="2"/>
    <x v="3"/>
    <m/>
    <s v="Shark Cow / Sevengill"/>
    <n v="123"/>
    <n v="23.6"/>
    <n v="23.6"/>
  </r>
  <r>
    <x v="38"/>
    <d v="2016-02-20T00:00:00"/>
    <s v="Zone 5 - Mile 108"/>
    <x v="20"/>
    <x v="13"/>
    <x v="15"/>
    <x v="4"/>
    <x v="3"/>
    <s v="Kob"/>
    <m/>
    <n v="40"/>
    <n v="0.7"/>
    <n v="0.7"/>
  </r>
  <r>
    <x v="38"/>
    <d v="2016-02-20T00:00:00"/>
    <s v="Zone 5 - Mile 108"/>
    <x v="258"/>
    <x v="68"/>
    <x v="156"/>
    <x v="4"/>
    <x v="3"/>
    <m/>
    <s v="Shark Spotted Gully"/>
    <n v="111"/>
    <n v="6.2"/>
    <n v="6.2"/>
  </r>
  <r>
    <x v="38"/>
    <d v="2016-02-20T00:00:00"/>
    <s v="Zone 5 - Mile 108"/>
    <x v="258"/>
    <x v="68"/>
    <x v="156"/>
    <x v="4"/>
    <x v="3"/>
    <m/>
    <s v="Shark Spotted Gully"/>
    <n v="138"/>
    <n v="13.1"/>
    <n v="13.1"/>
  </r>
  <r>
    <x v="38"/>
    <d v="2016-02-20T00:00:00"/>
    <s v="Zone 5 - Mile 108"/>
    <x v="618"/>
    <x v="6"/>
    <x v="323"/>
    <x v="7"/>
    <x v="3"/>
    <m/>
    <s v="Shark Cow / Sevengill"/>
    <n v="138"/>
    <n v="34.5"/>
    <n v="34.5"/>
  </r>
  <r>
    <x v="38"/>
    <d v="2016-02-20T00:00:00"/>
    <s v="Zone 5 - Mile 108"/>
    <x v="19"/>
    <x v="19"/>
    <x v="14"/>
    <x v="2"/>
    <x v="0"/>
    <m/>
    <s v="Guitarfish - Lesser"/>
    <n v="61"/>
    <n v="0"/>
    <n v="0"/>
  </r>
  <r>
    <x v="38"/>
    <d v="2016-02-20T00:00:00"/>
    <s v="Zone 5 - Mile 108"/>
    <x v="28"/>
    <x v="18"/>
    <x v="21"/>
    <x v="4"/>
    <x v="3"/>
    <m/>
    <m/>
    <m/>
    <s v=""/>
    <s v=""/>
  </r>
  <r>
    <x v="38"/>
    <d v="2016-02-20T00:00:00"/>
    <s v="Zone 5 - Mile 108"/>
    <x v="54"/>
    <x v="46"/>
    <x v="39"/>
    <x v="2"/>
    <x v="5"/>
    <m/>
    <m/>
    <m/>
    <s v=""/>
    <s v=""/>
  </r>
  <r>
    <x v="38"/>
    <d v="2016-02-20T00:00:00"/>
    <s v="Zone 5 - Mile 108"/>
    <x v="60"/>
    <x v="49"/>
    <x v="44"/>
    <x v="2"/>
    <x v="5"/>
    <m/>
    <m/>
    <m/>
    <s v=""/>
    <s v=""/>
  </r>
  <r>
    <x v="38"/>
    <d v="2016-02-20T00:00:00"/>
    <s v="Zone 5 - Mile 108"/>
    <x v="489"/>
    <x v="342"/>
    <x v="39"/>
    <x v="8"/>
    <x v="5"/>
    <m/>
    <m/>
    <m/>
    <s v=""/>
    <s v=""/>
  </r>
  <r>
    <x v="38"/>
    <d v="2016-02-20T00:00:00"/>
    <s v="Zone 5 - Mile 108"/>
    <x v="135"/>
    <x v="107"/>
    <x v="90"/>
    <x v="2"/>
    <x v="5"/>
    <m/>
    <m/>
    <m/>
    <s v=""/>
    <s v=""/>
  </r>
  <r>
    <x v="38"/>
    <d v="2016-02-20T00:00:00"/>
    <s v="Zone 5 - Mile 108"/>
    <x v="57"/>
    <x v="5"/>
    <x v="21"/>
    <x v="2"/>
    <x v="5"/>
    <m/>
    <s v="Guitarfish - Lesser"/>
    <n v="74"/>
    <n v="1.5"/>
    <n v="1.5"/>
  </r>
  <r>
    <x v="38"/>
    <d v="2016-02-20T00:00:00"/>
    <s v="Zone 5 - Mile 108"/>
    <x v="57"/>
    <x v="5"/>
    <x v="21"/>
    <x v="2"/>
    <x v="5"/>
    <m/>
    <s v="Shark Spotted Gully"/>
    <n v="106"/>
    <n v="5.3"/>
    <n v="5.3"/>
  </r>
  <r>
    <x v="38"/>
    <d v="2016-02-20T00:00:00"/>
    <s v="Zone 5 - Mile 108"/>
    <x v="57"/>
    <x v="5"/>
    <x v="21"/>
    <x v="2"/>
    <x v="5"/>
    <m/>
    <s v="Shark Spotted Gully"/>
    <n v="151"/>
    <n v="17.8"/>
    <n v="17.8"/>
  </r>
  <r>
    <x v="38"/>
    <d v="2016-02-20T00:00:00"/>
    <s v="Zone 5 - Mile 108"/>
    <x v="57"/>
    <x v="5"/>
    <x v="21"/>
    <x v="2"/>
    <x v="5"/>
    <m/>
    <s v="Shark Spotted Gully"/>
    <n v="136"/>
    <n v="12.4"/>
    <n v="12.4"/>
  </r>
  <r>
    <x v="38"/>
    <d v="2016-02-20T00:00:00"/>
    <s v="Zone 5 - Mile 108"/>
    <x v="57"/>
    <x v="5"/>
    <x v="21"/>
    <x v="2"/>
    <x v="5"/>
    <m/>
    <s v="Shark Hound Smooth"/>
    <n v="79"/>
    <n v="1.6"/>
    <n v="1.6"/>
  </r>
  <r>
    <x v="38"/>
    <d v="2016-02-20T00:00:00"/>
    <s v="Zone 5 - Mile 108"/>
    <x v="57"/>
    <x v="5"/>
    <x v="21"/>
    <x v="2"/>
    <x v="5"/>
    <m/>
    <s v="Shark Spotted Gully"/>
    <n v="144"/>
    <n v="15.1"/>
    <n v="15.1"/>
  </r>
  <r>
    <x v="38"/>
    <d v="2016-02-20T00:00:00"/>
    <s v="Zone 5 - Mile 108"/>
    <x v="48"/>
    <x v="43"/>
    <x v="34"/>
    <x v="6"/>
    <x v="5"/>
    <m/>
    <s v="Shark Spotted Gully"/>
    <n v="147"/>
    <n v="16.2"/>
    <n v="16.2"/>
  </r>
  <r>
    <x v="38"/>
    <d v="2016-02-20T00:00:00"/>
    <s v="Zone 5 - Mile 108"/>
    <x v="48"/>
    <x v="43"/>
    <x v="34"/>
    <x v="6"/>
    <x v="5"/>
    <m/>
    <s v="Elephantfish"/>
    <n v="91"/>
    <n v="6"/>
    <n v="6"/>
  </r>
  <r>
    <x v="38"/>
    <d v="2016-02-20T00:00:00"/>
    <s v="Zone 5 - Mile 108"/>
    <x v="47"/>
    <x v="42"/>
    <x v="34"/>
    <x v="1"/>
    <x v="5"/>
    <s v="Galjoen"/>
    <m/>
    <n v="31"/>
    <n v="0.5"/>
    <n v="0.5"/>
  </r>
  <r>
    <x v="38"/>
    <d v="2016-02-20T00:00:00"/>
    <s v="Zone 5 - Mile 108"/>
    <x v="134"/>
    <x v="5"/>
    <x v="74"/>
    <x v="2"/>
    <x v="5"/>
    <m/>
    <s v="Shark Hound Smooth"/>
    <n v="81"/>
    <n v="1.8"/>
    <n v="1.8"/>
  </r>
  <r>
    <x v="38"/>
    <d v="2016-02-20T00:00:00"/>
    <s v="Zone 5 - Mile 108"/>
    <x v="134"/>
    <x v="5"/>
    <x v="74"/>
    <x v="2"/>
    <x v="5"/>
    <m/>
    <s v="Shark Cow / Sevengill"/>
    <n v="137"/>
    <n v="33.700000000000003"/>
    <n v="33.700000000000003"/>
  </r>
  <r>
    <x v="38"/>
    <d v="2016-02-20T00:00:00"/>
    <s v="Zone 5 - Mile 108"/>
    <x v="446"/>
    <x v="314"/>
    <x v="39"/>
    <x v="2"/>
    <x v="5"/>
    <m/>
    <s v="Shark Hound Smooth"/>
    <n v="89"/>
    <n v="2.5"/>
    <n v="2.5"/>
  </r>
  <r>
    <x v="38"/>
    <d v="2016-02-20T00:00:00"/>
    <s v="Zone 5 - Mile 108"/>
    <x v="446"/>
    <x v="314"/>
    <x v="39"/>
    <x v="2"/>
    <x v="5"/>
    <m/>
    <s v="Shark Hound Smooth"/>
    <n v="83"/>
    <n v="1.9"/>
    <n v="1.9"/>
  </r>
  <r>
    <x v="38"/>
    <d v="2016-02-20T00:00:00"/>
    <s v="Zone 5 - Mile 108"/>
    <x v="446"/>
    <x v="314"/>
    <x v="39"/>
    <x v="2"/>
    <x v="5"/>
    <m/>
    <s v="Shark Hound Smooth"/>
    <n v="81"/>
    <n v="1.8"/>
    <n v="1.8"/>
  </r>
  <r>
    <x v="38"/>
    <d v="2016-02-20T00:00:00"/>
    <s v="Zone 5 - Mile 108"/>
    <x v="446"/>
    <x v="314"/>
    <x v="39"/>
    <x v="2"/>
    <x v="5"/>
    <m/>
    <s v="Shark Copper (Male)"/>
    <n v="163"/>
    <n v="56.8"/>
    <n v="56.8"/>
  </r>
  <r>
    <x v="38"/>
    <d v="2016-02-20T00:00:00"/>
    <s v="Zone 5 - Mile 108"/>
    <x v="59"/>
    <x v="48"/>
    <x v="43"/>
    <x v="2"/>
    <x v="5"/>
    <m/>
    <s v="Shark Hound Smooth"/>
    <n v="168"/>
    <n v="22.7"/>
    <n v="22.7"/>
  </r>
  <r>
    <x v="38"/>
    <d v="2016-02-20T00:00:00"/>
    <s v="Zone 5 - Mile 108"/>
    <x v="131"/>
    <x v="104"/>
    <x v="70"/>
    <x v="2"/>
    <x v="5"/>
    <m/>
    <s v="Shark Hound Smooth"/>
    <n v="87"/>
    <n v="2.2999999999999998"/>
    <n v="2.2999999999999998"/>
  </r>
  <r>
    <x v="38"/>
    <d v="2016-02-20T00:00:00"/>
    <s v="Zone 5 - Mile 108"/>
    <x v="55"/>
    <x v="47"/>
    <x v="40"/>
    <x v="2"/>
    <x v="5"/>
    <m/>
    <s v="Shark Spotted Gully"/>
    <n v="67"/>
    <n v="1.1000000000000001"/>
    <n v="1.1000000000000001"/>
  </r>
  <r>
    <x v="38"/>
    <d v="2016-02-20T00:00:00"/>
    <s v="Zone 5 - Mile 108"/>
    <x v="55"/>
    <x v="47"/>
    <x v="40"/>
    <x v="2"/>
    <x v="5"/>
    <m/>
    <s v="Skate Spearnose"/>
    <n v="133"/>
    <n v="21.8"/>
    <n v="21.8"/>
  </r>
  <r>
    <x v="38"/>
    <d v="2016-02-20T00:00:00"/>
    <s v="Zone 5 - Mile 108"/>
    <x v="55"/>
    <x v="47"/>
    <x v="40"/>
    <x v="2"/>
    <x v="5"/>
    <m/>
    <s v="Shark Cow / Sevengill"/>
    <n v="106"/>
    <n v="14.5"/>
    <n v="14.5"/>
  </r>
  <r>
    <x v="38"/>
    <d v="2016-02-20T00:00:00"/>
    <s v="Zone 5 - Mile 108"/>
    <x v="56"/>
    <x v="39"/>
    <x v="41"/>
    <x v="2"/>
    <x v="5"/>
    <m/>
    <s v="Guitarfish - Lesser"/>
    <n v="73"/>
    <n v="1.4"/>
    <n v="1.4"/>
  </r>
  <r>
    <x v="38"/>
    <d v="2016-02-20T00:00:00"/>
    <s v="Zone 5 - Mile 108"/>
    <x v="56"/>
    <x v="39"/>
    <x v="41"/>
    <x v="2"/>
    <x v="5"/>
    <m/>
    <s v="Green Eye Spurdog shark"/>
    <n v="57"/>
    <n v="0"/>
    <n v="0"/>
  </r>
  <r>
    <x v="38"/>
    <d v="2016-02-20T00:00:00"/>
    <s v="Zone 5 - Mile 108"/>
    <x v="619"/>
    <x v="416"/>
    <x v="324"/>
    <x v="7"/>
    <x v="5"/>
    <m/>
    <m/>
    <m/>
    <s v=""/>
    <s v=""/>
  </r>
  <r>
    <x v="38"/>
    <d v="2016-02-20T00:00:00"/>
    <s v="Zone 5 - Mile 108"/>
    <x v="416"/>
    <x v="9"/>
    <x v="93"/>
    <x v="2"/>
    <x v="10"/>
    <m/>
    <m/>
    <m/>
    <s v=""/>
    <s v=""/>
  </r>
  <r>
    <x v="38"/>
    <d v="2016-02-20T00:00:00"/>
    <s v="Zone 5 - Mile 108"/>
    <x v="97"/>
    <x v="80"/>
    <x v="69"/>
    <x v="0"/>
    <x v="10"/>
    <m/>
    <m/>
    <m/>
    <s v=""/>
    <s v=""/>
  </r>
  <r>
    <x v="38"/>
    <d v="2016-02-20T00:00:00"/>
    <s v="Zone 5 - Mile 108"/>
    <x v="98"/>
    <x v="12"/>
    <x v="70"/>
    <x v="4"/>
    <x v="10"/>
    <m/>
    <m/>
    <m/>
    <s v=""/>
    <s v=""/>
  </r>
  <r>
    <x v="38"/>
    <d v="2016-02-20T00:00:00"/>
    <s v="Zone 5 - Mile 108"/>
    <x v="430"/>
    <x v="73"/>
    <x v="59"/>
    <x v="2"/>
    <x v="21"/>
    <m/>
    <m/>
    <m/>
    <s v=""/>
    <s v=""/>
  </r>
  <r>
    <x v="38"/>
    <d v="2016-02-20T00:00:00"/>
    <s v="Zone 5 - Mile 108"/>
    <x v="294"/>
    <x v="157"/>
    <x v="55"/>
    <x v="2"/>
    <x v="10"/>
    <s v="Galjoen"/>
    <m/>
    <n v="30"/>
    <n v="0.5"/>
    <n v="0.5"/>
  </r>
  <r>
    <x v="38"/>
    <d v="2016-02-20T00:00:00"/>
    <s v="Zone 5 - Mile 108"/>
    <x v="294"/>
    <x v="157"/>
    <x v="55"/>
    <x v="2"/>
    <x v="10"/>
    <s v="Galjoen"/>
    <m/>
    <n v="30"/>
    <n v="0.5"/>
    <n v="0.5"/>
  </r>
  <r>
    <x v="38"/>
    <d v="2016-02-20T00:00:00"/>
    <s v="Zone 5 - Mile 108"/>
    <x v="548"/>
    <x v="382"/>
    <x v="177"/>
    <x v="2"/>
    <x v="10"/>
    <s v="Blacktail"/>
    <m/>
    <n v="33"/>
    <n v="1.1000000000000001"/>
    <n v="1.1000000000000001"/>
  </r>
  <r>
    <x v="38"/>
    <d v="2016-02-20T00:00:00"/>
    <s v="Zone 5 - Mile 108"/>
    <x v="500"/>
    <x v="266"/>
    <x v="152"/>
    <x v="2"/>
    <x v="10"/>
    <m/>
    <s v="Shark Spotted Gully"/>
    <n v="153"/>
    <n v="18.600000000000001"/>
    <n v="18.600000000000001"/>
  </r>
  <r>
    <x v="38"/>
    <d v="2016-02-20T00:00:00"/>
    <s v="Zone 5 - Mile 108"/>
    <x v="500"/>
    <x v="266"/>
    <x v="152"/>
    <x v="2"/>
    <x v="10"/>
    <m/>
    <s v="Shark Spotted Gully"/>
    <n v="88"/>
    <n v="2.8"/>
    <n v="2.8"/>
  </r>
  <r>
    <x v="38"/>
    <d v="2016-02-20T00:00:00"/>
    <s v="Zone 5 - Mile 108"/>
    <x v="544"/>
    <x v="379"/>
    <x v="158"/>
    <x v="2"/>
    <x v="10"/>
    <s v="Galjoen"/>
    <m/>
    <n v="37"/>
    <n v="0.9"/>
    <n v="0.9"/>
  </r>
  <r>
    <x v="38"/>
    <d v="2016-02-20T00:00:00"/>
    <s v="Zone 5 - Mile 108"/>
    <x v="544"/>
    <x v="379"/>
    <x v="158"/>
    <x v="2"/>
    <x v="10"/>
    <s v="Galjoen"/>
    <m/>
    <n v="32"/>
    <n v="0.6"/>
    <n v="0.6"/>
  </r>
  <r>
    <x v="38"/>
    <d v="2016-02-20T00:00:00"/>
    <s v="Zone 5 - Mile 108"/>
    <x v="544"/>
    <x v="379"/>
    <x v="158"/>
    <x v="2"/>
    <x v="10"/>
    <s v="Galjoen"/>
    <m/>
    <n v="40"/>
    <n v="1.2"/>
    <n v="1.2"/>
  </r>
  <r>
    <x v="38"/>
    <d v="2016-02-20T00:00:00"/>
    <s v="Zone 5 - Mile 108"/>
    <x v="544"/>
    <x v="379"/>
    <x v="158"/>
    <x v="2"/>
    <x v="10"/>
    <s v="Kob"/>
    <m/>
    <n v="52"/>
    <n v="1.4"/>
    <n v="1.4"/>
  </r>
  <r>
    <x v="38"/>
    <d v="2016-02-20T00:00:00"/>
    <s v="Zone 5 - Mile 108"/>
    <x v="544"/>
    <x v="379"/>
    <x v="158"/>
    <x v="2"/>
    <x v="10"/>
    <s v="Galjoen"/>
    <m/>
    <n v="31"/>
    <n v="0.5"/>
    <n v="0.5"/>
  </r>
  <r>
    <x v="38"/>
    <d v="2016-02-20T00:00:00"/>
    <s v="Zone 5 - Mile 108"/>
    <x v="544"/>
    <x v="379"/>
    <x v="158"/>
    <x v="2"/>
    <x v="10"/>
    <s v="Blacktail"/>
    <m/>
    <n v="33"/>
    <n v="1.1000000000000001"/>
    <n v="1.1000000000000001"/>
  </r>
  <r>
    <x v="38"/>
    <d v="2016-02-20T00:00:00"/>
    <s v="Zone 5 - Mile 108"/>
    <x v="101"/>
    <x v="18"/>
    <x v="73"/>
    <x v="2"/>
    <x v="10"/>
    <m/>
    <s v="Shark Spotted Gully"/>
    <n v="153"/>
    <n v="18.600000000000001"/>
    <n v="18.600000000000001"/>
  </r>
  <r>
    <x v="38"/>
    <d v="2016-02-20T00:00:00"/>
    <s v="Zone 5 - Mile 108"/>
    <x v="101"/>
    <x v="18"/>
    <x v="73"/>
    <x v="2"/>
    <x v="10"/>
    <m/>
    <s v="Shark Spotted Gully"/>
    <n v="100"/>
    <n v="4.3"/>
    <n v="4.3"/>
  </r>
  <r>
    <x v="38"/>
    <d v="2016-02-20T00:00:00"/>
    <s v="Zone 5 - Mile 108"/>
    <x v="74"/>
    <x v="13"/>
    <x v="54"/>
    <x v="2"/>
    <x v="8"/>
    <m/>
    <m/>
    <m/>
    <s v=""/>
    <s v=""/>
  </r>
  <r>
    <x v="38"/>
    <d v="2016-02-20T00:00:00"/>
    <s v="Zone 5 - Mile 108"/>
    <x v="79"/>
    <x v="66"/>
    <x v="55"/>
    <x v="2"/>
    <x v="8"/>
    <m/>
    <m/>
    <m/>
    <s v=""/>
    <s v=""/>
  </r>
  <r>
    <x v="38"/>
    <d v="2016-02-20T00:00:00"/>
    <s v="Zone 5 - Mile 108"/>
    <x v="369"/>
    <x v="81"/>
    <x v="10"/>
    <x v="2"/>
    <x v="8"/>
    <m/>
    <m/>
    <m/>
    <s v=""/>
    <s v=""/>
  </r>
  <r>
    <x v="38"/>
    <d v="2016-02-20T00:00:00"/>
    <s v="Zone 5 - Mile 108"/>
    <x v="77"/>
    <x v="64"/>
    <x v="54"/>
    <x v="0"/>
    <x v="8"/>
    <m/>
    <m/>
    <m/>
    <s v=""/>
    <s v=""/>
  </r>
  <r>
    <x v="38"/>
    <d v="2016-02-20T00:00:00"/>
    <s v="Zone 5 - Mile 108"/>
    <x v="574"/>
    <x v="81"/>
    <x v="93"/>
    <x v="2"/>
    <x v="8"/>
    <s v="Galjoen"/>
    <m/>
    <n v="30"/>
    <n v="0.5"/>
    <n v="0.5"/>
  </r>
  <r>
    <x v="38"/>
    <d v="2016-02-20T00:00:00"/>
    <s v="Zone 5 - Mile 108"/>
    <x v="574"/>
    <x v="81"/>
    <x v="93"/>
    <x v="2"/>
    <x v="8"/>
    <m/>
    <s v="Guitarfish - Lesser"/>
    <n v="66"/>
    <n v="1"/>
    <n v="1"/>
  </r>
  <r>
    <x v="38"/>
    <d v="2016-02-20T00:00:00"/>
    <s v="Zone 5 - Mile 108"/>
    <x v="92"/>
    <x v="76"/>
    <x v="64"/>
    <x v="2"/>
    <x v="8"/>
    <m/>
    <s v="Shark Spotted Gully"/>
    <n v="85"/>
    <n v="2.5"/>
    <n v="2.5"/>
  </r>
  <r>
    <x v="38"/>
    <d v="2016-02-20T00:00:00"/>
    <s v="Zone 5 - Mile 108"/>
    <x v="92"/>
    <x v="76"/>
    <x v="64"/>
    <x v="2"/>
    <x v="8"/>
    <m/>
    <s v="Shark Spotted Gully"/>
    <n v="80"/>
    <n v="2"/>
    <n v="2"/>
  </r>
  <r>
    <x v="38"/>
    <d v="2016-02-20T00:00:00"/>
    <s v="Zone 5 - Mile 108"/>
    <x v="69"/>
    <x v="58"/>
    <x v="50"/>
    <x v="4"/>
    <x v="8"/>
    <s v="Blacktail"/>
    <m/>
    <n v="34"/>
    <n v="1.2"/>
    <n v="1.2"/>
  </r>
  <r>
    <x v="38"/>
    <d v="2016-02-20T00:00:00"/>
    <s v="Zone 5 - Mile 108"/>
    <x v="80"/>
    <x v="67"/>
    <x v="56"/>
    <x v="4"/>
    <x v="8"/>
    <s v="Galjoen"/>
    <m/>
    <n v="44"/>
    <n v="1.6"/>
    <n v="1.6"/>
  </r>
  <r>
    <x v="38"/>
    <d v="2016-02-20T00:00:00"/>
    <s v="Zone 5 - Mile 108"/>
    <x v="80"/>
    <x v="67"/>
    <x v="56"/>
    <x v="4"/>
    <x v="8"/>
    <s v="Blacktail"/>
    <m/>
    <n v="28"/>
    <n v="0.6"/>
    <n v="0.6"/>
  </r>
  <r>
    <x v="38"/>
    <d v="2016-02-20T00:00:00"/>
    <s v="Zone 5 - Mile 108"/>
    <x v="76"/>
    <x v="63"/>
    <x v="54"/>
    <x v="0"/>
    <x v="8"/>
    <s v="Blacktail"/>
    <m/>
    <n v="27"/>
    <n v="0.6"/>
    <n v="0.6"/>
  </r>
  <r>
    <x v="38"/>
    <d v="2016-02-20T00:00:00"/>
    <s v="Zone 5 - Mile 108"/>
    <x v="78"/>
    <x v="65"/>
    <x v="55"/>
    <x v="2"/>
    <x v="8"/>
    <m/>
    <s v="Shark Hound Smooth"/>
    <n v="85"/>
    <n v="2.1"/>
    <n v="2.1"/>
  </r>
  <r>
    <x v="38"/>
    <d v="2016-02-20T00:00:00"/>
    <s v="Zone 5 - Mile 108"/>
    <x v="597"/>
    <x v="374"/>
    <x v="290"/>
    <x v="9"/>
    <x v="8"/>
    <m/>
    <s v="Shark Spotted Gully"/>
    <n v="94"/>
    <n v="3.5"/>
    <n v="3.5"/>
  </r>
  <r>
    <x v="38"/>
    <d v="2016-02-20T00:00:00"/>
    <s v="Zone 5 - Mile 108"/>
    <x v="620"/>
    <x v="68"/>
    <x v="97"/>
    <x v="2"/>
    <x v="8"/>
    <m/>
    <m/>
    <m/>
    <s v=""/>
    <s v=""/>
  </r>
  <r>
    <x v="38"/>
    <d v="2016-02-20T00:00:00"/>
    <s v="Zone 5 - Mile 108"/>
    <x v="621"/>
    <x v="417"/>
    <x v="288"/>
    <x v="7"/>
    <x v="8"/>
    <s v="Galjoen"/>
    <m/>
    <n v="33"/>
    <n v="0.7"/>
    <n v="0.7"/>
  </r>
  <r>
    <x v="38"/>
    <d v="2016-02-20T00:00:00"/>
    <s v="Zone 5 - Mile 108"/>
    <x v="622"/>
    <x v="418"/>
    <x v="3"/>
    <x v="9"/>
    <x v="8"/>
    <m/>
    <m/>
    <m/>
    <s v=""/>
    <s v=""/>
  </r>
  <r>
    <x v="38"/>
    <d v="2016-02-20T00:00:00"/>
    <s v="Zone 5 - Mile 108"/>
    <x v="166"/>
    <x v="128"/>
    <x v="69"/>
    <x v="4"/>
    <x v="20"/>
    <m/>
    <m/>
    <m/>
    <s v=""/>
    <s v=""/>
  </r>
  <r>
    <x v="38"/>
    <d v="2016-02-20T00:00:00"/>
    <s v="Zone 5 - Mile 108"/>
    <x v="182"/>
    <x v="138"/>
    <x v="43"/>
    <x v="8"/>
    <x v="20"/>
    <m/>
    <m/>
    <m/>
    <s v=""/>
    <s v=""/>
  </r>
  <r>
    <x v="38"/>
    <d v="2016-02-20T00:00:00"/>
    <s v="Zone 5 - Mile 108"/>
    <x v="478"/>
    <x v="334"/>
    <x v="83"/>
    <x v="2"/>
    <x v="20"/>
    <m/>
    <m/>
    <m/>
    <s v=""/>
    <s v=""/>
  </r>
  <r>
    <x v="38"/>
    <d v="2016-02-20T00:00:00"/>
    <s v="Zone 5 - Mile 108"/>
    <x v="282"/>
    <x v="200"/>
    <x v="163"/>
    <x v="6"/>
    <x v="20"/>
    <m/>
    <m/>
    <m/>
    <s v=""/>
    <s v=""/>
  </r>
  <r>
    <x v="38"/>
    <d v="2016-02-20T00:00:00"/>
    <s v="Zone 5 - Mile 108"/>
    <x v="192"/>
    <x v="144"/>
    <x v="119"/>
    <x v="6"/>
    <x v="20"/>
    <m/>
    <m/>
    <m/>
    <s v=""/>
    <s v=""/>
  </r>
  <r>
    <x v="38"/>
    <d v="2016-02-20T00:00:00"/>
    <s v="Zone 5 - Mile 108"/>
    <x v="70"/>
    <x v="59"/>
    <x v="51"/>
    <x v="0"/>
    <x v="20"/>
    <m/>
    <m/>
    <m/>
    <s v=""/>
    <s v=""/>
  </r>
  <r>
    <x v="38"/>
    <d v="2016-02-20T00:00:00"/>
    <s v="Zone 5 - Mile 108"/>
    <x v="196"/>
    <x v="147"/>
    <x v="122"/>
    <x v="8"/>
    <x v="20"/>
    <m/>
    <m/>
    <m/>
    <s v=""/>
    <s v=""/>
  </r>
  <r>
    <x v="38"/>
    <d v="2016-02-20T00:00:00"/>
    <s v="Zone 5 - Mile 108"/>
    <x v="283"/>
    <x v="55"/>
    <x v="164"/>
    <x v="6"/>
    <x v="20"/>
    <m/>
    <m/>
    <m/>
    <s v=""/>
    <s v=""/>
  </r>
  <r>
    <x v="38"/>
    <d v="2016-02-20T00:00:00"/>
    <s v="Zone 5 - Mile 108"/>
    <x v="181"/>
    <x v="45"/>
    <x v="43"/>
    <x v="4"/>
    <x v="20"/>
    <m/>
    <s v="Shark Spotted Gully"/>
    <n v="121"/>
    <n v="8.3000000000000007"/>
    <n v="8.3000000000000007"/>
  </r>
  <r>
    <x v="38"/>
    <d v="2016-02-20T00:00:00"/>
    <s v="Zone 5 - Mile 108"/>
    <x v="208"/>
    <x v="155"/>
    <x v="29"/>
    <x v="2"/>
    <x v="20"/>
    <m/>
    <s v="Shark Hound Smooth"/>
    <n v="104"/>
    <n v="4.2"/>
    <n v="4.2"/>
  </r>
  <r>
    <x v="38"/>
    <d v="2016-02-20T00:00:00"/>
    <s v="Zone 5 - Mile 108"/>
    <x v="208"/>
    <x v="155"/>
    <x v="29"/>
    <x v="2"/>
    <x v="20"/>
    <m/>
    <s v="Shark Hound Smooth"/>
    <n v="97"/>
    <n v="3.3"/>
    <n v="3.3"/>
  </r>
  <r>
    <x v="38"/>
    <d v="2016-02-20T00:00:00"/>
    <s v="Zone 5 - Mile 108"/>
    <x v="194"/>
    <x v="124"/>
    <x v="121"/>
    <x v="0"/>
    <x v="20"/>
    <m/>
    <s v="Shark Spotted Gully"/>
    <n v="152"/>
    <n v="18.2"/>
    <n v="18.2"/>
  </r>
  <r>
    <x v="38"/>
    <d v="2016-02-20T00:00:00"/>
    <s v="Zone 5 - Mile 108"/>
    <x v="71"/>
    <x v="60"/>
    <x v="51"/>
    <x v="3"/>
    <x v="20"/>
    <m/>
    <s v="Guitarfish - Lesser"/>
    <n v="90"/>
    <n v="2.7"/>
    <n v="2.7"/>
  </r>
  <r>
    <x v="38"/>
    <d v="2016-02-20T00:00:00"/>
    <s v="Zone 5 - Mile 108"/>
    <x v="46"/>
    <x v="41"/>
    <x v="33"/>
    <x v="2"/>
    <x v="20"/>
    <m/>
    <s v="Shark Spotted Gully"/>
    <n v="144"/>
    <n v="15.1"/>
    <n v="15.1"/>
  </r>
  <r>
    <x v="38"/>
    <d v="2016-02-20T00:00:00"/>
    <s v="Zone 5 - Mile 108"/>
    <x v="46"/>
    <x v="41"/>
    <x v="33"/>
    <x v="2"/>
    <x v="20"/>
    <m/>
    <s v="Shark Spotted Gully"/>
    <n v="142"/>
    <n v="14.4"/>
    <n v="14.4"/>
  </r>
  <r>
    <x v="38"/>
    <d v="2016-02-20T00:00:00"/>
    <s v="Zone 5 - Mile 108"/>
    <x v="46"/>
    <x v="41"/>
    <x v="33"/>
    <x v="2"/>
    <x v="20"/>
    <m/>
    <s v="Shark Spotted Gully"/>
    <n v="144"/>
    <n v="15.1"/>
    <n v="15.1"/>
  </r>
  <r>
    <x v="38"/>
    <d v="2016-02-20T00:00:00"/>
    <s v="Zone 5 - Mile 108"/>
    <x v="46"/>
    <x v="41"/>
    <x v="33"/>
    <x v="2"/>
    <x v="20"/>
    <m/>
    <s v="Shark Spotted Gully"/>
    <n v="135"/>
    <n v="12.1"/>
    <n v="12.1"/>
  </r>
  <r>
    <x v="38"/>
    <d v="2016-02-20T00:00:00"/>
    <s v="Zone 5 - Mile 108"/>
    <x v="589"/>
    <x v="402"/>
    <x v="171"/>
    <x v="2"/>
    <x v="20"/>
    <m/>
    <s v="Shark Spotted Gully"/>
    <n v="125"/>
    <n v="9.3000000000000007"/>
    <n v="9.3000000000000007"/>
  </r>
  <r>
    <x v="38"/>
    <d v="2016-02-20T00:00:00"/>
    <s v="Zone 5 - Mile 108"/>
    <x v="189"/>
    <x v="45"/>
    <x v="16"/>
    <x v="4"/>
    <x v="20"/>
    <m/>
    <s v="Shark Copper (Female)"/>
    <n v="169"/>
    <n v="66.400000000000006"/>
    <n v="66.400000000000006"/>
  </r>
  <r>
    <x v="38"/>
    <d v="2016-02-20T00:00:00"/>
    <s v="Zone 5 - Mile 108"/>
    <x v="202"/>
    <x v="152"/>
    <x v="123"/>
    <x v="2"/>
    <x v="20"/>
    <m/>
    <s v="Shark Spotted Gully"/>
    <n v="108"/>
    <n v="5.6"/>
    <n v="5.6"/>
  </r>
  <r>
    <x v="38"/>
    <d v="2016-02-20T00:00:00"/>
    <s v="Zone 5 - Mile 108"/>
    <x v="202"/>
    <x v="152"/>
    <x v="123"/>
    <x v="2"/>
    <x v="20"/>
    <m/>
    <s v="Shark Hound Smooth"/>
    <n v="87"/>
    <n v="2.2999999999999998"/>
    <n v="2.2999999999999998"/>
  </r>
  <r>
    <x v="38"/>
    <d v="2016-02-20T00:00:00"/>
    <s v="Zone 5 - Mile 108"/>
    <x v="202"/>
    <x v="152"/>
    <x v="123"/>
    <x v="2"/>
    <x v="20"/>
    <m/>
    <s v="Shark Spotted Gully"/>
    <n v="146"/>
    <n v="15.9"/>
    <n v="15.9"/>
  </r>
  <r>
    <x v="38"/>
    <d v="2016-02-20T00:00:00"/>
    <s v="Zone 5 - Mile 108"/>
    <x v="623"/>
    <x v="419"/>
    <x v="120"/>
    <x v="4"/>
    <x v="20"/>
    <m/>
    <s v="Shark Hound Smooth"/>
    <n v="131"/>
    <n v="9.5"/>
    <n v="9.5"/>
  </r>
  <r>
    <x v="38"/>
    <d v="2016-02-20T00:00:00"/>
    <s v="Zone 5 - Mile 108"/>
    <x v="623"/>
    <x v="419"/>
    <x v="120"/>
    <x v="4"/>
    <x v="20"/>
    <m/>
    <s v="Shark Cow / Sevengill"/>
    <n v="104"/>
    <n v="13.6"/>
    <n v="13.6"/>
  </r>
  <r>
    <x v="38"/>
    <d v="2016-02-20T00:00:00"/>
    <s v="Zone 5 - Mile 108"/>
    <x v="623"/>
    <x v="419"/>
    <x v="120"/>
    <x v="4"/>
    <x v="20"/>
    <m/>
    <s v="Guitarfish - Lesser"/>
    <n v="94"/>
    <n v="3.1"/>
    <n v="3.1"/>
  </r>
  <r>
    <x v="38"/>
    <d v="2016-02-20T00:00:00"/>
    <s v="Zone 5 - Mile 108"/>
    <x v="559"/>
    <x v="388"/>
    <x v="143"/>
    <x v="8"/>
    <x v="21"/>
    <m/>
    <m/>
    <m/>
    <s v=""/>
    <s v=""/>
  </r>
  <r>
    <x v="38"/>
    <d v="2016-02-20T00:00:00"/>
    <s v="Zone 5 - Mile 108"/>
    <x v="232"/>
    <x v="47"/>
    <x v="143"/>
    <x v="4"/>
    <x v="21"/>
    <m/>
    <m/>
    <m/>
    <s v=""/>
    <s v=""/>
  </r>
  <r>
    <x v="38"/>
    <d v="2016-02-20T00:00:00"/>
    <s v="Zone 5 - Mile 108"/>
    <x v="424"/>
    <x v="296"/>
    <x v="140"/>
    <x v="0"/>
    <x v="21"/>
    <m/>
    <m/>
    <m/>
    <s v=""/>
    <s v=""/>
  </r>
  <r>
    <x v="38"/>
    <d v="2016-02-20T00:00:00"/>
    <s v="Zone 5 - Mile 108"/>
    <x v="425"/>
    <x v="297"/>
    <x v="83"/>
    <x v="2"/>
    <x v="21"/>
    <m/>
    <m/>
    <m/>
    <s v=""/>
    <s v=""/>
  </r>
  <r>
    <x v="38"/>
    <d v="2016-02-20T00:00:00"/>
    <s v="Zone 5 - Mile 108"/>
    <x v="561"/>
    <x v="390"/>
    <x v="74"/>
    <x v="0"/>
    <x v="21"/>
    <m/>
    <m/>
    <m/>
    <s v=""/>
    <s v=""/>
  </r>
  <r>
    <x v="38"/>
    <d v="2016-02-20T00:00:00"/>
    <s v="Zone 5 - Mile 108"/>
    <x v="228"/>
    <x v="104"/>
    <x v="141"/>
    <x v="2"/>
    <x v="21"/>
    <m/>
    <m/>
    <m/>
    <s v=""/>
    <s v=""/>
  </r>
  <r>
    <x v="38"/>
    <d v="2016-02-20T00:00:00"/>
    <s v="Zone 5 - Mile 108"/>
    <x v="430"/>
    <x v="73"/>
    <x v="59"/>
    <x v="2"/>
    <x v="21"/>
    <m/>
    <m/>
    <m/>
    <s v=""/>
    <s v=""/>
  </r>
  <r>
    <x v="38"/>
    <d v="2016-02-20T00:00:00"/>
    <s v="Zone 5 - Mile 108"/>
    <x v="366"/>
    <x v="55"/>
    <x v="94"/>
    <x v="6"/>
    <x v="21"/>
    <m/>
    <m/>
    <m/>
    <s v=""/>
    <s v=""/>
  </r>
  <r>
    <x v="38"/>
    <d v="2016-02-20T00:00:00"/>
    <s v="Zone 5 - Mile 108"/>
    <x v="231"/>
    <x v="9"/>
    <x v="142"/>
    <x v="4"/>
    <x v="21"/>
    <m/>
    <m/>
    <m/>
    <s v=""/>
    <s v=""/>
  </r>
  <r>
    <x v="38"/>
    <d v="2016-02-20T00:00:00"/>
    <s v="Zone 5 - Mile 108"/>
    <x v="364"/>
    <x v="55"/>
    <x v="78"/>
    <x v="2"/>
    <x v="21"/>
    <m/>
    <m/>
    <m/>
    <s v=""/>
    <s v=""/>
  </r>
  <r>
    <x v="38"/>
    <d v="2016-02-20T00:00:00"/>
    <s v="Zone 5 - Mile 108"/>
    <x v="560"/>
    <x v="389"/>
    <x v="172"/>
    <x v="2"/>
    <x v="21"/>
    <m/>
    <m/>
    <m/>
    <s v=""/>
    <s v=""/>
  </r>
  <r>
    <x v="38"/>
    <d v="2016-02-20T00:00:00"/>
    <s v="Zone 5 - Mile 108"/>
    <x v="477"/>
    <x v="333"/>
    <x v="41"/>
    <x v="2"/>
    <x v="42"/>
    <m/>
    <m/>
    <m/>
    <s v=""/>
    <s v=""/>
  </r>
  <r>
    <x v="38"/>
    <d v="2016-02-20T00:00:00"/>
    <s v="Zone 5 - Mile 108"/>
    <x v="555"/>
    <x v="386"/>
    <x v="41"/>
    <x v="2"/>
    <x v="21"/>
    <m/>
    <s v="Shark Spotted Gully"/>
    <n v="97"/>
    <n v="3.9"/>
    <n v="3.9"/>
  </r>
  <r>
    <x v="38"/>
    <d v="2016-02-20T00:00:00"/>
    <s v="Zone 5 - Mile 108"/>
    <x v="555"/>
    <x v="386"/>
    <x v="41"/>
    <x v="2"/>
    <x v="21"/>
    <m/>
    <s v="Shark Spotted Gully"/>
    <n v="126"/>
    <n v="9.6"/>
    <n v="9.6"/>
  </r>
  <r>
    <x v="38"/>
    <d v="2016-02-20T00:00:00"/>
    <s v="Zone 5 - Mile 108"/>
    <x v="555"/>
    <x v="386"/>
    <x v="41"/>
    <x v="2"/>
    <x v="21"/>
    <m/>
    <s v="Shark Spotted Gully"/>
    <n v="146"/>
    <n v="15.9"/>
    <n v="15.9"/>
  </r>
  <r>
    <x v="38"/>
    <d v="2016-02-20T00:00:00"/>
    <s v="Zone 5 - Mile 108"/>
    <x v="227"/>
    <x v="55"/>
    <x v="140"/>
    <x v="4"/>
    <x v="21"/>
    <m/>
    <s v="Shark Spotted Gully"/>
    <n v="148"/>
    <n v="16.600000000000001"/>
    <n v="16.600000000000001"/>
  </r>
  <r>
    <x v="38"/>
    <d v="2016-02-20T00:00:00"/>
    <s v="Zone 5 - Mile 108"/>
    <x v="227"/>
    <x v="55"/>
    <x v="140"/>
    <x v="4"/>
    <x v="21"/>
    <m/>
    <s v="Shark Spotted Gully"/>
    <n v="152"/>
    <n v="18.2"/>
    <n v="18.2"/>
  </r>
  <r>
    <x v="38"/>
    <d v="2016-02-20T00:00:00"/>
    <s v="Zone 5 - Mile 108"/>
    <x v="230"/>
    <x v="167"/>
    <x v="21"/>
    <x v="2"/>
    <x v="21"/>
    <m/>
    <s v="Shark Spotted Gully"/>
    <n v="113"/>
    <n v="6.6"/>
    <n v="6.6"/>
  </r>
  <r>
    <x v="38"/>
    <d v="2016-02-20T00:00:00"/>
    <s v="Zone 5 - Mile 108"/>
    <x v="230"/>
    <x v="167"/>
    <x v="21"/>
    <x v="2"/>
    <x v="21"/>
    <m/>
    <s v="Guitarfish - Lesser"/>
    <n v="84"/>
    <n v="2.2000000000000002"/>
    <n v="2.2000000000000002"/>
  </r>
  <r>
    <x v="38"/>
    <d v="2016-02-20T00:00:00"/>
    <s v="Zone 5 - Mile 108"/>
    <x v="578"/>
    <x v="398"/>
    <x v="238"/>
    <x v="2"/>
    <x v="21"/>
    <m/>
    <s v="Shark Cow / Sevengill"/>
    <n v="121"/>
    <n v="22.4"/>
    <n v="22.4"/>
  </r>
  <r>
    <x v="38"/>
    <d v="2016-02-20T00:00:00"/>
    <s v="Zone 5 - Mile 108"/>
    <x v="578"/>
    <x v="398"/>
    <x v="238"/>
    <x v="2"/>
    <x v="21"/>
    <m/>
    <s v="Green Eye Spurdog shark"/>
    <n v="45"/>
    <n v="0"/>
    <n v="0"/>
  </r>
  <r>
    <x v="38"/>
    <d v="2016-02-20T00:00:00"/>
    <s v="Zone 5 - Mile 108"/>
    <x v="233"/>
    <x v="75"/>
    <x v="144"/>
    <x v="4"/>
    <x v="21"/>
    <m/>
    <s v="Shark Spotted Gully"/>
    <n v="152"/>
    <n v="18.2"/>
    <n v="18.2"/>
  </r>
  <r>
    <x v="38"/>
    <d v="2016-02-20T00:00:00"/>
    <s v="Zone 5 - Mile 108"/>
    <x v="426"/>
    <x v="298"/>
    <x v="140"/>
    <x v="8"/>
    <x v="21"/>
    <m/>
    <s v="Shark Hound Smooth"/>
    <n v="68"/>
    <n v="1"/>
    <n v="1"/>
  </r>
  <r>
    <x v="38"/>
    <d v="2016-02-20T00:00:00"/>
    <s v="Zone 5 - Mile 108"/>
    <x v="426"/>
    <x v="298"/>
    <x v="140"/>
    <x v="8"/>
    <x v="21"/>
    <m/>
    <s v="Elephantfish"/>
    <n v="74"/>
    <n v="3.2"/>
    <n v="3.2"/>
  </r>
  <r>
    <x v="38"/>
    <d v="2016-02-20T00:00:00"/>
    <s v="Zone 5 - Mile 108"/>
    <x v="426"/>
    <x v="298"/>
    <x v="140"/>
    <x v="8"/>
    <x v="21"/>
    <m/>
    <s v="Elephantfish"/>
    <n v="76"/>
    <n v="3.5"/>
    <n v="3.5"/>
  </r>
  <r>
    <x v="38"/>
    <d v="2016-02-20T00:00:00"/>
    <s v="Zone 5 - Mile 108"/>
    <x v="592"/>
    <x v="5"/>
    <x v="312"/>
    <x v="2"/>
    <x v="21"/>
    <m/>
    <s v="Shark Spotted Gully"/>
    <n v="139"/>
    <n v="13.4"/>
    <n v="13.4"/>
  </r>
  <r>
    <x v="38"/>
    <d v="2016-02-20T00:00:00"/>
    <s v="Zone 5 - Mile 108"/>
    <x v="558"/>
    <x v="73"/>
    <x v="172"/>
    <x v="4"/>
    <x v="21"/>
    <m/>
    <s v="Shark Hound Smooth"/>
    <n v="83"/>
    <n v="1.9"/>
    <n v="1.9"/>
  </r>
  <r>
    <x v="38"/>
    <d v="2016-02-20T00:00:00"/>
    <s v="Zone 5 - Mile 108"/>
    <x v="556"/>
    <x v="387"/>
    <x v="173"/>
    <x v="0"/>
    <x v="21"/>
    <s v="Galjoen"/>
    <m/>
    <n v="42"/>
    <n v="1.4"/>
    <n v="1.4"/>
  </r>
  <r>
    <x v="38"/>
    <d v="2016-02-20T00:00:00"/>
    <s v="Zone 5 - Mile 108"/>
    <x v="93"/>
    <x v="77"/>
    <x v="65"/>
    <x v="6"/>
    <x v="21"/>
    <s v="Galjoen"/>
    <m/>
    <n v="31"/>
    <n v="0.5"/>
    <n v="0.5"/>
  </r>
  <r>
    <x v="38"/>
    <d v="2016-02-20T00:00:00"/>
    <s v="Zone 5 - Mile 108"/>
    <x v="348"/>
    <x v="23"/>
    <x v="94"/>
    <x v="4"/>
    <x v="21"/>
    <s v="Galjoen"/>
    <m/>
    <n v="30"/>
    <n v="0.5"/>
    <n v="0.5"/>
  </r>
  <r>
    <x v="38"/>
    <d v="2016-02-20T00:00:00"/>
    <s v="Zone 5 - Mile 108"/>
    <x v="624"/>
    <x v="130"/>
    <x v="94"/>
    <x v="8"/>
    <x v="21"/>
    <m/>
    <m/>
    <m/>
    <s v=""/>
    <s v=""/>
  </r>
  <r>
    <x v="38"/>
    <d v="2016-02-20T00:00:00"/>
    <s v="Zone 5 - Mile 108"/>
    <x v="625"/>
    <x v="420"/>
    <x v="94"/>
    <x v="8"/>
    <x v="21"/>
    <m/>
    <m/>
    <m/>
    <s v=""/>
    <s v=""/>
  </r>
  <r>
    <x v="38"/>
    <d v="2016-02-20T00:00:00"/>
    <s v="Zone 5 - Mile 108"/>
    <x v="626"/>
    <x v="144"/>
    <x v="325"/>
    <x v="0"/>
    <x v="21"/>
    <m/>
    <m/>
    <m/>
    <s v=""/>
    <s v=""/>
  </r>
  <r>
    <x v="38"/>
    <d v="2016-02-20T00:00:00"/>
    <s v="Zone 5 - Mile 108"/>
    <x v="627"/>
    <x v="173"/>
    <x v="226"/>
    <x v="6"/>
    <x v="21"/>
    <m/>
    <m/>
    <m/>
    <s v=""/>
    <s v=""/>
  </r>
  <r>
    <x v="38"/>
    <d v="2016-02-20T00:00:00"/>
    <s v="Zone 5 - Mile 108"/>
    <x v="628"/>
    <x v="421"/>
    <x v="326"/>
    <x v="4"/>
    <x v="21"/>
    <m/>
    <m/>
    <m/>
    <s v=""/>
    <s v=""/>
  </r>
  <r>
    <x v="38"/>
    <d v="2016-02-20T00:00:00"/>
    <s v="Zone 5 - Mile 108"/>
    <x v="629"/>
    <x v="73"/>
    <x v="326"/>
    <x v="8"/>
    <x v="21"/>
    <m/>
    <m/>
    <m/>
    <s v=""/>
    <s v=""/>
  </r>
  <r>
    <x v="38"/>
    <d v="2016-02-20T00:00:00"/>
    <s v="Zone 5 - Mile 108"/>
    <x v="630"/>
    <x v="5"/>
    <x v="327"/>
    <x v="6"/>
    <x v="21"/>
    <m/>
    <m/>
    <m/>
    <s v=""/>
    <s v=""/>
  </r>
  <r>
    <x v="38"/>
    <d v="2016-02-20T00:00:00"/>
    <s v="Zone 5 - Mile 108"/>
    <x v="631"/>
    <x v="335"/>
    <x v="328"/>
    <x v="2"/>
    <x v="21"/>
    <m/>
    <m/>
    <m/>
    <s v=""/>
    <s v=""/>
  </r>
  <r>
    <x v="38"/>
    <d v="2016-02-20T00:00:00"/>
    <s v="Zone 5 - Mile 108"/>
    <x v="632"/>
    <x v="422"/>
    <x v="219"/>
    <x v="0"/>
    <x v="21"/>
    <m/>
    <s v="Shark Spotted Gully"/>
    <n v="151"/>
    <n v="17.8"/>
    <n v="17.8"/>
  </r>
  <r>
    <x v="38"/>
    <d v="2016-02-20T00:00:00"/>
    <s v="Zone 5 - Mile 108"/>
    <x v="633"/>
    <x v="205"/>
    <x v="69"/>
    <x v="2"/>
    <x v="21"/>
    <m/>
    <s v="Shark Cow / Sevengill"/>
    <n v="118"/>
    <n v="20.6"/>
    <n v="20.6"/>
  </r>
  <r>
    <x v="38"/>
    <d v="2016-02-20T00:00:00"/>
    <s v="Zone 5 - Mile 108"/>
    <x v="411"/>
    <x v="45"/>
    <x v="57"/>
    <x v="2"/>
    <x v="8"/>
    <m/>
    <s v="Shark Cow / Sevengill"/>
    <n v="132"/>
    <n v="29.8"/>
    <n v="29.8"/>
  </r>
  <r>
    <x v="38"/>
    <d v="2016-02-20T00:00:00"/>
    <s v="Zone 5 - Mile 108"/>
    <x v="370"/>
    <x v="90"/>
    <x v="93"/>
    <x v="2"/>
    <x v="8"/>
    <s v="Galjoen"/>
    <m/>
    <n v="34"/>
    <n v="0.7"/>
    <n v="0.7"/>
  </r>
  <r>
    <x v="38"/>
    <d v="2016-02-20T00:00:00"/>
    <s v="Zone 5 - Mile 108"/>
    <x v="590"/>
    <x v="78"/>
    <x v="10"/>
    <x v="2"/>
    <x v="8"/>
    <s v="Kob"/>
    <m/>
    <n v="50"/>
    <n v="1.3"/>
    <n v="1.3"/>
  </r>
  <r>
    <x v="38"/>
    <d v="2016-02-20T00:00:00"/>
    <s v="Zone 5 - Mile 108"/>
    <x v="52"/>
    <x v="5"/>
    <x v="38"/>
    <x v="8"/>
    <x v="5"/>
    <m/>
    <s v="Shark Spotted Gully"/>
    <n v="93"/>
    <n v="3.4"/>
    <n v="3.4"/>
  </r>
  <r>
    <x v="38"/>
    <d v="2016-02-20T00:00:00"/>
    <s v="Zone 5 - Mile 108"/>
    <x v="52"/>
    <x v="5"/>
    <x v="38"/>
    <x v="8"/>
    <x v="5"/>
    <m/>
    <s v="Shark Spotted Gully"/>
    <n v="131"/>
    <n v="10.9"/>
    <n v="10.9"/>
  </r>
  <r>
    <x v="38"/>
    <d v="2016-02-20T00:00:00"/>
    <s v="Zone 5 - Mile 108"/>
    <x v="634"/>
    <x v="5"/>
    <x v="43"/>
    <x v="4"/>
    <x v="0"/>
    <m/>
    <s v="Shark Spotted Gully"/>
    <n v="122"/>
    <n v="8.6"/>
    <n v="8.6"/>
  </r>
  <r>
    <x v="38"/>
    <d v="2016-02-20T00:00:00"/>
    <s v="Zone 5 - Mile 108"/>
    <x v="634"/>
    <x v="5"/>
    <x v="43"/>
    <x v="4"/>
    <x v="0"/>
    <m/>
    <s v="Shark Spotted Gully"/>
    <n v="148"/>
    <n v="16.600000000000001"/>
    <n v="16.600000000000001"/>
  </r>
  <r>
    <x v="38"/>
    <d v="2016-02-20T00:00:00"/>
    <s v="Zone 5 - Mile 108"/>
    <x v="634"/>
    <x v="5"/>
    <x v="43"/>
    <x v="4"/>
    <x v="0"/>
    <m/>
    <s v="Shark Hound Smooth"/>
    <n v="78"/>
    <n v="1.5"/>
    <n v="1.5"/>
  </r>
  <r>
    <x v="38"/>
    <d v="2016-02-20T00:00:00"/>
    <s v="Zone 5 - Mile 108"/>
    <x v="634"/>
    <x v="5"/>
    <x v="43"/>
    <x v="4"/>
    <x v="0"/>
    <m/>
    <s v="Shark Cow / Sevengill"/>
    <n v="112"/>
    <n v="17.399999999999999"/>
    <n v="17.399999999999999"/>
  </r>
  <r>
    <x v="39"/>
    <d v="2016-04-09T00:00:00"/>
    <s v="Zone 4 - Horingbaai"/>
    <x v="139"/>
    <x v="109"/>
    <x v="94"/>
    <x v="4"/>
    <x v="15"/>
    <m/>
    <m/>
    <m/>
    <s v=""/>
    <s v=""/>
  </r>
  <r>
    <x v="39"/>
    <d v="2016-04-09T00:00:00"/>
    <s v="Zone 4 - Horingbaai"/>
    <x v="147"/>
    <x v="116"/>
    <x v="29"/>
    <x v="6"/>
    <x v="15"/>
    <m/>
    <m/>
    <m/>
    <s v=""/>
    <s v=""/>
  </r>
  <r>
    <x v="39"/>
    <d v="2016-04-09T00:00:00"/>
    <s v="Zone 4 - Horingbaai"/>
    <x v="141"/>
    <x v="111"/>
    <x v="95"/>
    <x v="6"/>
    <x v="15"/>
    <m/>
    <m/>
    <m/>
    <s v=""/>
    <s v=""/>
  </r>
  <r>
    <x v="39"/>
    <d v="2016-04-09T00:00:00"/>
    <s v="Zone 4 - Horingbaai"/>
    <x v="475"/>
    <x v="207"/>
    <x v="253"/>
    <x v="0"/>
    <x v="15"/>
    <m/>
    <m/>
    <m/>
    <s v=""/>
    <s v=""/>
  </r>
  <r>
    <x v="39"/>
    <d v="2016-04-09T00:00:00"/>
    <s v="Zone 4 - Horingbaai"/>
    <x v="543"/>
    <x v="75"/>
    <x v="293"/>
    <x v="2"/>
    <x v="15"/>
    <m/>
    <s v="Shark Spotted Gully"/>
    <n v="150"/>
    <n v="17.399999999999999"/>
    <n v="17.399999999999999"/>
  </r>
  <r>
    <x v="39"/>
    <d v="2016-04-09T00:00:00"/>
    <s v="Zone 4 - Horingbaai"/>
    <x v="543"/>
    <x v="75"/>
    <x v="293"/>
    <x v="2"/>
    <x v="15"/>
    <m/>
    <s v="Shark Spotted Gully"/>
    <n v="148"/>
    <n v="16.600000000000001"/>
    <n v="16.600000000000001"/>
  </r>
  <r>
    <x v="39"/>
    <d v="2016-04-09T00:00:00"/>
    <s v="Zone 4 - Horingbaai"/>
    <x v="576"/>
    <x v="396"/>
    <x v="21"/>
    <x v="2"/>
    <x v="15"/>
    <s v="Kob"/>
    <m/>
    <n v="47"/>
    <n v="1.1000000000000001"/>
    <n v="1.1000000000000001"/>
  </r>
  <r>
    <x v="39"/>
    <d v="2016-04-09T00:00:00"/>
    <s v="Zone 4 - Horingbaai"/>
    <x v="576"/>
    <x v="396"/>
    <x v="21"/>
    <x v="2"/>
    <x v="15"/>
    <m/>
    <s v="Elephantfish"/>
    <n v="61"/>
    <n v="1.8"/>
    <n v="1.8"/>
  </r>
  <r>
    <x v="39"/>
    <d v="2016-04-09T00:00:00"/>
    <s v="Zone 4 - Horingbaai"/>
    <x v="143"/>
    <x v="113"/>
    <x v="97"/>
    <x v="0"/>
    <x v="15"/>
    <m/>
    <s v="Shark Spotted Gully"/>
    <n v="115"/>
    <n v="7"/>
    <n v="7"/>
  </r>
  <r>
    <x v="39"/>
    <d v="2016-04-09T00:00:00"/>
    <s v="Zone 4 - Horingbaai"/>
    <x v="143"/>
    <x v="113"/>
    <x v="97"/>
    <x v="0"/>
    <x v="15"/>
    <m/>
    <s v="Shark Spotted Gully"/>
    <n v="104"/>
    <n v="5"/>
    <n v="5"/>
  </r>
  <r>
    <x v="39"/>
    <d v="2016-04-09T00:00:00"/>
    <s v="Zone 4 - Horingbaai"/>
    <x v="143"/>
    <x v="113"/>
    <x v="97"/>
    <x v="0"/>
    <x v="15"/>
    <s v="Kob"/>
    <m/>
    <n v="44"/>
    <n v="0.9"/>
    <n v="0.9"/>
  </r>
  <r>
    <x v="39"/>
    <d v="2016-04-09T00:00:00"/>
    <s v="Zone 4 - Horingbaai"/>
    <x v="610"/>
    <x v="411"/>
    <x v="320"/>
    <x v="7"/>
    <x v="15"/>
    <s v="Kob"/>
    <m/>
    <n v="48"/>
    <n v="1.1000000000000001"/>
    <n v="1.1000000000000001"/>
  </r>
  <r>
    <x v="39"/>
    <d v="2016-04-09T00:00:00"/>
    <s v="Zone 4 - Horingbaai"/>
    <x v="611"/>
    <x v="300"/>
    <x v="321"/>
    <x v="4"/>
    <x v="15"/>
    <s v="Kob"/>
    <m/>
    <n v="48"/>
    <n v="1.1000000000000001"/>
    <n v="1.1000000000000001"/>
  </r>
  <r>
    <x v="39"/>
    <d v="2016-04-09T00:00:00"/>
    <s v="Zone 4 - Horingbaai"/>
    <x v="251"/>
    <x v="179"/>
    <x v="139"/>
    <x v="9"/>
    <x v="15"/>
    <m/>
    <s v="Elephantfish"/>
    <n v="65"/>
    <n v="2.2000000000000002"/>
    <n v="2.2000000000000002"/>
  </r>
  <r>
    <x v="39"/>
    <d v="2016-04-09T00:00:00"/>
    <s v="Zone 4 - Horingbaai"/>
    <x v="277"/>
    <x v="24"/>
    <x v="139"/>
    <x v="4"/>
    <x v="15"/>
    <s v="Kob"/>
    <m/>
    <n v="65"/>
    <n v="2.8"/>
    <n v="2.8"/>
  </r>
  <r>
    <x v="39"/>
    <d v="2016-04-09T00:00:00"/>
    <s v="Zone 4 - Horingbaai"/>
    <x v="277"/>
    <x v="24"/>
    <x v="139"/>
    <x v="4"/>
    <x v="15"/>
    <s v="Kob"/>
    <m/>
    <n v="42"/>
    <n v="0.8"/>
    <n v="0.8"/>
  </r>
  <r>
    <x v="39"/>
    <d v="2016-04-09T00:00:00"/>
    <s v="Zone 4 - Horingbaai"/>
    <x v="612"/>
    <x v="251"/>
    <x v="97"/>
    <x v="9"/>
    <x v="15"/>
    <m/>
    <s v="Shark Spotted Gully"/>
    <n v="116"/>
    <n v="7.2"/>
    <n v="7.2"/>
  </r>
  <r>
    <x v="39"/>
    <d v="2016-04-09T00:00:00"/>
    <s v="Zone 4 - Horingbaai"/>
    <x v="570"/>
    <x v="73"/>
    <x v="302"/>
    <x v="2"/>
    <x v="15"/>
    <m/>
    <s v="Shark Spotted Gully"/>
    <n v="148"/>
    <n v="16.600000000000001"/>
    <n v="16.600000000000001"/>
  </r>
  <r>
    <x v="39"/>
    <d v="2016-04-09T00:00:00"/>
    <s v="Zone 4 - Horingbaai"/>
    <x v="570"/>
    <x v="73"/>
    <x v="302"/>
    <x v="2"/>
    <x v="15"/>
    <m/>
    <s v="Elephantfish"/>
    <n v="64"/>
    <n v="2.1"/>
    <n v="2.1"/>
  </r>
  <r>
    <x v="39"/>
    <d v="2016-04-09T00:00:00"/>
    <s v="Zone 4 - Horingbaai"/>
    <x v="315"/>
    <x v="45"/>
    <x v="179"/>
    <x v="2"/>
    <x v="4"/>
    <m/>
    <s v="Guitarfish - Lesser"/>
    <n v="62"/>
    <n v="0"/>
    <n v="0"/>
  </r>
  <r>
    <x v="39"/>
    <d v="2016-04-09T00:00:00"/>
    <s v="Zone 4 - Horingbaai"/>
    <x v="315"/>
    <x v="45"/>
    <x v="179"/>
    <x v="2"/>
    <x v="4"/>
    <m/>
    <s v="Shark Hound Smooth"/>
    <n v="111"/>
    <n v="5.3"/>
    <n v="5.3"/>
  </r>
  <r>
    <x v="39"/>
    <d v="2016-04-09T00:00:00"/>
    <s v="Zone 4 - Horingbaai"/>
    <x v="460"/>
    <x v="82"/>
    <x v="179"/>
    <x v="2"/>
    <x v="4"/>
    <m/>
    <s v="Shark Spotted Gully"/>
    <n v="111"/>
    <n v="6.2"/>
    <n v="6.2"/>
  </r>
  <r>
    <x v="39"/>
    <d v="2016-04-09T00:00:00"/>
    <s v="Zone 4 - Horingbaai"/>
    <x v="165"/>
    <x v="127"/>
    <x v="106"/>
    <x v="2"/>
    <x v="4"/>
    <m/>
    <s v="Shark Spotted Gully"/>
    <n v="115"/>
    <n v="7"/>
    <n v="7"/>
  </r>
  <r>
    <x v="39"/>
    <d v="2016-04-09T00:00:00"/>
    <s v="Zone 4 - Horingbaai"/>
    <x v="165"/>
    <x v="127"/>
    <x v="106"/>
    <x v="2"/>
    <x v="4"/>
    <m/>
    <s v="Shark Spotted Gully"/>
    <n v="105"/>
    <n v="5.0999999999999996"/>
    <n v="5.0999999999999996"/>
  </r>
  <r>
    <x v="39"/>
    <d v="2016-04-09T00:00:00"/>
    <s v="Zone 4 - Horingbaai"/>
    <x v="165"/>
    <x v="127"/>
    <x v="106"/>
    <x v="2"/>
    <x v="4"/>
    <m/>
    <s v="Shark Spotted Gully"/>
    <n v="122"/>
    <n v="8.6"/>
    <n v="8.6"/>
  </r>
  <r>
    <x v="39"/>
    <d v="2016-04-09T00:00:00"/>
    <s v="Zone 4 - Horingbaai"/>
    <x v="317"/>
    <x v="225"/>
    <x v="181"/>
    <x v="2"/>
    <x v="4"/>
    <m/>
    <s v="Shark Spotted Gully"/>
    <n v="108"/>
    <n v="5.6"/>
    <n v="5.6"/>
  </r>
  <r>
    <x v="39"/>
    <d v="2016-04-09T00:00:00"/>
    <s v="Zone 4 - Horingbaai"/>
    <x v="317"/>
    <x v="225"/>
    <x v="181"/>
    <x v="2"/>
    <x v="4"/>
    <m/>
    <s v="Shark Spotted Gully"/>
    <n v="138"/>
    <n v="13.1"/>
    <n v="13.1"/>
  </r>
  <r>
    <x v="39"/>
    <d v="2016-04-09T00:00:00"/>
    <s v="Zone 4 - Horingbaai"/>
    <x v="317"/>
    <x v="225"/>
    <x v="181"/>
    <x v="2"/>
    <x v="4"/>
    <m/>
    <s v="Shark Spotted Gully"/>
    <n v="158"/>
    <n v="20.8"/>
    <n v="20.8"/>
  </r>
  <r>
    <x v="39"/>
    <d v="2016-04-09T00:00:00"/>
    <s v="Zone 4 - Horingbaai"/>
    <x v="317"/>
    <x v="225"/>
    <x v="181"/>
    <x v="2"/>
    <x v="4"/>
    <m/>
    <s v="Shark Spotted Gully"/>
    <n v="110"/>
    <n v="6"/>
    <n v="6"/>
  </r>
  <r>
    <x v="39"/>
    <d v="2016-04-09T00:00:00"/>
    <s v="Zone 4 - Horingbaai"/>
    <x v="418"/>
    <x v="76"/>
    <x v="166"/>
    <x v="2"/>
    <x v="4"/>
    <m/>
    <s v="Shark Spotted Gully"/>
    <n v="114"/>
    <n v="6.8"/>
    <n v="6.8"/>
  </r>
  <r>
    <x v="39"/>
    <d v="2016-04-09T00:00:00"/>
    <s v="Zone 4 - Horingbaai"/>
    <x v="361"/>
    <x v="138"/>
    <x v="37"/>
    <x v="2"/>
    <x v="4"/>
    <m/>
    <s v="Shark Spotted Gully"/>
    <n v="109"/>
    <n v="5.8"/>
    <n v="5.8"/>
  </r>
  <r>
    <x v="39"/>
    <d v="2016-04-09T00:00:00"/>
    <s v="Zone 4 - Horingbaai"/>
    <x v="361"/>
    <x v="138"/>
    <x v="37"/>
    <x v="2"/>
    <x v="4"/>
    <m/>
    <s v="Shark Spotted Gully"/>
    <n v="102"/>
    <n v="4.5999999999999996"/>
    <n v="4.5999999999999996"/>
  </r>
  <r>
    <x v="39"/>
    <d v="2016-04-09T00:00:00"/>
    <s v="Zone 4 - Horingbaai"/>
    <x v="361"/>
    <x v="138"/>
    <x v="37"/>
    <x v="2"/>
    <x v="4"/>
    <m/>
    <s v="Shark Spotted Gully"/>
    <n v="110"/>
    <n v="6"/>
    <n v="6"/>
  </r>
  <r>
    <x v="39"/>
    <d v="2016-04-09T00:00:00"/>
    <s v="Zone 4 - Horingbaai"/>
    <x v="361"/>
    <x v="138"/>
    <x v="37"/>
    <x v="2"/>
    <x v="4"/>
    <m/>
    <s v="Shark Spotted Gully"/>
    <n v="99"/>
    <n v="4.2"/>
    <n v="4.2"/>
  </r>
  <r>
    <x v="39"/>
    <d v="2016-04-09T00:00:00"/>
    <s v="Zone 4 - Horingbaai"/>
    <x v="361"/>
    <x v="138"/>
    <x v="37"/>
    <x v="2"/>
    <x v="4"/>
    <m/>
    <s v="Shark Spotted Gully"/>
    <n v="91"/>
    <n v="3.1"/>
    <n v="3.1"/>
  </r>
  <r>
    <x v="39"/>
    <d v="2016-04-09T00:00:00"/>
    <s v="Zone 4 - Horingbaai"/>
    <x v="340"/>
    <x v="73"/>
    <x v="108"/>
    <x v="2"/>
    <x v="4"/>
    <m/>
    <s v="Shark Spotted Gully"/>
    <n v="136"/>
    <n v="12.4"/>
    <n v="12.4"/>
  </r>
  <r>
    <x v="39"/>
    <d v="2016-04-09T00:00:00"/>
    <s v="Zone 4 - Horingbaai"/>
    <x v="340"/>
    <x v="73"/>
    <x v="108"/>
    <x v="2"/>
    <x v="4"/>
    <m/>
    <s v="Shark Spotted Gully"/>
    <n v="124"/>
    <n v="9.1"/>
    <n v="9.1"/>
  </r>
  <r>
    <x v="39"/>
    <d v="2016-04-09T00:00:00"/>
    <s v="Zone 4 - Horingbaai"/>
    <x v="340"/>
    <x v="73"/>
    <x v="108"/>
    <x v="2"/>
    <x v="4"/>
    <m/>
    <s v="Shark Spotted Gully"/>
    <n v="110"/>
    <n v="6"/>
    <n v="6"/>
  </r>
  <r>
    <x v="39"/>
    <d v="2016-04-09T00:00:00"/>
    <s v="Zone 4 - Horingbaai"/>
    <x v="406"/>
    <x v="246"/>
    <x v="198"/>
    <x v="2"/>
    <x v="4"/>
    <m/>
    <s v="Shark Spotted Gully"/>
    <n v="128"/>
    <n v="10.1"/>
    <n v="10.1"/>
  </r>
  <r>
    <x v="39"/>
    <d v="2016-04-09T00:00:00"/>
    <s v="Zone 4 - Horingbaai"/>
    <x v="163"/>
    <x v="84"/>
    <x v="104"/>
    <x v="2"/>
    <x v="4"/>
    <m/>
    <s v="Shark Spotted Gully"/>
    <n v="145"/>
    <n v="15.5"/>
    <n v="15.5"/>
  </r>
  <r>
    <x v="39"/>
    <d v="2016-04-09T00:00:00"/>
    <s v="Zone 4 - Horingbaai"/>
    <x v="163"/>
    <x v="84"/>
    <x v="104"/>
    <x v="2"/>
    <x v="4"/>
    <m/>
    <s v="Shark Spotted Gully"/>
    <n v="139"/>
    <n v="13.4"/>
    <n v="13.4"/>
  </r>
  <r>
    <x v="39"/>
    <d v="2016-04-09T00:00:00"/>
    <s v="Zone 4 - Horingbaai"/>
    <x v="163"/>
    <x v="84"/>
    <x v="104"/>
    <x v="2"/>
    <x v="4"/>
    <m/>
    <s v="Shark Spotted Gully"/>
    <n v="127"/>
    <n v="9.8000000000000007"/>
    <n v="9.8000000000000007"/>
  </r>
  <r>
    <x v="39"/>
    <d v="2016-04-09T00:00:00"/>
    <s v="Zone 4 - Horingbaai"/>
    <x v="338"/>
    <x v="45"/>
    <x v="75"/>
    <x v="2"/>
    <x v="4"/>
    <m/>
    <s v="Shark Spotted Gully"/>
    <n v="108"/>
    <n v="5.6"/>
    <n v="5.6"/>
  </r>
  <r>
    <x v="39"/>
    <d v="2016-04-09T00:00:00"/>
    <s v="Zone 4 - Horingbaai"/>
    <x v="338"/>
    <x v="45"/>
    <x v="75"/>
    <x v="2"/>
    <x v="4"/>
    <m/>
    <s v="Shark Spotted Gully"/>
    <n v="102"/>
    <n v="4.5999999999999996"/>
    <n v="4.5999999999999996"/>
  </r>
  <r>
    <x v="39"/>
    <d v="2016-04-09T00:00:00"/>
    <s v="Zone 4 - Horingbaai"/>
    <x v="338"/>
    <x v="45"/>
    <x v="75"/>
    <x v="2"/>
    <x v="4"/>
    <m/>
    <s v="Shark Spotted Gully"/>
    <n v="102"/>
    <n v="4.5999999999999996"/>
    <n v="4.5999999999999996"/>
  </r>
  <r>
    <x v="39"/>
    <d v="2016-04-09T00:00:00"/>
    <s v="Zone 4 - Horingbaai"/>
    <x v="562"/>
    <x v="78"/>
    <x v="300"/>
    <x v="4"/>
    <x v="4"/>
    <m/>
    <s v="Guitarfish - Lesser"/>
    <n v="76"/>
    <n v="1.6"/>
    <n v="1.6"/>
  </r>
  <r>
    <x v="39"/>
    <d v="2016-04-09T00:00:00"/>
    <s v="Zone 4 - Horingbaai"/>
    <x v="562"/>
    <x v="78"/>
    <x v="300"/>
    <x v="4"/>
    <x v="4"/>
    <m/>
    <s v="Shark Spotted Gully"/>
    <n v="104"/>
    <n v="5"/>
    <n v="5"/>
  </r>
  <r>
    <x v="39"/>
    <d v="2016-04-09T00:00:00"/>
    <s v="Zone 4 - Horingbaai"/>
    <x v="562"/>
    <x v="78"/>
    <x v="300"/>
    <x v="4"/>
    <x v="4"/>
    <m/>
    <s v="Shark Spotted Gully"/>
    <n v="113"/>
    <n v="6.6"/>
    <n v="6.6"/>
  </r>
  <r>
    <x v="39"/>
    <d v="2016-04-09T00:00:00"/>
    <s v="Zone 4 - Horingbaai"/>
    <x v="176"/>
    <x v="136"/>
    <x v="113"/>
    <x v="2"/>
    <x v="4"/>
    <m/>
    <s v="Shark Spotted Gully"/>
    <n v="134"/>
    <n v="11.8"/>
    <n v="11.8"/>
  </r>
  <r>
    <x v="39"/>
    <d v="2016-04-09T00:00:00"/>
    <s v="Zone 4 - Horingbaai"/>
    <x v="176"/>
    <x v="136"/>
    <x v="113"/>
    <x v="2"/>
    <x v="4"/>
    <m/>
    <s v="Shark Spotted Gully"/>
    <n v="126"/>
    <n v="9.6"/>
    <n v="9.6"/>
  </r>
  <r>
    <x v="39"/>
    <d v="2016-04-09T00:00:00"/>
    <s v="Zone 4 - Horingbaai"/>
    <x v="176"/>
    <x v="136"/>
    <x v="113"/>
    <x v="2"/>
    <x v="4"/>
    <m/>
    <s v="Shark Spotted Gully"/>
    <n v="130"/>
    <n v="10.7"/>
    <n v="10.7"/>
  </r>
  <r>
    <x v="39"/>
    <d v="2016-04-09T00:00:00"/>
    <s v="Zone 4 - Horingbaai"/>
    <x v="176"/>
    <x v="136"/>
    <x v="113"/>
    <x v="2"/>
    <x v="4"/>
    <m/>
    <s v="Shark Spotted Gully"/>
    <n v="107"/>
    <n v="5.5"/>
    <n v="5.5"/>
  </r>
  <r>
    <x v="39"/>
    <d v="2016-04-09T00:00:00"/>
    <s v="Zone 4 - Horingbaai"/>
    <x v="176"/>
    <x v="136"/>
    <x v="113"/>
    <x v="2"/>
    <x v="4"/>
    <m/>
    <s v="Shark Hound Smooth"/>
    <n v="69"/>
    <n v="1"/>
    <n v="1"/>
  </r>
  <r>
    <x v="39"/>
    <d v="2016-04-09T00:00:00"/>
    <s v="Zone 4 - Horingbaai"/>
    <x v="459"/>
    <x v="180"/>
    <x v="17"/>
    <x v="2"/>
    <x v="4"/>
    <m/>
    <s v="Shark Hound Smooth"/>
    <n v="87"/>
    <n v="2.2999999999999998"/>
    <n v="2.2999999999999998"/>
  </r>
  <r>
    <x v="39"/>
    <d v="2016-04-09T00:00:00"/>
    <s v="Zone 4 - Horingbaai"/>
    <x v="459"/>
    <x v="180"/>
    <x v="17"/>
    <x v="2"/>
    <x v="4"/>
    <m/>
    <s v="Shark Spotted Gully"/>
    <n v="107"/>
    <n v="5.5"/>
    <n v="5.5"/>
  </r>
  <r>
    <x v="39"/>
    <d v="2016-04-09T00:00:00"/>
    <s v="Zone 4 - Horingbaai"/>
    <x v="459"/>
    <x v="180"/>
    <x v="17"/>
    <x v="2"/>
    <x v="4"/>
    <m/>
    <s v="Shark Spotted Gully"/>
    <n v="124"/>
    <n v="9.1"/>
    <n v="9.1"/>
  </r>
  <r>
    <x v="39"/>
    <d v="2016-04-09T00:00:00"/>
    <s v="Zone 4 - Horingbaai"/>
    <x v="459"/>
    <x v="180"/>
    <x v="17"/>
    <x v="2"/>
    <x v="4"/>
    <m/>
    <s v="Shark Hound Smooth"/>
    <n v="114"/>
    <n v="5.8"/>
    <n v="5.8"/>
  </r>
  <r>
    <x v="39"/>
    <d v="2016-04-09T00:00:00"/>
    <s v="Zone 4 - Horingbaai"/>
    <x v="41"/>
    <x v="36"/>
    <x v="19"/>
    <x v="8"/>
    <x v="3"/>
    <m/>
    <m/>
    <m/>
    <s v=""/>
    <s v=""/>
  </r>
  <r>
    <x v="39"/>
    <d v="2016-04-09T00:00:00"/>
    <s v="Zone 4 - Horingbaai"/>
    <x v="28"/>
    <x v="18"/>
    <x v="21"/>
    <x v="4"/>
    <x v="3"/>
    <m/>
    <m/>
    <m/>
    <s v=""/>
    <s v=""/>
  </r>
  <r>
    <x v="39"/>
    <d v="2016-04-09T00:00:00"/>
    <s v="Zone 4 - Horingbaai"/>
    <x v="404"/>
    <x v="283"/>
    <x v="69"/>
    <x v="6"/>
    <x v="3"/>
    <m/>
    <m/>
    <m/>
    <s v=""/>
    <s v=""/>
  </r>
  <r>
    <x v="39"/>
    <d v="2016-04-09T00:00:00"/>
    <s v="Zone 4 - Horingbaai"/>
    <x v="25"/>
    <x v="350"/>
    <x v="19"/>
    <x v="0"/>
    <x v="3"/>
    <m/>
    <m/>
    <m/>
    <s v=""/>
    <s v=""/>
  </r>
  <r>
    <x v="39"/>
    <d v="2016-04-09T00:00:00"/>
    <s v="Zone 4 - Horingbaai"/>
    <x v="37"/>
    <x v="32"/>
    <x v="28"/>
    <x v="0"/>
    <x v="3"/>
    <m/>
    <m/>
    <m/>
    <s v=""/>
    <s v=""/>
  </r>
  <r>
    <x v="39"/>
    <d v="2016-04-09T00:00:00"/>
    <s v="Zone 4 - Horingbaai"/>
    <x v="542"/>
    <x v="378"/>
    <x v="70"/>
    <x v="2"/>
    <x v="3"/>
    <m/>
    <m/>
    <m/>
    <s v=""/>
    <s v=""/>
  </r>
  <r>
    <x v="39"/>
    <d v="2016-04-09T00:00:00"/>
    <s v="Zone 4 - Horingbaai"/>
    <x v="448"/>
    <x v="280"/>
    <x v="215"/>
    <x v="2"/>
    <x v="3"/>
    <m/>
    <m/>
    <m/>
    <s v=""/>
    <s v=""/>
  </r>
  <r>
    <x v="39"/>
    <d v="2016-04-09T00:00:00"/>
    <s v="Zone 4 - Horingbaai"/>
    <x v="22"/>
    <x v="21"/>
    <x v="17"/>
    <x v="6"/>
    <x v="3"/>
    <m/>
    <m/>
    <m/>
    <s v=""/>
    <s v=""/>
  </r>
  <r>
    <x v="39"/>
    <d v="2016-04-09T00:00:00"/>
    <s v="Zone 4 - Horingbaai"/>
    <x v="40"/>
    <x v="35"/>
    <x v="3"/>
    <x v="4"/>
    <x v="3"/>
    <m/>
    <m/>
    <m/>
    <s v=""/>
    <s v=""/>
  </r>
  <r>
    <x v="39"/>
    <d v="2016-04-09T00:00:00"/>
    <s v="Zone 4 - Horingbaai"/>
    <x v="472"/>
    <x v="331"/>
    <x v="250"/>
    <x v="2"/>
    <x v="0"/>
    <m/>
    <s v="Ray Bull / Eagle"/>
    <n v="74"/>
    <n v="7.4"/>
    <n v="7.4"/>
  </r>
  <r>
    <x v="39"/>
    <d v="2016-04-09T00:00:00"/>
    <s v="Zone 4 - Horingbaai"/>
    <x v="501"/>
    <x v="349"/>
    <x v="55"/>
    <x v="2"/>
    <x v="0"/>
    <s v="Kob"/>
    <m/>
    <n v="55"/>
    <n v="1.7"/>
    <n v="1.7"/>
  </r>
  <r>
    <x v="39"/>
    <d v="2016-04-09T00:00:00"/>
    <s v="Zone 4 - Horingbaai"/>
    <x v="501"/>
    <x v="349"/>
    <x v="55"/>
    <x v="2"/>
    <x v="0"/>
    <s v="Kob"/>
    <m/>
    <n v="57"/>
    <n v="1.9"/>
    <n v="1.9"/>
  </r>
  <r>
    <x v="39"/>
    <d v="2016-04-09T00:00:00"/>
    <s v="Zone 4 - Horingbaai"/>
    <x v="258"/>
    <x v="68"/>
    <x v="156"/>
    <x v="4"/>
    <x v="3"/>
    <m/>
    <s v="Shark Spotted Gully"/>
    <n v="105"/>
    <n v="5.0999999999999996"/>
    <n v="5.0999999999999996"/>
  </r>
  <r>
    <x v="39"/>
    <d v="2016-04-09T00:00:00"/>
    <s v="Zone 4 - Horingbaai"/>
    <x v="257"/>
    <x v="185"/>
    <x v="48"/>
    <x v="2"/>
    <x v="3"/>
    <m/>
    <s v="Shark Hound Smooth"/>
    <n v="124"/>
    <n v="7.9"/>
    <n v="7.9"/>
  </r>
  <r>
    <x v="39"/>
    <d v="2016-04-09T00:00:00"/>
    <s v="Zone 4 - Horingbaai"/>
    <x v="403"/>
    <x v="55"/>
    <x v="94"/>
    <x v="6"/>
    <x v="3"/>
    <m/>
    <s v="Shark Spotted Gully"/>
    <n v="117"/>
    <n v="7.4"/>
    <n v="7.4"/>
  </r>
  <r>
    <x v="39"/>
    <d v="2016-04-09T00:00:00"/>
    <s v="Zone 4 - Horingbaai"/>
    <x v="27"/>
    <x v="26"/>
    <x v="21"/>
    <x v="2"/>
    <x v="3"/>
    <m/>
    <s v="Shark Hound Smooth"/>
    <n v="111"/>
    <n v="5.3"/>
    <n v="5.3"/>
  </r>
  <r>
    <x v="39"/>
    <d v="2016-04-09T00:00:00"/>
    <s v="Zone 4 - Horingbaai"/>
    <x v="449"/>
    <x v="61"/>
    <x v="218"/>
    <x v="4"/>
    <x v="3"/>
    <m/>
    <s v="Shark Spotted Gully"/>
    <n v="114"/>
    <n v="6.8"/>
    <n v="6.8"/>
  </r>
  <r>
    <x v="39"/>
    <d v="2016-04-09T00:00:00"/>
    <s v="Zone 4 - Horingbaai"/>
    <x v="579"/>
    <x v="293"/>
    <x v="74"/>
    <x v="9"/>
    <x v="3"/>
    <m/>
    <s v="Shark Spotted Gully"/>
    <n v="95.5"/>
    <n v="3.6"/>
    <n v="3.6"/>
  </r>
  <r>
    <x v="39"/>
    <d v="2016-04-09T00:00:00"/>
    <s v="Zone 4 - Horingbaai"/>
    <x v="635"/>
    <x v="423"/>
    <x v="202"/>
    <x v="1"/>
    <x v="3"/>
    <m/>
    <m/>
    <m/>
    <s v=""/>
    <s v=""/>
  </r>
  <r>
    <x v="39"/>
    <d v="2016-04-09T00:00:00"/>
    <s v="Zone 4 - Horingbaai"/>
    <x v="10"/>
    <x v="10"/>
    <x v="6"/>
    <x v="4"/>
    <x v="0"/>
    <m/>
    <s v="Guitarfish - Lesser"/>
    <n v="62"/>
    <n v="0"/>
    <n v="0"/>
  </r>
  <r>
    <x v="39"/>
    <d v="2016-04-09T00:00:00"/>
    <s v="Zone 4 - Horingbaai"/>
    <x v="15"/>
    <x v="15"/>
    <x v="10"/>
    <x v="3"/>
    <x v="0"/>
    <m/>
    <m/>
    <m/>
    <s v=""/>
    <s v=""/>
  </r>
  <r>
    <x v="39"/>
    <d v="2016-04-09T00:00:00"/>
    <s v="Zone 4 - Horingbaai"/>
    <x v="354"/>
    <x v="248"/>
    <x v="226"/>
    <x v="11"/>
    <x v="0"/>
    <m/>
    <m/>
    <m/>
    <s v=""/>
    <s v=""/>
  </r>
  <r>
    <x v="39"/>
    <d v="2016-04-09T00:00:00"/>
    <s v="Zone 4 - Horingbaai"/>
    <x v="12"/>
    <x v="12"/>
    <x v="8"/>
    <x v="4"/>
    <x v="0"/>
    <m/>
    <m/>
    <m/>
    <s v=""/>
    <s v=""/>
  </r>
  <r>
    <x v="39"/>
    <d v="2016-04-09T00:00:00"/>
    <s v="Zone 4 - Horingbaai"/>
    <x v="237"/>
    <x v="170"/>
    <x v="146"/>
    <x v="2"/>
    <x v="0"/>
    <m/>
    <m/>
    <m/>
    <s v=""/>
    <s v=""/>
  </r>
  <r>
    <x v="39"/>
    <d v="2016-04-09T00:00:00"/>
    <s v="Zone 4 - Horingbaai"/>
    <x v="264"/>
    <x v="113"/>
    <x v="6"/>
    <x v="8"/>
    <x v="0"/>
    <m/>
    <m/>
    <m/>
    <s v=""/>
    <s v=""/>
  </r>
  <r>
    <x v="39"/>
    <d v="2016-04-09T00:00:00"/>
    <s v="Zone 4 - Horingbaai"/>
    <x v="6"/>
    <x v="6"/>
    <x v="2"/>
    <x v="3"/>
    <x v="0"/>
    <m/>
    <m/>
    <m/>
    <s v=""/>
    <s v=""/>
  </r>
  <r>
    <x v="39"/>
    <d v="2016-04-09T00:00:00"/>
    <s v="Zone 4 - Horingbaai"/>
    <x v="606"/>
    <x v="410"/>
    <x v="318"/>
    <x v="5"/>
    <x v="0"/>
    <m/>
    <m/>
    <m/>
    <s v=""/>
    <s v=""/>
  </r>
  <r>
    <x v="39"/>
    <d v="2016-04-09T00:00:00"/>
    <s v="Zone 4 - Horingbaai"/>
    <x v="262"/>
    <x v="189"/>
    <x v="6"/>
    <x v="5"/>
    <x v="0"/>
    <m/>
    <m/>
    <m/>
    <s v=""/>
    <s v=""/>
  </r>
  <r>
    <x v="39"/>
    <d v="2016-04-09T00:00:00"/>
    <s v="Zone 4 - Horingbaai"/>
    <x v="11"/>
    <x v="11"/>
    <x v="7"/>
    <x v="5"/>
    <x v="0"/>
    <m/>
    <s v="Shark Hound Smooth"/>
    <n v="76"/>
    <n v="1.4"/>
    <n v="1.4"/>
  </r>
  <r>
    <x v="39"/>
    <d v="2016-04-09T00:00:00"/>
    <s v="Zone 4 - Horingbaai"/>
    <x v="261"/>
    <x v="188"/>
    <x v="158"/>
    <x v="7"/>
    <x v="0"/>
    <m/>
    <s v="Guitarfish - Lesser"/>
    <n v="71"/>
    <n v="1.3"/>
    <n v="1.3"/>
  </r>
  <r>
    <x v="39"/>
    <d v="2016-04-09T00:00:00"/>
    <s v="Zone 4 - Horingbaai"/>
    <x v="261"/>
    <x v="188"/>
    <x v="158"/>
    <x v="7"/>
    <x v="0"/>
    <m/>
    <s v="Elephantfish"/>
    <n v="70"/>
    <n v="2.7"/>
    <n v="2.7"/>
  </r>
  <r>
    <x v="39"/>
    <d v="2016-04-09T00:00:00"/>
    <s v="Zone 4 - Horingbaai"/>
    <x v="261"/>
    <x v="188"/>
    <x v="158"/>
    <x v="7"/>
    <x v="0"/>
    <s v="Kob"/>
    <m/>
    <n v="43"/>
    <n v="0.8"/>
    <n v="0.8"/>
  </r>
  <r>
    <x v="39"/>
    <d v="2016-04-09T00:00:00"/>
    <s v="Zone 4 - Horingbaai"/>
    <x v="261"/>
    <x v="188"/>
    <x v="158"/>
    <x v="7"/>
    <x v="0"/>
    <m/>
    <s v="Elephantfish"/>
    <n v="59"/>
    <n v="1.6"/>
    <n v="1.6"/>
  </r>
  <r>
    <x v="39"/>
    <d v="2016-04-09T00:00:00"/>
    <s v="Zone 4 - Horingbaai"/>
    <x v="263"/>
    <x v="55"/>
    <x v="158"/>
    <x v="2"/>
    <x v="0"/>
    <s v="Kob"/>
    <m/>
    <n v="41"/>
    <n v="0.7"/>
    <n v="0.7"/>
  </r>
  <r>
    <x v="39"/>
    <d v="2016-04-09T00:00:00"/>
    <s v="Zone 4 - Horingbaai"/>
    <x v="325"/>
    <x v="61"/>
    <x v="187"/>
    <x v="2"/>
    <x v="0"/>
    <m/>
    <s v="Shark Spotted Gully"/>
    <n v="90"/>
    <n v="3"/>
    <n v="3"/>
  </r>
  <r>
    <x v="39"/>
    <d v="2016-04-09T00:00:00"/>
    <s v="Zone 4 - Horingbaai"/>
    <x v="325"/>
    <x v="61"/>
    <x v="187"/>
    <x v="2"/>
    <x v="0"/>
    <m/>
    <s v="Shark Spotted Gully"/>
    <n v="120"/>
    <n v="8.1"/>
    <n v="8.1"/>
  </r>
  <r>
    <x v="39"/>
    <d v="2016-04-09T00:00:00"/>
    <s v="Zone 4 - Horingbaai"/>
    <x v="0"/>
    <x v="0"/>
    <x v="0"/>
    <x v="0"/>
    <x v="0"/>
    <m/>
    <s v="Shark Spotted Gully"/>
    <n v="116"/>
    <n v="7.2"/>
    <n v="7.2"/>
  </r>
  <r>
    <x v="39"/>
    <d v="2016-04-09T00:00:00"/>
    <s v="Zone 4 - Horingbaai"/>
    <x v="0"/>
    <x v="0"/>
    <x v="0"/>
    <x v="0"/>
    <x v="0"/>
    <m/>
    <s v="Shark Spotted Gully"/>
    <n v="141"/>
    <n v="14.1"/>
    <n v="14.1"/>
  </r>
  <r>
    <x v="39"/>
    <d v="2016-04-09T00:00:00"/>
    <s v="Zone 4 - Horingbaai"/>
    <x v="1"/>
    <x v="1"/>
    <x v="0"/>
    <x v="1"/>
    <x v="0"/>
    <m/>
    <s v="Shark Spotted Gully"/>
    <n v="125"/>
    <n v="9.3000000000000007"/>
    <n v="9.3000000000000007"/>
  </r>
  <r>
    <x v="39"/>
    <d v="2016-04-09T00:00:00"/>
    <s v="Zone 4 - Horingbaai"/>
    <x v="14"/>
    <x v="14"/>
    <x v="10"/>
    <x v="4"/>
    <x v="0"/>
    <s v="Kob"/>
    <m/>
    <n v="53"/>
    <n v="1.5"/>
    <n v="1.5"/>
  </r>
  <r>
    <x v="39"/>
    <d v="2016-04-09T00:00:00"/>
    <s v="Zone 4 - Horingbaai"/>
    <x v="14"/>
    <x v="14"/>
    <x v="10"/>
    <x v="4"/>
    <x v="0"/>
    <s v="Kob"/>
    <m/>
    <n v="55"/>
    <n v="1.7"/>
    <n v="1.7"/>
  </r>
  <r>
    <x v="39"/>
    <d v="2016-04-09T00:00:00"/>
    <s v="Zone 4 - Horingbaai"/>
    <x v="14"/>
    <x v="14"/>
    <x v="10"/>
    <x v="4"/>
    <x v="0"/>
    <s v="Kob"/>
    <m/>
    <n v="57"/>
    <n v="1.9"/>
    <n v="1.9"/>
  </r>
  <r>
    <x v="39"/>
    <d v="2016-04-09T00:00:00"/>
    <s v="Zone 4 - Horingbaai"/>
    <x v="3"/>
    <x v="3"/>
    <x v="2"/>
    <x v="0"/>
    <x v="0"/>
    <m/>
    <s v="Shark Spotted Gully"/>
    <n v="105"/>
    <n v="5.0999999999999996"/>
    <n v="5.0999999999999996"/>
  </r>
  <r>
    <x v="39"/>
    <d v="2016-04-09T00:00:00"/>
    <s v="Zone 4 - Horingbaai"/>
    <x v="3"/>
    <x v="3"/>
    <x v="2"/>
    <x v="0"/>
    <x v="0"/>
    <m/>
    <s v="Shark Spotted Gully"/>
    <n v="135"/>
    <n v="12.1"/>
    <n v="12.1"/>
  </r>
  <r>
    <x v="39"/>
    <d v="2016-04-09T00:00:00"/>
    <s v="Zone 4 - Horingbaai"/>
    <x v="4"/>
    <x v="4"/>
    <x v="2"/>
    <x v="2"/>
    <x v="0"/>
    <m/>
    <s v="Shark Spotted Gully"/>
    <n v="114.5"/>
    <n v="6.8"/>
    <n v="6.8"/>
  </r>
  <r>
    <x v="39"/>
    <d v="2016-04-09T00:00:00"/>
    <s v="Zone 4 - Horingbaai"/>
    <x v="4"/>
    <x v="4"/>
    <x v="2"/>
    <x v="2"/>
    <x v="0"/>
    <m/>
    <s v="Shark Spotted Gully"/>
    <n v="150"/>
    <n v="17.399999999999999"/>
    <n v="17.399999999999999"/>
  </r>
  <r>
    <x v="39"/>
    <d v="2016-04-09T00:00:00"/>
    <s v="Zone 4 - Horingbaai"/>
    <x v="4"/>
    <x v="4"/>
    <x v="2"/>
    <x v="2"/>
    <x v="0"/>
    <m/>
    <s v="Shark Spotted Gully"/>
    <n v="136"/>
    <n v="12.4"/>
    <n v="12.4"/>
  </r>
  <r>
    <x v="39"/>
    <d v="2016-04-09T00:00:00"/>
    <s v="Zone 4 - Horingbaai"/>
    <x v="4"/>
    <x v="4"/>
    <x v="2"/>
    <x v="2"/>
    <x v="0"/>
    <m/>
    <s v="Shark Spotted Gully"/>
    <n v="153"/>
    <n v="18.600000000000001"/>
    <n v="18.600000000000001"/>
  </r>
  <r>
    <x v="39"/>
    <d v="2016-04-09T00:00:00"/>
    <s v="Zone 4 - Horingbaai"/>
    <x v="4"/>
    <x v="4"/>
    <x v="2"/>
    <x v="2"/>
    <x v="0"/>
    <m/>
    <s v="Shark Spotted Gully"/>
    <n v="135"/>
    <n v="12.1"/>
    <n v="12.1"/>
  </r>
  <r>
    <x v="39"/>
    <d v="2016-04-09T00:00:00"/>
    <s v="Zone 4 - Horingbaai"/>
    <x v="267"/>
    <x v="172"/>
    <x v="159"/>
    <x v="9"/>
    <x v="0"/>
    <m/>
    <s v="Shark Spotted Gully"/>
    <n v="107"/>
    <n v="5.5"/>
    <n v="5.5"/>
  </r>
  <r>
    <x v="39"/>
    <d v="2016-04-09T00:00:00"/>
    <s v="Zone 4 - Horingbaai"/>
    <x v="268"/>
    <x v="138"/>
    <x v="159"/>
    <x v="9"/>
    <x v="0"/>
    <m/>
    <s v="Shark Spotted Gully"/>
    <n v="134"/>
    <n v="11.8"/>
    <n v="11.8"/>
  </r>
  <r>
    <x v="39"/>
    <d v="2016-04-09T00:00:00"/>
    <s v="Zone 4 - Horingbaai"/>
    <x v="603"/>
    <x v="193"/>
    <x v="43"/>
    <x v="2"/>
    <x v="0"/>
    <m/>
    <s v="Shark Spotted Gully"/>
    <n v="135"/>
    <n v="12.1"/>
    <n v="12.1"/>
  </r>
  <r>
    <x v="39"/>
    <d v="2016-04-09T00:00:00"/>
    <s v="Zone 4 - Horingbaai"/>
    <x v="603"/>
    <x v="193"/>
    <x v="43"/>
    <x v="2"/>
    <x v="0"/>
    <m/>
    <s v="Shark Spotted Gully"/>
    <n v="138"/>
    <n v="13.1"/>
    <n v="13.1"/>
  </r>
  <r>
    <x v="39"/>
    <d v="2016-04-09T00:00:00"/>
    <s v="Zone 4 - Horingbaai"/>
    <x v="5"/>
    <x v="5"/>
    <x v="2"/>
    <x v="2"/>
    <x v="0"/>
    <m/>
    <s v="Shark Spotted Gully"/>
    <n v="102"/>
    <n v="4.5999999999999996"/>
    <n v="4.5999999999999996"/>
  </r>
  <r>
    <x v="39"/>
    <d v="2016-04-09T00:00:00"/>
    <s v="Zone 4 - Horingbaai"/>
    <x v="5"/>
    <x v="5"/>
    <x v="2"/>
    <x v="2"/>
    <x v="0"/>
    <m/>
    <s v="Shark Spotted Gully"/>
    <n v="88"/>
    <n v="2.8"/>
    <n v="2.8"/>
  </r>
  <r>
    <x v="39"/>
    <d v="2016-04-09T00:00:00"/>
    <s v="Zone 4 - Horingbaai"/>
    <x v="266"/>
    <x v="5"/>
    <x v="159"/>
    <x v="4"/>
    <x v="0"/>
    <m/>
    <s v="Shark Spotted Gully"/>
    <n v="97"/>
    <n v="3.9"/>
    <n v="3.9"/>
  </r>
  <r>
    <x v="39"/>
    <d v="2016-04-09T00:00:00"/>
    <s v="Zone 4 - Horingbaai"/>
    <x v="266"/>
    <x v="5"/>
    <x v="159"/>
    <x v="4"/>
    <x v="0"/>
    <m/>
    <s v="Shark Spotted Gully"/>
    <n v="120"/>
    <n v="8.1"/>
    <n v="8.1"/>
  </r>
  <r>
    <x v="39"/>
    <d v="2016-04-09T00:00:00"/>
    <s v="Zone 4 - Horingbaai"/>
    <x v="266"/>
    <x v="5"/>
    <x v="159"/>
    <x v="4"/>
    <x v="0"/>
    <m/>
    <s v="Shark Spotted Gully"/>
    <n v="109"/>
    <n v="5.8"/>
    <n v="5.8"/>
  </r>
  <r>
    <x v="39"/>
    <d v="2016-04-09T00:00:00"/>
    <s v="Zone 4 - Horingbaai"/>
    <x v="71"/>
    <x v="60"/>
    <x v="51"/>
    <x v="3"/>
    <x v="20"/>
    <m/>
    <m/>
    <m/>
    <s v=""/>
    <s v=""/>
  </r>
  <r>
    <x v="39"/>
    <d v="2016-04-09T00:00:00"/>
    <s v="Zone 4 - Horingbaai"/>
    <x v="199"/>
    <x v="149"/>
    <x v="43"/>
    <x v="8"/>
    <x v="20"/>
    <m/>
    <m/>
    <m/>
    <s v=""/>
    <s v=""/>
  </r>
  <r>
    <x v="39"/>
    <d v="2016-04-09T00:00:00"/>
    <s v="Zone 4 - Horingbaai"/>
    <x v="181"/>
    <x v="45"/>
    <x v="43"/>
    <x v="4"/>
    <x v="20"/>
    <m/>
    <m/>
    <m/>
    <s v=""/>
    <s v=""/>
  </r>
  <r>
    <x v="39"/>
    <d v="2016-04-09T00:00:00"/>
    <s v="Zone 4 - Horingbaai"/>
    <x v="208"/>
    <x v="155"/>
    <x v="29"/>
    <x v="2"/>
    <x v="20"/>
    <m/>
    <s v="Shark Spotted Gully"/>
    <n v="136"/>
    <n v="12.4"/>
    <n v="12.4"/>
  </r>
  <r>
    <x v="39"/>
    <d v="2016-04-09T00:00:00"/>
    <s v="Zone 4 - Horingbaai"/>
    <x v="208"/>
    <x v="155"/>
    <x v="29"/>
    <x v="2"/>
    <x v="20"/>
    <m/>
    <s v="Shark Spotted Gully"/>
    <n v="132"/>
    <n v="11.2"/>
    <n v="11.2"/>
  </r>
  <r>
    <x v="39"/>
    <d v="2016-04-09T00:00:00"/>
    <s v="Zone 4 - Horingbaai"/>
    <x v="208"/>
    <x v="155"/>
    <x v="29"/>
    <x v="2"/>
    <x v="20"/>
    <m/>
    <s v="Shark Spotted Gully"/>
    <n v="106"/>
    <n v="5.3"/>
    <n v="5.3"/>
  </r>
  <r>
    <x v="39"/>
    <d v="2016-04-09T00:00:00"/>
    <s v="Zone 4 - Horingbaai"/>
    <x v="623"/>
    <x v="419"/>
    <x v="120"/>
    <x v="4"/>
    <x v="20"/>
    <m/>
    <s v="Shark Spotted Gully"/>
    <n v="98"/>
    <n v="4"/>
    <n v="4"/>
  </r>
  <r>
    <x v="39"/>
    <d v="2016-04-09T00:00:00"/>
    <s v="Zone 4 - Horingbaai"/>
    <x v="623"/>
    <x v="419"/>
    <x v="120"/>
    <x v="4"/>
    <x v="20"/>
    <m/>
    <s v="Shark Spotted Gully"/>
    <n v="127"/>
    <n v="9.8000000000000007"/>
    <n v="9.8000000000000007"/>
  </r>
  <r>
    <x v="39"/>
    <d v="2016-04-09T00:00:00"/>
    <s v="Zone 4 - Horingbaai"/>
    <x v="202"/>
    <x v="152"/>
    <x v="123"/>
    <x v="2"/>
    <x v="20"/>
    <m/>
    <s v="Shark Spotted Gully"/>
    <n v="104"/>
    <n v="5"/>
    <n v="5"/>
  </r>
  <r>
    <x v="39"/>
    <d v="2016-04-09T00:00:00"/>
    <s v="Zone 4 - Horingbaai"/>
    <x v="202"/>
    <x v="152"/>
    <x v="123"/>
    <x v="2"/>
    <x v="20"/>
    <m/>
    <s v="Shark Spotted Gully"/>
    <n v="106"/>
    <n v="5.3"/>
    <n v="5.3"/>
  </r>
  <r>
    <x v="39"/>
    <d v="2016-04-09T00:00:00"/>
    <s v="Zone 4 - Horingbaai"/>
    <x v="202"/>
    <x v="152"/>
    <x v="123"/>
    <x v="2"/>
    <x v="20"/>
    <s v="Kob"/>
    <m/>
    <n v="62"/>
    <n v="2.5"/>
    <n v="2.5"/>
  </r>
  <r>
    <x v="39"/>
    <d v="2016-04-09T00:00:00"/>
    <s v="Zone 4 - Horingbaai"/>
    <x v="202"/>
    <x v="152"/>
    <x v="123"/>
    <x v="2"/>
    <x v="20"/>
    <s v="Kob"/>
    <m/>
    <n v="52"/>
    <n v="1.4"/>
    <n v="1.4"/>
  </r>
  <r>
    <x v="39"/>
    <d v="2016-04-09T00:00:00"/>
    <s v="Zone 4 - Horingbaai"/>
    <x v="202"/>
    <x v="152"/>
    <x v="123"/>
    <x v="2"/>
    <x v="20"/>
    <s v="Kob"/>
    <m/>
    <n v="46"/>
    <n v="1"/>
    <n v="1"/>
  </r>
  <r>
    <x v="39"/>
    <d v="2016-04-09T00:00:00"/>
    <s v="Zone 4 - Horingbaai"/>
    <x v="185"/>
    <x v="140"/>
    <x v="114"/>
    <x v="2"/>
    <x v="20"/>
    <s v="Kob"/>
    <m/>
    <n v="61"/>
    <n v="2.2999999999999998"/>
    <n v="2.2999999999999998"/>
  </r>
  <r>
    <x v="39"/>
    <d v="2016-04-09T00:00:00"/>
    <s v="Zone 4 - Horingbaai"/>
    <x v="185"/>
    <x v="140"/>
    <x v="114"/>
    <x v="2"/>
    <x v="20"/>
    <s v="Kob"/>
    <m/>
    <n v="48"/>
    <n v="1.1000000000000001"/>
    <n v="1.1000000000000001"/>
  </r>
  <r>
    <x v="39"/>
    <d v="2016-04-09T00:00:00"/>
    <s v="Zone 4 - Horingbaai"/>
    <x v="185"/>
    <x v="140"/>
    <x v="114"/>
    <x v="2"/>
    <x v="20"/>
    <s v="Kob"/>
    <m/>
    <n v="54"/>
    <n v="1.6"/>
    <n v="1.6"/>
  </r>
  <r>
    <x v="39"/>
    <d v="2016-04-09T00:00:00"/>
    <s v="Zone 4 - Horingbaai"/>
    <x v="166"/>
    <x v="128"/>
    <x v="69"/>
    <x v="4"/>
    <x v="20"/>
    <m/>
    <s v="Shark Spotted Gully"/>
    <n v="103"/>
    <n v="4.8"/>
    <n v="4.8"/>
  </r>
  <r>
    <x v="39"/>
    <d v="2016-04-09T00:00:00"/>
    <s v="Zone 4 - Horingbaai"/>
    <x v="166"/>
    <x v="128"/>
    <x v="69"/>
    <x v="4"/>
    <x v="20"/>
    <m/>
    <s v="Shark Spotted Gully"/>
    <n v="116"/>
    <n v="7.2"/>
    <n v="7.2"/>
  </r>
  <r>
    <x v="39"/>
    <d v="2016-04-09T00:00:00"/>
    <s v="Zone 4 - Horingbaai"/>
    <x v="589"/>
    <x v="402"/>
    <x v="171"/>
    <x v="2"/>
    <x v="20"/>
    <m/>
    <s v="Shark Spotted Gully"/>
    <n v="74"/>
    <n v="1.5"/>
    <n v="1.5"/>
  </r>
  <r>
    <x v="39"/>
    <d v="2016-04-09T00:00:00"/>
    <s v="Zone 4 - Horingbaai"/>
    <x v="589"/>
    <x v="402"/>
    <x v="171"/>
    <x v="2"/>
    <x v="20"/>
    <s v="Blacktail"/>
    <m/>
    <n v="28"/>
    <n v="0.6"/>
    <n v="0.6"/>
  </r>
  <r>
    <x v="39"/>
    <d v="2016-04-09T00:00:00"/>
    <s v="Zone 4 - Horingbaai"/>
    <x v="589"/>
    <x v="402"/>
    <x v="171"/>
    <x v="2"/>
    <x v="20"/>
    <s v="Blacktail"/>
    <m/>
    <n v="28"/>
    <n v="0.6"/>
    <n v="0.6"/>
  </r>
  <r>
    <x v="39"/>
    <d v="2016-04-09T00:00:00"/>
    <s v="Zone 4 - Horingbaai"/>
    <x v="589"/>
    <x v="402"/>
    <x v="171"/>
    <x v="2"/>
    <x v="20"/>
    <s v="Blacktail"/>
    <m/>
    <n v="30"/>
    <n v="0.8"/>
    <n v="0.8"/>
  </r>
  <r>
    <x v="39"/>
    <d v="2016-04-09T00:00:00"/>
    <s v="Zone 4 - Horingbaai"/>
    <x v="204"/>
    <x v="118"/>
    <x v="126"/>
    <x v="4"/>
    <x v="20"/>
    <s v="Kob"/>
    <m/>
    <n v="43"/>
    <n v="0.8"/>
    <n v="0.8"/>
  </r>
  <r>
    <x v="39"/>
    <d v="2016-04-09T00:00:00"/>
    <s v="Zone 4 - Horingbaai"/>
    <x v="192"/>
    <x v="144"/>
    <x v="119"/>
    <x v="6"/>
    <x v="20"/>
    <m/>
    <s v="Elephantfish"/>
    <n v="81"/>
    <n v="4.2"/>
    <n v="4.2"/>
  </r>
  <r>
    <x v="39"/>
    <d v="2016-04-09T00:00:00"/>
    <s v="Zone 4 - Horingbaai"/>
    <x v="282"/>
    <x v="200"/>
    <x v="163"/>
    <x v="6"/>
    <x v="20"/>
    <s v="Steenbras West Coast"/>
    <m/>
    <n v="78"/>
    <n v="9.8000000000000007"/>
    <n v="9.8000000000000007"/>
  </r>
  <r>
    <x v="39"/>
    <d v="2016-04-09T00:00:00"/>
    <s v="Zone 4 - Horingbaai"/>
    <x v="182"/>
    <x v="138"/>
    <x v="43"/>
    <x v="8"/>
    <x v="20"/>
    <m/>
    <s v="Shark Spotted Gully"/>
    <n v="114"/>
    <n v="6.8"/>
    <n v="6.8"/>
  </r>
  <r>
    <x v="39"/>
    <d v="2016-04-09T00:00:00"/>
    <s v="Zone 4 - Horingbaai"/>
    <x v="182"/>
    <x v="138"/>
    <x v="43"/>
    <x v="8"/>
    <x v="20"/>
    <s v="Blacktail"/>
    <m/>
    <n v="30"/>
    <n v="0.8"/>
    <n v="0.8"/>
  </r>
  <r>
    <x v="39"/>
    <d v="2016-04-09T00:00:00"/>
    <s v="Zone 4 - Horingbaai"/>
    <x v="70"/>
    <x v="59"/>
    <x v="51"/>
    <x v="0"/>
    <x v="20"/>
    <m/>
    <s v="Elephantfish"/>
    <n v="63"/>
    <n v="2"/>
    <n v="2"/>
  </r>
  <r>
    <x v="39"/>
    <d v="2016-04-09T00:00:00"/>
    <s v="Zone 4 - Horingbaai"/>
    <x v="70"/>
    <x v="59"/>
    <x v="51"/>
    <x v="0"/>
    <x v="20"/>
    <m/>
    <s v="Shark Spotted Gully"/>
    <n v="108"/>
    <n v="5.6"/>
    <n v="5.6"/>
  </r>
  <r>
    <x v="39"/>
    <d v="2016-04-09T00:00:00"/>
    <s v="Zone 4 - Horingbaai"/>
    <x v="70"/>
    <x v="59"/>
    <x v="51"/>
    <x v="0"/>
    <x v="20"/>
    <s v="Kob"/>
    <m/>
    <n v="55"/>
    <n v="1.7"/>
    <n v="1.7"/>
  </r>
  <r>
    <x v="39"/>
    <d v="2016-04-09T00:00:00"/>
    <s v="Zone 4 - Horingbaai"/>
    <x v="283"/>
    <x v="55"/>
    <x v="164"/>
    <x v="6"/>
    <x v="20"/>
    <m/>
    <s v="Elephantfish"/>
    <n v="62"/>
    <n v="1.9"/>
    <n v="1.9"/>
  </r>
  <r>
    <x v="39"/>
    <d v="2016-04-09T00:00:00"/>
    <s v="Zone 4 - Horingbaai"/>
    <x v="283"/>
    <x v="55"/>
    <x v="164"/>
    <x v="6"/>
    <x v="20"/>
    <s v="Kob"/>
    <m/>
    <n v="48"/>
    <n v="1.1000000000000001"/>
    <n v="1.1000000000000001"/>
  </r>
  <r>
    <x v="39"/>
    <d v="2016-04-09T00:00:00"/>
    <s v="Zone 4 - Horingbaai"/>
    <x v="283"/>
    <x v="55"/>
    <x v="164"/>
    <x v="6"/>
    <x v="20"/>
    <m/>
    <s v="Shark Copper (Female)"/>
    <n v="201"/>
    <n v="114.5"/>
    <n v="114.5"/>
  </r>
  <r>
    <x v="39"/>
    <d v="2016-04-09T00:00:00"/>
    <s v="Zone 4 - Horingbaai"/>
    <x v="283"/>
    <x v="55"/>
    <x v="164"/>
    <x v="6"/>
    <x v="20"/>
    <s v="Kob"/>
    <m/>
    <n v="57"/>
    <n v="1.9"/>
    <n v="1.9"/>
  </r>
  <r>
    <x v="39"/>
    <d v="2016-04-09T00:00:00"/>
    <s v="Zone 4 - Horingbaai"/>
    <x v="283"/>
    <x v="55"/>
    <x v="164"/>
    <x v="6"/>
    <x v="20"/>
    <s v="Kob"/>
    <m/>
    <n v="51"/>
    <n v="1.4"/>
    <n v="1.4"/>
  </r>
  <r>
    <x v="39"/>
    <d v="2016-04-09T00:00:00"/>
    <s v="Zone 4 - Horingbaai"/>
    <x v="189"/>
    <x v="45"/>
    <x v="16"/>
    <x v="4"/>
    <x v="20"/>
    <s v="Kob"/>
    <m/>
    <n v="48"/>
    <n v="1.1000000000000001"/>
    <n v="1.1000000000000001"/>
  </r>
  <r>
    <x v="39"/>
    <d v="2016-04-09T00:00:00"/>
    <s v="Zone 4 - Horingbaai"/>
    <x v="189"/>
    <x v="45"/>
    <x v="16"/>
    <x v="4"/>
    <x v="20"/>
    <s v="Blacktail"/>
    <m/>
    <n v="34"/>
    <n v="1.2"/>
    <n v="1.2"/>
  </r>
  <r>
    <x v="39"/>
    <d v="2016-04-09T00:00:00"/>
    <s v="Zone 4 - Horingbaai"/>
    <x v="189"/>
    <x v="45"/>
    <x v="16"/>
    <x v="4"/>
    <x v="20"/>
    <s v="Kob"/>
    <m/>
    <n v="49"/>
    <n v="1.2"/>
    <n v="1.2"/>
  </r>
  <r>
    <x v="39"/>
    <d v="2016-04-09T00:00:00"/>
    <s v="Zone 4 - Horingbaai"/>
    <x v="189"/>
    <x v="45"/>
    <x v="16"/>
    <x v="4"/>
    <x v="20"/>
    <s v="Kob"/>
    <m/>
    <n v="46"/>
    <n v="1"/>
    <n v="1"/>
  </r>
  <r>
    <x v="39"/>
    <d v="2016-04-09T00:00:00"/>
    <s v="Zone 4 - Horingbaai"/>
    <x v="189"/>
    <x v="45"/>
    <x v="16"/>
    <x v="4"/>
    <x v="20"/>
    <s v="Kob"/>
    <m/>
    <n v="58"/>
    <n v="2"/>
    <n v="2"/>
  </r>
  <r>
    <x v="39"/>
    <d v="2016-04-09T00:00:00"/>
    <s v="Zone 4 - Horingbaai"/>
    <x v="189"/>
    <x v="45"/>
    <x v="16"/>
    <x v="4"/>
    <x v="20"/>
    <s v="Kob"/>
    <m/>
    <n v="45"/>
    <n v="0.9"/>
    <n v="0.9"/>
  </r>
  <r>
    <x v="39"/>
    <d v="2016-04-09T00:00:00"/>
    <s v="Zone 4 - Horingbaai"/>
    <x v="189"/>
    <x v="45"/>
    <x v="16"/>
    <x v="4"/>
    <x v="20"/>
    <s v="Kob"/>
    <m/>
    <n v="49"/>
    <n v="1.2"/>
    <n v="1.2"/>
  </r>
  <r>
    <x v="39"/>
    <d v="2016-04-09T00:00:00"/>
    <s v="Zone 4 - Horingbaai"/>
    <x v="189"/>
    <x v="45"/>
    <x v="16"/>
    <x v="4"/>
    <x v="20"/>
    <s v="Kob"/>
    <m/>
    <n v="46"/>
    <n v="1"/>
    <n v="1"/>
  </r>
  <r>
    <x v="39"/>
    <d v="2016-04-09T00:00:00"/>
    <s v="Zone 4 - Horingbaai"/>
    <x v="194"/>
    <x v="124"/>
    <x v="121"/>
    <x v="0"/>
    <x v="20"/>
    <s v="Kob"/>
    <m/>
    <n v="46"/>
    <n v="1"/>
    <n v="1"/>
  </r>
  <r>
    <x v="39"/>
    <d v="2016-04-09T00:00:00"/>
    <s v="Zone 4 - Horingbaai"/>
    <x v="194"/>
    <x v="124"/>
    <x v="121"/>
    <x v="0"/>
    <x v="20"/>
    <m/>
    <s v="Shark Spotted Gully"/>
    <n v="109"/>
    <n v="5.8"/>
    <n v="5.8"/>
  </r>
  <r>
    <x v="39"/>
    <d v="2016-04-09T00:00:00"/>
    <s v="Zone 4 - Horingbaai"/>
    <x v="194"/>
    <x v="124"/>
    <x v="121"/>
    <x v="0"/>
    <x v="20"/>
    <s v="Kob"/>
    <m/>
    <n v="46"/>
    <n v="1"/>
    <n v="1"/>
  </r>
  <r>
    <x v="39"/>
    <d v="2016-04-09T00:00:00"/>
    <s v="Zone 4 - Horingbaai"/>
    <x v="194"/>
    <x v="124"/>
    <x v="121"/>
    <x v="0"/>
    <x v="20"/>
    <s v="Kob"/>
    <m/>
    <n v="42"/>
    <n v="0.8"/>
    <n v="0.8"/>
  </r>
  <r>
    <x v="39"/>
    <d v="2016-04-09T00:00:00"/>
    <s v="Zone 4 - Horingbaai"/>
    <x v="194"/>
    <x v="124"/>
    <x v="121"/>
    <x v="0"/>
    <x v="20"/>
    <s v="Kob"/>
    <m/>
    <n v="68"/>
    <n v="3.3"/>
    <n v="3.3"/>
  </r>
  <r>
    <x v="39"/>
    <d v="2016-04-09T00:00:00"/>
    <s v="Zone 4 - Horingbaai"/>
    <x v="194"/>
    <x v="124"/>
    <x v="121"/>
    <x v="0"/>
    <x v="20"/>
    <s v="Blacktail"/>
    <m/>
    <n v="30"/>
    <n v="0.8"/>
    <n v="0.8"/>
  </r>
  <r>
    <x v="39"/>
    <d v="2016-04-09T00:00:00"/>
    <s v="Zone 4 - Horingbaai"/>
    <x v="194"/>
    <x v="124"/>
    <x v="121"/>
    <x v="0"/>
    <x v="20"/>
    <s v="Kob"/>
    <m/>
    <n v="62"/>
    <n v="2.5"/>
    <n v="2.5"/>
  </r>
  <r>
    <x v="39"/>
    <d v="2016-04-09T00:00:00"/>
    <s v="Zone 4 - Horingbaai"/>
    <x v="292"/>
    <x v="208"/>
    <x v="23"/>
    <x v="0"/>
    <x v="18"/>
    <m/>
    <m/>
    <m/>
    <s v=""/>
    <s v=""/>
  </r>
  <r>
    <x v="39"/>
    <d v="2016-04-09T00:00:00"/>
    <s v="Zone 4 - Horingbaai"/>
    <x v="614"/>
    <x v="413"/>
    <x v="10"/>
    <x v="6"/>
    <x v="18"/>
    <m/>
    <m/>
    <m/>
    <s v=""/>
    <s v=""/>
  </r>
  <r>
    <x v="39"/>
    <d v="2016-04-09T00:00:00"/>
    <s v="Zone 4 - Horingbaai"/>
    <x v="240"/>
    <x v="172"/>
    <x v="148"/>
    <x v="2"/>
    <x v="18"/>
    <m/>
    <m/>
    <m/>
    <s v=""/>
    <s v=""/>
  </r>
  <r>
    <x v="39"/>
    <d v="2016-04-09T00:00:00"/>
    <s v="Zone 4 - Horingbaai"/>
    <x v="550"/>
    <x v="2"/>
    <x v="93"/>
    <x v="4"/>
    <x v="18"/>
    <m/>
    <m/>
    <m/>
    <s v=""/>
    <s v=""/>
  </r>
  <r>
    <x v="39"/>
    <d v="2016-04-09T00:00:00"/>
    <s v="Zone 4 - Horingbaai"/>
    <x v="466"/>
    <x v="326"/>
    <x v="133"/>
    <x v="2"/>
    <x v="5"/>
    <s v="Kob"/>
    <m/>
    <n v="57"/>
    <n v="1.9"/>
    <n v="1.9"/>
  </r>
  <r>
    <x v="39"/>
    <d v="2016-04-09T00:00:00"/>
    <s v="Zone 4 - Horingbaai"/>
    <x v="169"/>
    <x v="131"/>
    <x v="109"/>
    <x v="2"/>
    <x v="18"/>
    <m/>
    <s v="Shark Spotted Gully"/>
    <n v="149"/>
    <n v="17"/>
    <n v="17"/>
  </r>
  <r>
    <x v="39"/>
    <d v="2016-04-09T00:00:00"/>
    <s v="Zone 4 - Horingbaai"/>
    <x v="161"/>
    <x v="81"/>
    <x v="94"/>
    <x v="0"/>
    <x v="18"/>
    <m/>
    <s v="Shark Hound Smooth"/>
    <n v="140"/>
    <n v="12"/>
    <n v="12"/>
  </r>
  <r>
    <x v="39"/>
    <d v="2016-04-09T00:00:00"/>
    <s v="Zone 4 - Horingbaai"/>
    <x v="160"/>
    <x v="121"/>
    <x v="48"/>
    <x v="0"/>
    <x v="18"/>
    <m/>
    <s v="Shark Spotted Gully"/>
    <n v="156"/>
    <n v="19.899999999999999"/>
    <n v="19.899999999999999"/>
  </r>
  <r>
    <x v="39"/>
    <d v="2016-04-09T00:00:00"/>
    <s v="Zone 4 - Horingbaai"/>
    <x v="160"/>
    <x v="121"/>
    <x v="48"/>
    <x v="0"/>
    <x v="18"/>
    <m/>
    <s v="Shark Hound Smooth"/>
    <n v="120"/>
    <n v="7"/>
    <n v="7"/>
  </r>
  <r>
    <x v="39"/>
    <d v="2016-04-09T00:00:00"/>
    <s v="Zone 4 - Horingbaai"/>
    <x v="159"/>
    <x v="126"/>
    <x v="103"/>
    <x v="4"/>
    <x v="18"/>
    <m/>
    <s v="Shark Spotted Gully"/>
    <n v="134"/>
    <n v="11.8"/>
    <n v="11.8"/>
  </r>
  <r>
    <x v="39"/>
    <d v="2016-04-09T00:00:00"/>
    <s v="Zone 4 - Horingbaai"/>
    <x v="159"/>
    <x v="126"/>
    <x v="103"/>
    <x v="4"/>
    <x v="18"/>
    <s v="Kob"/>
    <m/>
    <n v="44"/>
    <n v="0.9"/>
    <n v="0.9"/>
  </r>
  <r>
    <x v="39"/>
    <d v="2016-04-09T00:00:00"/>
    <s v="Zone 4 - Horingbaai"/>
    <x v="167"/>
    <x v="129"/>
    <x v="107"/>
    <x v="0"/>
    <x v="18"/>
    <s v="Kob"/>
    <m/>
    <n v="60"/>
    <n v="2.2000000000000002"/>
    <n v="2.2000000000000002"/>
  </r>
  <r>
    <x v="39"/>
    <d v="2016-04-09T00:00:00"/>
    <s v="Zone 4 - Horingbaai"/>
    <x v="167"/>
    <x v="129"/>
    <x v="107"/>
    <x v="0"/>
    <x v="18"/>
    <s v="Kob"/>
    <m/>
    <n v="66"/>
    <n v="3"/>
    <n v="3"/>
  </r>
  <r>
    <x v="39"/>
    <d v="2016-04-09T00:00:00"/>
    <s v="Zone 4 - Horingbaai"/>
    <x v="249"/>
    <x v="178"/>
    <x v="114"/>
    <x v="2"/>
    <x v="5"/>
    <s v="Kob"/>
    <m/>
    <n v="46"/>
    <n v="1"/>
    <n v="1"/>
  </r>
  <r>
    <x v="39"/>
    <d v="2016-04-09T00:00:00"/>
    <s v="Zone 4 - Horingbaai"/>
    <x v="629"/>
    <x v="73"/>
    <x v="326"/>
    <x v="8"/>
    <x v="21"/>
    <m/>
    <m/>
    <m/>
    <s v=""/>
    <s v=""/>
  </r>
  <r>
    <x v="39"/>
    <d v="2016-04-09T00:00:00"/>
    <s v="Zone 4 - Horingbaai"/>
    <x v="626"/>
    <x v="144"/>
    <x v="325"/>
    <x v="0"/>
    <x v="21"/>
    <m/>
    <m/>
    <m/>
    <s v=""/>
    <s v=""/>
  </r>
  <r>
    <x v="39"/>
    <d v="2016-04-09T00:00:00"/>
    <s v="Zone 4 - Horingbaai"/>
    <x v="627"/>
    <x v="173"/>
    <x v="226"/>
    <x v="6"/>
    <x v="21"/>
    <m/>
    <m/>
    <m/>
    <s v=""/>
    <s v=""/>
  </r>
  <r>
    <x v="39"/>
    <d v="2016-04-09T00:00:00"/>
    <s v="Zone 4 - Horingbaai"/>
    <x v="348"/>
    <x v="23"/>
    <x v="94"/>
    <x v="4"/>
    <x v="21"/>
    <m/>
    <m/>
    <m/>
    <s v=""/>
    <s v=""/>
  </r>
  <r>
    <x v="39"/>
    <d v="2016-04-09T00:00:00"/>
    <s v="Zone 4 - Horingbaai"/>
    <x v="366"/>
    <x v="55"/>
    <x v="94"/>
    <x v="6"/>
    <x v="21"/>
    <m/>
    <m/>
    <m/>
    <s v=""/>
    <s v=""/>
  </r>
  <r>
    <x v="39"/>
    <d v="2016-04-09T00:00:00"/>
    <s v="Zone 4 - Horingbaai"/>
    <x v="628"/>
    <x v="421"/>
    <x v="326"/>
    <x v="4"/>
    <x v="21"/>
    <m/>
    <m/>
    <m/>
    <s v=""/>
    <s v=""/>
  </r>
  <r>
    <x v="39"/>
    <d v="2016-04-09T00:00:00"/>
    <s v="Zone 4 - Horingbaai"/>
    <x v="592"/>
    <x v="5"/>
    <x v="312"/>
    <x v="2"/>
    <x v="21"/>
    <m/>
    <m/>
    <m/>
    <s v=""/>
    <s v=""/>
  </r>
  <r>
    <x v="39"/>
    <d v="2016-04-09T00:00:00"/>
    <s v="Zone 4 - Horingbaai"/>
    <x v="426"/>
    <x v="298"/>
    <x v="140"/>
    <x v="8"/>
    <x v="21"/>
    <m/>
    <m/>
    <m/>
    <s v=""/>
    <s v=""/>
  </r>
  <r>
    <x v="39"/>
    <d v="2016-04-09T00:00:00"/>
    <s v="Zone 4 - Horingbaai"/>
    <x v="228"/>
    <x v="104"/>
    <x v="141"/>
    <x v="2"/>
    <x v="21"/>
    <m/>
    <m/>
    <m/>
    <s v=""/>
    <s v=""/>
  </r>
  <r>
    <x v="39"/>
    <d v="2016-04-09T00:00:00"/>
    <s v="Zone 4 - Horingbaai"/>
    <x v="430"/>
    <x v="73"/>
    <x v="59"/>
    <x v="2"/>
    <x v="21"/>
    <m/>
    <m/>
    <m/>
    <s v=""/>
    <s v=""/>
  </r>
  <r>
    <x v="39"/>
    <d v="2016-04-09T00:00:00"/>
    <s v="Zone 4 - Horingbaai"/>
    <x v="224"/>
    <x v="45"/>
    <x v="138"/>
    <x v="2"/>
    <x v="21"/>
    <m/>
    <m/>
    <m/>
    <s v=""/>
    <s v=""/>
  </r>
  <r>
    <x v="39"/>
    <d v="2016-04-09T00:00:00"/>
    <s v="Zone 4 - Horingbaai"/>
    <x v="560"/>
    <x v="389"/>
    <x v="172"/>
    <x v="2"/>
    <x v="21"/>
    <m/>
    <m/>
    <m/>
    <s v=""/>
    <s v=""/>
  </r>
  <r>
    <x v="39"/>
    <d v="2016-04-09T00:00:00"/>
    <s v="Zone 4 - Horingbaai"/>
    <x v="232"/>
    <x v="47"/>
    <x v="143"/>
    <x v="4"/>
    <x v="21"/>
    <s v="Kob"/>
    <m/>
    <n v="60"/>
    <n v="2.2000000000000002"/>
    <n v="2.2000000000000002"/>
  </r>
  <r>
    <x v="39"/>
    <d v="2016-04-09T00:00:00"/>
    <s v="Zone 4 - Horingbaai"/>
    <x v="364"/>
    <x v="55"/>
    <x v="78"/>
    <x v="2"/>
    <x v="21"/>
    <m/>
    <s v="Shark Spotted Gully"/>
    <n v="128"/>
    <n v="10.1"/>
    <n v="10.1"/>
  </r>
  <r>
    <x v="39"/>
    <d v="2016-04-09T00:00:00"/>
    <s v="Zone 4 - Horingbaai"/>
    <x v="424"/>
    <x v="296"/>
    <x v="140"/>
    <x v="0"/>
    <x v="21"/>
    <s v="Kob"/>
    <m/>
    <n v="49"/>
    <n v="1.2"/>
    <n v="1.2"/>
  </r>
  <r>
    <x v="39"/>
    <d v="2016-04-09T00:00:00"/>
    <s v="Zone 4 - Horingbaai"/>
    <x v="233"/>
    <x v="75"/>
    <x v="144"/>
    <x v="4"/>
    <x v="21"/>
    <s v="Kob"/>
    <m/>
    <n v="50"/>
    <n v="1.3"/>
    <n v="1.3"/>
  </r>
  <r>
    <x v="39"/>
    <d v="2016-04-09T00:00:00"/>
    <s v="Zone 4 - Horingbaai"/>
    <x v="365"/>
    <x v="255"/>
    <x v="161"/>
    <x v="2"/>
    <x v="21"/>
    <m/>
    <s v="Shark Spotted Gully"/>
    <n v="120"/>
    <n v="8.1"/>
    <n v="8.1"/>
  </r>
  <r>
    <x v="39"/>
    <d v="2016-04-09T00:00:00"/>
    <s v="Zone 4 - Horingbaai"/>
    <x v="558"/>
    <x v="73"/>
    <x v="172"/>
    <x v="4"/>
    <x v="21"/>
    <m/>
    <s v="Shark Spotted Gully"/>
    <n v="110"/>
    <n v="6"/>
    <n v="6"/>
  </r>
  <r>
    <x v="39"/>
    <d v="2016-04-09T00:00:00"/>
    <s v="Zone 4 - Horingbaai"/>
    <x v="558"/>
    <x v="73"/>
    <x v="172"/>
    <x v="4"/>
    <x v="21"/>
    <m/>
    <s v="Shark Spotted Gully"/>
    <n v="108"/>
    <n v="5.6"/>
    <n v="5.6"/>
  </r>
  <r>
    <x v="39"/>
    <d v="2016-04-09T00:00:00"/>
    <s v="Zone 4 - Horingbaai"/>
    <x v="93"/>
    <x v="77"/>
    <x v="65"/>
    <x v="6"/>
    <x v="21"/>
    <s v="Kob"/>
    <m/>
    <n v="40"/>
    <n v="0.7"/>
    <n v="0.7"/>
  </r>
  <r>
    <x v="39"/>
    <d v="2016-04-09T00:00:00"/>
    <s v="Zone 4 - Horingbaai"/>
    <x v="93"/>
    <x v="77"/>
    <x v="65"/>
    <x v="6"/>
    <x v="21"/>
    <m/>
    <s v="Shark Hound Smooth"/>
    <n v="78"/>
    <n v="1.5"/>
    <n v="1.5"/>
  </r>
  <r>
    <x v="39"/>
    <d v="2016-04-09T00:00:00"/>
    <s v="Zone 4 - Horingbaai"/>
    <x v="578"/>
    <x v="398"/>
    <x v="238"/>
    <x v="2"/>
    <x v="21"/>
    <s v="Kob"/>
    <m/>
    <n v="49"/>
    <n v="1.2"/>
    <n v="1.2"/>
  </r>
  <r>
    <x v="39"/>
    <d v="2016-04-09T00:00:00"/>
    <s v="Zone 4 - Horingbaai"/>
    <x v="578"/>
    <x v="398"/>
    <x v="238"/>
    <x v="2"/>
    <x v="21"/>
    <s v="Kob"/>
    <m/>
    <n v="51"/>
    <n v="1.4"/>
    <n v="1.4"/>
  </r>
  <r>
    <x v="39"/>
    <d v="2016-04-09T00:00:00"/>
    <s v="Zone 4 - Horingbaai"/>
    <x v="227"/>
    <x v="55"/>
    <x v="140"/>
    <x v="4"/>
    <x v="21"/>
    <s v="Kob"/>
    <m/>
    <n v="44"/>
    <n v="0.9"/>
    <n v="0.9"/>
  </r>
  <r>
    <x v="39"/>
    <d v="2016-04-09T00:00:00"/>
    <s v="Zone 4 - Horingbaai"/>
    <x v="227"/>
    <x v="55"/>
    <x v="140"/>
    <x v="4"/>
    <x v="21"/>
    <s v="Kob"/>
    <m/>
    <n v="43"/>
    <n v="0.8"/>
    <n v="0.8"/>
  </r>
  <r>
    <x v="39"/>
    <d v="2016-04-09T00:00:00"/>
    <s v="Zone 4 - Horingbaai"/>
    <x v="227"/>
    <x v="55"/>
    <x v="140"/>
    <x v="4"/>
    <x v="21"/>
    <s v="Kob"/>
    <m/>
    <n v="43"/>
    <n v="0.8"/>
    <n v="0.8"/>
  </r>
  <r>
    <x v="39"/>
    <d v="2016-04-09T00:00:00"/>
    <s v="Zone 4 - Horingbaai"/>
    <x v="47"/>
    <x v="42"/>
    <x v="34"/>
    <x v="1"/>
    <x v="5"/>
    <m/>
    <m/>
    <m/>
    <s v=""/>
    <s v=""/>
  </r>
  <r>
    <x v="39"/>
    <d v="2016-04-09T00:00:00"/>
    <s v="Zone 4 - Horingbaai"/>
    <x v="59"/>
    <x v="48"/>
    <x v="43"/>
    <x v="2"/>
    <x v="5"/>
    <m/>
    <s v="Shark Spotted Gully"/>
    <n v="146"/>
    <n v="15.9"/>
    <n v="15.9"/>
  </r>
  <r>
    <x v="39"/>
    <d v="2016-04-09T00:00:00"/>
    <s v="Zone 4 - Horingbaai"/>
    <x v="57"/>
    <x v="5"/>
    <x v="21"/>
    <x v="2"/>
    <x v="5"/>
    <m/>
    <s v="Shark Spotted Gully"/>
    <n v="110"/>
    <n v="6"/>
    <n v="6"/>
  </r>
  <r>
    <x v="39"/>
    <d v="2016-04-09T00:00:00"/>
    <s v="Zone 4 - Horingbaai"/>
    <x v="57"/>
    <x v="5"/>
    <x v="21"/>
    <x v="2"/>
    <x v="5"/>
    <m/>
    <s v="Shark Spotted Gully"/>
    <n v="116"/>
    <n v="7.2"/>
    <n v="7.2"/>
  </r>
  <r>
    <x v="39"/>
    <d v="2016-04-09T00:00:00"/>
    <s v="Zone 4 - Horingbaai"/>
    <x v="619"/>
    <x v="416"/>
    <x v="324"/>
    <x v="7"/>
    <x v="5"/>
    <m/>
    <s v="Shark Hound Smooth"/>
    <n v="103"/>
    <n v="4.0999999999999996"/>
    <n v="4.0999999999999996"/>
  </r>
  <r>
    <x v="39"/>
    <d v="2016-04-09T00:00:00"/>
    <s v="Zone 4 - Horingbaai"/>
    <x v="619"/>
    <x v="416"/>
    <x v="324"/>
    <x v="7"/>
    <x v="5"/>
    <m/>
    <s v="Elephantfish"/>
    <n v="63"/>
    <n v="2"/>
    <n v="2"/>
  </r>
  <r>
    <x v="39"/>
    <d v="2016-04-09T00:00:00"/>
    <s v="Zone 4 - Horingbaai"/>
    <x v="48"/>
    <x v="43"/>
    <x v="34"/>
    <x v="6"/>
    <x v="5"/>
    <s v="Kob"/>
    <m/>
    <n v="49"/>
    <n v="1.2"/>
    <n v="1.2"/>
  </r>
  <r>
    <x v="39"/>
    <d v="2016-04-09T00:00:00"/>
    <s v="Zone 4 - Horingbaai"/>
    <x v="48"/>
    <x v="43"/>
    <x v="34"/>
    <x v="6"/>
    <x v="5"/>
    <m/>
    <s v="Shark Spotted Gully"/>
    <n v="83"/>
    <n v="2.2999999999999998"/>
    <n v="2.2999999999999998"/>
  </r>
  <r>
    <x v="39"/>
    <d v="2016-04-09T00:00:00"/>
    <s v="Zone 4 - Horingbaai"/>
    <x v="636"/>
    <x v="424"/>
    <x v="329"/>
    <x v="7"/>
    <x v="5"/>
    <m/>
    <m/>
    <m/>
    <s v=""/>
    <s v=""/>
  </r>
  <r>
    <x v="39"/>
    <d v="2016-04-09T00:00:00"/>
    <s v="Zone 4 - Horingbaai"/>
    <x v="446"/>
    <x v="314"/>
    <x v="39"/>
    <x v="2"/>
    <x v="5"/>
    <m/>
    <s v="Shark Spotted Gully"/>
    <n v="127"/>
    <n v="9.8000000000000007"/>
    <n v="9.8000000000000007"/>
  </r>
  <r>
    <x v="39"/>
    <d v="2016-04-09T00:00:00"/>
    <s v="Zone 4 - Horingbaai"/>
    <x v="446"/>
    <x v="314"/>
    <x v="39"/>
    <x v="2"/>
    <x v="5"/>
    <m/>
    <s v="Shark Spotted Gully"/>
    <n v="113"/>
    <n v="6.6"/>
    <n v="6.6"/>
  </r>
  <r>
    <x v="39"/>
    <d v="2016-04-09T00:00:00"/>
    <s v="Zone 4 - Horingbaai"/>
    <x v="446"/>
    <x v="314"/>
    <x v="39"/>
    <x v="2"/>
    <x v="5"/>
    <m/>
    <s v="Shark Spotted Gully"/>
    <n v="123"/>
    <n v="8.8000000000000007"/>
    <n v="8.8000000000000007"/>
  </r>
  <r>
    <x v="39"/>
    <d v="2016-04-09T00:00:00"/>
    <s v="Zone 4 - Horingbaai"/>
    <x v="446"/>
    <x v="314"/>
    <x v="39"/>
    <x v="2"/>
    <x v="5"/>
    <s v="Kob"/>
    <m/>
    <n v="57"/>
    <n v="1.9"/>
    <n v="1.9"/>
  </r>
  <r>
    <x v="39"/>
    <d v="2016-04-09T00:00:00"/>
    <s v="Zone 4 - Horingbaai"/>
    <x v="446"/>
    <x v="314"/>
    <x v="39"/>
    <x v="2"/>
    <x v="5"/>
    <m/>
    <s v="Shark Spotted Gully"/>
    <n v="112"/>
    <n v="6.4"/>
    <n v="6.4"/>
  </r>
  <r>
    <x v="39"/>
    <d v="2016-04-09T00:00:00"/>
    <s v="Zone 4 - Horingbaai"/>
    <x v="135"/>
    <x v="107"/>
    <x v="90"/>
    <x v="2"/>
    <x v="5"/>
    <m/>
    <s v="Ray Bull / Eagle"/>
    <n v="70"/>
    <n v="6.2"/>
    <n v="6.2"/>
  </r>
  <r>
    <x v="39"/>
    <d v="2016-04-09T00:00:00"/>
    <s v="Zone 4 - Horingbaai"/>
    <x v="135"/>
    <x v="107"/>
    <x v="90"/>
    <x v="2"/>
    <x v="5"/>
    <s v="Kob"/>
    <m/>
    <n v="42"/>
    <n v="0.8"/>
    <n v="0.8"/>
  </r>
  <r>
    <x v="39"/>
    <d v="2016-04-09T00:00:00"/>
    <s v="Zone 4 - Horingbaai"/>
    <x v="489"/>
    <x v="342"/>
    <x v="39"/>
    <x v="8"/>
    <x v="5"/>
    <s v="Steenbras West Coast"/>
    <m/>
    <n v="47"/>
    <n v="2.2000000000000002"/>
    <n v="2.2000000000000002"/>
  </r>
  <r>
    <x v="39"/>
    <d v="2016-04-09T00:00:00"/>
    <s v="Zone 4 - Horingbaai"/>
    <x v="489"/>
    <x v="342"/>
    <x v="39"/>
    <x v="8"/>
    <x v="5"/>
    <s v="Blacktail"/>
    <m/>
    <n v="31"/>
    <n v="0.9"/>
    <n v="0.9"/>
  </r>
  <r>
    <x v="39"/>
    <d v="2016-04-09T00:00:00"/>
    <s v="Zone 4 - Horingbaai"/>
    <x v="489"/>
    <x v="342"/>
    <x v="39"/>
    <x v="8"/>
    <x v="5"/>
    <s v="Blacktail"/>
    <m/>
    <n v="29"/>
    <n v="0.7"/>
    <n v="0.7"/>
  </r>
  <r>
    <x v="39"/>
    <d v="2016-04-09T00:00:00"/>
    <s v="Zone 4 - Horingbaai"/>
    <x v="489"/>
    <x v="342"/>
    <x v="39"/>
    <x v="8"/>
    <x v="5"/>
    <s v="Blacktail"/>
    <m/>
    <n v="37"/>
    <n v="1.6"/>
    <n v="1.6"/>
  </r>
  <r>
    <x v="39"/>
    <d v="2016-04-09T00:00:00"/>
    <s v="Zone 4 - Horingbaai"/>
    <x v="56"/>
    <x v="39"/>
    <x v="41"/>
    <x v="2"/>
    <x v="5"/>
    <m/>
    <s v="Shark Spotted Gully"/>
    <n v="100"/>
    <n v="4.3"/>
    <n v="4.3"/>
  </r>
  <r>
    <x v="39"/>
    <d v="2016-04-09T00:00:00"/>
    <s v="Zone 4 - Horingbaai"/>
    <x v="56"/>
    <x v="39"/>
    <x v="41"/>
    <x v="2"/>
    <x v="5"/>
    <m/>
    <s v="Shark Spotted Gully"/>
    <n v="110"/>
    <n v="6"/>
    <n v="6"/>
  </r>
  <r>
    <x v="39"/>
    <d v="2016-04-09T00:00:00"/>
    <s v="Zone 4 - Horingbaai"/>
    <x v="56"/>
    <x v="39"/>
    <x v="41"/>
    <x v="2"/>
    <x v="5"/>
    <m/>
    <s v="Shark Spotted Gully"/>
    <n v="153"/>
    <n v="18.600000000000001"/>
    <n v="18.600000000000001"/>
  </r>
  <r>
    <x v="39"/>
    <d v="2016-04-09T00:00:00"/>
    <s v="Zone 4 - Horingbaai"/>
    <x v="56"/>
    <x v="39"/>
    <x v="41"/>
    <x v="2"/>
    <x v="5"/>
    <m/>
    <s v="Shark Spotted Gully"/>
    <n v="122"/>
    <n v="8.6"/>
    <n v="8.6"/>
  </r>
  <r>
    <x v="39"/>
    <d v="2016-04-09T00:00:00"/>
    <s v="Zone 4 - Horingbaai"/>
    <x v="134"/>
    <x v="5"/>
    <x v="74"/>
    <x v="2"/>
    <x v="5"/>
    <m/>
    <s v="Shark Spotted Gully"/>
    <n v="105"/>
    <n v="5.0999999999999996"/>
    <n v="5.0999999999999996"/>
  </r>
  <r>
    <x v="39"/>
    <d v="2016-04-09T00:00:00"/>
    <s v="Zone 4 - Horingbaai"/>
    <x v="134"/>
    <x v="5"/>
    <x v="74"/>
    <x v="2"/>
    <x v="5"/>
    <m/>
    <s v="Shark Spotted Gully"/>
    <n v="117"/>
    <n v="7.4"/>
    <n v="7.4"/>
  </r>
  <r>
    <x v="39"/>
    <d v="2016-04-09T00:00:00"/>
    <s v="Zone 4 - Horingbaai"/>
    <x v="134"/>
    <x v="5"/>
    <x v="74"/>
    <x v="2"/>
    <x v="5"/>
    <m/>
    <s v="Shark Spotted Gully"/>
    <n v="122"/>
    <n v="8.6"/>
    <n v="8.6"/>
  </r>
  <r>
    <x v="39"/>
    <d v="2016-04-09T00:00:00"/>
    <s v="Zone 4 - Horingbaai"/>
    <x v="134"/>
    <x v="5"/>
    <x v="74"/>
    <x v="2"/>
    <x v="5"/>
    <s v="Galjoen"/>
    <m/>
    <n v="32"/>
    <n v="0.6"/>
    <n v="0.6"/>
  </r>
  <r>
    <x v="39"/>
    <d v="2016-04-09T00:00:00"/>
    <s v="Zone 4 - Horingbaai"/>
    <x v="130"/>
    <x v="412"/>
    <x v="89"/>
    <x v="7"/>
    <x v="2"/>
    <m/>
    <s v="Shark Spotted Gully"/>
    <n v="132"/>
    <n v="11.2"/>
    <n v="11.2"/>
  </r>
  <r>
    <x v="39"/>
    <d v="2016-04-09T00:00:00"/>
    <s v="Zone 4 - Horingbaai"/>
    <x v="129"/>
    <x v="102"/>
    <x v="37"/>
    <x v="5"/>
    <x v="2"/>
    <s v="Kob"/>
    <m/>
    <n v="48"/>
    <n v="1.1000000000000001"/>
    <n v="1.1000000000000001"/>
  </r>
  <r>
    <x v="39"/>
    <d v="2016-04-09T00:00:00"/>
    <s v="Zone 4 - Horingbaai"/>
    <x v="305"/>
    <x v="18"/>
    <x v="129"/>
    <x v="8"/>
    <x v="2"/>
    <m/>
    <s v="Guitarfish - Lesser"/>
    <n v="80"/>
    <n v="1.8"/>
    <n v="1.8"/>
  </r>
  <r>
    <x v="39"/>
    <d v="2016-04-09T00:00:00"/>
    <s v="Zone 4 - Horingbaai"/>
    <x v="306"/>
    <x v="216"/>
    <x v="129"/>
    <x v="9"/>
    <x v="2"/>
    <m/>
    <s v="Ray Bull / Eagle"/>
    <n v="94"/>
    <n v="15.4"/>
    <n v="15.4"/>
  </r>
  <r>
    <x v="39"/>
    <d v="2016-04-09T00:00:00"/>
    <s v="Zone 4 - Horingbaai"/>
    <x v="468"/>
    <x v="328"/>
    <x v="247"/>
    <x v="9"/>
    <x v="2"/>
    <m/>
    <s v="Ray Bull / Eagle"/>
    <n v="60"/>
    <n v="3.9"/>
    <n v="3.9"/>
  </r>
  <r>
    <x v="39"/>
    <d v="2016-04-09T00:00:00"/>
    <s v="Zone 4 - Horingbaai"/>
    <x v="304"/>
    <x v="215"/>
    <x v="134"/>
    <x v="2"/>
    <x v="2"/>
    <m/>
    <s v="Shark Spotted Gully"/>
    <n v="155"/>
    <n v="19.5"/>
    <n v="19.5"/>
  </r>
  <r>
    <x v="39"/>
    <d v="2016-04-09T00:00:00"/>
    <s v="Zone 4 - Horingbaai"/>
    <x v="214"/>
    <x v="159"/>
    <x v="132"/>
    <x v="4"/>
    <x v="2"/>
    <m/>
    <s v="Shark Spotted Gully"/>
    <n v="128"/>
    <n v="10.1"/>
    <n v="10.1"/>
  </r>
  <r>
    <x v="39"/>
    <d v="2016-04-09T00:00:00"/>
    <s v="Zone 4 - Horingbaai"/>
    <x v="214"/>
    <x v="159"/>
    <x v="132"/>
    <x v="4"/>
    <x v="2"/>
    <m/>
    <s v="Shark Spotted Gully"/>
    <n v="78"/>
    <n v="1.9"/>
    <n v="1.9"/>
  </r>
  <r>
    <x v="39"/>
    <d v="2016-04-09T00:00:00"/>
    <s v="Zone 4 - Horingbaai"/>
    <x v="214"/>
    <x v="159"/>
    <x v="132"/>
    <x v="4"/>
    <x v="2"/>
    <m/>
    <s v="Guitarfish - Lesser"/>
    <n v="78"/>
    <n v="1.7"/>
    <n v="1.7"/>
  </r>
  <r>
    <x v="39"/>
    <d v="2016-04-09T00:00:00"/>
    <s v="Zone 4 - Horingbaai"/>
    <x v="211"/>
    <x v="158"/>
    <x v="129"/>
    <x v="4"/>
    <x v="2"/>
    <m/>
    <s v="Shark Hound Smooth"/>
    <n v="78"/>
    <n v="1.5"/>
    <n v="1.5"/>
  </r>
  <r>
    <x v="39"/>
    <d v="2016-04-09T00:00:00"/>
    <s v="Zone 4 - Horingbaai"/>
    <x v="211"/>
    <x v="158"/>
    <x v="129"/>
    <x v="4"/>
    <x v="2"/>
    <m/>
    <s v="Shark Spotted Gully"/>
    <n v="127"/>
    <n v="9.8000000000000007"/>
    <n v="9.8000000000000007"/>
  </r>
  <r>
    <x v="39"/>
    <d v="2016-04-09T00:00:00"/>
    <s v="Zone 4 - Horingbaai"/>
    <x v="451"/>
    <x v="315"/>
    <x v="105"/>
    <x v="2"/>
    <x v="2"/>
    <m/>
    <s v="Shark Hound Smooth"/>
    <n v="60"/>
    <n v="0"/>
    <n v="0"/>
  </r>
  <r>
    <x v="39"/>
    <d v="2016-04-09T00:00:00"/>
    <s v="Zone 4 - Horingbaai"/>
    <x v="451"/>
    <x v="315"/>
    <x v="105"/>
    <x v="2"/>
    <x v="2"/>
    <m/>
    <s v="Guitarfish - Lesser"/>
    <n v="69"/>
    <n v="1.2"/>
    <n v="1.2"/>
  </r>
  <r>
    <x v="39"/>
    <d v="2016-04-09T00:00:00"/>
    <s v="Zone 4 - Horingbaai"/>
    <x v="210"/>
    <x v="157"/>
    <x v="128"/>
    <x v="4"/>
    <x v="2"/>
    <m/>
    <m/>
    <m/>
    <s v=""/>
    <s v=""/>
  </r>
  <r>
    <x v="39"/>
    <d v="2016-04-09T00:00:00"/>
    <s v="Zone 4 - Horingbaai"/>
    <x v="486"/>
    <x v="340"/>
    <x v="256"/>
    <x v="2"/>
    <x v="2"/>
    <m/>
    <m/>
    <m/>
    <s v=""/>
    <s v=""/>
  </r>
  <r>
    <x v="39"/>
    <d v="2016-04-09T00:00:00"/>
    <s v="Zone 4 - Horingbaai"/>
    <x v="335"/>
    <x v="236"/>
    <x v="37"/>
    <x v="9"/>
    <x v="2"/>
    <m/>
    <m/>
    <m/>
    <s v=""/>
    <s v=""/>
  </r>
  <r>
    <x v="39"/>
    <d v="2016-04-09T00:00:00"/>
    <s v="Zone 4 - Horingbaai"/>
    <x v="8"/>
    <x v="8"/>
    <x v="4"/>
    <x v="2"/>
    <x v="2"/>
    <m/>
    <m/>
    <m/>
    <s v=""/>
    <s v=""/>
  </r>
  <r>
    <x v="39"/>
    <d v="2016-04-09T00:00:00"/>
    <s v="Zone 4 - Horingbaai"/>
    <x v="377"/>
    <x v="76"/>
    <x v="132"/>
    <x v="8"/>
    <x v="2"/>
    <m/>
    <m/>
    <m/>
    <s v=""/>
    <s v=""/>
  </r>
  <r>
    <x v="39"/>
    <d v="2016-04-09T00:00:00"/>
    <s v="Zone 4 - Horingbaai"/>
    <x v="213"/>
    <x v="113"/>
    <x v="131"/>
    <x v="2"/>
    <x v="2"/>
    <m/>
    <m/>
    <m/>
    <s v=""/>
    <s v=""/>
  </r>
  <r>
    <x v="39"/>
    <d v="2016-04-09T00:00:00"/>
    <s v="Zone 4 - Horingbaai"/>
    <x v="378"/>
    <x v="262"/>
    <x v="37"/>
    <x v="4"/>
    <x v="2"/>
    <m/>
    <m/>
    <m/>
    <s v=""/>
    <s v=""/>
  </r>
  <r>
    <x v="39"/>
    <d v="2016-04-09T00:00:00"/>
    <s v="Zone 4 - Horingbaai"/>
    <x v="637"/>
    <x v="425"/>
    <x v="128"/>
    <x v="8"/>
    <x v="2"/>
    <m/>
    <m/>
    <m/>
    <s v=""/>
    <s v=""/>
  </r>
  <r>
    <x v="39"/>
    <d v="2016-04-09T00:00:00"/>
    <s v="Zone 4 - Horingbaai"/>
    <x v="236"/>
    <x v="169"/>
    <x v="145"/>
    <x v="4"/>
    <x v="17"/>
    <m/>
    <m/>
    <m/>
    <s v=""/>
    <s v=""/>
  </r>
  <r>
    <x v="39"/>
    <d v="2016-04-09T00:00:00"/>
    <s v="Zone 4 - Horingbaai"/>
    <x v="447"/>
    <x v="13"/>
    <x v="238"/>
    <x v="4"/>
    <x v="17"/>
    <m/>
    <m/>
    <m/>
    <s v=""/>
    <s v=""/>
  </r>
  <r>
    <x v="39"/>
    <d v="2016-04-09T00:00:00"/>
    <s v="Zone 4 - Horingbaai"/>
    <x v="602"/>
    <x v="407"/>
    <x v="43"/>
    <x v="0"/>
    <x v="17"/>
    <m/>
    <m/>
    <m/>
    <s v=""/>
    <s v=""/>
  </r>
  <r>
    <x v="39"/>
    <d v="2016-04-09T00:00:00"/>
    <s v="Zone 4 - Horingbaai"/>
    <x v="405"/>
    <x v="284"/>
    <x v="223"/>
    <x v="2"/>
    <x v="17"/>
    <s v="Kob"/>
    <m/>
    <n v="48"/>
    <n v="1.1000000000000001"/>
    <n v="1.1000000000000001"/>
  </r>
  <r>
    <x v="39"/>
    <d v="2016-04-09T00:00:00"/>
    <s v="Zone 4 - Horingbaai"/>
    <x v="351"/>
    <x v="110"/>
    <x v="197"/>
    <x v="4"/>
    <x v="17"/>
    <m/>
    <s v="Shark Hound Smooth"/>
    <n v="140"/>
    <n v="12"/>
    <n v="12"/>
  </r>
  <r>
    <x v="39"/>
    <d v="2016-04-09T00:00:00"/>
    <s v="Zone 4 - Horingbaai"/>
    <x v="577"/>
    <x v="128"/>
    <x v="155"/>
    <x v="2"/>
    <x v="17"/>
    <s v="Blacktail"/>
    <m/>
    <n v="35"/>
    <n v="1.3"/>
    <n v="1.3"/>
  </r>
  <r>
    <x v="39"/>
    <d v="2016-04-09T00:00:00"/>
    <s v="Zone 4 - Horingbaai"/>
    <x v="255"/>
    <x v="183"/>
    <x v="94"/>
    <x v="3"/>
    <x v="17"/>
    <m/>
    <s v="Shark Hound Smooth"/>
    <n v="127"/>
    <n v="8.5"/>
    <n v="8.5"/>
  </r>
  <r>
    <x v="39"/>
    <d v="2016-04-09T00:00:00"/>
    <s v="Zone 4 - Horingbaai"/>
    <x v="255"/>
    <x v="183"/>
    <x v="94"/>
    <x v="3"/>
    <x v="17"/>
    <m/>
    <s v="Elephantfish"/>
    <n v="84"/>
    <n v="4.7"/>
    <n v="4.7"/>
  </r>
  <r>
    <x v="39"/>
    <d v="2016-04-09T00:00:00"/>
    <s v="Zone 4 - Horingbaai"/>
    <x v="235"/>
    <x v="168"/>
    <x v="94"/>
    <x v="0"/>
    <x v="17"/>
    <m/>
    <s v="Shark Spotted Gully"/>
    <n v="122"/>
    <n v="8.6"/>
    <n v="8.6"/>
  </r>
  <r>
    <x v="39"/>
    <d v="2016-04-09T00:00:00"/>
    <s v="Zone 4 - Horingbaai"/>
    <x v="235"/>
    <x v="168"/>
    <x v="94"/>
    <x v="0"/>
    <x v="17"/>
    <s v="Kob"/>
    <m/>
    <n v="49"/>
    <n v="1.2"/>
    <n v="1.2"/>
  </r>
  <r>
    <x v="39"/>
    <d v="2016-04-09T00:00:00"/>
    <s v="Zone 4 - Horingbaai"/>
    <x v="311"/>
    <x v="220"/>
    <x v="176"/>
    <x v="0"/>
    <x v="17"/>
    <m/>
    <s v="Shark Spotted Gully"/>
    <n v="135"/>
    <n v="12.1"/>
    <n v="12.1"/>
  </r>
  <r>
    <x v="39"/>
    <d v="2016-04-09T00:00:00"/>
    <s v="Zone 4 - Horingbaai"/>
    <x v="311"/>
    <x v="220"/>
    <x v="176"/>
    <x v="0"/>
    <x v="17"/>
    <m/>
    <s v="Shark Spotted Gully"/>
    <n v="115"/>
    <n v="7"/>
    <n v="7"/>
  </r>
  <r>
    <x v="39"/>
    <d v="2016-04-09T00:00:00"/>
    <s v="Zone 4 - Horingbaai"/>
    <x v="566"/>
    <x v="207"/>
    <x v="94"/>
    <x v="2"/>
    <x v="17"/>
    <s v="Kob"/>
    <m/>
    <n v="63"/>
    <n v="2.6"/>
    <n v="2.6"/>
  </r>
  <r>
    <x v="39"/>
    <d v="2016-04-09T00:00:00"/>
    <s v="Zone 4 - Horingbaai"/>
    <x v="566"/>
    <x v="207"/>
    <x v="94"/>
    <x v="2"/>
    <x v="17"/>
    <s v="Blacktail"/>
    <m/>
    <n v="41"/>
    <n v="2.1"/>
    <n v="2.1"/>
  </r>
  <r>
    <x v="39"/>
    <d v="2016-04-09T00:00:00"/>
    <s v="Zone 4 - Horingbaai"/>
    <x v="638"/>
    <x v="426"/>
    <x v="56"/>
    <x v="2"/>
    <x v="17"/>
    <s v="Kob"/>
    <m/>
    <n v="51"/>
    <n v="1.4"/>
    <n v="1.4"/>
  </r>
  <r>
    <x v="39"/>
    <d v="2016-04-09T00:00:00"/>
    <s v="Zone 4 - Horingbaai"/>
    <x v="638"/>
    <x v="426"/>
    <x v="56"/>
    <x v="2"/>
    <x v="17"/>
    <m/>
    <s v="Ray Bull / Eagle"/>
    <n v="60"/>
    <n v="3.9"/>
    <n v="3.9"/>
  </r>
  <r>
    <x v="39"/>
    <d v="2016-04-09T00:00:00"/>
    <s v="Zone 4 - Horingbaai"/>
    <x v="350"/>
    <x v="32"/>
    <x v="197"/>
    <x v="2"/>
    <x v="17"/>
    <m/>
    <s v="Shark Hound Smooth"/>
    <n v="76"/>
    <n v="1.4"/>
    <n v="1.4"/>
  </r>
  <r>
    <x v="39"/>
    <d v="2016-04-09T00:00:00"/>
    <s v="Zone 4 - Horingbaai"/>
    <x v="350"/>
    <x v="32"/>
    <x v="197"/>
    <x v="2"/>
    <x v="17"/>
    <m/>
    <s v="Shark Spotted Gully"/>
    <n v="106"/>
    <n v="5.3"/>
    <n v="5.3"/>
  </r>
  <r>
    <x v="39"/>
    <d v="2016-04-09T00:00:00"/>
    <s v="Zone 4 - Horingbaai"/>
    <x v="350"/>
    <x v="32"/>
    <x v="197"/>
    <x v="2"/>
    <x v="17"/>
    <m/>
    <s v="Shark Spotted Gully"/>
    <n v="111"/>
    <n v="6.2"/>
    <n v="6.2"/>
  </r>
  <r>
    <x v="39"/>
    <d v="2016-04-09T00:00:00"/>
    <s v="Zone 4 - Horingbaai"/>
    <x v="350"/>
    <x v="32"/>
    <x v="197"/>
    <x v="2"/>
    <x v="17"/>
    <s v="Kob"/>
    <m/>
    <n v="46"/>
    <n v="1"/>
    <n v="1"/>
  </r>
  <r>
    <x v="39"/>
    <d v="2016-04-09T00:00:00"/>
    <s v="Zone 4 - Horingbaai"/>
    <x v="350"/>
    <x v="32"/>
    <x v="197"/>
    <x v="2"/>
    <x v="17"/>
    <m/>
    <s v="Shark Hound Smooth"/>
    <n v="88"/>
    <n v="2.4"/>
    <n v="2.4"/>
  </r>
  <r>
    <x v="39"/>
    <d v="2016-04-09T00:00:00"/>
    <s v="Zone 4 - Horingbaai"/>
    <x v="350"/>
    <x v="32"/>
    <x v="197"/>
    <x v="2"/>
    <x v="17"/>
    <m/>
    <s v="Shark Spotted Gully"/>
    <n v="144"/>
    <n v="15.1"/>
    <n v="15.1"/>
  </r>
  <r>
    <x v="39"/>
    <d v="2016-04-09T00:00:00"/>
    <s v="Zone 4 - Horingbaai"/>
    <x v="350"/>
    <x v="32"/>
    <x v="197"/>
    <x v="2"/>
    <x v="17"/>
    <m/>
    <s v="Ray Bull / Eagle"/>
    <n v="67"/>
    <n v="5.5"/>
    <n v="5.5"/>
  </r>
  <r>
    <x v="39"/>
    <d v="2016-04-09T00:00:00"/>
    <s v="Zone 4 - Horingbaai"/>
    <x v="350"/>
    <x v="32"/>
    <x v="197"/>
    <x v="2"/>
    <x v="17"/>
    <m/>
    <s v="Shark Copper (Male)"/>
    <n v="172"/>
    <n v="67.099999999999994"/>
    <n v="67.099999999999994"/>
  </r>
  <r>
    <x v="39"/>
    <d v="2016-04-09T00:00:00"/>
    <s v="Zone 4 - Horingbaai"/>
    <x v="350"/>
    <x v="32"/>
    <x v="197"/>
    <x v="2"/>
    <x v="17"/>
    <s v="Kob"/>
    <m/>
    <n v="56"/>
    <n v="1.8"/>
    <n v="1.8"/>
  </r>
  <r>
    <x v="39"/>
    <d v="2016-04-09T00:00:00"/>
    <s v="Zone 4 - Horingbaai"/>
    <x v="121"/>
    <x v="95"/>
    <x v="86"/>
    <x v="2"/>
    <x v="7"/>
    <m/>
    <m/>
    <m/>
    <s v=""/>
    <s v=""/>
  </r>
  <r>
    <x v="39"/>
    <d v="2016-04-09T00:00:00"/>
    <s v="Zone 4 - Horingbaai"/>
    <x v="63"/>
    <x v="52"/>
    <x v="29"/>
    <x v="0"/>
    <x v="7"/>
    <m/>
    <m/>
    <m/>
    <s v=""/>
    <s v=""/>
  </r>
  <r>
    <x v="39"/>
    <d v="2016-04-09T00:00:00"/>
    <s v="Zone 4 - Horingbaai"/>
    <x v="68"/>
    <x v="57"/>
    <x v="49"/>
    <x v="2"/>
    <x v="7"/>
    <m/>
    <m/>
    <m/>
    <s v=""/>
    <s v=""/>
  </r>
  <r>
    <x v="39"/>
    <d v="2016-04-09T00:00:00"/>
    <s v="Zone 4 - Horingbaai"/>
    <x v="639"/>
    <x v="427"/>
    <x v="330"/>
    <x v="8"/>
    <x v="7"/>
    <m/>
    <m/>
    <m/>
    <s v=""/>
    <s v=""/>
  </r>
  <r>
    <x v="39"/>
    <d v="2016-04-09T00:00:00"/>
    <s v="Zone 4 - Horingbaai"/>
    <x v="461"/>
    <x v="321"/>
    <x v="242"/>
    <x v="4"/>
    <x v="7"/>
    <m/>
    <s v="Shark Spotted Gully"/>
    <n v="87"/>
    <n v="2.7"/>
    <n v="2.7"/>
  </r>
  <r>
    <x v="39"/>
    <d v="2016-04-09T00:00:00"/>
    <s v="Zone 4 - Horingbaai"/>
    <x v="137"/>
    <x v="13"/>
    <x v="92"/>
    <x v="9"/>
    <x v="20"/>
    <m/>
    <s v="Shark Spotted Gully"/>
    <n v="89"/>
    <n v="2.9"/>
    <n v="2.9"/>
  </r>
  <r>
    <x v="39"/>
    <d v="2016-04-09T00:00:00"/>
    <s v="Zone 4 - Horingbaai"/>
    <x v="575"/>
    <x v="395"/>
    <x v="47"/>
    <x v="6"/>
    <x v="7"/>
    <s v="Blacktail"/>
    <m/>
    <n v="37"/>
    <n v="1.6"/>
    <n v="1.6"/>
  </r>
  <r>
    <x v="39"/>
    <d v="2016-04-09T00:00:00"/>
    <s v="Zone 4 - Horingbaai"/>
    <x v="608"/>
    <x v="257"/>
    <x v="171"/>
    <x v="9"/>
    <x v="7"/>
    <s v="Kob"/>
    <m/>
    <n v="50"/>
    <n v="1.3"/>
    <n v="1.3"/>
  </r>
  <r>
    <x v="39"/>
    <d v="2016-04-09T00:00:00"/>
    <s v="Zone 4 - Horingbaai"/>
    <x v="58"/>
    <x v="5"/>
    <x v="42"/>
    <x v="0"/>
    <x v="7"/>
    <m/>
    <s v="Shark Spotted Gully"/>
    <n v="123"/>
    <n v="8.8000000000000007"/>
    <n v="8.8000000000000007"/>
  </r>
  <r>
    <x v="39"/>
    <d v="2016-04-09T00:00:00"/>
    <s v="Zone 4 - Horingbaai"/>
    <x v="128"/>
    <x v="101"/>
    <x v="88"/>
    <x v="2"/>
    <x v="7"/>
    <s v="Kob"/>
    <m/>
    <n v="62"/>
    <n v="2.5"/>
    <n v="2.5"/>
  </r>
  <r>
    <x v="39"/>
    <d v="2016-04-09T00:00:00"/>
    <s v="Zone 4 - Horingbaai"/>
    <x v="301"/>
    <x v="214"/>
    <x v="41"/>
    <x v="2"/>
    <x v="7"/>
    <m/>
    <s v="Shark Spotted Gully"/>
    <n v="114"/>
    <n v="6.8"/>
    <n v="6.8"/>
  </r>
  <r>
    <x v="39"/>
    <d v="2016-04-09T00:00:00"/>
    <s v="Zone 4 - Horingbaai"/>
    <x v="301"/>
    <x v="214"/>
    <x v="41"/>
    <x v="2"/>
    <x v="7"/>
    <m/>
    <s v="Shark Spotted Gully"/>
    <n v="106"/>
    <n v="5.3"/>
    <n v="5.3"/>
  </r>
  <r>
    <x v="39"/>
    <d v="2016-04-09T00:00:00"/>
    <s v="Zone 4 - Horingbaai"/>
    <x v="136"/>
    <x v="45"/>
    <x v="91"/>
    <x v="2"/>
    <x v="7"/>
    <m/>
    <s v="Shark Spotted Gully"/>
    <n v="105"/>
    <n v="5.0999999999999996"/>
    <n v="5.0999999999999996"/>
  </r>
  <r>
    <x v="39"/>
    <d v="2016-04-09T00:00:00"/>
    <s v="Zone 4 - Horingbaai"/>
    <x v="136"/>
    <x v="45"/>
    <x v="91"/>
    <x v="2"/>
    <x v="7"/>
    <s v="Kob"/>
    <m/>
    <n v="54"/>
    <n v="1.6"/>
    <n v="1.6"/>
  </r>
  <r>
    <x v="39"/>
    <d v="2016-04-09T00:00:00"/>
    <s v="Zone 4 - Horingbaai"/>
    <x v="302"/>
    <x v="32"/>
    <x v="172"/>
    <x v="2"/>
    <x v="7"/>
    <m/>
    <s v="Shark Spotted Gully"/>
    <n v="124"/>
    <n v="9.1"/>
    <n v="9.1"/>
  </r>
  <r>
    <x v="39"/>
    <d v="2016-04-09T00:00:00"/>
    <s v="Zone 4 - Horingbaai"/>
    <x v="302"/>
    <x v="32"/>
    <x v="172"/>
    <x v="2"/>
    <x v="7"/>
    <m/>
    <s v="Shark Spotted Gully"/>
    <n v="92"/>
    <n v="3.3"/>
    <n v="3.3"/>
  </r>
  <r>
    <x v="39"/>
    <d v="2016-04-09T00:00:00"/>
    <s v="Zone 4 - Horingbaai"/>
    <x v="64"/>
    <x v="53"/>
    <x v="23"/>
    <x v="2"/>
    <x v="7"/>
    <m/>
    <s v="Shark Spotted Gully"/>
    <n v="118"/>
    <n v="7.6"/>
    <n v="7.6"/>
  </r>
  <r>
    <x v="39"/>
    <d v="2016-04-09T00:00:00"/>
    <s v="Zone 4 - Horingbaai"/>
    <x v="64"/>
    <x v="53"/>
    <x v="23"/>
    <x v="2"/>
    <x v="7"/>
    <m/>
    <s v="Shark Spotted Gully"/>
    <n v="138"/>
    <n v="13.1"/>
    <n v="13.1"/>
  </r>
  <r>
    <x v="39"/>
    <d v="2016-04-09T00:00:00"/>
    <s v="Zone 4 - Horingbaai"/>
    <x v="64"/>
    <x v="53"/>
    <x v="23"/>
    <x v="2"/>
    <x v="7"/>
    <s v="Blacktail"/>
    <m/>
    <n v="32"/>
    <n v="1"/>
    <n v="1"/>
  </r>
  <r>
    <x v="39"/>
    <d v="2016-04-09T00:00:00"/>
    <s v="Zone 4 - Horingbaai"/>
    <x v="132"/>
    <x v="105"/>
    <x v="23"/>
    <x v="7"/>
    <x v="7"/>
    <m/>
    <s v="Shark Spotted Gully"/>
    <n v="91"/>
    <n v="3.1"/>
    <n v="3.1"/>
  </r>
  <r>
    <x v="39"/>
    <d v="2016-04-09T00:00:00"/>
    <s v="Zone 4 - Horingbaai"/>
    <x v="132"/>
    <x v="105"/>
    <x v="23"/>
    <x v="7"/>
    <x v="7"/>
    <s v="Kob"/>
    <m/>
    <n v="51"/>
    <n v="1.4"/>
    <n v="1.4"/>
  </r>
  <r>
    <x v="39"/>
    <d v="2016-04-09T00:00:00"/>
    <s v="Zone 4 - Horingbaai"/>
    <x v="132"/>
    <x v="105"/>
    <x v="23"/>
    <x v="7"/>
    <x v="7"/>
    <s v="Steenbras West Coast"/>
    <m/>
    <n v="45"/>
    <n v="1.9"/>
    <n v="1.9"/>
  </r>
  <r>
    <x v="39"/>
    <d v="2016-04-09T00:00:00"/>
    <s v="Zone 4 - Horingbaai"/>
    <x v="410"/>
    <x v="81"/>
    <x v="82"/>
    <x v="6"/>
    <x v="7"/>
    <s v="Kob"/>
    <m/>
    <n v="44"/>
    <n v="0.9"/>
    <n v="0.9"/>
  </r>
  <r>
    <x v="39"/>
    <d v="2016-04-09T00:00:00"/>
    <s v="Zone 4 - Horingbaai"/>
    <x v="410"/>
    <x v="81"/>
    <x v="82"/>
    <x v="6"/>
    <x v="7"/>
    <s v="Kob"/>
    <m/>
    <n v="55"/>
    <n v="1.7"/>
    <n v="1.7"/>
  </r>
  <r>
    <x v="39"/>
    <d v="2016-04-09T00:00:00"/>
    <s v="Zone 4 - Horingbaai"/>
    <x v="410"/>
    <x v="81"/>
    <x v="82"/>
    <x v="6"/>
    <x v="7"/>
    <s v="Kob"/>
    <m/>
    <n v="47"/>
    <n v="1.1000000000000001"/>
    <n v="1.1000000000000001"/>
  </r>
  <r>
    <x v="39"/>
    <d v="2016-04-09T00:00:00"/>
    <s v="Zone 4 - Horingbaai"/>
    <x v="410"/>
    <x v="81"/>
    <x v="82"/>
    <x v="6"/>
    <x v="7"/>
    <s v="Kob"/>
    <m/>
    <n v="41"/>
    <n v="0.7"/>
    <n v="0.7"/>
  </r>
  <r>
    <x v="39"/>
    <d v="2016-04-09T00:00:00"/>
    <s v="Zone 4 - Horingbaai"/>
    <x v="410"/>
    <x v="81"/>
    <x v="82"/>
    <x v="6"/>
    <x v="7"/>
    <s v="Kob"/>
    <m/>
    <n v="44"/>
    <n v="0.9"/>
    <n v="0.9"/>
  </r>
  <r>
    <x v="39"/>
    <d v="2016-04-09T00:00:00"/>
    <s v="Zone 4 - Horingbaai"/>
    <x v="65"/>
    <x v="54"/>
    <x v="47"/>
    <x v="2"/>
    <x v="7"/>
    <m/>
    <s v="Shark Spotted Gully"/>
    <n v="151"/>
    <n v="17.8"/>
    <n v="17.8"/>
  </r>
  <r>
    <x v="39"/>
    <d v="2016-04-09T00:00:00"/>
    <s v="Zone 4 - Horingbaai"/>
    <x v="65"/>
    <x v="54"/>
    <x v="47"/>
    <x v="2"/>
    <x v="7"/>
    <s v="Blacktail"/>
    <m/>
    <n v="35"/>
    <n v="1.3"/>
    <n v="1.3"/>
  </r>
  <r>
    <x v="39"/>
    <d v="2016-04-09T00:00:00"/>
    <s v="Zone 4 - Horingbaai"/>
    <x v="65"/>
    <x v="54"/>
    <x v="47"/>
    <x v="2"/>
    <x v="7"/>
    <s v="Blacktail"/>
    <m/>
    <n v="27"/>
    <n v="0.6"/>
    <n v="0.6"/>
  </r>
  <r>
    <x v="39"/>
    <d v="2016-04-09T00:00:00"/>
    <s v="Zone 4 - Horingbaai"/>
    <x v="65"/>
    <x v="54"/>
    <x v="47"/>
    <x v="2"/>
    <x v="7"/>
    <s v="Blacktail"/>
    <m/>
    <n v="27"/>
    <n v="0.6"/>
    <n v="0.6"/>
  </r>
  <r>
    <x v="39"/>
    <d v="2016-04-09T00:00:00"/>
    <s v="Zone 4 - Horingbaai"/>
    <x v="65"/>
    <x v="54"/>
    <x v="47"/>
    <x v="2"/>
    <x v="7"/>
    <s v="Blacktail"/>
    <m/>
    <n v="29"/>
    <n v="0.7"/>
    <n v="0.7"/>
  </r>
  <r>
    <x v="39"/>
    <d v="2016-04-09T00:00:00"/>
    <s v="Zone 4 - Horingbaai"/>
    <x v="127"/>
    <x v="61"/>
    <x v="55"/>
    <x v="4"/>
    <x v="20"/>
    <m/>
    <s v="Shark Spotted Gully"/>
    <n v="115"/>
    <n v="7"/>
    <n v="7"/>
  </r>
  <r>
    <x v="39"/>
    <d v="2016-04-09T00:00:00"/>
    <s v="Zone 4 - Horingbaai"/>
    <x v="127"/>
    <x v="61"/>
    <x v="55"/>
    <x v="4"/>
    <x v="20"/>
    <m/>
    <s v="Ray Bull / Eagle"/>
    <n v="75"/>
    <n v="7.7"/>
    <n v="7.7"/>
  </r>
  <r>
    <x v="39"/>
    <d v="2016-04-09T00:00:00"/>
    <s v="Zone 4 - Horingbaai"/>
    <x v="127"/>
    <x v="61"/>
    <x v="55"/>
    <x v="4"/>
    <x v="20"/>
    <s v="Blacktail"/>
    <m/>
    <n v="32"/>
    <n v="1"/>
    <n v="1"/>
  </r>
  <r>
    <x v="39"/>
    <d v="2016-04-09T00:00:00"/>
    <s v="Zone 4 - Horingbaai"/>
    <x v="127"/>
    <x v="61"/>
    <x v="55"/>
    <x v="4"/>
    <x v="20"/>
    <s v="Blacktail"/>
    <m/>
    <n v="33"/>
    <n v="1.1000000000000001"/>
    <n v="1.1000000000000001"/>
  </r>
  <r>
    <x v="39"/>
    <d v="2016-04-09T00:00:00"/>
    <s v="Zone 4 - Horingbaai"/>
    <x v="127"/>
    <x v="61"/>
    <x v="55"/>
    <x v="4"/>
    <x v="20"/>
    <s v="Blacktail"/>
    <m/>
    <n v="33"/>
    <n v="1.1000000000000001"/>
    <n v="1.1000000000000001"/>
  </r>
  <r>
    <x v="39"/>
    <d v="2016-04-09T00:00:00"/>
    <s v="Zone 4 - Horingbaai"/>
    <x v="127"/>
    <x v="61"/>
    <x v="55"/>
    <x v="4"/>
    <x v="20"/>
    <s v="Blacktail"/>
    <m/>
    <n v="32"/>
    <n v="1"/>
    <n v="1"/>
  </r>
  <r>
    <x v="39"/>
    <d v="2016-04-09T00:00:00"/>
    <s v="Zone 4 - Horingbaai"/>
    <x v="127"/>
    <x v="61"/>
    <x v="55"/>
    <x v="4"/>
    <x v="20"/>
    <s v="Blacktail"/>
    <m/>
    <n v="31"/>
    <n v="0.9"/>
    <n v="0.9"/>
  </r>
  <r>
    <x v="39"/>
    <d v="2016-04-09T00:00:00"/>
    <s v="Zone 4 - Horingbaai"/>
    <x v="245"/>
    <x v="176"/>
    <x v="151"/>
    <x v="0"/>
    <x v="22"/>
    <m/>
    <s v="Shark Spotted Gully"/>
    <n v="124"/>
    <n v="9.1"/>
    <n v="9.1"/>
  </r>
  <r>
    <x v="39"/>
    <d v="2016-04-09T00:00:00"/>
    <s v="Zone 4 - Horingbaai"/>
    <x v="245"/>
    <x v="176"/>
    <x v="151"/>
    <x v="0"/>
    <x v="22"/>
    <s v="Kob"/>
    <m/>
    <n v="54"/>
    <n v="1.6"/>
    <n v="1.6"/>
  </r>
  <r>
    <x v="39"/>
    <d v="2016-04-09T00:00:00"/>
    <s v="Zone 4 - Horingbaai"/>
    <x v="246"/>
    <x v="5"/>
    <x v="152"/>
    <x v="2"/>
    <x v="22"/>
    <s v="Kob"/>
    <m/>
    <n v="42"/>
    <n v="0.8"/>
    <n v="0.8"/>
  </r>
  <r>
    <x v="39"/>
    <d v="2016-04-09T00:00:00"/>
    <s v="Zone 4 - Horingbaai"/>
    <x v="295"/>
    <x v="178"/>
    <x v="169"/>
    <x v="4"/>
    <x v="22"/>
    <m/>
    <s v="Shark Spotted Gully"/>
    <n v="124"/>
    <n v="9.1"/>
    <n v="9.1"/>
  </r>
  <r>
    <x v="39"/>
    <d v="2016-04-09T00:00:00"/>
    <s v="Zone 4 - Horingbaai"/>
    <x v="295"/>
    <x v="178"/>
    <x v="169"/>
    <x v="4"/>
    <x v="22"/>
    <m/>
    <s v="Shark Spotted Gully"/>
    <n v="135"/>
    <n v="12.1"/>
    <n v="12.1"/>
  </r>
  <r>
    <x v="39"/>
    <d v="2016-04-09T00:00:00"/>
    <s v="Zone 4 - Horingbaai"/>
    <x v="308"/>
    <x v="218"/>
    <x v="174"/>
    <x v="2"/>
    <x v="22"/>
    <m/>
    <s v="Shark Spotted Gully"/>
    <n v="113"/>
    <n v="6.6"/>
    <n v="6.6"/>
  </r>
  <r>
    <x v="39"/>
    <d v="2016-04-09T00:00:00"/>
    <s v="Zone 4 - Horingbaai"/>
    <x v="308"/>
    <x v="218"/>
    <x v="174"/>
    <x v="2"/>
    <x v="22"/>
    <m/>
    <s v="Shark Spotted Gully"/>
    <n v="110"/>
    <n v="6"/>
    <n v="6"/>
  </r>
  <r>
    <x v="39"/>
    <d v="2016-04-09T00:00:00"/>
    <s v="Zone 4 - Horingbaai"/>
    <x v="308"/>
    <x v="218"/>
    <x v="174"/>
    <x v="2"/>
    <x v="22"/>
    <m/>
    <s v="Shark Spotted Gully"/>
    <n v="131"/>
    <n v="10.9"/>
    <n v="10.9"/>
  </r>
  <r>
    <x v="39"/>
    <d v="2016-04-09T00:00:00"/>
    <s v="Zone 4 - Horingbaai"/>
    <x v="308"/>
    <x v="218"/>
    <x v="174"/>
    <x v="2"/>
    <x v="22"/>
    <m/>
    <s v="Shark Spotted Gully"/>
    <n v="93"/>
    <n v="3.4"/>
    <n v="3.4"/>
  </r>
  <r>
    <x v="39"/>
    <d v="2016-04-09T00:00:00"/>
    <s v="Zone 4 - Horingbaai"/>
    <x v="572"/>
    <x v="394"/>
    <x v="304"/>
    <x v="2"/>
    <x v="22"/>
    <m/>
    <m/>
    <m/>
    <s v=""/>
    <s v=""/>
  </r>
  <r>
    <x v="39"/>
    <d v="2016-04-09T00:00:00"/>
    <s v="Zone 4 - Horingbaai"/>
    <x v="569"/>
    <x v="10"/>
    <x v="301"/>
    <x v="4"/>
    <x v="22"/>
    <m/>
    <m/>
    <m/>
    <s v=""/>
    <s v=""/>
  </r>
  <r>
    <x v="39"/>
    <d v="2016-04-09T00:00:00"/>
    <s v="Zone 4 - Horingbaai"/>
    <x v="118"/>
    <x v="93"/>
    <x v="84"/>
    <x v="4"/>
    <x v="12"/>
    <m/>
    <m/>
    <m/>
    <s v=""/>
    <s v=""/>
  </r>
  <r>
    <x v="39"/>
    <d v="2016-04-09T00:00:00"/>
    <s v="Zone 4 - Horingbaai"/>
    <x v="66"/>
    <x v="55"/>
    <x v="48"/>
    <x v="6"/>
    <x v="12"/>
    <m/>
    <m/>
    <m/>
    <s v=""/>
    <s v=""/>
  </r>
  <r>
    <x v="39"/>
    <d v="2016-04-09T00:00:00"/>
    <s v="Zone 4 - Horingbaai"/>
    <x v="67"/>
    <x v="56"/>
    <x v="48"/>
    <x v="1"/>
    <x v="12"/>
    <m/>
    <m/>
    <m/>
    <s v=""/>
    <s v=""/>
  </r>
  <r>
    <x v="39"/>
    <d v="2016-04-09T00:00:00"/>
    <s v="Zone 4 - Horingbaai"/>
    <x v="252"/>
    <x v="180"/>
    <x v="81"/>
    <x v="9"/>
    <x v="12"/>
    <m/>
    <m/>
    <m/>
    <s v=""/>
    <s v=""/>
  </r>
  <r>
    <x v="39"/>
    <d v="2016-04-09T00:00:00"/>
    <s v="Zone 4 - Horingbaai"/>
    <x v="332"/>
    <x v="157"/>
    <x v="81"/>
    <x v="0"/>
    <x v="12"/>
    <m/>
    <m/>
    <m/>
    <s v=""/>
    <s v=""/>
  </r>
  <r>
    <x v="39"/>
    <d v="2016-04-09T00:00:00"/>
    <s v="Zone 4 - Horingbaai"/>
    <x v="382"/>
    <x v="23"/>
    <x v="214"/>
    <x v="2"/>
    <x v="12"/>
    <m/>
    <m/>
    <m/>
    <s v=""/>
    <s v=""/>
  </r>
  <r>
    <x v="39"/>
    <d v="2016-04-09T00:00:00"/>
    <s v="Zone 4 - Horingbaai"/>
    <x v="437"/>
    <x v="307"/>
    <x v="85"/>
    <x v="0"/>
    <x v="12"/>
    <m/>
    <m/>
    <m/>
    <s v=""/>
    <s v=""/>
  </r>
  <r>
    <x v="39"/>
    <d v="2016-04-09T00:00:00"/>
    <s v="Zone 4 - Horingbaai"/>
    <x v="640"/>
    <x v="428"/>
    <x v="81"/>
    <x v="7"/>
    <x v="12"/>
    <s v="Kob"/>
    <m/>
    <n v="58"/>
    <n v="2"/>
    <n v="2"/>
  </r>
  <r>
    <x v="39"/>
    <d v="2016-04-09T00:00:00"/>
    <s v="Zone 4 - Horingbaai"/>
    <x v="387"/>
    <x v="268"/>
    <x v="84"/>
    <x v="8"/>
    <x v="12"/>
    <s v="Kob"/>
    <m/>
    <n v="54"/>
    <n v="1.6"/>
    <n v="1.6"/>
  </r>
  <r>
    <x v="39"/>
    <d v="2016-04-09T00:00:00"/>
    <s v="Zone 4 - Horingbaai"/>
    <x v="114"/>
    <x v="61"/>
    <x v="81"/>
    <x v="0"/>
    <x v="12"/>
    <s v="Galjoen"/>
    <m/>
    <n v="32"/>
    <n v="0.6"/>
    <n v="0.6"/>
  </r>
  <r>
    <x v="39"/>
    <d v="2016-04-09T00:00:00"/>
    <s v="Zone 4 - Horingbaai"/>
    <x v="114"/>
    <x v="61"/>
    <x v="81"/>
    <x v="0"/>
    <x v="12"/>
    <s v="Steenbras West Coast"/>
    <m/>
    <n v="40"/>
    <n v="1.4"/>
    <n v="1.4"/>
  </r>
  <r>
    <x v="39"/>
    <d v="2016-04-09T00:00:00"/>
    <s v="Zone 4 - Horingbaai"/>
    <x v="573"/>
    <x v="331"/>
    <x v="97"/>
    <x v="4"/>
    <x v="12"/>
    <m/>
    <s v="Shark Spotted Gully"/>
    <n v="140"/>
    <n v="13.7"/>
    <n v="13.7"/>
  </r>
  <r>
    <x v="39"/>
    <d v="2016-04-09T00:00:00"/>
    <s v="Zone 4 - Horingbaai"/>
    <x v="573"/>
    <x v="331"/>
    <x v="97"/>
    <x v="4"/>
    <x v="12"/>
    <s v="Kob"/>
    <m/>
    <n v="46"/>
    <n v="1"/>
    <n v="1"/>
  </r>
  <r>
    <x v="39"/>
    <d v="2016-04-09T00:00:00"/>
    <s v="Zone 4 - Horingbaai"/>
    <x v="79"/>
    <x v="66"/>
    <x v="55"/>
    <x v="2"/>
    <x v="8"/>
    <m/>
    <m/>
    <m/>
    <s v=""/>
    <s v=""/>
  </r>
  <r>
    <x v="39"/>
    <d v="2016-04-09T00:00:00"/>
    <s v="Zone 4 - Horingbaai"/>
    <x v="621"/>
    <x v="417"/>
    <x v="288"/>
    <x v="7"/>
    <x v="8"/>
    <m/>
    <m/>
    <m/>
    <s v=""/>
    <s v=""/>
  </r>
  <r>
    <x v="39"/>
    <d v="2016-04-09T00:00:00"/>
    <s v="Zone 4 - Horingbaai"/>
    <x v="411"/>
    <x v="45"/>
    <x v="57"/>
    <x v="2"/>
    <x v="8"/>
    <m/>
    <m/>
    <m/>
    <s v=""/>
    <s v=""/>
  </r>
  <r>
    <x v="39"/>
    <d v="2016-04-09T00:00:00"/>
    <s v="Zone 4 - Horingbaai"/>
    <x v="641"/>
    <x v="429"/>
    <x v="208"/>
    <x v="9"/>
    <x v="8"/>
    <m/>
    <m/>
    <m/>
    <s v=""/>
    <s v=""/>
  </r>
  <r>
    <x v="39"/>
    <d v="2016-04-09T00:00:00"/>
    <s v="Zone 4 - Horingbaai"/>
    <x v="620"/>
    <x v="68"/>
    <x v="97"/>
    <x v="2"/>
    <x v="8"/>
    <m/>
    <m/>
    <m/>
    <s v=""/>
    <s v=""/>
  </r>
  <r>
    <x v="39"/>
    <d v="2016-04-09T00:00:00"/>
    <s v="Zone 4 - Horingbaai"/>
    <x v="479"/>
    <x v="335"/>
    <x v="39"/>
    <x v="2"/>
    <x v="8"/>
    <m/>
    <m/>
    <m/>
    <s v=""/>
    <s v=""/>
  </r>
  <r>
    <x v="39"/>
    <d v="2016-04-09T00:00:00"/>
    <s v="Zone 4 - Horingbaai"/>
    <x v="92"/>
    <x v="76"/>
    <x v="64"/>
    <x v="2"/>
    <x v="8"/>
    <m/>
    <m/>
    <m/>
    <s v=""/>
    <s v=""/>
  </r>
  <r>
    <x v="39"/>
    <d v="2016-04-09T00:00:00"/>
    <s v="Zone 4 - Horingbaai"/>
    <x v="80"/>
    <x v="67"/>
    <x v="56"/>
    <x v="4"/>
    <x v="8"/>
    <m/>
    <s v="Shark Spotted Gully"/>
    <n v="114"/>
    <n v="6.8"/>
    <n v="6.8"/>
  </r>
  <r>
    <x v="39"/>
    <d v="2016-04-09T00:00:00"/>
    <s v="Zone 4 - Horingbaai"/>
    <x v="117"/>
    <x v="16"/>
    <x v="57"/>
    <x v="6"/>
    <x v="8"/>
    <m/>
    <s v="Elephantfish"/>
    <n v="80"/>
    <n v="4.0999999999999996"/>
    <n v="4.0999999999999996"/>
  </r>
  <r>
    <x v="39"/>
    <d v="2016-04-09T00:00:00"/>
    <s v="Zone 4 - Horingbaai"/>
    <x v="622"/>
    <x v="418"/>
    <x v="3"/>
    <x v="9"/>
    <x v="8"/>
    <m/>
    <s v="Shark Spotted Gully"/>
    <n v="154"/>
    <n v="19.100000000000001"/>
    <n v="19.100000000000001"/>
  </r>
  <r>
    <x v="39"/>
    <d v="2016-04-09T00:00:00"/>
    <s v="Zone 4 - Horingbaai"/>
    <x v="597"/>
    <x v="374"/>
    <x v="290"/>
    <x v="9"/>
    <x v="8"/>
    <s v="Kob"/>
    <m/>
    <n v="47"/>
    <n v="1.1000000000000001"/>
    <n v="1.1000000000000001"/>
  </r>
  <r>
    <x v="39"/>
    <d v="2016-04-09T00:00:00"/>
    <s v="Zone 4 - Horingbaai"/>
    <x v="74"/>
    <x v="13"/>
    <x v="54"/>
    <x v="2"/>
    <x v="8"/>
    <m/>
    <s v="Shark Spotted Gully"/>
    <n v="113"/>
    <n v="6.6"/>
    <n v="6.6"/>
  </r>
  <r>
    <x v="39"/>
    <d v="2016-04-09T00:00:00"/>
    <s v="Zone 4 - Horingbaai"/>
    <x v="74"/>
    <x v="13"/>
    <x v="54"/>
    <x v="2"/>
    <x v="8"/>
    <s v="Blacktail"/>
    <m/>
    <n v="32"/>
    <n v="1"/>
    <n v="1"/>
  </r>
  <r>
    <x v="39"/>
    <d v="2016-04-09T00:00:00"/>
    <s v="Zone 4 - Horingbaai"/>
    <x v="78"/>
    <x v="65"/>
    <x v="55"/>
    <x v="2"/>
    <x v="8"/>
    <m/>
    <s v="Shark Spotted Gully"/>
    <n v="110"/>
    <n v="6"/>
    <n v="6"/>
  </r>
  <r>
    <x v="39"/>
    <d v="2016-04-09T00:00:00"/>
    <s v="Zone 4 - Horingbaai"/>
    <x v="78"/>
    <x v="65"/>
    <x v="55"/>
    <x v="2"/>
    <x v="8"/>
    <s v="Kob"/>
    <m/>
    <n v="48"/>
    <n v="1.1000000000000001"/>
    <n v="1.1000000000000001"/>
  </r>
  <r>
    <x v="39"/>
    <d v="2016-04-09T00:00:00"/>
    <s v="Zone 4 - Horingbaai"/>
    <x v="78"/>
    <x v="65"/>
    <x v="55"/>
    <x v="2"/>
    <x v="8"/>
    <s v="Kob"/>
    <m/>
    <n v="51"/>
    <n v="1.4"/>
    <n v="1.4"/>
  </r>
  <r>
    <x v="39"/>
    <d v="2016-04-09T00:00:00"/>
    <s v="Zone 4 - Horingbaai"/>
    <x v="76"/>
    <x v="63"/>
    <x v="54"/>
    <x v="0"/>
    <x v="8"/>
    <m/>
    <s v="Elephantfish"/>
    <n v="58"/>
    <n v="1.6"/>
    <n v="1.6"/>
  </r>
  <r>
    <x v="39"/>
    <d v="2016-04-09T00:00:00"/>
    <s v="Zone 4 - Horingbaai"/>
    <x v="76"/>
    <x v="63"/>
    <x v="54"/>
    <x v="0"/>
    <x v="8"/>
    <s v="Kob"/>
    <m/>
    <n v="49"/>
    <n v="1.2"/>
    <n v="1.2"/>
  </r>
  <r>
    <x v="39"/>
    <d v="2016-04-09T00:00:00"/>
    <s v="Zone 4 - Horingbaai"/>
    <x v="76"/>
    <x v="63"/>
    <x v="54"/>
    <x v="0"/>
    <x v="8"/>
    <s v="Kob"/>
    <m/>
    <n v="44"/>
    <n v="0.9"/>
    <n v="0.9"/>
  </r>
  <r>
    <x v="39"/>
    <d v="2016-04-09T00:00:00"/>
    <s v="Zone 4 - Horingbaai"/>
    <x v="76"/>
    <x v="63"/>
    <x v="54"/>
    <x v="0"/>
    <x v="8"/>
    <s v="Kob"/>
    <m/>
    <n v="45"/>
    <n v="0.9"/>
    <n v="0.9"/>
  </r>
  <r>
    <x v="39"/>
    <d v="2016-04-09T00:00:00"/>
    <s v="Zone 4 - Horingbaai"/>
    <x v="574"/>
    <x v="81"/>
    <x v="93"/>
    <x v="2"/>
    <x v="8"/>
    <m/>
    <s v="Shark Spotted Gully"/>
    <n v="82"/>
    <n v="2.2000000000000002"/>
    <n v="2.2000000000000002"/>
  </r>
  <r>
    <x v="39"/>
    <d v="2016-04-09T00:00:00"/>
    <s v="Zone 4 - Horingbaai"/>
    <x v="574"/>
    <x v="81"/>
    <x v="93"/>
    <x v="2"/>
    <x v="8"/>
    <m/>
    <s v="Shark Spotted Gully"/>
    <n v="111"/>
    <n v="6.2"/>
    <n v="6.2"/>
  </r>
  <r>
    <x v="39"/>
    <d v="2016-04-09T00:00:00"/>
    <s v="Zone 4 - Horingbaai"/>
    <x v="574"/>
    <x v="81"/>
    <x v="93"/>
    <x v="2"/>
    <x v="8"/>
    <m/>
    <s v="Shark Spotted Gully"/>
    <n v="146"/>
    <n v="15.9"/>
    <n v="15.9"/>
  </r>
  <r>
    <x v="39"/>
    <d v="2016-04-09T00:00:00"/>
    <s v="Zone 4 - Horingbaai"/>
    <x v="574"/>
    <x v="81"/>
    <x v="93"/>
    <x v="2"/>
    <x v="8"/>
    <m/>
    <s v="Elephantfish"/>
    <n v="67"/>
    <n v="2.4"/>
    <n v="2.4"/>
  </r>
  <r>
    <x v="39"/>
    <d v="2016-04-09T00:00:00"/>
    <s v="Zone 4 - Horingbaai"/>
    <x v="371"/>
    <x v="18"/>
    <x v="208"/>
    <x v="4"/>
    <x v="8"/>
    <s v="Kob"/>
    <m/>
    <n v="40"/>
    <n v="0.7"/>
    <n v="0.7"/>
  </r>
  <r>
    <x v="39"/>
    <d v="2016-04-09T00:00:00"/>
    <s v="Zone 4 - Horingbaai"/>
    <x v="371"/>
    <x v="18"/>
    <x v="208"/>
    <x v="4"/>
    <x v="8"/>
    <s v="Kob"/>
    <m/>
    <n v="42"/>
    <n v="0.8"/>
    <n v="0.8"/>
  </r>
  <r>
    <x v="39"/>
    <d v="2016-04-09T00:00:00"/>
    <s v="Zone 4 - Horingbaai"/>
    <x v="371"/>
    <x v="18"/>
    <x v="208"/>
    <x v="4"/>
    <x v="8"/>
    <s v="Kob"/>
    <m/>
    <n v="44"/>
    <n v="0.9"/>
    <n v="0.9"/>
  </r>
  <r>
    <x v="39"/>
    <d v="2016-04-09T00:00:00"/>
    <s v="Zone 4 - Horingbaai"/>
    <x v="371"/>
    <x v="18"/>
    <x v="208"/>
    <x v="4"/>
    <x v="8"/>
    <s v="Kob"/>
    <m/>
    <n v="41"/>
    <n v="0.7"/>
    <n v="0.7"/>
  </r>
  <r>
    <x v="39"/>
    <d v="2016-04-09T00:00:00"/>
    <s v="Zone 4 - Horingbaai"/>
    <x v="371"/>
    <x v="18"/>
    <x v="208"/>
    <x v="4"/>
    <x v="8"/>
    <s v="Kob"/>
    <m/>
    <n v="48"/>
    <n v="1.1000000000000001"/>
    <n v="1.1000000000000001"/>
  </r>
  <r>
    <x v="39"/>
    <d v="2016-04-09T00:00:00"/>
    <s v="Zone 4 - Horingbaai"/>
    <x v="371"/>
    <x v="18"/>
    <x v="208"/>
    <x v="4"/>
    <x v="8"/>
    <s v="Blacktail"/>
    <m/>
    <n v="33"/>
    <n v="1.1000000000000001"/>
    <n v="1.1000000000000001"/>
  </r>
  <r>
    <x v="39"/>
    <d v="2016-04-09T00:00:00"/>
    <s v="Zone 4 - Horingbaai"/>
    <x v="77"/>
    <x v="64"/>
    <x v="54"/>
    <x v="0"/>
    <x v="8"/>
    <m/>
    <s v="Elephantfish"/>
    <n v="71"/>
    <n v="2.9"/>
    <n v="2.9"/>
  </r>
  <r>
    <x v="39"/>
    <d v="2016-04-09T00:00:00"/>
    <s v="Zone 4 - Horingbaai"/>
    <x v="77"/>
    <x v="64"/>
    <x v="54"/>
    <x v="0"/>
    <x v="8"/>
    <m/>
    <s v="Elephantfish"/>
    <n v="72"/>
    <n v="3"/>
    <n v="3"/>
  </r>
  <r>
    <x v="39"/>
    <d v="2016-04-09T00:00:00"/>
    <s v="Zone 4 - Horingbaai"/>
    <x v="77"/>
    <x v="64"/>
    <x v="54"/>
    <x v="0"/>
    <x v="8"/>
    <s v="Kob"/>
    <m/>
    <n v="42"/>
    <n v="0.8"/>
    <n v="0.8"/>
  </r>
  <r>
    <x v="39"/>
    <d v="2016-04-09T00:00:00"/>
    <s v="Zone 4 - Horingbaai"/>
    <x v="77"/>
    <x v="64"/>
    <x v="54"/>
    <x v="0"/>
    <x v="8"/>
    <s v="Kob"/>
    <m/>
    <n v="42"/>
    <n v="0.8"/>
    <n v="0.8"/>
  </r>
  <r>
    <x v="39"/>
    <d v="2016-04-09T00:00:00"/>
    <s v="Zone 4 - Horingbaai"/>
    <x v="77"/>
    <x v="64"/>
    <x v="54"/>
    <x v="0"/>
    <x v="8"/>
    <s v="Kob"/>
    <m/>
    <n v="43"/>
    <n v="0.8"/>
    <n v="0.8"/>
  </r>
  <r>
    <x v="39"/>
    <d v="2016-04-09T00:00:00"/>
    <s v="Zone 4 - Horingbaai"/>
    <x v="77"/>
    <x v="64"/>
    <x v="54"/>
    <x v="0"/>
    <x v="8"/>
    <s v="Kob"/>
    <m/>
    <n v="43"/>
    <n v="0.8"/>
    <n v="0.8"/>
  </r>
  <r>
    <x v="39"/>
    <d v="2016-04-09T00:00:00"/>
    <s v="Zone 4 - Horingbaai"/>
    <x v="77"/>
    <x v="64"/>
    <x v="54"/>
    <x v="0"/>
    <x v="8"/>
    <m/>
    <s v="Guitarfish - Lesser"/>
    <n v="84"/>
    <n v="2.2000000000000002"/>
    <n v="2.2000000000000002"/>
  </r>
  <r>
    <x v="39"/>
    <d v="2016-04-09T00:00:00"/>
    <s v="Zone 4 - Horingbaai"/>
    <x v="77"/>
    <x v="64"/>
    <x v="54"/>
    <x v="0"/>
    <x v="8"/>
    <s v="Blacktail"/>
    <m/>
    <n v="31"/>
    <n v="0.9"/>
    <n v="0.9"/>
  </r>
  <r>
    <x v="39"/>
    <d v="2016-04-09T00:00:00"/>
    <s v="Zone 4 - Horingbaai"/>
    <x v="416"/>
    <x v="9"/>
    <x v="93"/>
    <x v="2"/>
    <x v="10"/>
    <m/>
    <m/>
    <m/>
    <s v=""/>
    <s v=""/>
  </r>
  <r>
    <x v="39"/>
    <d v="2016-04-09T00:00:00"/>
    <s v="Zone 4 - Horingbaai"/>
    <x v="294"/>
    <x v="157"/>
    <x v="55"/>
    <x v="2"/>
    <x v="10"/>
    <m/>
    <m/>
    <m/>
    <s v=""/>
    <s v=""/>
  </r>
  <r>
    <x v="39"/>
    <d v="2016-04-09T00:00:00"/>
    <s v="Zone 4 - Horingbaai"/>
    <x v="544"/>
    <x v="379"/>
    <x v="158"/>
    <x v="2"/>
    <x v="10"/>
    <s v="Blacktail"/>
    <m/>
    <n v="34"/>
    <n v="1.2"/>
    <n v="1.2"/>
  </r>
  <r>
    <x v="39"/>
    <d v="2016-04-09T00:00:00"/>
    <s v="Zone 4 - Horingbaai"/>
    <x v="97"/>
    <x v="80"/>
    <x v="69"/>
    <x v="0"/>
    <x v="10"/>
    <m/>
    <s v="Shark Spotted Gully"/>
    <n v="103"/>
    <n v="4.8"/>
    <n v="4.8"/>
  </r>
  <r>
    <x v="39"/>
    <d v="2016-04-09T00:00:00"/>
    <s v="Zone 4 - Horingbaai"/>
    <x v="98"/>
    <x v="12"/>
    <x v="70"/>
    <x v="4"/>
    <x v="10"/>
    <s v="Blacktail"/>
    <m/>
    <n v="35"/>
    <n v="1.3"/>
    <n v="1.3"/>
  </r>
  <r>
    <x v="39"/>
    <d v="2016-04-09T00:00:00"/>
    <s v="Zone 4 - Horingbaai"/>
    <x v="82"/>
    <x v="69"/>
    <x v="58"/>
    <x v="7"/>
    <x v="8"/>
    <s v="Kob"/>
    <m/>
    <n v="45"/>
    <n v="0.9"/>
    <n v="0.9"/>
  </r>
  <r>
    <x v="39"/>
    <d v="2016-04-09T00:00:00"/>
    <s v="Zone 4 - Horingbaai"/>
    <x v="500"/>
    <x v="266"/>
    <x v="152"/>
    <x v="2"/>
    <x v="10"/>
    <m/>
    <s v="Shark Spotted Gully"/>
    <n v="96"/>
    <n v="3.8"/>
    <n v="3.8"/>
  </r>
  <r>
    <x v="39"/>
    <d v="2016-04-09T00:00:00"/>
    <s v="Zone 4 - Horingbaai"/>
    <x v="500"/>
    <x v="266"/>
    <x v="152"/>
    <x v="2"/>
    <x v="10"/>
    <m/>
    <s v="Elephantfish"/>
    <n v="92"/>
    <n v="6.2"/>
    <n v="6.2"/>
  </r>
  <r>
    <x v="39"/>
    <d v="2016-04-09T00:00:00"/>
    <s v="Zone 4 - Horingbaai"/>
    <x v="101"/>
    <x v="18"/>
    <x v="73"/>
    <x v="2"/>
    <x v="10"/>
    <m/>
    <s v="Shark Spotted Gully"/>
    <n v="91"/>
    <n v="3.1"/>
    <n v="3.1"/>
  </r>
  <r>
    <x v="39"/>
    <d v="2016-04-09T00:00:00"/>
    <s v="Zone 4 - Horingbaai"/>
    <x v="101"/>
    <x v="18"/>
    <x v="73"/>
    <x v="2"/>
    <x v="10"/>
    <s v="Kob"/>
    <m/>
    <n v="56"/>
    <n v="1.8"/>
    <n v="1.8"/>
  </r>
  <r>
    <x v="39"/>
    <d v="2016-04-09T00:00:00"/>
    <s v="Zone 4 - Horingbaai"/>
    <x v="101"/>
    <x v="18"/>
    <x v="73"/>
    <x v="2"/>
    <x v="10"/>
    <m/>
    <s v="Shark Spotted Gully"/>
    <n v="96"/>
    <n v="3.8"/>
    <n v="3.8"/>
  </r>
  <r>
    <x v="39"/>
    <d v="2016-04-09T00:00:00"/>
    <s v="Zone 4 - Horingbaai"/>
    <x v="101"/>
    <x v="18"/>
    <x v="73"/>
    <x v="2"/>
    <x v="10"/>
    <m/>
    <s v="Shark Spotted Gully"/>
    <n v="109"/>
    <n v="5.8"/>
    <n v="5.8"/>
  </r>
  <r>
    <x v="39"/>
    <d v="2016-04-09T00:00:00"/>
    <s v="Zone 4 - Horingbaai"/>
    <x v="101"/>
    <x v="18"/>
    <x v="73"/>
    <x v="2"/>
    <x v="10"/>
    <s v="Kob"/>
    <m/>
    <n v="64"/>
    <n v="2.7"/>
    <n v="2.7"/>
  </r>
  <r>
    <x v="39"/>
    <d v="2016-04-09T00:00:00"/>
    <s v="Zone 4 - Horingbaai"/>
    <x v="101"/>
    <x v="18"/>
    <x v="73"/>
    <x v="2"/>
    <x v="10"/>
    <s v="Blacktail"/>
    <m/>
    <n v="30"/>
    <n v="0.8"/>
    <n v="0.8"/>
  </r>
  <r>
    <x v="39"/>
    <d v="2016-04-09T00:00:00"/>
    <s v="Zone 4 - Horingbaai"/>
    <x v="642"/>
    <x v="430"/>
    <x v="331"/>
    <x v="2"/>
    <x v="20"/>
    <m/>
    <s v="Shark Spotted Gully"/>
    <n v="158"/>
    <n v="20.8"/>
    <n v="20.8"/>
  </r>
  <r>
    <x v="39"/>
    <d v="2016-04-09T00:00:00"/>
    <s v="Zone 4 - Horingbaai"/>
    <x v="643"/>
    <x v="431"/>
    <x v="332"/>
    <x v="8"/>
    <x v="15"/>
    <s v="Kob"/>
    <m/>
    <n v="56"/>
    <n v="1.8"/>
    <n v="1.8"/>
  </r>
  <r>
    <x v="39"/>
    <d v="2016-04-09T00:00:00"/>
    <s v="Zone 4 - Horingbaai"/>
    <x v="644"/>
    <x v="138"/>
    <x v="93"/>
    <x v="2"/>
    <x v="8"/>
    <s v="Kob"/>
    <m/>
    <n v="43"/>
    <n v="0.8"/>
    <n v="0.8"/>
  </r>
  <r>
    <x v="39"/>
    <d v="2016-04-09T00:00:00"/>
    <s v="Zone 4 - Horingbaai"/>
    <x v="645"/>
    <x v="432"/>
    <x v="333"/>
    <x v="9"/>
    <x v="8"/>
    <m/>
    <m/>
    <m/>
    <s v=""/>
    <s v=""/>
  </r>
  <r>
    <x v="39"/>
    <d v="2016-04-09T00:00:00"/>
    <s v="Zone 4 - Horingbaai"/>
    <x v="646"/>
    <x v="433"/>
    <x v="334"/>
    <x v="6"/>
    <x v="12"/>
    <m/>
    <m/>
    <m/>
    <s v=""/>
    <s v=""/>
  </r>
  <r>
    <x v="39"/>
    <d v="2016-04-09T00:00:00"/>
    <s v="Zone 4 - Horingbaai"/>
    <x v="647"/>
    <x v="434"/>
    <x v="263"/>
    <x v="2"/>
    <x v="3"/>
    <m/>
    <m/>
    <m/>
    <s v=""/>
    <s v=""/>
  </r>
  <r>
    <x v="39"/>
    <d v="2016-04-09T00:00:00"/>
    <s v="Zone 4 - Horingbaai"/>
    <x v="648"/>
    <x v="27"/>
    <x v="335"/>
    <x v="4"/>
    <x v="21"/>
    <m/>
    <m/>
    <m/>
    <s v=""/>
    <s v=""/>
  </r>
  <r>
    <x v="39"/>
    <d v="2016-04-09T00:00:00"/>
    <s v="Zone 4 - Horingbaai"/>
    <x v="649"/>
    <x v="435"/>
    <x v="233"/>
    <x v="0"/>
    <x v="21"/>
    <s v="Kob"/>
    <m/>
    <n v="47"/>
    <n v="1.1000000000000001"/>
    <n v="1.1000000000000001"/>
  </r>
  <r>
    <x v="39"/>
    <d v="2016-04-09T00:00:00"/>
    <s v="Zone 4 - Horingbaai"/>
    <x v="649"/>
    <x v="435"/>
    <x v="233"/>
    <x v="0"/>
    <x v="21"/>
    <s v="Kob"/>
    <m/>
    <n v="51"/>
    <n v="1.4"/>
    <n v="1.4"/>
  </r>
  <r>
    <x v="39"/>
    <d v="2016-04-09T00:00:00"/>
    <s v="Zone 4 - Horingbaai"/>
    <x v="649"/>
    <x v="435"/>
    <x v="233"/>
    <x v="0"/>
    <x v="21"/>
    <s v="Kob"/>
    <m/>
    <n v="47"/>
    <n v="1.1000000000000001"/>
    <n v="1.1000000000000001"/>
  </r>
  <r>
    <x v="39"/>
    <d v="2016-04-09T00:00:00"/>
    <s v="Zone 4 - Horingbaai"/>
    <x v="649"/>
    <x v="435"/>
    <x v="233"/>
    <x v="0"/>
    <x v="21"/>
    <s v="Kob"/>
    <m/>
    <n v="46"/>
    <n v="1"/>
    <n v="1"/>
  </r>
  <r>
    <x v="39"/>
    <d v="2016-04-09T00:00:00"/>
    <s v="Zone 4 - Horingbaai"/>
    <x v="649"/>
    <x v="435"/>
    <x v="233"/>
    <x v="0"/>
    <x v="21"/>
    <s v="Kob"/>
    <m/>
    <n v="49"/>
    <n v="1.2"/>
    <n v="1.2"/>
  </r>
  <r>
    <x v="39"/>
    <d v="2016-04-09T00:00:00"/>
    <s v="Zone 4 - Horingbaai"/>
    <x v="649"/>
    <x v="435"/>
    <x v="233"/>
    <x v="0"/>
    <x v="21"/>
    <s v="Kob"/>
    <m/>
    <n v="53"/>
    <n v="1.5"/>
    <n v="1.5"/>
  </r>
  <r>
    <x v="39"/>
    <d v="2016-04-09T00:00:00"/>
    <s v="Zone 4 - Horingbaai"/>
    <x v="650"/>
    <x v="53"/>
    <x v="63"/>
    <x v="2"/>
    <x v="0"/>
    <m/>
    <s v="Shark Spotted Gully"/>
    <n v="146"/>
    <n v="15.9"/>
    <n v="15.9"/>
  </r>
  <r>
    <x v="39"/>
    <d v="2016-04-09T00:00:00"/>
    <s v="Zone 4 - Horingbaai"/>
    <x v="650"/>
    <x v="53"/>
    <x v="63"/>
    <x v="2"/>
    <x v="0"/>
    <m/>
    <s v="Shark Spotted Gully"/>
    <n v="104"/>
    <n v="5"/>
    <n v="5"/>
  </r>
  <r>
    <x v="39"/>
    <d v="2016-04-09T00:00:00"/>
    <s v="Zone 4 - Horingbaai"/>
    <x v="650"/>
    <x v="53"/>
    <x v="63"/>
    <x v="2"/>
    <x v="0"/>
    <m/>
    <s v="Shark Spotted Gully"/>
    <n v="126"/>
    <n v="9.6"/>
    <n v="9.6"/>
  </r>
  <r>
    <x v="39"/>
    <d v="2016-04-09T00:00:00"/>
    <s v="Zone 4 - Horingbaai"/>
    <x v="651"/>
    <x v="436"/>
    <x v="336"/>
    <x v="9"/>
    <x v="20"/>
    <m/>
    <s v="Shark Spotted Gully"/>
    <n v="108"/>
    <n v="5.6"/>
    <n v="5.6"/>
  </r>
  <r>
    <x v="39"/>
    <d v="2016-04-09T00:00:00"/>
    <s v="Zone 4 - Horingbaai"/>
    <x v="651"/>
    <x v="436"/>
    <x v="336"/>
    <x v="9"/>
    <x v="20"/>
    <m/>
    <s v="Shark Spotted Gully"/>
    <n v="106"/>
    <n v="5.3"/>
    <n v="5.3"/>
  </r>
  <r>
    <x v="40"/>
    <d v="2016-06-11T00:00:00"/>
    <s v="Zone 3 - Popeye"/>
    <x v="459"/>
    <x v="180"/>
    <x v="17"/>
    <x v="2"/>
    <x v="4"/>
    <m/>
    <m/>
    <m/>
    <s v=""/>
    <s v=""/>
  </r>
  <r>
    <x v="40"/>
    <d v="2016-06-11T00:00:00"/>
    <s v="Zone 3 - Popeye"/>
    <x v="163"/>
    <x v="84"/>
    <x v="104"/>
    <x v="2"/>
    <x v="4"/>
    <m/>
    <m/>
    <m/>
    <s v=""/>
    <s v=""/>
  </r>
  <r>
    <x v="40"/>
    <d v="2016-06-11T00:00:00"/>
    <s v="Zone 3 - Popeye"/>
    <x v="317"/>
    <x v="225"/>
    <x v="181"/>
    <x v="2"/>
    <x v="4"/>
    <m/>
    <s v="Shark Spotted Gully"/>
    <n v="149"/>
    <n v="17"/>
    <n v="17"/>
  </r>
  <r>
    <x v="40"/>
    <d v="2016-06-11T00:00:00"/>
    <s v="Zone 3 - Popeye"/>
    <x v="317"/>
    <x v="225"/>
    <x v="181"/>
    <x v="2"/>
    <x v="4"/>
    <m/>
    <s v="Shark Spotted Gully"/>
    <n v="92"/>
    <n v="3.3"/>
    <n v="3.3"/>
  </r>
  <r>
    <x v="40"/>
    <d v="2016-06-11T00:00:00"/>
    <s v="Zone 3 - Popeye"/>
    <x v="418"/>
    <x v="76"/>
    <x v="166"/>
    <x v="2"/>
    <x v="4"/>
    <s v="Kob"/>
    <m/>
    <n v="46"/>
    <n v="1"/>
    <n v="1"/>
  </r>
  <r>
    <x v="40"/>
    <d v="2016-06-11T00:00:00"/>
    <s v="Zone 3 - Popeye"/>
    <x v="176"/>
    <x v="136"/>
    <x v="113"/>
    <x v="2"/>
    <x v="4"/>
    <m/>
    <s v="Shark Spotted Gully"/>
    <n v="142"/>
    <n v="14.4"/>
    <n v="14.4"/>
  </r>
  <r>
    <x v="40"/>
    <d v="2016-06-11T00:00:00"/>
    <s v="Zone 3 - Popeye"/>
    <x v="176"/>
    <x v="136"/>
    <x v="113"/>
    <x v="2"/>
    <x v="4"/>
    <m/>
    <s v="Shark Hound Smooth"/>
    <n v="90"/>
    <n v="2.6"/>
    <n v="2.6"/>
  </r>
  <r>
    <x v="40"/>
    <d v="2016-06-11T00:00:00"/>
    <s v="Zone 3 - Popeye"/>
    <x v="567"/>
    <x v="392"/>
    <x v="108"/>
    <x v="2"/>
    <x v="4"/>
    <s v="Galjoen"/>
    <m/>
    <n v="36"/>
    <n v="0.9"/>
    <n v="0.9"/>
  </r>
  <r>
    <x v="40"/>
    <d v="2016-06-11T00:00:00"/>
    <s v="Zone 3 - Popeye"/>
    <x v="340"/>
    <x v="73"/>
    <x v="108"/>
    <x v="2"/>
    <x v="4"/>
    <m/>
    <s v="Shark Spotted Gully"/>
    <n v="147"/>
    <n v="16.2"/>
    <n v="16.2"/>
  </r>
  <r>
    <x v="40"/>
    <d v="2016-06-11T00:00:00"/>
    <s v="Zone 3 - Popeye"/>
    <x v="562"/>
    <x v="78"/>
    <x v="300"/>
    <x v="4"/>
    <x v="4"/>
    <s v="Galjoen"/>
    <m/>
    <n v="31"/>
    <n v="0.5"/>
    <n v="0.5"/>
  </r>
  <r>
    <x v="40"/>
    <d v="2016-06-11T00:00:00"/>
    <s v="Zone 3 - Popeye"/>
    <x v="562"/>
    <x v="78"/>
    <x v="300"/>
    <x v="4"/>
    <x v="4"/>
    <s v="Galjoen"/>
    <m/>
    <n v="33"/>
    <n v="0.7"/>
    <n v="0.7"/>
  </r>
  <r>
    <x v="40"/>
    <d v="2016-06-11T00:00:00"/>
    <s v="Zone 3 - Popeye"/>
    <x v="338"/>
    <x v="45"/>
    <x v="75"/>
    <x v="2"/>
    <x v="4"/>
    <s v="Galjoen"/>
    <m/>
    <n v="34"/>
    <n v="0.7"/>
    <n v="0.7"/>
  </r>
  <r>
    <x v="40"/>
    <d v="2016-06-11T00:00:00"/>
    <s v="Zone 3 - Popeye"/>
    <x v="406"/>
    <x v="246"/>
    <x v="198"/>
    <x v="2"/>
    <x v="4"/>
    <m/>
    <s v="Shark Spotted Gully"/>
    <n v="156"/>
    <n v="19.899999999999999"/>
    <n v="19.899999999999999"/>
  </r>
  <r>
    <x v="40"/>
    <d v="2016-06-11T00:00:00"/>
    <s v="Zone 3 - Popeye"/>
    <x v="181"/>
    <x v="45"/>
    <x v="43"/>
    <x v="4"/>
    <x v="20"/>
    <m/>
    <m/>
    <m/>
    <s v=""/>
    <s v=""/>
  </r>
  <r>
    <x v="40"/>
    <d v="2016-06-11T00:00:00"/>
    <s v="Zone 3 - Popeye"/>
    <x v="70"/>
    <x v="59"/>
    <x v="51"/>
    <x v="0"/>
    <x v="20"/>
    <m/>
    <m/>
    <m/>
    <s v=""/>
    <s v=""/>
  </r>
  <r>
    <x v="40"/>
    <d v="2016-06-11T00:00:00"/>
    <s v="Zone 3 - Popeye"/>
    <x v="651"/>
    <x v="436"/>
    <x v="336"/>
    <x v="9"/>
    <x v="20"/>
    <m/>
    <m/>
    <m/>
    <s v=""/>
    <s v=""/>
  </r>
  <r>
    <x v="40"/>
    <d v="2016-06-11T00:00:00"/>
    <s v="Zone 3 - Popeye"/>
    <x v="166"/>
    <x v="128"/>
    <x v="69"/>
    <x v="4"/>
    <x v="20"/>
    <m/>
    <m/>
    <m/>
    <s v=""/>
    <s v=""/>
  </r>
  <r>
    <x v="40"/>
    <d v="2016-06-11T00:00:00"/>
    <s v="Zone 3 - Popeye"/>
    <x v="46"/>
    <x v="41"/>
    <x v="33"/>
    <x v="2"/>
    <x v="20"/>
    <m/>
    <s v="Shark Spotted Gully"/>
    <n v="128"/>
    <n v="10.1"/>
    <n v="10.1"/>
  </r>
  <r>
    <x v="40"/>
    <d v="2016-06-11T00:00:00"/>
    <s v="Zone 3 - Popeye"/>
    <x v="46"/>
    <x v="41"/>
    <x v="33"/>
    <x v="2"/>
    <x v="20"/>
    <m/>
    <s v="Shark Spotted Gully"/>
    <n v="145"/>
    <n v="15.5"/>
    <n v="15.5"/>
  </r>
  <r>
    <x v="40"/>
    <d v="2016-06-11T00:00:00"/>
    <s v="Zone 3 - Popeye"/>
    <x v="208"/>
    <x v="155"/>
    <x v="29"/>
    <x v="2"/>
    <x v="20"/>
    <s v="Galjoen"/>
    <m/>
    <n v="35"/>
    <n v="0.8"/>
    <n v="0.8"/>
  </r>
  <r>
    <x v="40"/>
    <d v="2016-06-11T00:00:00"/>
    <s v="Zone 3 - Popeye"/>
    <x v="194"/>
    <x v="124"/>
    <x v="121"/>
    <x v="0"/>
    <x v="20"/>
    <s v="Kob"/>
    <m/>
    <n v="62"/>
    <n v="2.5"/>
    <n v="2.5"/>
  </r>
  <r>
    <x v="40"/>
    <d v="2016-06-11T00:00:00"/>
    <s v="Zone 3 - Popeye"/>
    <x v="194"/>
    <x v="124"/>
    <x v="121"/>
    <x v="0"/>
    <x v="20"/>
    <m/>
    <s v="Shark Spotted Gully"/>
    <n v="96"/>
    <n v="3.8"/>
    <n v="3.8"/>
  </r>
  <r>
    <x v="40"/>
    <d v="2016-06-11T00:00:00"/>
    <s v="Zone 3 - Popeye"/>
    <x v="194"/>
    <x v="124"/>
    <x v="121"/>
    <x v="0"/>
    <x v="20"/>
    <m/>
    <s v="Shark Spotted Gully"/>
    <n v="95"/>
    <n v="3.6"/>
    <n v="3.6"/>
  </r>
  <r>
    <x v="40"/>
    <d v="2016-06-11T00:00:00"/>
    <s v="Zone 3 - Popeye"/>
    <x v="182"/>
    <x v="138"/>
    <x v="43"/>
    <x v="8"/>
    <x v="20"/>
    <s v="Galjoen"/>
    <m/>
    <n v="32"/>
    <n v="0.6"/>
    <n v="0.6"/>
  </r>
  <r>
    <x v="40"/>
    <d v="2016-06-11T00:00:00"/>
    <s v="Zone 3 - Popeye"/>
    <x v="189"/>
    <x v="45"/>
    <x v="16"/>
    <x v="4"/>
    <x v="20"/>
    <s v="Galjoen"/>
    <m/>
    <n v="32"/>
    <n v="0.6"/>
    <n v="0.6"/>
  </r>
  <r>
    <x v="40"/>
    <d v="2016-06-11T00:00:00"/>
    <s v="Zone 3 - Popeye"/>
    <x v="202"/>
    <x v="152"/>
    <x v="123"/>
    <x v="2"/>
    <x v="20"/>
    <m/>
    <s v="Shark Spotted Gully"/>
    <n v="90"/>
    <n v="3"/>
    <n v="3"/>
  </r>
  <r>
    <x v="40"/>
    <d v="2016-06-11T00:00:00"/>
    <s v="Zone 3 - Popeye"/>
    <x v="282"/>
    <x v="200"/>
    <x v="163"/>
    <x v="6"/>
    <x v="20"/>
    <s v="Galjoen"/>
    <m/>
    <n v="32"/>
    <n v="0.6"/>
    <n v="0.6"/>
  </r>
  <r>
    <x v="40"/>
    <d v="2016-06-11T00:00:00"/>
    <s v="Zone 3 - Popeye"/>
    <x v="199"/>
    <x v="149"/>
    <x v="43"/>
    <x v="8"/>
    <x v="20"/>
    <s v="Galjoen"/>
    <m/>
    <n v="31"/>
    <n v="0.5"/>
    <n v="0.5"/>
  </r>
  <r>
    <x v="40"/>
    <d v="2016-06-11T00:00:00"/>
    <s v="Zone 3 - Popeye"/>
    <x v="308"/>
    <x v="218"/>
    <x v="174"/>
    <x v="2"/>
    <x v="22"/>
    <m/>
    <m/>
    <m/>
    <s v=""/>
    <s v=""/>
  </r>
  <r>
    <x v="40"/>
    <d v="2016-06-11T00:00:00"/>
    <s v="Zone 3 - Popeye"/>
    <x v="246"/>
    <x v="5"/>
    <x v="152"/>
    <x v="2"/>
    <x v="22"/>
    <m/>
    <m/>
    <m/>
    <s v=""/>
    <s v=""/>
  </r>
  <r>
    <x v="40"/>
    <d v="2016-06-11T00:00:00"/>
    <s v="Zone 3 - Popeye"/>
    <x v="652"/>
    <x v="399"/>
    <x v="337"/>
    <x v="4"/>
    <x v="22"/>
    <s v="Galjoen"/>
    <m/>
    <n v="31"/>
    <n v="0.5"/>
    <n v="0.5"/>
  </r>
  <r>
    <x v="40"/>
    <d v="2016-06-11T00:00:00"/>
    <s v="Zone 3 - Popeye"/>
    <x v="593"/>
    <x v="13"/>
    <x v="148"/>
    <x v="4"/>
    <x v="22"/>
    <s v="Kob"/>
    <m/>
    <n v="60"/>
    <n v="2.2000000000000002"/>
    <n v="2.2000000000000002"/>
  </r>
  <r>
    <x v="40"/>
    <d v="2016-06-11T00:00:00"/>
    <s v="Zone 3 - Popeye"/>
    <x v="245"/>
    <x v="176"/>
    <x v="151"/>
    <x v="0"/>
    <x v="22"/>
    <s v="Galjoen"/>
    <m/>
    <n v="30"/>
    <n v="0.5"/>
    <n v="0.5"/>
  </r>
  <r>
    <x v="40"/>
    <d v="2016-06-11T00:00:00"/>
    <s v="Zone 3 - Popeye"/>
    <x v="245"/>
    <x v="176"/>
    <x v="151"/>
    <x v="0"/>
    <x v="22"/>
    <s v="Galjoen"/>
    <m/>
    <n v="31"/>
    <n v="0.5"/>
    <n v="0.5"/>
  </r>
  <r>
    <x v="40"/>
    <d v="2016-06-11T00:00:00"/>
    <s v="Zone 3 - Popeye"/>
    <x v="295"/>
    <x v="178"/>
    <x v="169"/>
    <x v="4"/>
    <x v="22"/>
    <m/>
    <s v="Shark Spotted Gully"/>
    <n v="155"/>
    <n v="19.5"/>
    <n v="19.5"/>
  </r>
  <r>
    <x v="40"/>
    <d v="2016-06-11T00:00:00"/>
    <s v="Zone 3 - Popeye"/>
    <x v="653"/>
    <x v="437"/>
    <x v="148"/>
    <x v="8"/>
    <x v="22"/>
    <s v="Galjoen"/>
    <m/>
    <n v="33"/>
    <n v="0.7"/>
    <n v="0.7"/>
  </r>
  <r>
    <x v="40"/>
    <d v="2016-06-11T00:00:00"/>
    <s v="Zone 3 - Popeye"/>
    <x v="653"/>
    <x v="437"/>
    <x v="148"/>
    <x v="8"/>
    <x v="22"/>
    <s v="Kob"/>
    <m/>
    <n v="61"/>
    <n v="2.2999999999999998"/>
    <n v="2.2999999999999998"/>
  </r>
  <r>
    <x v="40"/>
    <d v="2016-06-11T00:00:00"/>
    <s v="Zone 3 - Popeye"/>
    <x v="114"/>
    <x v="61"/>
    <x v="81"/>
    <x v="0"/>
    <x v="12"/>
    <s v="Kob"/>
    <m/>
    <n v="42"/>
    <n v="0.8"/>
    <n v="0.8"/>
  </r>
  <r>
    <x v="40"/>
    <d v="2016-06-11T00:00:00"/>
    <s v="Zone 3 - Popeye"/>
    <x v="646"/>
    <x v="433"/>
    <x v="334"/>
    <x v="6"/>
    <x v="12"/>
    <m/>
    <m/>
    <m/>
    <s v=""/>
    <s v=""/>
  </r>
  <r>
    <x v="40"/>
    <d v="2016-06-11T00:00:00"/>
    <s v="Zone 3 - Popeye"/>
    <x v="640"/>
    <x v="428"/>
    <x v="81"/>
    <x v="7"/>
    <x v="12"/>
    <m/>
    <m/>
    <m/>
    <s v=""/>
    <s v=""/>
  </r>
  <r>
    <x v="40"/>
    <d v="2016-06-11T00:00:00"/>
    <s v="Zone 3 - Popeye"/>
    <x v="252"/>
    <x v="180"/>
    <x v="81"/>
    <x v="9"/>
    <x v="12"/>
    <m/>
    <m/>
    <m/>
    <s v=""/>
    <s v=""/>
  </r>
  <r>
    <x v="40"/>
    <d v="2016-06-11T00:00:00"/>
    <s v="Zone 3 - Popeye"/>
    <x v="332"/>
    <x v="157"/>
    <x v="81"/>
    <x v="0"/>
    <x v="12"/>
    <m/>
    <m/>
    <m/>
    <s v=""/>
    <s v=""/>
  </r>
  <r>
    <x v="40"/>
    <d v="2016-06-11T00:00:00"/>
    <s v="Zone 3 - Popeye"/>
    <x v="66"/>
    <x v="55"/>
    <x v="48"/>
    <x v="6"/>
    <x v="12"/>
    <m/>
    <m/>
    <m/>
    <s v=""/>
    <s v=""/>
  </r>
  <r>
    <x v="40"/>
    <d v="2016-06-11T00:00:00"/>
    <s v="Zone 3 - Popeye"/>
    <x v="67"/>
    <x v="56"/>
    <x v="48"/>
    <x v="1"/>
    <x v="12"/>
    <m/>
    <m/>
    <m/>
    <s v=""/>
    <s v=""/>
  </r>
  <r>
    <x v="40"/>
    <d v="2016-06-11T00:00:00"/>
    <s v="Zone 3 - Popeye"/>
    <x v="74"/>
    <x v="13"/>
    <x v="54"/>
    <x v="2"/>
    <x v="8"/>
    <s v="Kob"/>
    <m/>
    <n v="40"/>
    <n v="0.7"/>
    <n v="0.7"/>
  </r>
  <r>
    <x v="40"/>
    <d v="2016-06-11T00:00:00"/>
    <s v="Zone 3 - Popeye"/>
    <x v="436"/>
    <x v="306"/>
    <x v="234"/>
    <x v="2"/>
    <x v="8"/>
    <s v="Galjoen"/>
    <m/>
    <n v="32"/>
    <n v="0.6"/>
    <n v="0.6"/>
  </r>
  <r>
    <x v="40"/>
    <d v="2016-06-11T00:00:00"/>
    <s v="Zone 3 - Popeye"/>
    <x v="92"/>
    <x v="76"/>
    <x v="64"/>
    <x v="2"/>
    <x v="8"/>
    <s v="Galjoen"/>
    <m/>
    <n v="36"/>
    <n v="0.9"/>
    <n v="0.9"/>
  </r>
  <r>
    <x v="40"/>
    <d v="2016-06-11T00:00:00"/>
    <s v="Zone 3 - Popeye"/>
    <x v="79"/>
    <x v="66"/>
    <x v="55"/>
    <x v="2"/>
    <x v="8"/>
    <s v="Galjoen"/>
    <m/>
    <n v="31"/>
    <n v="0.5"/>
    <n v="0.5"/>
  </r>
  <r>
    <x v="40"/>
    <d v="2016-06-11T00:00:00"/>
    <s v="Zone 3 - Popeye"/>
    <x v="72"/>
    <x v="61"/>
    <x v="52"/>
    <x v="4"/>
    <x v="8"/>
    <m/>
    <m/>
    <m/>
    <s v=""/>
    <s v=""/>
  </r>
  <r>
    <x v="40"/>
    <d v="2016-06-11T00:00:00"/>
    <s v="Zone 3 - Popeye"/>
    <x v="408"/>
    <x v="31"/>
    <x v="171"/>
    <x v="2"/>
    <x v="8"/>
    <m/>
    <m/>
    <m/>
    <s v=""/>
    <s v=""/>
  </r>
  <r>
    <x v="40"/>
    <d v="2016-06-11T00:00:00"/>
    <s v="Zone 3 - Popeye"/>
    <x v="82"/>
    <x v="69"/>
    <x v="58"/>
    <x v="7"/>
    <x v="8"/>
    <m/>
    <m/>
    <m/>
    <s v=""/>
    <s v=""/>
  </r>
  <r>
    <x v="40"/>
    <d v="2016-06-11T00:00:00"/>
    <s v="Zone 3 - Popeye"/>
    <x v="597"/>
    <x v="374"/>
    <x v="290"/>
    <x v="9"/>
    <x v="8"/>
    <m/>
    <m/>
    <m/>
    <s v=""/>
    <s v=""/>
  </r>
  <r>
    <x v="40"/>
    <d v="2016-06-11T00:00:00"/>
    <s v="Zone 3 - Popeye"/>
    <x v="645"/>
    <x v="432"/>
    <x v="333"/>
    <x v="9"/>
    <x v="8"/>
    <m/>
    <m/>
    <m/>
    <s v=""/>
    <s v=""/>
  </r>
  <r>
    <x v="40"/>
    <d v="2016-06-11T00:00:00"/>
    <s v="Zone 3 - Popeye"/>
    <x v="574"/>
    <x v="81"/>
    <x v="93"/>
    <x v="2"/>
    <x v="8"/>
    <m/>
    <m/>
    <m/>
    <s v=""/>
    <s v=""/>
  </r>
  <r>
    <x v="40"/>
    <d v="2016-06-11T00:00:00"/>
    <s v="Zone 3 - Popeye"/>
    <x v="644"/>
    <x v="138"/>
    <x v="93"/>
    <x v="2"/>
    <x v="8"/>
    <m/>
    <m/>
    <m/>
    <s v=""/>
    <s v=""/>
  </r>
  <r>
    <x v="40"/>
    <d v="2016-06-11T00:00:00"/>
    <s v="Zone 3 - Popeye"/>
    <x v="78"/>
    <x v="65"/>
    <x v="55"/>
    <x v="2"/>
    <x v="8"/>
    <m/>
    <m/>
    <m/>
    <s v=""/>
    <s v=""/>
  </r>
  <r>
    <x v="40"/>
    <d v="2016-06-11T00:00:00"/>
    <s v="Zone 3 - Popeye"/>
    <x v="117"/>
    <x v="16"/>
    <x v="57"/>
    <x v="6"/>
    <x v="8"/>
    <m/>
    <m/>
    <m/>
    <s v=""/>
    <s v=""/>
  </r>
  <r>
    <x v="40"/>
    <d v="2016-06-11T00:00:00"/>
    <s v="Zone 3 - Popeye"/>
    <x v="370"/>
    <x v="90"/>
    <x v="93"/>
    <x v="2"/>
    <x v="8"/>
    <m/>
    <m/>
    <m/>
    <s v=""/>
    <s v=""/>
  </r>
  <r>
    <x v="40"/>
    <d v="2016-06-11T00:00:00"/>
    <s v="Zone 3 - Popeye"/>
    <x v="369"/>
    <x v="81"/>
    <x v="10"/>
    <x v="2"/>
    <x v="8"/>
    <m/>
    <m/>
    <m/>
    <s v=""/>
    <s v=""/>
  </r>
  <r>
    <x v="40"/>
    <d v="2016-06-11T00:00:00"/>
    <s v="Zone 3 - Popeye"/>
    <x v="371"/>
    <x v="18"/>
    <x v="208"/>
    <x v="4"/>
    <x v="8"/>
    <m/>
    <m/>
    <m/>
    <s v=""/>
    <s v=""/>
  </r>
  <r>
    <x v="40"/>
    <d v="2016-06-11T00:00:00"/>
    <s v="Zone 3 - Popeye"/>
    <x v="77"/>
    <x v="64"/>
    <x v="54"/>
    <x v="0"/>
    <x v="8"/>
    <m/>
    <m/>
    <m/>
    <s v=""/>
    <s v=""/>
  </r>
  <r>
    <x v="40"/>
    <d v="2016-06-11T00:00:00"/>
    <s v="Zone 3 - Popeye"/>
    <x v="641"/>
    <x v="429"/>
    <x v="208"/>
    <x v="9"/>
    <x v="8"/>
    <m/>
    <m/>
    <m/>
    <s v=""/>
    <s v=""/>
  </r>
  <r>
    <x v="40"/>
    <d v="2016-06-11T00:00:00"/>
    <s v="Zone 3 - Popeye"/>
    <x v="654"/>
    <x v="438"/>
    <x v="93"/>
    <x v="2"/>
    <x v="10"/>
    <s v="Galjoen"/>
    <m/>
    <n v="31"/>
    <n v="0.5"/>
    <n v="0.5"/>
  </r>
  <r>
    <x v="40"/>
    <d v="2016-06-11T00:00:00"/>
    <s v="Zone 3 - Popeye"/>
    <x v="98"/>
    <x v="12"/>
    <x v="70"/>
    <x v="4"/>
    <x v="10"/>
    <m/>
    <m/>
    <m/>
    <s v=""/>
    <s v=""/>
  </r>
  <r>
    <x v="40"/>
    <d v="2016-06-11T00:00:00"/>
    <s v="Zone 3 - Popeye"/>
    <x v="97"/>
    <x v="80"/>
    <x v="69"/>
    <x v="0"/>
    <x v="10"/>
    <m/>
    <m/>
    <m/>
    <s v=""/>
    <s v=""/>
  </r>
  <r>
    <x v="40"/>
    <d v="2016-06-11T00:00:00"/>
    <s v="Zone 3 - Popeye"/>
    <x v="416"/>
    <x v="9"/>
    <x v="93"/>
    <x v="2"/>
    <x v="10"/>
    <s v="Kob"/>
    <m/>
    <n v="75"/>
    <n v="4.4000000000000004"/>
    <n v="4.4000000000000004"/>
  </r>
  <r>
    <x v="40"/>
    <d v="2016-06-11T00:00:00"/>
    <s v="Zone 3 - Popeye"/>
    <x v="294"/>
    <x v="157"/>
    <x v="55"/>
    <x v="2"/>
    <x v="10"/>
    <m/>
    <m/>
    <m/>
    <s v=""/>
    <s v=""/>
  </r>
  <r>
    <x v="40"/>
    <d v="2016-06-11T00:00:00"/>
    <s v="Zone 3 - Popeye"/>
    <x v="544"/>
    <x v="379"/>
    <x v="158"/>
    <x v="2"/>
    <x v="10"/>
    <m/>
    <m/>
    <m/>
    <s v=""/>
    <s v=""/>
  </r>
  <r>
    <x v="40"/>
    <d v="2016-06-11T00:00:00"/>
    <s v="Zone 3 - Popeye"/>
    <x v="548"/>
    <x v="382"/>
    <x v="177"/>
    <x v="2"/>
    <x v="10"/>
    <m/>
    <m/>
    <m/>
    <s v=""/>
    <s v=""/>
  </r>
  <r>
    <x v="40"/>
    <d v="2016-06-11T00:00:00"/>
    <s v="Zone 3 - Popeye"/>
    <x v="430"/>
    <x v="73"/>
    <x v="59"/>
    <x v="2"/>
    <x v="21"/>
    <m/>
    <m/>
    <m/>
    <s v=""/>
    <s v=""/>
  </r>
  <r>
    <x v="40"/>
    <d v="2016-06-11T00:00:00"/>
    <s v="Zone 3 - Popeye"/>
    <x v="161"/>
    <x v="81"/>
    <x v="94"/>
    <x v="0"/>
    <x v="18"/>
    <m/>
    <s v="Shark Hound Smooth"/>
    <n v="92"/>
    <n v="2.8"/>
    <n v="2.8"/>
  </r>
  <r>
    <x v="40"/>
    <d v="2016-06-11T00:00:00"/>
    <s v="Zone 3 - Popeye"/>
    <x v="292"/>
    <x v="208"/>
    <x v="23"/>
    <x v="0"/>
    <x v="18"/>
    <s v="Kob"/>
    <m/>
    <n v="40"/>
    <n v="0.7"/>
    <n v="0.7"/>
  </r>
  <r>
    <x v="40"/>
    <d v="2016-06-11T00:00:00"/>
    <s v="Zone 3 - Popeye"/>
    <x v="159"/>
    <x v="126"/>
    <x v="103"/>
    <x v="4"/>
    <x v="18"/>
    <s v="Galjoen"/>
    <m/>
    <n v="35"/>
    <n v="0.8"/>
    <n v="0.8"/>
  </r>
  <r>
    <x v="40"/>
    <d v="2016-06-11T00:00:00"/>
    <s v="Zone 3 - Popeye"/>
    <x v="160"/>
    <x v="121"/>
    <x v="48"/>
    <x v="0"/>
    <x v="18"/>
    <s v="Galjoen"/>
    <m/>
    <n v="34"/>
    <n v="0.7"/>
    <n v="0.7"/>
  </r>
  <r>
    <x v="40"/>
    <d v="2016-06-11T00:00:00"/>
    <s v="Zone 3 - Popeye"/>
    <x v="169"/>
    <x v="131"/>
    <x v="109"/>
    <x v="2"/>
    <x v="18"/>
    <s v="Galjoen"/>
    <m/>
    <n v="38"/>
    <n v="1"/>
    <n v="1"/>
  </r>
  <r>
    <x v="40"/>
    <d v="2016-06-11T00:00:00"/>
    <s v="Zone 3 - Popeye"/>
    <x v="616"/>
    <x v="415"/>
    <x v="322"/>
    <x v="2"/>
    <x v="18"/>
    <m/>
    <m/>
    <m/>
    <s v=""/>
    <s v=""/>
  </r>
  <r>
    <x v="40"/>
    <d v="2016-06-11T00:00:00"/>
    <s v="Zone 3 - Popeye"/>
    <x v="167"/>
    <x v="129"/>
    <x v="107"/>
    <x v="0"/>
    <x v="18"/>
    <m/>
    <m/>
    <m/>
    <s v=""/>
    <s v=""/>
  </r>
  <r>
    <x v="40"/>
    <d v="2016-06-11T00:00:00"/>
    <s v="Zone 3 - Popeye"/>
    <x v="591"/>
    <x v="403"/>
    <x v="172"/>
    <x v="2"/>
    <x v="18"/>
    <m/>
    <m/>
    <m/>
    <s v=""/>
    <s v=""/>
  </r>
  <r>
    <x v="40"/>
    <d v="2016-06-11T00:00:00"/>
    <s v="Zone 3 - Popeye"/>
    <x v="468"/>
    <x v="328"/>
    <x v="247"/>
    <x v="9"/>
    <x v="2"/>
    <s v="Galjoen"/>
    <m/>
    <n v="41"/>
    <n v="1.3"/>
    <n v="1.3"/>
  </r>
  <r>
    <x v="40"/>
    <d v="2016-06-11T00:00:00"/>
    <s v="Zone 3 - Popeye"/>
    <x v="306"/>
    <x v="216"/>
    <x v="129"/>
    <x v="9"/>
    <x v="2"/>
    <s v="Galjoen"/>
    <m/>
    <n v="30"/>
    <n v="0.5"/>
    <n v="0.5"/>
  </r>
  <r>
    <x v="40"/>
    <d v="2016-06-11T00:00:00"/>
    <s v="Zone 3 - Popeye"/>
    <x v="637"/>
    <x v="425"/>
    <x v="128"/>
    <x v="8"/>
    <x v="2"/>
    <m/>
    <m/>
    <m/>
    <s v=""/>
    <s v=""/>
  </r>
  <r>
    <x v="40"/>
    <d v="2016-06-11T00:00:00"/>
    <s v="Zone 3 - Popeye"/>
    <x v="210"/>
    <x v="157"/>
    <x v="128"/>
    <x v="4"/>
    <x v="2"/>
    <m/>
    <m/>
    <m/>
    <s v=""/>
    <s v=""/>
  </r>
  <r>
    <x v="40"/>
    <d v="2016-06-11T00:00:00"/>
    <s v="Zone 3 - Popeye"/>
    <x v="214"/>
    <x v="159"/>
    <x v="132"/>
    <x v="4"/>
    <x v="2"/>
    <m/>
    <m/>
    <m/>
    <s v=""/>
    <s v=""/>
  </r>
  <r>
    <x v="40"/>
    <d v="2016-06-11T00:00:00"/>
    <s v="Zone 3 - Popeye"/>
    <x v="377"/>
    <x v="76"/>
    <x v="132"/>
    <x v="8"/>
    <x v="2"/>
    <m/>
    <m/>
    <m/>
    <s v=""/>
    <s v=""/>
  </r>
  <r>
    <x v="40"/>
    <d v="2016-06-11T00:00:00"/>
    <s v="Zone 3 - Popeye"/>
    <x v="486"/>
    <x v="340"/>
    <x v="256"/>
    <x v="2"/>
    <x v="2"/>
    <m/>
    <m/>
    <m/>
    <s v=""/>
    <s v=""/>
  </r>
  <r>
    <x v="40"/>
    <d v="2016-06-11T00:00:00"/>
    <s v="Zone 3 - Popeye"/>
    <x v="305"/>
    <x v="18"/>
    <x v="129"/>
    <x v="8"/>
    <x v="2"/>
    <m/>
    <m/>
    <m/>
    <s v=""/>
    <s v=""/>
  </r>
  <r>
    <x v="40"/>
    <d v="2016-06-11T00:00:00"/>
    <s v="Zone 3 - Popeye"/>
    <x v="211"/>
    <x v="158"/>
    <x v="129"/>
    <x v="4"/>
    <x v="2"/>
    <m/>
    <m/>
    <m/>
    <s v=""/>
    <s v=""/>
  </r>
  <r>
    <x v="40"/>
    <d v="2016-06-11T00:00:00"/>
    <s v="Zone 3 - Popeye"/>
    <x v="129"/>
    <x v="102"/>
    <x v="37"/>
    <x v="5"/>
    <x v="2"/>
    <m/>
    <m/>
    <m/>
    <s v=""/>
    <s v=""/>
  </r>
  <r>
    <x v="40"/>
    <d v="2016-06-11T00:00:00"/>
    <s v="Zone 3 - Popeye"/>
    <x v="461"/>
    <x v="321"/>
    <x v="242"/>
    <x v="4"/>
    <x v="7"/>
    <m/>
    <m/>
    <m/>
    <s v=""/>
    <s v=""/>
  </r>
  <r>
    <x v="40"/>
    <d v="2016-06-11T00:00:00"/>
    <s v="Zone 3 - Popeye"/>
    <x v="639"/>
    <x v="427"/>
    <x v="330"/>
    <x v="8"/>
    <x v="7"/>
    <s v="Galjoen"/>
    <m/>
    <n v="37"/>
    <n v="0.9"/>
    <n v="0.9"/>
  </r>
  <r>
    <x v="40"/>
    <d v="2016-06-11T00:00:00"/>
    <s v="Zone 3 - Popeye"/>
    <x v="563"/>
    <x v="391"/>
    <x v="242"/>
    <x v="5"/>
    <x v="7"/>
    <s v="Galjoen"/>
    <m/>
    <n v="31"/>
    <n v="0.5"/>
    <n v="0.5"/>
  </r>
  <r>
    <x v="40"/>
    <d v="2016-06-11T00:00:00"/>
    <s v="Zone 3 - Popeye"/>
    <x v="608"/>
    <x v="257"/>
    <x v="171"/>
    <x v="9"/>
    <x v="7"/>
    <m/>
    <m/>
    <m/>
    <s v=""/>
    <s v=""/>
  </r>
  <r>
    <x v="40"/>
    <d v="2016-06-11T00:00:00"/>
    <s v="Zone 3 - Popeye"/>
    <x v="655"/>
    <x v="439"/>
    <x v="338"/>
    <x v="4"/>
    <x v="7"/>
    <m/>
    <m/>
    <m/>
    <s v=""/>
    <s v=""/>
  </r>
  <r>
    <x v="40"/>
    <d v="2016-06-11T00:00:00"/>
    <s v="Zone 3 - Popeye"/>
    <x v="65"/>
    <x v="54"/>
    <x v="47"/>
    <x v="2"/>
    <x v="7"/>
    <m/>
    <m/>
    <m/>
    <s v=""/>
    <s v=""/>
  </r>
  <r>
    <x v="40"/>
    <d v="2016-06-11T00:00:00"/>
    <s v="Zone 3 - Popeye"/>
    <x v="136"/>
    <x v="45"/>
    <x v="91"/>
    <x v="2"/>
    <x v="7"/>
    <s v="Galjoen"/>
    <m/>
    <n v="32"/>
    <n v="0.6"/>
    <n v="0.6"/>
  </r>
  <r>
    <x v="40"/>
    <d v="2016-06-11T00:00:00"/>
    <s v="Zone 3 - Popeye"/>
    <x v="136"/>
    <x v="45"/>
    <x v="91"/>
    <x v="2"/>
    <x v="7"/>
    <s v="Galjoen"/>
    <m/>
    <n v="34"/>
    <n v="0.7"/>
    <n v="0.7"/>
  </r>
  <r>
    <x v="40"/>
    <d v="2016-06-11T00:00:00"/>
    <s v="Zone 3 - Popeye"/>
    <x v="136"/>
    <x v="45"/>
    <x v="91"/>
    <x v="2"/>
    <x v="7"/>
    <s v="Galjoen"/>
    <m/>
    <n v="31"/>
    <n v="0.5"/>
    <n v="0.5"/>
  </r>
  <r>
    <x v="40"/>
    <d v="2016-06-11T00:00:00"/>
    <s v="Zone 3 - Popeye"/>
    <x v="136"/>
    <x v="45"/>
    <x v="91"/>
    <x v="2"/>
    <x v="7"/>
    <s v="Galjoen"/>
    <m/>
    <n v="31"/>
    <n v="0.5"/>
    <n v="0.5"/>
  </r>
  <r>
    <x v="40"/>
    <d v="2016-06-11T00:00:00"/>
    <s v="Zone 3 - Popeye"/>
    <x v="136"/>
    <x v="45"/>
    <x v="91"/>
    <x v="2"/>
    <x v="7"/>
    <s v="Kob"/>
    <m/>
    <n v="49"/>
    <n v="1.2"/>
    <n v="1.2"/>
  </r>
  <r>
    <x v="40"/>
    <d v="2016-06-11T00:00:00"/>
    <s v="Zone 3 - Popeye"/>
    <x v="64"/>
    <x v="53"/>
    <x v="23"/>
    <x v="2"/>
    <x v="7"/>
    <s v="Kob"/>
    <m/>
    <n v="52"/>
    <n v="1.4"/>
    <n v="1.4"/>
  </r>
  <r>
    <x v="40"/>
    <d v="2016-06-11T00:00:00"/>
    <s v="Zone 3 - Popeye"/>
    <x v="64"/>
    <x v="53"/>
    <x v="23"/>
    <x v="2"/>
    <x v="7"/>
    <s v="Kob"/>
    <m/>
    <n v="42"/>
    <n v="0.8"/>
    <n v="0.8"/>
  </r>
  <r>
    <x v="40"/>
    <d v="2016-06-11T00:00:00"/>
    <s v="Zone 3 - Popeye"/>
    <x v="121"/>
    <x v="95"/>
    <x v="86"/>
    <x v="2"/>
    <x v="7"/>
    <m/>
    <s v="Shark Hound Smooth"/>
    <n v="79"/>
    <n v="1.6"/>
    <n v="1.6"/>
  </r>
  <r>
    <x v="40"/>
    <d v="2016-06-11T00:00:00"/>
    <s v="Zone 3 - Popeye"/>
    <x v="132"/>
    <x v="105"/>
    <x v="23"/>
    <x v="7"/>
    <x v="7"/>
    <m/>
    <s v="Shark Spotted Gully"/>
    <n v="149"/>
    <n v="17"/>
    <n v="17"/>
  </r>
  <r>
    <x v="40"/>
    <d v="2016-06-11T00:00:00"/>
    <s v="Zone 3 - Popeye"/>
    <x v="127"/>
    <x v="61"/>
    <x v="55"/>
    <x v="4"/>
    <x v="20"/>
    <m/>
    <s v="Shark Spotted Gully"/>
    <n v="144"/>
    <n v="15.1"/>
    <n v="15.1"/>
  </r>
  <r>
    <x v="40"/>
    <d v="2016-06-11T00:00:00"/>
    <s v="Zone 3 - Popeye"/>
    <x v="127"/>
    <x v="61"/>
    <x v="55"/>
    <x v="4"/>
    <x v="20"/>
    <m/>
    <s v="Shark Spotted Gully"/>
    <n v="108"/>
    <n v="5.6"/>
    <n v="5.6"/>
  </r>
  <r>
    <x v="40"/>
    <d v="2016-06-11T00:00:00"/>
    <s v="Zone 3 - Popeye"/>
    <x v="465"/>
    <x v="324"/>
    <x v="246"/>
    <x v="2"/>
    <x v="7"/>
    <s v="Galjoen"/>
    <m/>
    <n v="31"/>
    <n v="0.5"/>
    <n v="0.5"/>
  </r>
  <r>
    <x v="40"/>
    <d v="2016-06-11T00:00:00"/>
    <s v="Zone 3 - Popeye"/>
    <x v="301"/>
    <x v="214"/>
    <x v="41"/>
    <x v="2"/>
    <x v="7"/>
    <s v="Kob"/>
    <m/>
    <n v="48"/>
    <n v="1.1000000000000001"/>
    <n v="1.1000000000000001"/>
  </r>
  <r>
    <x v="40"/>
    <d v="2016-06-11T00:00:00"/>
    <s v="Zone 3 - Popeye"/>
    <x v="410"/>
    <x v="81"/>
    <x v="82"/>
    <x v="6"/>
    <x v="7"/>
    <s v="Galjoen"/>
    <m/>
    <n v="30"/>
    <n v="0.5"/>
    <n v="0.5"/>
  </r>
  <r>
    <x v="40"/>
    <d v="2016-06-11T00:00:00"/>
    <s v="Zone 3 - Popeye"/>
    <x v="410"/>
    <x v="81"/>
    <x v="82"/>
    <x v="6"/>
    <x v="7"/>
    <s v="Galjoen"/>
    <m/>
    <n v="31"/>
    <n v="0.5"/>
    <n v="0.5"/>
  </r>
  <r>
    <x v="40"/>
    <d v="2016-06-11T00:00:00"/>
    <s v="Zone 3 - Popeye"/>
    <x v="575"/>
    <x v="395"/>
    <x v="47"/>
    <x v="6"/>
    <x v="7"/>
    <m/>
    <s v="Shark Spotted Gully"/>
    <n v="68"/>
    <n v="1.2"/>
    <n v="1.2"/>
  </r>
  <r>
    <x v="40"/>
    <d v="2016-06-11T00:00:00"/>
    <s v="Zone 3 - Popeye"/>
    <x v="595"/>
    <x v="404"/>
    <x v="313"/>
    <x v="4"/>
    <x v="15"/>
    <m/>
    <m/>
    <m/>
    <s v=""/>
    <s v=""/>
  </r>
  <r>
    <x v="40"/>
    <d v="2016-06-11T00:00:00"/>
    <s v="Zone 3 - Popeye"/>
    <x v="139"/>
    <x v="109"/>
    <x v="94"/>
    <x v="4"/>
    <x v="15"/>
    <m/>
    <m/>
    <m/>
    <s v=""/>
    <s v=""/>
  </r>
  <r>
    <x v="40"/>
    <d v="2016-06-11T00:00:00"/>
    <s v="Zone 3 - Popeye"/>
    <x v="147"/>
    <x v="116"/>
    <x v="29"/>
    <x v="6"/>
    <x v="15"/>
    <m/>
    <m/>
    <m/>
    <s v=""/>
    <s v=""/>
  </r>
  <r>
    <x v="40"/>
    <d v="2016-06-11T00:00:00"/>
    <s v="Zone 3 - Popeye"/>
    <x v="609"/>
    <x v="81"/>
    <x v="37"/>
    <x v="2"/>
    <x v="15"/>
    <s v="Galjoen"/>
    <m/>
    <n v="34"/>
    <n v="0.7"/>
    <n v="0.7"/>
  </r>
  <r>
    <x v="40"/>
    <d v="2016-06-11T00:00:00"/>
    <s v="Zone 3 - Popeye"/>
    <x v="543"/>
    <x v="75"/>
    <x v="293"/>
    <x v="2"/>
    <x v="15"/>
    <s v="Galjoen"/>
    <m/>
    <n v="36"/>
    <n v="0.9"/>
    <n v="0.9"/>
  </r>
  <r>
    <x v="40"/>
    <d v="2016-06-11T00:00:00"/>
    <s v="Zone 3 - Popeye"/>
    <x v="277"/>
    <x v="24"/>
    <x v="139"/>
    <x v="4"/>
    <x v="15"/>
    <m/>
    <m/>
    <m/>
    <s v=""/>
    <s v=""/>
  </r>
  <r>
    <x v="40"/>
    <d v="2016-06-11T00:00:00"/>
    <s v="Zone 3 - Popeye"/>
    <x v="251"/>
    <x v="179"/>
    <x v="139"/>
    <x v="9"/>
    <x v="15"/>
    <m/>
    <m/>
    <m/>
    <s v=""/>
    <s v=""/>
  </r>
  <r>
    <x v="40"/>
    <d v="2016-06-11T00:00:00"/>
    <s v="Zone 3 - Popeye"/>
    <x v="611"/>
    <x v="300"/>
    <x v="321"/>
    <x v="4"/>
    <x v="15"/>
    <m/>
    <m/>
    <m/>
    <s v=""/>
    <s v=""/>
  </r>
  <r>
    <x v="40"/>
    <d v="2016-06-11T00:00:00"/>
    <s v="Zone 3 - Popeye"/>
    <x v="610"/>
    <x v="411"/>
    <x v="320"/>
    <x v="7"/>
    <x v="15"/>
    <m/>
    <m/>
    <m/>
    <s v=""/>
    <s v=""/>
  </r>
  <r>
    <x v="40"/>
    <d v="2016-06-11T00:00:00"/>
    <s v="Zone 3 - Popeye"/>
    <x v="141"/>
    <x v="111"/>
    <x v="95"/>
    <x v="6"/>
    <x v="15"/>
    <m/>
    <m/>
    <m/>
    <s v=""/>
    <s v=""/>
  </r>
  <r>
    <x v="40"/>
    <d v="2016-06-11T00:00:00"/>
    <s v="Zone 3 - Popeye"/>
    <x v="612"/>
    <x v="251"/>
    <x v="97"/>
    <x v="9"/>
    <x v="15"/>
    <m/>
    <m/>
    <m/>
    <s v=""/>
    <s v=""/>
  </r>
  <r>
    <x v="40"/>
    <d v="2016-06-11T00:00:00"/>
    <s v="Zone 3 - Popeye"/>
    <x v="143"/>
    <x v="113"/>
    <x v="97"/>
    <x v="0"/>
    <x v="15"/>
    <m/>
    <s v="Shark Spotted Gully"/>
    <n v="154"/>
    <n v="19.100000000000001"/>
    <n v="19.100000000000001"/>
  </r>
  <r>
    <x v="40"/>
    <d v="2016-06-11T00:00:00"/>
    <s v="Zone 3 - Popeye"/>
    <x v="475"/>
    <x v="207"/>
    <x v="253"/>
    <x v="0"/>
    <x v="15"/>
    <m/>
    <m/>
    <m/>
    <s v=""/>
    <s v=""/>
  </r>
  <r>
    <x v="40"/>
    <d v="2016-06-11T00:00:00"/>
    <s v="Zone 3 - Popeye"/>
    <x v="656"/>
    <x v="78"/>
    <x v="238"/>
    <x v="2"/>
    <x v="15"/>
    <m/>
    <m/>
    <m/>
    <s v=""/>
    <s v=""/>
  </r>
  <r>
    <x v="40"/>
    <d v="2016-06-11T00:00:00"/>
    <s v="Zone 3 - Popeye"/>
    <x v="643"/>
    <x v="431"/>
    <x v="332"/>
    <x v="8"/>
    <x v="15"/>
    <m/>
    <m/>
    <m/>
    <s v=""/>
    <s v=""/>
  </r>
  <r>
    <x v="40"/>
    <d v="2016-06-11T00:00:00"/>
    <s v="Zone 3 - Popeye"/>
    <x v="568"/>
    <x v="300"/>
    <x v="102"/>
    <x v="2"/>
    <x v="4"/>
    <m/>
    <m/>
    <m/>
    <s v=""/>
    <s v=""/>
  </r>
  <r>
    <x v="40"/>
    <d v="2016-06-11T00:00:00"/>
    <s v="Zone 3 - Popeye"/>
    <x v="566"/>
    <x v="207"/>
    <x v="94"/>
    <x v="2"/>
    <x v="17"/>
    <m/>
    <m/>
    <m/>
    <s v=""/>
    <s v=""/>
  </r>
  <r>
    <x v="40"/>
    <d v="2016-06-11T00:00:00"/>
    <s v="Zone 3 - Popeye"/>
    <x v="601"/>
    <x v="340"/>
    <x v="59"/>
    <x v="2"/>
    <x v="43"/>
    <m/>
    <m/>
    <m/>
    <s v=""/>
    <s v=""/>
  </r>
  <r>
    <x v="40"/>
    <d v="2016-06-11T00:00:00"/>
    <s v="Zone 3 - Popeye"/>
    <x v="351"/>
    <x v="110"/>
    <x v="197"/>
    <x v="4"/>
    <x v="17"/>
    <m/>
    <m/>
    <m/>
    <s v=""/>
    <s v=""/>
  </r>
  <r>
    <x v="40"/>
    <d v="2016-06-11T00:00:00"/>
    <s v="Zone 3 - Popeye"/>
    <x v="602"/>
    <x v="407"/>
    <x v="43"/>
    <x v="0"/>
    <x v="17"/>
    <s v="Galjoen"/>
    <m/>
    <n v="30"/>
    <n v="0.5"/>
    <n v="0.5"/>
  </r>
  <r>
    <x v="40"/>
    <d v="2016-06-11T00:00:00"/>
    <s v="Zone 3 - Popeye"/>
    <x v="311"/>
    <x v="220"/>
    <x v="176"/>
    <x v="0"/>
    <x v="17"/>
    <s v="Galjoen"/>
    <m/>
    <n v="30"/>
    <n v="0.5"/>
    <n v="0.5"/>
  </r>
  <r>
    <x v="40"/>
    <d v="2016-06-11T00:00:00"/>
    <s v="Zone 3 - Popeye"/>
    <x v="235"/>
    <x v="168"/>
    <x v="94"/>
    <x v="0"/>
    <x v="17"/>
    <s v="Galjoen"/>
    <m/>
    <n v="43"/>
    <n v="1.5"/>
    <n v="1.5"/>
  </r>
  <r>
    <x v="40"/>
    <d v="2016-06-11T00:00:00"/>
    <s v="Zone 3 - Popeye"/>
    <x v="255"/>
    <x v="183"/>
    <x v="94"/>
    <x v="3"/>
    <x v="17"/>
    <s v="Galjoen"/>
    <m/>
    <n v="32"/>
    <n v="0.6"/>
    <n v="0.6"/>
  </r>
  <r>
    <x v="40"/>
    <d v="2016-06-11T00:00:00"/>
    <s v="Zone 3 - Popeye"/>
    <x v="255"/>
    <x v="183"/>
    <x v="94"/>
    <x v="3"/>
    <x v="17"/>
    <s v="Galjoen"/>
    <m/>
    <n v="31"/>
    <n v="0.5"/>
    <n v="0.5"/>
  </r>
  <r>
    <x v="40"/>
    <d v="2016-06-11T00:00:00"/>
    <s v="Zone 3 - Popeye"/>
    <x v="350"/>
    <x v="32"/>
    <x v="197"/>
    <x v="2"/>
    <x v="17"/>
    <m/>
    <s v="Shark Spotted Gully"/>
    <n v="80"/>
    <n v="2"/>
    <n v="2"/>
  </r>
  <r>
    <x v="40"/>
    <d v="2016-06-11T00:00:00"/>
    <s v="Zone 3 - Popeye"/>
    <x v="350"/>
    <x v="32"/>
    <x v="197"/>
    <x v="2"/>
    <x v="17"/>
    <m/>
    <s v="Shark Spotted Gully"/>
    <n v="81"/>
    <n v="2.1"/>
    <n v="2.1"/>
  </r>
  <r>
    <x v="40"/>
    <d v="2016-06-11T00:00:00"/>
    <s v="Zone 3 - Popeye"/>
    <x v="447"/>
    <x v="13"/>
    <x v="238"/>
    <x v="4"/>
    <x v="17"/>
    <s v="Galjoen"/>
    <m/>
    <n v="31"/>
    <n v="0.5"/>
    <n v="0.5"/>
  </r>
  <r>
    <x v="40"/>
    <d v="2016-06-11T00:00:00"/>
    <s v="Zone 3 - Popeye"/>
    <x v="447"/>
    <x v="13"/>
    <x v="238"/>
    <x v="4"/>
    <x v="17"/>
    <s v="Galjoen"/>
    <m/>
    <n v="32"/>
    <n v="0.6"/>
    <n v="0.6"/>
  </r>
  <r>
    <x v="40"/>
    <d v="2016-06-11T00:00:00"/>
    <s v="Zone 3 - Popeye"/>
    <x v="592"/>
    <x v="5"/>
    <x v="312"/>
    <x v="2"/>
    <x v="21"/>
    <s v="Kob"/>
    <m/>
    <n v="53"/>
    <n v="1.5"/>
    <n v="1.5"/>
  </r>
  <r>
    <x v="40"/>
    <d v="2016-06-11T00:00:00"/>
    <s v="Zone 3 - Popeye"/>
    <x v="230"/>
    <x v="167"/>
    <x v="21"/>
    <x v="2"/>
    <x v="21"/>
    <s v="Galjoen"/>
    <m/>
    <n v="31"/>
    <n v="0.5"/>
    <n v="0.5"/>
  </r>
  <r>
    <x v="40"/>
    <d v="2016-06-11T00:00:00"/>
    <s v="Zone 3 - Popeye"/>
    <x v="632"/>
    <x v="422"/>
    <x v="219"/>
    <x v="0"/>
    <x v="21"/>
    <s v="Galjoen"/>
    <m/>
    <n v="34"/>
    <n v="0.7"/>
    <n v="0.7"/>
  </r>
  <r>
    <x v="40"/>
    <d v="2016-06-11T00:00:00"/>
    <s v="Zone 3 - Popeye"/>
    <x v="632"/>
    <x v="422"/>
    <x v="219"/>
    <x v="0"/>
    <x v="21"/>
    <s v="Galjoen"/>
    <m/>
    <n v="32"/>
    <n v="0.6"/>
    <n v="0.6"/>
  </r>
  <r>
    <x v="40"/>
    <d v="2016-06-11T00:00:00"/>
    <s v="Zone 3 - Popeye"/>
    <x v="233"/>
    <x v="75"/>
    <x v="144"/>
    <x v="4"/>
    <x v="21"/>
    <m/>
    <s v="Shark Hound Smooth"/>
    <n v="73"/>
    <n v="1.2"/>
    <n v="1.2"/>
  </r>
  <r>
    <x v="40"/>
    <d v="2016-06-11T00:00:00"/>
    <s v="Zone 3 - Popeye"/>
    <x v="649"/>
    <x v="435"/>
    <x v="233"/>
    <x v="0"/>
    <x v="21"/>
    <s v="Galjoen"/>
    <m/>
    <n v="37"/>
    <n v="0.9"/>
    <n v="0.9"/>
  </r>
  <r>
    <x v="40"/>
    <d v="2016-06-11T00:00:00"/>
    <s v="Zone 3 - Popeye"/>
    <x v="228"/>
    <x v="104"/>
    <x v="141"/>
    <x v="2"/>
    <x v="21"/>
    <m/>
    <m/>
    <m/>
    <s v=""/>
    <s v=""/>
  </r>
  <r>
    <x v="40"/>
    <d v="2016-06-11T00:00:00"/>
    <s v="Zone 3 - Popeye"/>
    <x v="430"/>
    <x v="73"/>
    <x v="59"/>
    <x v="2"/>
    <x v="21"/>
    <m/>
    <m/>
    <m/>
    <s v=""/>
    <s v=""/>
  </r>
  <r>
    <x v="40"/>
    <d v="2016-06-11T00:00:00"/>
    <s v="Zone 3 - Popeye"/>
    <x v="558"/>
    <x v="73"/>
    <x v="172"/>
    <x v="4"/>
    <x v="21"/>
    <m/>
    <m/>
    <m/>
    <s v=""/>
    <s v=""/>
  </r>
  <r>
    <x v="40"/>
    <d v="2016-06-11T00:00:00"/>
    <s v="Zone 3 - Popeye"/>
    <x v="227"/>
    <x v="55"/>
    <x v="140"/>
    <x v="4"/>
    <x v="21"/>
    <m/>
    <m/>
    <m/>
    <s v=""/>
    <s v=""/>
  </r>
  <r>
    <x v="40"/>
    <d v="2016-06-11T00:00:00"/>
    <s v="Zone 3 - Popeye"/>
    <x v="560"/>
    <x v="389"/>
    <x v="172"/>
    <x v="2"/>
    <x v="21"/>
    <m/>
    <m/>
    <m/>
    <s v=""/>
    <s v=""/>
  </r>
  <r>
    <x v="40"/>
    <d v="2016-06-11T00:00:00"/>
    <s v="Zone 3 - Popeye"/>
    <x v="578"/>
    <x v="398"/>
    <x v="238"/>
    <x v="2"/>
    <x v="21"/>
    <m/>
    <m/>
    <m/>
    <s v=""/>
    <s v=""/>
  </r>
  <r>
    <x v="40"/>
    <d v="2016-06-11T00:00:00"/>
    <s v="Zone 3 - Popeye"/>
    <x v="232"/>
    <x v="47"/>
    <x v="143"/>
    <x v="4"/>
    <x v="21"/>
    <m/>
    <m/>
    <m/>
    <s v=""/>
    <s v=""/>
  </r>
  <r>
    <x v="40"/>
    <d v="2016-06-11T00:00:00"/>
    <s v="Zone 3 - Popeye"/>
    <x v="559"/>
    <x v="388"/>
    <x v="143"/>
    <x v="8"/>
    <x v="21"/>
    <m/>
    <m/>
    <m/>
    <s v=""/>
    <s v=""/>
  </r>
  <r>
    <x v="40"/>
    <d v="2016-06-11T00:00:00"/>
    <s v="Zone 3 - Popeye"/>
    <x v="364"/>
    <x v="55"/>
    <x v="78"/>
    <x v="2"/>
    <x v="21"/>
    <m/>
    <m/>
    <m/>
    <s v=""/>
    <s v=""/>
  </r>
  <r>
    <x v="40"/>
    <d v="2016-06-11T00:00:00"/>
    <s v="Zone 3 - Popeye"/>
    <x v="555"/>
    <x v="386"/>
    <x v="41"/>
    <x v="2"/>
    <x v="21"/>
    <m/>
    <m/>
    <m/>
    <s v=""/>
    <s v=""/>
  </r>
  <r>
    <x v="40"/>
    <d v="2016-06-11T00:00:00"/>
    <s v="Zone 3 - Popeye"/>
    <x v="657"/>
    <x v="440"/>
    <x v="10"/>
    <x v="2"/>
    <x v="11"/>
    <m/>
    <m/>
    <m/>
    <s v=""/>
    <s v=""/>
  </r>
  <r>
    <x v="40"/>
    <d v="2016-06-11T00:00:00"/>
    <s v="Zone 3 - Popeye"/>
    <x v="550"/>
    <x v="2"/>
    <x v="93"/>
    <x v="4"/>
    <x v="18"/>
    <m/>
    <m/>
    <m/>
    <s v=""/>
    <s v=""/>
  </r>
  <r>
    <x v="40"/>
    <d v="2016-06-11T00:00:00"/>
    <s v="Zone 3 - Popeye"/>
    <x v="551"/>
    <x v="275"/>
    <x v="171"/>
    <x v="2"/>
    <x v="20"/>
    <m/>
    <m/>
    <m/>
    <s v=""/>
    <s v=""/>
  </r>
  <r>
    <x v="40"/>
    <d v="2016-06-11T00:00:00"/>
    <s v="Zone 3 - Popeye"/>
    <x v="553"/>
    <x v="385"/>
    <x v="5"/>
    <x v="8"/>
    <x v="0"/>
    <m/>
    <m/>
    <m/>
    <s v=""/>
    <s v=""/>
  </r>
  <r>
    <x v="40"/>
    <d v="2016-06-11T00:00:00"/>
    <s v="Zone 3 - Popeye"/>
    <x v="554"/>
    <x v="8"/>
    <x v="296"/>
    <x v="2"/>
    <x v="1"/>
    <m/>
    <m/>
    <m/>
    <s v=""/>
    <s v=""/>
  </r>
  <r>
    <x v="40"/>
    <d v="2016-06-11T00:00:00"/>
    <s v="Zone 3 - Popeye"/>
    <x v="555"/>
    <x v="386"/>
    <x v="41"/>
    <x v="2"/>
    <x v="21"/>
    <m/>
    <m/>
    <m/>
    <s v=""/>
    <s v=""/>
  </r>
  <r>
    <x v="40"/>
    <d v="2016-06-11T00:00:00"/>
    <s v="Zone 3 - Popeye"/>
    <x v="276"/>
    <x v="441"/>
    <x v="248"/>
    <x v="2"/>
    <x v="21"/>
    <m/>
    <m/>
    <m/>
    <s v=""/>
    <s v=""/>
  </r>
  <r>
    <x v="40"/>
    <d v="2016-06-11T00:00:00"/>
    <s v="Zone 3 - Popeye"/>
    <x v="446"/>
    <x v="314"/>
    <x v="39"/>
    <x v="2"/>
    <x v="5"/>
    <s v="Galjoen"/>
    <m/>
    <n v="55"/>
    <n v="3.2"/>
    <n v="3.2"/>
  </r>
  <r>
    <x v="40"/>
    <d v="2016-06-11T00:00:00"/>
    <s v="Zone 3 - Popeye"/>
    <x v="134"/>
    <x v="5"/>
    <x v="74"/>
    <x v="2"/>
    <x v="5"/>
    <s v="Galjoen"/>
    <m/>
    <n v="31"/>
    <n v="0.5"/>
    <n v="0.5"/>
  </r>
  <r>
    <x v="40"/>
    <d v="2016-06-11T00:00:00"/>
    <s v="Zone 3 - Popeye"/>
    <x v="134"/>
    <x v="5"/>
    <x v="74"/>
    <x v="2"/>
    <x v="5"/>
    <m/>
    <s v="Shark Spotted Gully"/>
    <n v="100"/>
    <n v="4.3"/>
    <n v="4.3"/>
  </r>
  <r>
    <x v="40"/>
    <d v="2016-06-11T00:00:00"/>
    <s v="Zone 3 - Popeye"/>
    <x v="57"/>
    <x v="5"/>
    <x v="21"/>
    <x v="2"/>
    <x v="5"/>
    <s v="Galjoen"/>
    <m/>
    <n v="34"/>
    <n v="0.7"/>
    <n v="0.7"/>
  </r>
  <r>
    <x v="40"/>
    <d v="2016-06-11T00:00:00"/>
    <s v="Zone 3 - Popeye"/>
    <x v="55"/>
    <x v="47"/>
    <x v="40"/>
    <x v="2"/>
    <x v="5"/>
    <m/>
    <s v="Shark Spotted Gully"/>
    <n v="122"/>
    <n v="8.6"/>
    <n v="8.6"/>
  </r>
  <r>
    <x v="40"/>
    <d v="2016-06-11T00:00:00"/>
    <s v="Zone 3 - Popeye"/>
    <x v="56"/>
    <x v="39"/>
    <x v="41"/>
    <x v="2"/>
    <x v="5"/>
    <m/>
    <s v="Shark Spotted Gully"/>
    <n v="133"/>
    <n v="11.5"/>
    <n v="11.5"/>
  </r>
  <r>
    <x v="40"/>
    <d v="2016-06-11T00:00:00"/>
    <s v="Zone 3 - Popeye"/>
    <x v="56"/>
    <x v="39"/>
    <x v="41"/>
    <x v="2"/>
    <x v="5"/>
    <m/>
    <s v="Shark Hound Smooth"/>
    <n v="147"/>
    <n v="14.2"/>
    <n v="14.2"/>
  </r>
  <r>
    <x v="40"/>
    <d v="2016-06-11T00:00:00"/>
    <s v="Zone 3 - Popeye"/>
    <x v="135"/>
    <x v="107"/>
    <x v="90"/>
    <x v="2"/>
    <x v="5"/>
    <m/>
    <s v="Shark Spotted Gully"/>
    <n v="120"/>
    <n v="8.1"/>
    <n v="8.1"/>
  </r>
  <r>
    <x v="40"/>
    <d v="2016-06-11T00:00:00"/>
    <s v="Zone 3 - Popeye"/>
    <x v="636"/>
    <x v="424"/>
    <x v="329"/>
    <x v="7"/>
    <x v="5"/>
    <s v="Galjoen"/>
    <m/>
    <n v="32"/>
    <n v="0.6"/>
    <n v="0.6"/>
  </r>
  <r>
    <x v="40"/>
    <d v="2016-06-11T00:00:00"/>
    <s v="Zone 3 - Popeye"/>
    <x v="619"/>
    <x v="416"/>
    <x v="324"/>
    <x v="7"/>
    <x v="5"/>
    <s v="Galjoen"/>
    <m/>
    <n v="33"/>
    <n v="0.7"/>
    <n v="0.7"/>
  </r>
  <r>
    <x v="40"/>
    <d v="2016-06-11T00:00:00"/>
    <s v="Zone 3 - Popeye"/>
    <x v="48"/>
    <x v="43"/>
    <x v="34"/>
    <x v="6"/>
    <x v="5"/>
    <s v="Galjoen"/>
    <m/>
    <n v="32"/>
    <n v="0.6"/>
    <n v="0.6"/>
  </r>
  <r>
    <x v="40"/>
    <d v="2016-06-11T00:00:00"/>
    <s v="Zone 3 - Popeye"/>
    <x v="491"/>
    <x v="344"/>
    <x v="261"/>
    <x v="2"/>
    <x v="5"/>
    <m/>
    <s v="Shark Spotted Gully"/>
    <n v="114"/>
    <n v="6.8"/>
    <n v="6.8"/>
  </r>
  <r>
    <x v="40"/>
    <d v="2016-06-11T00:00:00"/>
    <s v="Zone 3 - Popeye"/>
    <x v="489"/>
    <x v="342"/>
    <x v="39"/>
    <x v="8"/>
    <x v="5"/>
    <m/>
    <m/>
    <m/>
    <s v=""/>
    <s v=""/>
  </r>
  <r>
    <x v="40"/>
    <d v="2016-06-11T00:00:00"/>
    <s v="Zone 3 - Popeye"/>
    <x v="249"/>
    <x v="178"/>
    <x v="114"/>
    <x v="2"/>
    <x v="5"/>
    <m/>
    <m/>
    <m/>
    <s v=""/>
    <s v=""/>
  </r>
  <r>
    <x v="40"/>
    <d v="2016-06-11T00:00:00"/>
    <s v="Zone 3 - Popeye"/>
    <x v="59"/>
    <x v="48"/>
    <x v="43"/>
    <x v="2"/>
    <x v="5"/>
    <m/>
    <m/>
    <m/>
    <s v=""/>
    <s v=""/>
  </r>
  <r>
    <x v="40"/>
    <d v="2016-06-11T00:00:00"/>
    <s v="Zone 3 - Popeye"/>
    <x v="466"/>
    <x v="326"/>
    <x v="133"/>
    <x v="2"/>
    <x v="5"/>
    <m/>
    <m/>
    <m/>
    <s v=""/>
    <s v=""/>
  </r>
  <r>
    <x v="40"/>
    <d v="2016-06-11T00:00:00"/>
    <s v="Zone 3 - Popeye"/>
    <x v="47"/>
    <x v="42"/>
    <x v="34"/>
    <x v="1"/>
    <x v="5"/>
    <m/>
    <m/>
    <m/>
    <s v=""/>
    <s v=""/>
  </r>
  <r>
    <x v="40"/>
    <d v="2016-06-11T00:00:00"/>
    <s v="Zone 3 - Popeye"/>
    <x v="3"/>
    <x v="3"/>
    <x v="2"/>
    <x v="0"/>
    <x v="0"/>
    <s v="Galjoen"/>
    <m/>
    <n v="32"/>
    <n v="0.6"/>
    <n v="0.6"/>
  </r>
  <r>
    <x v="40"/>
    <d v="2016-06-11T00:00:00"/>
    <s v="Zone 3 - Popeye"/>
    <x v="3"/>
    <x v="3"/>
    <x v="2"/>
    <x v="0"/>
    <x v="0"/>
    <s v="Galjoen"/>
    <m/>
    <n v="32"/>
    <n v="0.6"/>
    <n v="0.6"/>
  </r>
  <r>
    <x v="40"/>
    <d v="2016-06-11T00:00:00"/>
    <s v="Zone 3 - Popeye"/>
    <x v="3"/>
    <x v="3"/>
    <x v="2"/>
    <x v="0"/>
    <x v="0"/>
    <s v="Galjoen"/>
    <m/>
    <n v="31"/>
    <n v="0.5"/>
    <n v="0.5"/>
  </r>
  <r>
    <x v="40"/>
    <d v="2016-06-11T00:00:00"/>
    <s v="Zone 3 - Popeye"/>
    <x v="3"/>
    <x v="3"/>
    <x v="2"/>
    <x v="0"/>
    <x v="0"/>
    <s v="Galjoen"/>
    <m/>
    <n v="31"/>
    <n v="0.5"/>
    <n v="0.5"/>
  </r>
  <r>
    <x v="40"/>
    <d v="2016-06-11T00:00:00"/>
    <s v="Zone 3 - Popeye"/>
    <x v="3"/>
    <x v="3"/>
    <x v="2"/>
    <x v="0"/>
    <x v="0"/>
    <s v="Galjoen"/>
    <m/>
    <n v="31"/>
    <n v="0.5"/>
    <n v="0.5"/>
  </r>
  <r>
    <x v="40"/>
    <d v="2016-06-11T00:00:00"/>
    <s v="Zone 3 - Popeye"/>
    <x v="3"/>
    <x v="3"/>
    <x v="2"/>
    <x v="0"/>
    <x v="0"/>
    <s v="Galjoen"/>
    <m/>
    <n v="35"/>
    <n v="0.8"/>
    <n v="0.8"/>
  </r>
  <r>
    <x v="40"/>
    <d v="2016-06-11T00:00:00"/>
    <s v="Zone 3 - Popeye"/>
    <x v="3"/>
    <x v="3"/>
    <x v="2"/>
    <x v="0"/>
    <x v="0"/>
    <s v="Galjoen"/>
    <m/>
    <n v="32"/>
    <n v="0.6"/>
    <n v="0.6"/>
  </r>
  <r>
    <x v="40"/>
    <d v="2016-06-11T00:00:00"/>
    <s v="Zone 3 - Popeye"/>
    <x v="3"/>
    <x v="3"/>
    <x v="2"/>
    <x v="0"/>
    <x v="0"/>
    <s v="Galjoen"/>
    <m/>
    <n v="35"/>
    <n v="0.8"/>
    <n v="0.8"/>
  </r>
  <r>
    <x v="40"/>
    <d v="2016-06-11T00:00:00"/>
    <s v="Zone 3 - Popeye"/>
    <x v="14"/>
    <x v="14"/>
    <x v="10"/>
    <x v="4"/>
    <x v="0"/>
    <s v="Kob"/>
    <m/>
    <n v="43"/>
    <n v="0.8"/>
    <n v="0.8"/>
  </r>
  <r>
    <x v="40"/>
    <d v="2016-06-11T00:00:00"/>
    <s v="Zone 3 - Popeye"/>
    <x v="14"/>
    <x v="14"/>
    <x v="10"/>
    <x v="4"/>
    <x v="0"/>
    <s v="Kob"/>
    <m/>
    <n v="61"/>
    <n v="2.2999999999999998"/>
    <n v="2.2999999999999998"/>
  </r>
  <r>
    <x v="40"/>
    <d v="2016-06-11T00:00:00"/>
    <s v="Zone 3 - Popeye"/>
    <x v="607"/>
    <x v="228"/>
    <x v="319"/>
    <x v="4"/>
    <x v="0"/>
    <s v="Galjoen"/>
    <m/>
    <n v="35"/>
    <n v="0.8"/>
    <n v="0.8"/>
  </r>
  <r>
    <x v="40"/>
    <d v="2016-06-11T00:00:00"/>
    <s v="Zone 3 - Popeye"/>
    <x v="607"/>
    <x v="228"/>
    <x v="319"/>
    <x v="4"/>
    <x v="0"/>
    <s v="Galjoen"/>
    <m/>
    <n v="31"/>
    <n v="0.5"/>
    <n v="0.5"/>
  </r>
  <r>
    <x v="40"/>
    <d v="2016-06-11T00:00:00"/>
    <s v="Zone 3 - Popeye"/>
    <x v="10"/>
    <x v="10"/>
    <x v="6"/>
    <x v="4"/>
    <x v="0"/>
    <m/>
    <s v="Shark Spotted Gully"/>
    <n v="106"/>
    <n v="5.3"/>
    <n v="5.3"/>
  </r>
  <r>
    <x v="40"/>
    <d v="2016-06-11T00:00:00"/>
    <s v="Zone 3 - Popeye"/>
    <x v="10"/>
    <x v="10"/>
    <x v="6"/>
    <x v="4"/>
    <x v="0"/>
    <s v="Galjoen"/>
    <m/>
    <n v="31"/>
    <n v="0.5"/>
    <n v="0.5"/>
  </r>
  <r>
    <x v="40"/>
    <d v="2016-06-11T00:00:00"/>
    <s v="Zone 3 - Popeye"/>
    <x v="11"/>
    <x v="11"/>
    <x v="7"/>
    <x v="5"/>
    <x v="0"/>
    <s v="Galjoen"/>
    <m/>
    <n v="32"/>
    <n v="0.6"/>
    <n v="0.6"/>
  </r>
  <r>
    <x v="40"/>
    <d v="2016-06-11T00:00:00"/>
    <s v="Zone 3 - Popeye"/>
    <x v="263"/>
    <x v="55"/>
    <x v="158"/>
    <x v="2"/>
    <x v="0"/>
    <s v="Galjoen"/>
    <m/>
    <n v="30"/>
    <n v="0.5"/>
    <n v="0.5"/>
  </r>
  <r>
    <x v="40"/>
    <d v="2016-06-11T00:00:00"/>
    <s v="Zone 3 - Popeye"/>
    <x v="501"/>
    <x v="349"/>
    <x v="55"/>
    <x v="2"/>
    <x v="0"/>
    <s v="Kob"/>
    <m/>
    <n v="42"/>
    <n v="0.8"/>
    <n v="0.8"/>
  </r>
  <r>
    <x v="40"/>
    <d v="2016-06-11T00:00:00"/>
    <s v="Zone 3 - Popeye"/>
    <x v="1"/>
    <x v="1"/>
    <x v="0"/>
    <x v="1"/>
    <x v="0"/>
    <s v="Galjoen"/>
    <m/>
    <n v="40"/>
    <n v="1.2"/>
    <n v="1.2"/>
  </r>
  <r>
    <x v="40"/>
    <d v="2016-06-11T00:00:00"/>
    <s v="Zone 3 - Popeye"/>
    <x v="603"/>
    <x v="193"/>
    <x v="43"/>
    <x v="2"/>
    <x v="0"/>
    <s v="Galjoen"/>
    <m/>
    <n v="37"/>
    <n v="0.9"/>
    <n v="0.9"/>
  </r>
  <r>
    <x v="40"/>
    <d v="2016-06-11T00:00:00"/>
    <s v="Zone 3 - Popeye"/>
    <x v="325"/>
    <x v="61"/>
    <x v="187"/>
    <x v="2"/>
    <x v="0"/>
    <m/>
    <s v="Shark Spotted Gully"/>
    <n v="95"/>
    <n v="3.6"/>
    <n v="3.6"/>
  </r>
  <r>
    <x v="40"/>
    <d v="2016-06-11T00:00:00"/>
    <s v="Zone 3 - Popeye"/>
    <x v="4"/>
    <x v="4"/>
    <x v="2"/>
    <x v="2"/>
    <x v="0"/>
    <s v="Galjoen"/>
    <m/>
    <n v="31"/>
    <n v="0.5"/>
    <n v="0.5"/>
  </r>
  <r>
    <x v="40"/>
    <d v="2016-06-11T00:00:00"/>
    <s v="Zone 3 - Popeye"/>
    <x v="267"/>
    <x v="172"/>
    <x v="159"/>
    <x v="9"/>
    <x v="0"/>
    <s v="Kob"/>
    <m/>
    <n v="54"/>
    <n v="1.6"/>
    <n v="1.6"/>
  </r>
  <r>
    <x v="40"/>
    <d v="2016-06-11T00:00:00"/>
    <s v="Zone 3 - Popeye"/>
    <x v="268"/>
    <x v="138"/>
    <x v="159"/>
    <x v="9"/>
    <x v="0"/>
    <s v="Galjoen"/>
    <m/>
    <n v="34"/>
    <n v="0.7"/>
    <n v="0.7"/>
  </r>
  <r>
    <x v="40"/>
    <d v="2016-06-11T00:00:00"/>
    <s v="Zone 3 - Popeye"/>
    <x v="266"/>
    <x v="5"/>
    <x v="159"/>
    <x v="4"/>
    <x v="0"/>
    <s v="Galjoen"/>
    <m/>
    <n v="31"/>
    <n v="0.5"/>
    <n v="0.5"/>
  </r>
  <r>
    <x v="40"/>
    <d v="2016-06-11T00:00:00"/>
    <s v="Zone 3 - Popeye"/>
    <x v="650"/>
    <x v="53"/>
    <x v="63"/>
    <x v="2"/>
    <x v="0"/>
    <s v="Galjoen"/>
    <m/>
    <n v="33"/>
    <n v="0.7"/>
    <n v="0.7"/>
  </r>
  <r>
    <x v="40"/>
    <d v="2016-06-11T00:00:00"/>
    <s v="Zone 3 - Popeye"/>
    <x v="354"/>
    <x v="248"/>
    <x v="226"/>
    <x v="11"/>
    <x v="0"/>
    <m/>
    <m/>
    <m/>
    <s v=""/>
    <s v=""/>
  </r>
  <r>
    <x v="40"/>
    <d v="2016-06-11T00:00:00"/>
    <s v="Zone 3 - Popeye"/>
    <x v="0"/>
    <x v="0"/>
    <x v="0"/>
    <x v="0"/>
    <x v="0"/>
    <m/>
    <m/>
    <m/>
    <s v=""/>
    <s v=""/>
  </r>
  <r>
    <x v="40"/>
    <d v="2016-06-11T00:00:00"/>
    <s v="Zone 3 - Popeye"/>
    <x v="6"/>
    <x v="6"/>
    <x v="2"/>
    <x v="3"/>
    <x v="0"/>
    <m/>
    <m/>
    <m/>
    <s v=""/>
    <s v=""/>
  </r>
  <r>
    <x v="40"/>
    <d v="2016-06-11T00:00:00"/>
    <s v="Zone 3 - Popeye"/>
    <x v="606"/>
    <x v="410"/>
    <x v="318"/>
    <x v="5"/>
    <x v="0"/>
    <m/>
    <m/>
    <m/>
    <s v=""/>
    <s v=""/>
  </r>
  <r>
    <x v="40"/>
    <d v="2016-06-11T00:00:00"/>
    <s v="Zone 3 - Popeye"/>
    <x v="15"/>
    <x v="15"/>
    <x v="10"/>
    <x v="3"/>
    <x v="0"/>
    <m/>
    <m/>
    <m/>
    <s v=""/>
    <s v=""/>
  </r>
  <r>
    <x v="40"/>
    <d v="2016-06-11T00:00:00"/>
    <s v="Zone 3 - Popeye"/>
    <x v="261"/>
    <x v="188"/>
    <x v="158"/>
    <x v="7"/>
    <x v="0"/>
    <m/>
    <m/>
    <m/>
    <s v=""/>
    <s v=""/>
  </r>
  <r>
    <x v="40"/>
    <d v="2016-06-11T00:00:00"/>
    <s v="Zone 3 - Popeye"/>
    <x v="19"/>
    <x v="19"/>
    <x v="14"/>
    <x v="2"/>
    <x v="0"/>
    <m/>
    <s v="Shark Spotted Gully"/>
    <n v="84"/>
    <n v="2.4"/>
    <n v="2.4"/>
  </r>
  <r>
    <x v="40"/>
    <d v="2016-06-11T00:00:00"/>
    <s v="Zone 3 - Popeye"/>
    <x v="19"/>
    <x v="19"/>
    <x v="14"/>
    <x v="2"/>
    <x v="0"/>
    <s v="Kob"/>
    <m/>
    <n v="61"/>
    <n v="2.2999999999999998"/>
    <n v="2.2999999999999998"/>
  </r>
  <r>
    <x v="40"/>
    <d v="2016-06-11T00:00:00"/>
    <s v="Zone 3 - Popeye"/>
    <x v="19"/>
    <x v="19"/>
    <x v="14"/>
    <x v="2"/>
    <x v="0"/>
    <s v="Galjoen"/>
    <m/>
    <n v="33"/>
    <n v="0.7"/>
    <n v="0.7"/>
  </r>
  <r>
    <x v="40"/>
    <d v="2016-06-11T00:00:00"/>
    <s v="Zone 3 - Popeye"/>
    <x v="472"/>
    <x v="331"/>
    <x v="250"/>
    <x v="2"/>
    <x v="0"/>
    <m/>
    <m/>
    <m/>
    <s v=""/>
    <s v=""/>
  </r>
  <r>
    <x v="40"/>
    <d v="2016-06-11T00:00:00"/>
    <s v="Zone 3 - Popeye"/>
    <x v="215"/>
    <x v="442"/>
    <x v="339"/>
    <x v="7"/>
    <x v="0"/>
    <m/>
    <m/>
    <m/>
    <s v=""/>
    <s v=""/>
  </r>
  <r>
    <x v="40"/>
    <d v="2016-06-11T00:00:00"/>
    <s v="Zone 3 - Popeye"/>
    <x v="9"/>
    <x v="443"/>
    <x v="28"/>
    <x v="2"/>
    <x v="0"/>
    <m/>
    <m/>
    <m/>
    <s v=""/>
    <s v=""/>
  </r>
  <r>
    <x v="40"/>
    <d v="2016-06-11T00:00:00"/>
    <s v="Zone 3 - Popeye"/>
    <x v="37"/>
    <x v="32"/>
    <x v="28"/>
    <x v="0"/>
    <x v="3"/>
    <m/>
    <m/>
    <m/>
    <s v=""/>
    <s v=""/>
  </r>
  <r>
    <x v="40"/>
    <d v="2016-06-11T00:00:00"/>
    <s v="Zone 3 - Popeye"/>
    <x v="542"/>
    <x v="378"/>
    <x v="70"/>
    <x v="2"/>
    <x v="3"/>
    <m/>
    <m/>
    <m/>
    <s v=""/>
    <s v=""/>
  </r>
  <r>
    <x v="40"/>
    <d v="2016-06-11T00:00:00"/>
    <s v="Zone 3 - Popeye"/>
    <x v="23"/>
    <x v="22"/>
    <x v="17"/>
    <x v="6"/>
    <x v="3"/>
    <m/>
    <m/>
    <m/>
    <s v=""/>
    <s v=""/>
  </r>
  <r>
    <x v="40"/>
    <d v="2016-06-11T00:00:00"/>
    <s v="Zone 3 - Popeye"/>
    <x v="26"/>
    <x v="25"/>
    <x v="20"/>
    <x v="6"/>
    <x v="3"/>
    <m/>
    <m/>
    <m/>
    <s v=""/>
    <s v=""/>
  </r>
  <r>
    <x v="40"/>
    <d v="2016-06-11T00:00:00"/>
    <s v="Zone 3 - Popeye"/>
    <x v="22"/>
    <x v="21"/>
    <x v="17"/>
    <x v="6"/>
    <x v="3"/>
    <m/>
    <m/>
    <m/>
    <s v=""/>
    <s v=""/>
  </r>
  <r>
    <x v="40"/>
    <d v="2016-06-11T00:00:00"/>
    <s v="Zone 3 - Popeye"/>
    <x v="470"/>
    <x v="329"/>
    <x v="258"/>
    <x v="4"/>
    <x v="3"/>
    <m/>
    <s v="Shark Hound Smooth"/>
    <n v="102"/>
    <n v="4"/>
    <n v="4"/>
  </r>
  <r>
    <x v="40"/>
    <d v="2016-06-11T00:00:00"/>
    <s v="Zone 3 - Popeye"/>
    <x v="34"/>
    <x v="29"/>
    <x v="25"/>
    <x v="1"/>
    <x v="3"/>
    <s v="Galjoen"/>
    <m/>
    <n v="41"/>
    <n v="1.3"/>
    <n v="1.3"/>
  </r>
  <r>
    <x v="40"/>
    <d v="2016-06-11T00:00:00"/>
    <s v="Zone 3 - Popeye"/>
    <x v="34"/>
    <x v="29"/>
    <x v="25"/>
    <x v="1"/>
    <x v="3"/>
    <s v="Steenbras West Coast"/>
    <m/>
    <n v="41"/>
    <n v="1.5"/>
    <n v="1.5"/>
  </r>
  <r>
    <x v="40"/>
    <d v="2016-06-11T00:00:00"/>
    <s v="Zone 3 - Popeye"/>
    <x v="25"/>
    <x v="350"/>
    <x v="19"/>
    <x v="0"/>
    <x v="3"/>
    <m/>
    <m/>
    <m/>
    <s v=""/>
    <s v=""/>
  </r>
  <r>
    <x v="40"/>
    <d v="2016-06-11T00:00:00"/>
    <s v="Zone 3 - Popeye"/>
    <x v="41"/>
    <x v="36"/>
    <x v="19"/>
    <x v="8"/>
    <x v="3"/>
    <s v="Galjoen"/>
    <m/>
    <n v="32"/>
    <n v="0.6"/>
    <n v="0.6"/>
  </r>
  <r>
    <x v="40"/>
    <d v="2016-06-11T00:00:00"/>
    <s v="Zone 3 - Popeye"/>
    <x v="618"/>
    <x v="6"/>
    <x v="323"/>
    <x v="7"/>
    <x v="3"/>
    <m/>
    <m/>
    <m/>
    <s v=""/>
    <s v=""/>
  </r>
  <r>
    <x v="40"/>
    <d v="2016-06-11T00:00:00"/>
    <s v="Zone 3 - Popeye"/>
    <x v="257"/>
    <x v="185"/>
    <x v="48"/>
    <x v="2"/>
    <x v="3"/>
    <m/>
    <m/>
    <m/>
    <s v=""/>
    <s v=""/>
  </r>
  <r>
    <x v="40"/>
    <d v="2016-06-11T00:00:00"/>
    <s v="Zone 3 - Popeye"/>
    <x v="29"/>
    <x v="27"/>
    <x v="22"/>
    <x v="6"/>
    <x v="3"/>
    <m/>
    <m/>
    <m/>
    <s v=""/>
    <s v=""/>
  </r>
  <r>
    <x v="40"/>
    <d v="2016-06-11T00:00:00"/>
    <s v="Zone 3 - Popeye"/>
    <x v="33"/>
    <x v="5"/>
    <x v="25"/>
    <x v="6"/>
    <x v="3"/>
    <m/>
    <m/>
    <m/>
    <s v=""/>
    <s v=""/>
  </r>
  <r>
    <x v="40"/>
    <d v="2016-06-11T00:00:00"/>
    <s v="Zone 3 - Popeye"/>
    <x v="403"/>
    <x v="55"/>
    <x v="94"/>
    <x v="6"/>
    <x v="3"/>
    <m/>
    <m/>
    <m/>
    <s v=""/>
    <s v=""/>
  </r>
  <r>
    <x v="40"/>
    <d v="2016-06-11T00:00:00"/>
    <s v="Zone 3 - Popeye"/>
    <x v="40"/>
    <x v="35"/>
    <x v="3"/>
    <x v="4"/>
    <x v="3"/>
    <m/>
    <m/>
    <m/>
    <s v=""/>
    <s v=""/>
  </r>
  <r>
    <x v="40"/>
    <d v="2016-06-11T00:00:00"/>
    <s v="Zone 3 - Popeye"/>
    <x v="93"/>
    <x v="77"/>
    <x v="65"/>
    <x v="6"/>
    <x v="21"/>
    <m/>
    <m/>
    <m/>
    <s v=""/>
    <s v=""/>
  </r>
  <r>
    <x v="40"/>
    <d v="2016-06-11T00:00:00"/>
    <s v="Zone 3 - Popeye"/>
    <x v="426"/>
    <x v="298"/>
    <x v="140"/>
    <x v="8"/>
    <x v="21"/>
    <m/>
    <m/>
    <m/>
    <s v=""/>
    <s v=""/>
  </r>
  <r>
    <x v="40"/>
    <d v="2016-06-11T00:00:00"/>
    <s v="Zone 3 - Popeye"/>
    <x v="396"/>
    <x v="327"/>
    <x v="123"/>
    <x v="2"/>
    <x v="21"/>
    <m/>
    <m/>
    <m/>
    <s v=""/>
    <s v=""/>
  </r>
  <r>
    <x v="40"/>
    <d v="2016-06-11T00:00:00"/>
    <s v="Zone 3 - Popeye"/>
    <x v="366"/>
    <x v="55"/>
    <x v="94"/>
    <x v="6"/>
    <x v="21"/>
    <m/>
    <m/>
    <m/>
    <s v=""/>
    <s v=""/>
  </r>
  <r>
    <x v="40"/>
    <d v="2016-06-11T00:00:00"/>
    <s v="Zone 3 - Popeye"/>
    <x v="348"/>
    <x v="23"/>
    <x v="94"/>
    <x v="4"/>
    <x v="21"/>
    <m/>
    <m/>
    <m/>
    <s v=""/>
    <s v=""/>
  </r>
  <r>
    <x v="40"/>
    <d v="2016-06-11T00:00:00"/>
    <s v="Zone 3 - Popeye"/>
    <x v="627"/>
    <x v="173"/>
    <x v="226"/>
    <x v="6"/>
    <x v="21"/>
    <m/>
    <m/>
    <m/>
    <s v=""/>
    <s v=""/>
  </r>
  <r>
    <x v="41"/>
    <d v="2016-09-17T00:00:00"/>
    <s v="Zone 2 - Myl 30"/>
    <x v="79"/>
    <x v="66"/>
    <x v="55"/>
    <x v="2"/>
    <x v="8"/>
    <s v="Kob"/>
    <m/>
    <n v="49"/>
    <n v="1.2"/>
    <n v="1.2"/>
  </r>
  <r>
    <x v="41"/>
    <d v="2016-09-17T00:00:00"/>
    <s v="Zone 2 - Myl 30"/>
    <x v="78"/>
    <x v="65"/>
    <x v="55"/>
    <x v="2"/>
    <x v="8"/>
    <s v="Kob"/>
    <m/>
    <n v="42"/>
    <n v="0.8"/>
    <n v="0.8"/>
  </r>
  <r>
    <x v="41"/>
    <d v="2016-09-17T00:00:00"/>
    <s v="Zone 2 - Myl 30"/>
    <x v="408"/>
    <x v="31"/>
    <x v="171"/>
    <x v="2"/>
    <x v="8"/>
    <s v="Galjoen"/>
    <m/>
    <n v="38"/>
    <n v="1"/>
    <n v="1"/>
  </r>
  <r>
    <x v="41"/>
    <d v="2016-09-17T00:00:00"/>
    <s v="Zone 2 - Myl 30"/>
    <x v="479"/>
    <x v="335"/>
    <x v="39"/>
    <x v="2"/>
    <x v="8"/>
    <s v="Kob"/>
    <m/>
    <n v="49"/>
    <n v="1.2"/>
    <n v="1.2"/>
  </r>
  <r>
    <x v="41"/>
    <d v="2016-09-17T00:00:00"/>
    <s v="Zone 2 - Myl 30"/>
    <x v="479"/>
    <x v="335"/>
    <x v="39"/>
    <x v="2"/>
    <x v="8"/>
    <s v="Kob"/>
    <m/>
    <n v="48"/>
    <n v="1.1000000000000001"/>
    <n v="1.1000000000000001"/>
  </r>
  <r>
    <x v="41"/>
    <d v="2016-09-17T00:00:00"/>
    <s v="Zone 2 - Myl 30"/>
    <x v="117"/>
    <x v="16"/>
    <x v="57"/>
    <x v="6"/>
    <x v="8"/>
    <m/>
    <m/>
    <m/>
    <s v=""/>
    <s v=""/>
  </r>
  <r>
    <x v="41"/>
    <d v="2016-09-17T00:00:00"/>
    <s v="Zone 2 - Myl 30"/>
    <x v="82"/>
    <x v="69"/>
    <x v="58"/>
    <x v="7"/>
    <x v="8"/>
    <m/>
    <m/>
    <m/>
    <s v=""/>
    <s v=""/>
  </r>
  <r>
    <x v="41"/>
    <d v="2016-09-17T00:00:00"/>
    <s v="Zone 2 - Myl 30"/>
    <x v="72"/>
    <x v="61"/>
    <x v="52"/>
    <x v="4"/>
    <x v="8"/>
    <m/>
    <m/>
    <m/>
    <s v=""/>
    <s v=""/>
  </r>
  <r>
    <x v="41"/>
    <d v="2016-09-17T00:00:00"/>
    <s v="Zone 2 - Myl 30"/>
    <x v="574"/>
    <x v="81"/>
    <x v="93"/>
    <x v="2"/>
    <x v="8"/>
    <m/>
    <m/>
    <m/>
    <s v=""/>
    <s v=""/>
  </r>
  <r>
    <x v="41"/>
    <d v="2016-09-17T00:00:00"/>
    <s v="Zone 2 - Myl 30"/>
    <x v="597"/>
    <x v="374"/>
    <x v="290"/>
    <x v="9"/>
    <x v="8"/>
    <m/>
    <m/>
    <m/>
    <s v=""/>
    <s v=""/>
  </r>
  <r>
    <x v="41"/>
    <d v="2016-09-17T00:00:00"/>
    <s v="Zone 2 - Myl 30"/>
    <x v="645"/>
    <x v="432"/>
    <x v="333"/>
    <x v="9"/>
    <x v="8"/>
    <m/>
    <m/>
    <m/>
    <s v=""/>
    <s v=""/>
  </r>
  <r>
    <x v="41"/>
    <d v="2016-09-17T00:00:00"/>
    <s v="Zone 2 - Myl 30"/>
    <x v="80"/>
    <x v="67"/>
    <x v="56"/>
    <x v="4"/>
    <x v="8"/>
    <m/>
    <m/>
    <m/>
    <s v=""/>
    <s v=""/>
  </r>
  <r>
    <x v="41"/>
    <d v="2016-09-17T00:00:00"/>
    <s v="Zone 2 - Myl 30"/>
    <x v="74"/>
    <x v="13"/>
    <x v="54"/>
    <x v="2"/>
    <x v="8"/>
    <m/>
    <m/>
    <m/>
    <s v=""/>
    <s v=""/>
  </r>
  <r>
    <x v="41"/>
    <d v="2016-09-17T00:00:00"/>
    <s v="Zone 2 - Myl 30"/>
    <x v="644"/>
    <x v="138"/>
    <x v="93"/>
    <x v="2"/>
    <x v="8"/>
    <m/>
    <m/>
    <m/>
    <s v=""/>
    <s v=""/>
  </r>
  <r>
    <x v="41"/>
    <d v="2016-09-17T00:00:00"/>
    <s v="Zone 2 - Myl 30"/>
    <x v="92"/>
    <x v="76"/>
    <x v="64"/>
    <x v="2"/>
    <x v="8"/>
    <m/>
    <m/>
    <m/>
    <s v=""/>
    <s v=""/>
  </r>
  <r>
    <x v="41"/>
    <d v="2016-09-17T00:00:00"/>
    <s v="Zone 2 - Myl 30"/>
    <x v="654"/>
    <x v="438"/>
    <x v="93"/>
    <x v="2"/>
    <x v="10"/>
    <s v="Kob"/>
    <m/>
    <n v="49"/>
    <n v="1.2"/>
    <n v="1.2"/>
  </r>
  <r>
    <x v="41"/>
    <d v="2016-09-17T00:00:00"/>
    <s v="Zone 2 - Myl 30"/>
    <x v="654"/>
    <x v="438"/>
    <x v="93"/>
    <x v="2"/>
    <x v="10"/>
    <s v="Kob"/>
    <m/>
    <n v="45"/>
    <n v="0.9"/>
    <n v="0.9"/>
  </r>
  <r>
    <x v="41"/>
    <d v="2016-09-17T00:00:00"/>
    <s v="Zone 2 - Myl 30"/>
    <x v="544"/>
    <x v="379"/>
    <x v="158"/>
    <x v="2"/>
    <x v="10"/>
    <s v="Kob"/>
    <m/>
    <n v="51"/>
    <n v="1.4"/>
    <n v="1.4"/>
  </r>
  <r>
    <x v="41"/>
    <d v="2016-09-17T00:00:00"/>
    <s v="Zone 2 - Myl 30"/>
    <x v="98"/>
    <x v="12"/>
    <x v="70"/>
    <x v="4"/>
    <x v="10"/>
    <s v="Kob"/>
    <m/>
    <n v="47"/>
    <n v="1.1000000000000001"/>
    <n v="1.1000000000000001"/>
  </r>
  <r>
    <x v="41"/>
    <d v="2016-09-17T00:00:00"/>
    <s v="Zone 2 - Myl 30"/>
    <x v="98"/>
    <x v="12"/>
    <x v="70"/>
    <x v="4"/>
    <x v="10"/>
    <s v="Blacktail"/>
    <m/>
    <n v="35"/>
    <n v="1.3"/>
    <n v="1.3"/>
  </r>
  <r>
    <x v="41"/>
    <d v="2016-09-17T00:00:00"/>
    <s v="Zone 2 - Myl 30"/>
    <x v="294"/>
    <x v="157"/>
    <x v="55"/>
    <x v="2"/>
    <x v="10"/>
    <m/>
    <m/>
    <m/>
    <s v=""/>
    <s v=""/>
  </r>
  <r>
    <x v="41"/>
    <d v="2016-09-17T00:00:00"/>
    <s v="Zone 2 - Myl 30"/>
    <x v="416"/>
    <x v="9"/>
    <x v="93"/>
    <x v="2"/>
    <x v="10"/>
    <m/>
    <m/>
    <m/>
    <s v=""/>
    <s v=""/>
  </r>
  <r>
    <x v="41"/>
    <d v="2016-09-17T00:00:00"/>
    <s v="Zone 2 - Myl 30"/>
    <x v="246"/>
    <x v="5"/>
    <x v="152"/>
    <x v="2"/>
    <x v="22"/>
    <m/>
    <s v="Shark Spotted Gully"/>
    <n v="115"/>
    <n v="7"/>
    <n v="7"/>
  </r>
  <r>
    <x v="41"/>
    <d v="2016-09-17T00:00:00"/>
    <s v="Zone 2 - Myl 30"/>
    <x v="246"/>
    <x v="5"/>
    <x v="152"/>
    <x v="2"/>
    <x v="22"/>
    <m/>
    <s v="Shark Spotted Gully"/>
    <n v="102"/>
    <n v="4.5999999999999996"/>
    <n v="4.5999999999999996"/>
  </r>
  <r>
    <x v="41"/>
    <d v="2016-09-17T00:00:00"/>
    <s v="Zone 2 - Myl 30"/>
    <x v="295"/>
    <x v="178"/>
    <x v="169"/>
    <x v="4"/>
    <x v="22"/>
    <s v="Kob"/>
    <m/>
    <n v="59"/>
    <n v="2.1"/>
    <n v="2.1"/>
  </r>
  <r>
    <x v="41"/>
    <d v="2016-09-17T00:00:00"/>
    <s v="Zone 2 - Myl 30"/>
    <x v="653"/>
    <x v="437"/>
    <x v="148"/>
    <x v="8"/>
    <x v="22"/>
    <m/>
    <m/>
    <m/>
    <s v=""/>
    <s v=""/>
  </r>
  <r>
    <x v="41"/>
    <d v="2016-09-17T00:00:00"/>
    <s v="Zone 2 - Myl 30"/>
    <x v="569"/>
    <x v="10"/>
    <x v="301"/>
    <x v="4"/>
    <x v="22"/>
    <m/>
    <m/>
    <m/>
    <s v=""/>
    <s v=""/>
  </r>
  <r>
    <x v="41"/>
    <d v="2016-09-17T00:00:00"/>
    <s v="Zone 2 - Myl 30"/>
    <x v="593"/>
    <x v="13"/>
    <x v="148"/>
    <x v="4"/>
    <x v="22"/>
    <m/>
    <m/>
    <m/>
    <s v=""/>
    <s v=""/>
  </r>
  <r>
    <x v="41"/>
    <d v="2016-09-17T00:00:00"/>
    <s v="Zone 2 - Myl 30"/>
    <x v="245"/>
    <x v="176"/>
    <x v="151"/>
    <x v="0"/>
    <x v="22"/>
    <m/>
    <m/>
    <m/>
    <s v=""/>
    <s v=""/>
  </r>
  <r>
    <x v="41"/>
    <d v="2016-09-17T00:00:00"/>
    <s v="Zone 2 - Myl 30"/>
    <x v="658"/>
    <x v="444"/>
    <x v="340"/>
    <x v="2"/>
    <x v="22"/>
    <m/>
    <m/>
    <m/>
    <s v=""/>
    <s v=""/>
  </r>
  <r>
    <x v="41"/>
    <d v="2016-09-17T00:00:00"/>
    <s v="Zone 2 - Myl 30"/>
    <x v="406"/>
    <x v="246"/>
    <x v="198"/>
    <x v="2"/>
    <x v="4"/>
    <m/>
    <s v="Shark Spotted Gully"/>
    <n v="127"/>
    <n v="9.8000000000000007"/>
    <n v="9.8000000000000007"/>
  </r>
  <r>
    <x v="41"/>
    <d v="2016-09-17T00:00:00"/>
    <s v="Zone 2 - Myl 30"/>
    <x v="163"/>
    <x v="84"/>
    <x v="104"/>
    <x v="2"/>
    <x v="4"/>
    <m/>
    <s v="Shark Spotted Gully"/>
    <n v="156"/>
    <n v="19.899999999999999"/>
    <n v="19.899999999999999"/>
  </r>
  <r>
    <x v="41"/>
    <d v="2016-09-17T00:00:00"/>
    <s v="Zone 2 - Myl 30"/>
    <x v="163"/>
    <x v="84"/>
    <x v="104"/>
    <x v="2"/>
    <x v="4"/>
    <s v="Kob"/>
    <m/>
    <n v="47"/>
    <n v="1.1000000000000001"/>
    <n v="1.1000000000000001"/>
  </r>
  <r>
    <x v="41"/>
    <d v="2016-09-17T00:00:00"/>
    <s v="Zone 2 - Myl 30"/>
    <x v="418"/>
    <x v="76"/>
    <x v="166"/>
    <x v="2"/>
    <x v="4"/>
    <s v="Kob"/>
    <m/>
    <n v="41"/>
    <n v="0.7"/>
    <n v="0.7"/>
  </r>
  <r>
    <x v="41"/>
    <d v="2016-09-17T00:00:00"/>
    <s v="Zone 2 - Myl 30"/>
    <x v="361"/>
    <x v="138"/>
    <x v="37"/>
    <x v="2"/>
    <x v="4"/>
    <m/>
    <s v="Shark Spotted Gully"/>
    <n v="89"/>
    <n v="2.9"/>
    <n v="2.9"/>
  </r>
  <r>
    <x v="41"/>
    <d v="2016-09-17T00:00:00"/>
    <s v="Zone 2 - Myl 30"/>
    <x v="317"/>
    <x v="225"/>
    <x v="181"/>
    <x v="2"/>
    <x v="4"/>
    <m/>
    <s v="Shark Spotted Gully"/>
    <n v="117"/>
    <n v="7.4"/>
    <n v="7.4"/>
  </r>
  <r>
    <x v="41"/>
    <d v="2016-09-17T00:00:00"/>
    <s v="Zone 2 - Myl 30"/>
    <x v="168"/>
    <x v="130"/>
    <x v="108"/>
    <x v="9"/>
    <x v="4"/>
    <m/>
    <m/>
    <m/>
    <s v=""/>
    <s v=""/>
  </r>
  <r>
    <x v="41"/>
    <d v="2016-09-17T00:00:00"/>
    <s v="Zone 2 - Myl 30"/>
    <x v="567"/>
    <x v="392"/>
    <x v="108"/>
    <x v="2"/>
    <x v="4"/>
    <m/>
    <m/>
    <m/>
    <s v=""/>
    <s v=""/>
  </r>
  <r>
    <x v="41"/>
    <d v="2016-09-17T00:00:00"/>
    <s v="Zone 2 - Myl 30"/>
    <x v="459"/>
    <x v="180"/>
    <x v="17"/>
    <x v="2"/>
    <x v="4"/>
    <m/>
    <m/>
    <m/>
    <s v=""/>
    <s v=""/>
  </r>
  <r>
    <x v="41"/>
    <d v="2016-09-17T00:00:00"/>
    <s v="Zone 2 - Myl 30"/>
    <x v="176"/>
    <x v="136"/>
    <x v="113"/>
    <x v="2"/>
    <x v="4"/>
    <m/>
    <m/>
    <m/>
    <s v=""/>
    <s v=""/>
  </r>
  <r>
    <x v="41"/>
    <d v="2016-09-17T00:00:00"/>
    <s v="Zone 2 - Myl 30"/>
    <x v="338"/>
    <x v="45"/>
    <x v="75"/>
    <x v="2"/>
    <x v="4"/>
    <m/>
    <m/>
    <m/>
    <s v=""/>
    <s v=""/>
  </r>
  <r>
    <x v="41"/>
    <d v="2016-09-17T00:00:00"/>
    <s v="Zone 2 - Myl 30"/>
    <x v="562"/>
    <x v="78"/>
    <x v="300"/>
    <x v="4"/>
    <x v="4"/>
    <m/>
    <m/>
    <m/>
    <s v=""/>
    <s v=""/>
  </r>
  <r>
    <x v="41"/>
    <d v="2016-09-17T00:00:00"/>
    <s v="Zone 2 - Myl 30"/>
    <x v="360"/>
    <x v="252"/>
    <x v="203"/>
    <x v="2"/>
    <x v="4"/>
    <m/>
    <m/>
    <m/>
    <s v=""/>
    <s v=""/>
  </r>
  <r>
    <x v="41"/>
    <d v="2016-09-17T00:00:00"/>
    <s v="Zone 2 - Myl 30"/>
    <x v="171"/>
    <x v="133"/>
    <x v="110"/>
    <x v="2"/>
    <x v="4"/>
    <m/>
    <m/>
    <m/>
    <s v=""/>
    <s v=""/>
  </r>
  <r>
    <x v="41"/>
    <d v="2016-09-17T00:00:00"/>
    <s v="Zone 2 - Myl 30"/>
    <x v="172"/>
    <x v="134"/>
    <x v="111"/>
    <x v="2"/>
    <x v="4"/>
    <m/>
    <m/>
    <m/>
    <s v=""/>
    <s v=""/>
  </r>
  <r>
    <x v="41"/>
    <d v="2016-09-17T00:00:00"/>
    <s v="Zone 2 - Myl 30"/>
    <x v="475"/>
    <x v="207"/>
    <x v="253"/>
    <x v="0"/>
    <x v="15"/>
    <m/>
    <m/>
    <m/>
    <s v=""/>
    <s v=""/>
  </r>
  <r>
    <x v="41"/>
    <d v="2016-09-17T00:00:00"/>
    <s v="Zone 2 - Myl 30"/>
    <x v="609"/>
    <x v="81"/>
    <x v="37"/>
    <x v="2"/>
    <x v="15"/>
    <s v="Galjoen"/>
    <m/>
    <n v="35"/>
    <n v="0.8"/>
    <n v="0.8"/>
  </r>
  <r>
    <x v="41"/>
    <d v="2016-09-17T00:00:00"/>
    <s v="Zone 2 - Myl 30"/>
    <x v="143"/>
    <x v="113"/>
    <x v="97"/>
    <x v="0"/>
    <x v="15"/>
    <m/>
    <m/>
    <m/>
    <s v=""/>
    <s v=""/>
  </r>
  <r>
    <x v="41"/>
    <d v="2016-09-17T00:00:00"/>
    <s v="Zone 2 - Myl 30"/>
    <x v="147"/>
    <x v="116"/>
    <x v="29"/>
    <x v="6"/>
    <x v="15"/>
    <m/>
    <m/>
    <m/>
    <s v=""/>
    <s v=""/>
  </r>
  <r>
    <x v="41"/>
    <d v="2016-09-17T00:00:00"/>
    <s v="Zone 2 - Myl 30"/>
    <x v="543"/>
    <x v="75"/>
    <x v="293"/>
    <x v="2"/>
    <x v="15"/>
    <m/>
    <m/>
    <m/>
    <s v=""/>
    <s v=""/>
  </r>
  <r>
    <x v="41"/>
    <d v="2016-09-17T00:00:00"/>
    <s v="Zone 2 - Myl 30"/>
    <x v="570"/>
    <x v="73"/>
    <x v="302"/>
    <x v="2"/>
    <x v="15"/>
    <m/>
    <m/>
    <m/>
    <s v=""/>
    <s v=""/>
  </r>
  <r>
    <x v="41"/>
    <d v="2016-09-17T00:00:00"/>
    <s v="Zone 2 - Myl 30"/>
    <x v="612"/>
    <x v="251"/>
    <x v="97"/>
    <x v="9"/>
    <x v="15"/>
    <m/>
    <m/>
    <m/>
    <s v=""/>
    <s v=""/>
  </r>
  <r>
    <x v="41"/>
    <d v="2016-09-17T00:00:00"/>
    <s v="Zone 2 - Myl 30"/>
    <x v="146"/>
    <x v="31"/>
    <x v="93"/>
    <x v="2"/>
    <x v="15"/>
    <m/>
    <m/>
    <m/>
    <s v=""/>
    <s v=""/>
  </r>
  <r>
    <x v="41"/>
    <d v="2016-09-17T00:00:00"/>
    <s v="Zone 2 - Myl 30"/>
    <x v="576"/>
    <x v="396"/>
    <x v="21"/>
    <x v="2"/>
    <x v="15"/>
    <m/>
    <m/>
    <m/>
    <s v=""/>
    <s v=""/>
  </r>
  <r>
    <x v="41"/>
    <d v="2016-09-17T00:00:00"/>
    <s v="Zone 2 - Myl 30"/>
    <x v="611"/>
    <x v="300"/>
    <x v="321"/>
    <x v="4"/>
    <x v="15"/>
    <m/>
    <m/>
    <m/>
    <s v=""/>
    <s v=""/>
  </r>
  <r>
    <x v="41"/>
    <d v="2016-09-17T00:00:00"/>
    <s v="Zone 2 - Myl 30"/>
    <x v="277"/>
    <x v="24"/>
    <x v="139"/>
    <x v="4"/>
    <x v="15"/>
    <m/>
    <m/>
    <m/>
    <s v=""/>
    <s v=""/>
  </r>
  <r>
    <x v="41"/>
    <d v="2016-09-17T00:00:00"/>
    <s v="Zone 2 - Myl 30"/>
    <x v="610"/>
    <x v="411"/>
    <x v="320"/>
    <x v="7"/>
    <x v="15"/>
    <m/>
    <m/>
    <m/>
    <s v=""/>
    <s v=""/>
  </r>
  <r>
    <x v="41"/>
    <d v="2016-09-17T00:00:00"/>
    <s v="Zone 2 - Myl 30"/>
    <x v="251"/>
    <x v="179"/>
    <x v="139"/>
    <x v="9"/>
    <x v="15"/>
    <m/>
    <m/>
    <m/>
    <s v=""/>
    <s v=""/>
  </r>
  <r>
    <x v="41"/>
    <d v="2016-09-17T00:00:00"/>
    <s v="Zone 2 - Myl 30"/>
    <x v="643"/>
    <x v="431"/>
    <x v="332"/>
    <x v="8"/>
    <x v="15"/>
    <m/>
    <m/>
    <m/>
    <s v=""/>
    <s v=""/>
  </r>
  <r>
    <x v="41"/>
    <d v="2016-09-17T00:00:00"/>
    <s v="Zone 2 - Myl 30"/>
    <x v="255"/>
    <x v="183"/>
    <x v="94"/>
    <x v="3"/>
    <x v="17"/>
    <s v="Kob"/>
    <m/>
    <n v="44"/>
    <n v="0.9"/>
    <n v="0.9"/>
  </r>
  <r>
    <x v="41"/>
    <d v="2016-09-17T00:00:00"/>
    <s v="Zone 2 - Myl 30"/>
    <x v="255"/>
    <x v="183"/>
    <x v="94"/>
    <x v="3"/>
    <x v="17"/>
    <s v="Galjoen"/>
    <m/>
    <n v="36"/>
    <n v="0.9"/>
    <n v="0.9"/>
  </r>
  <r>
    <x v="41"/>
    <d v="2016-09-17T00:00:00"/>
    <s v="Zone 2 - Myl 30"/>
    <x v="235"/>
    <x v="168"/>
    <x v="94"/>
    <x v="0"/>
    <x v="17"/>
    <s v="Galjoen"/>
    <m/>
    <n v="33"/>
    <n v="0.7"/>
    <n v="0.7"/>
  </r>
  <r>
    <x v="41"/>
    <d v="2016-09-17T00:00:00"/>
    <s v="Zone 2 - Myl 30"/>
    <x v="447"/>
    <x v="13"/>
    <x v="238"/>
    <x v="4"/>
    <x v="17"/>
    <s v="Galjoen"/>
    <m/>
    <n v="46"/>
    <n v="1.8"/>
    <n v="1.8"/>
  </r>
  <r>
    <x v="41"/>
    <d v="2016-09-17T00:00:00"/>
    <s v="Zone 2 - Myl 30"/>
    <x v="311"/>
    <x v="220"/>
    <x v="176"/>
    <x v="0"/>
    <x v="17"/>
    <s v="Galjoen"/>
    <m/>
    <n v="39"/>
    <n v="1.1000000000000001"/>
    <n v="1.1000000000000001"/>
  </r>
  <r>
    <x v="41"/>
    <d v="2016-09-17T00:00:00"/>
    <s v="Zone 2 - Myl 30"/>
    <x v="602"/>
    <x v="407"/>
    <x v="43"/>
    <x v="0"/>
    <x v="17"/>
    <m/>
    <m/>
    <m/>
    <s v=""/>
    <s v=""/>
  </r>
  <r>
    <x v="41"/>
    <d v="2016-09-17T00:00:00"/>
    <s v="Zone 2 - Myl 30"/>
    <x v="566"/>
    <x v="207"/>
    <x v="94"/>
    <x v="2"/>
    <x v="17"/>
    <m/>
    <m/>
    <m/>
    <s v=""/>
    <s v=""/>
  </r>
  <r>
    <x v="41"/>
    <d v="2016-09-17T00:00:00"/>
    <s v="Zone 2 - Myl 30"/>
    <x v="350"/>
    <x v="32"/>
    <x v="197"/>
    <x v="2"/>
    <x v="17"/>
    <m/>
    <m/>
    <m/>
    <s v=""/>
    <s v=""/>
  </r>
  <r>
    <x v="41"/>
    <d v="2016-09-17T00:00:00"/>
    <s v="Zone 2 - Myl 30"/>
    <x v="351"/>
    <x v="110"/>
    <x v="197"/>
    <x v="4"/>
    <x v="17"/>
    <m/>
    <m/>
    <m/>
    <s v=""/>
    <s v=""/>
  </r>
  <r>
    <x v="41"/>
    <d v="2016-09-17T00:00:00"/>
    <s v="Zone 2 - Myl 30"/>
    <x v="577"/>
    <x v="128"/>
    <x v="155"/>
    <x v="2"/>
    <x v="17"/>
    <m/>
    <m/>
    <m/>
    <s v=""/>
    <s v=""/>
  </r>
  <r>
    <x v="41"/>
    <d v="2016-09-17T00:00:00"/>
    <s v="Zone 2 - Myl 30"/>
    <x v="659"/>
    <x v="340"/>
    <x v="59"/>
    <x v="0"/>
    <x v="17"/>
    <m/>
    <m/>
    <m/>
    <s v=""/>
    <s v=""/>
  </r>
  <r>
    <x v="41"/>
    <d v="2016-09-17T00:00:00"/>
    <s v="Zone 2 - Myl 30"/>
    <x v="426"/>
    <x v="298"/>
    <x v="140"/>
    <x v="8"/>
    <x v="21"/>
    <s v="Kob"/>
    <m/>
    <n v="45"/>
    <n v="0.9"/>
    <n v="0.9"/>
  </r>
  <r>
    <x v="41"/>
    <d v="2016-09-17T00:00:00"/>
    <s v="Zone 2 - Myl 30"/>
    <x v="227"/>
    <x v="55"/>
    <x v="140"/>
    <x v="4"/>
    <x v="21"/>
    <s v="Kob"/>
    <m/>
    <n v="43"/>
    <n v="0.8"/>
    <n v="0.8"/>
  </r>
  <r>
    <x v="41"/>
    <d v="2016-09-17T00:00:00"/>
    <s v="Zone 2 - Myl 30"/>
    <x v="233"/>
    <x v="75"/>
    <x v="144"/>
    <x v="4"/>
    <x v="21"/>
    <s v="Kob"/>
    <m/>
    <n v="46"/>
    <n v="1"/>
    <n v="1"/>
  </r>
  <r>
    <x v="41"/>
    <d v="2016-09-17T00:00:00"/>
    <s v="Zone 2 - Myl 30"/>
    <x v="424"/>
    <x v="296"/>
    <x v="140"/>
    <x v="0"/>
    <x v="21"/>
    <m/>
    <s v="Guitarfish - Lesser"/>
    <n v="71"/>
    <n v="1.3"/>
    <n v="1.3"/>
  </r>
  <r>
    <x v="41"/>
    <d v="2016-09-17T00:00:00"/>
    <s v="Zone 2 - Myl 30"/>
    <x v="230"/>
    <x v="167"/>
    <x v="21"/>
    <x v="2"/>
    <x v="21"/>
    <s v="Kob"/>
    <m/>
    <n v="43"/>
    <n v="0.8"/>
    <n v="0.8"/>
  </r>
  <r>
    <x v="41"/>
    <d v="2016-09-17T00:00:00"/>
    <s v="Zone 2 - Myl 30"/>
    <x v="228"/>
    <x v="104"/>
    <x v="141"/>
    <x v="2"/>
    <x v="21"/>
    <m/>
    <m/>
    <m/>
    <s v=""/>
    <s v=""/>
  </r>
  <r>
    <x v="41"/>
    <d v="2016-09-17T00:00:00"/>
    <s v="Zone 2 - Myl 30"/>
    <x v="560"/>
    <x v="389"/>
    <x v="172"/>
    <x v="2"/>
    <x v="21"/>
    <m/>
    <m/>
    <m/>
    <s v=""/>
    <s v=""/>
  </r>
  <r>
    <x v="41"/>
    <d v="2016-09-17T00:00:00"/>
    <s v="Zone 2 - Myl 30"/>
    <x v="558"/>
    <x v="73"/>
    <x v="172"/>
    <x v="4"/>
    <x v="21"/>
    <m/>
    <m/>
    <m/>
    <s v=""/>
    <s v=""/>
  </r>
  <r>
    <x v="41"/>
    <d v="2016-09-17T00:00:00"/>
    <s v="Zone 2 - Myl 30"/>
    <x v="477"/>
    <x v="333"/>
    <x v="41"/>
    <x v="2"/>
    <x v="42"/>
    <m/>
    <m/>
    <m/>
    <s v=""/>
    <s v=""/>
  </r>
  <r>
    <x v="41"/>
    <d v="2016-09-17T00:00:00"/>
    <s v="Zone 2 - Myl 30"/>
    <x v="578"/>
    <x v="398"/>
    <x v="238"/>
    <x v="2"/>
    <x v="21"/>
    <m/>
    <m/>
    <m/>
    <s v=""/>
    <s v=""/>
  </r>
  <r>
    <x v="41"/>
    <d v="2016-09-17T00:00:00"/>
    <s v="Zone 2 - Myl 30"/>
    <x v="276"/>
    <x v="441"/>
    <x v="248"/>
    <x v="2"/>
    <x v="21"/>
    <m/>
    <m/>
    <m/>
    <s v=""/>
    <s v=""/>
  </r>
  <r>
    <x v="41"/>
    <d v="2016-09-17T00:00:00"/>
    <s v="Zone 2 - Myl 30"/>
    <x v="93"/>
    <x v="77"/>
    <x v="65"/>
    <x v="6"/>
    <x v="21"/>
    <m/>
    <m/>
    <m/>
    <s v=""/>
    <s v=""/>
  </r>
  <r>
    <x v="41"/>
    <d v="2016-09-17T00:00:00"/>
    <s v="Zone 2 - Myl 30"/>
    <x v="229"/>
    <x v="5"/>
    <x v="41"/>
    <x v="0"/>
    <x v="21"/>
    <m/>
    <m/>
    <m/>
    <s v=""/>
    <s v=""/>
  </r>
  <r>
    <x v="41"/>
    <d v="2016-09-17T00:00:00"/>
    <s v="Zone 2 - Myl 30"/>
    <x v="275"/>
    <x v="194"/>
    <x v="162"/>
    <x v="2"/>
    <x v="21"/>
    <m/>
    <m/>
    <m/>
    <s v=""/>
    <s v=""/>
  </r>
  <r>
    <x v="41"/>
    <d v="2016-09-17T00:00:00"/>
    <s v="Zone 2 - Myl 30"/>
    <x v="632"/>
    <x v="422"/>
    <x v="219"/>
    <x v="0"/>
    <x v="21"/>
    <m/>
    <m/>
    <m/>
    <s v=""/>
    <s v=""/>
  </r>
  <r>
    <x v="41"/>
    <d v="2016-09-17T00:00:00"/>
    <s v="Zone 2 - Myl 30"/>
    <x v="425"/>
    <x v="297"/>
    <x v="83"/>
    <x v="2"/>
    <x v="21"/>
    <m/>
    <m/>
    <m/>
    <s v=""/>
    <s v=""/>
  </r>
  <r>
    <x v="41"/>
    <d v="2016-09-17T00:00:00"/>
    <s v="Zone 2 - Myl 30"/>
    <x v="579"/>
    <x v="293"/>
    <x v="74"/>
    <x v="9"/>
    <x v="3"/>
    <m/>
    <s v="Shark Hound Smooth"/>
    <n v="65"/>
    <n v="0"/>
    <n v="0"/>
  </r>
  <r>
    <x v="41"/>
    <d v="2016-09-17T00:00:00"/>
    <s v="Zone 2 - Myl 30"/>
    <x v="40"/>
    <x v="35"/>
    <x v="3"/>
    <x v="4"/>
    <x v="3"/>
    <s v="Galjoen"/>
    <m/>
    <n v="30"/>
    <n v="0.5"/>
    <n v="0.5"/>
  </r>
  <r>
    <x v="41"/>
    <d v="2016-09-17T00:00:00"/>
    <s v="Zone 2 - Myl 30"/>
    <x v="470"/>
    <x v="329"/>
    <x v="258"/>
    <x v="4"/>
    <x v="3"/>
    <s v="Kob"/>
    <m/>
    <n v="50"/>
    <n v="1.3"/>
    <n v="1.3"/>
  </r>
  <r>
    <x v="41"/>
    <d v="2016-09-17T00:00:00"/>
    <s v="Zone 2 - Myl 30"/>
    <x v="29"/>
    <x v="27"/>
    <x v="22"/>
    <x v="6"/>
    <x v="3"/>
    <m/>
    <m/>
    <m/>
    <s v=""/>
    <s v=""/>
  </r>
  <r>
    <x v="41"/>
    <d v="2016-09-17T00:00:00"/>
    <s v="Zone 2 - Myl 30"/>
    <x v="37"/>
    <x v="32"/>
    <x v="28"/>
    <x v="0"/>
    <x v="3"/>
    <m/>
    <m/>
    <m/>
    <s v=""/>
    <s v=""/>
  </r>
  <r>
    <x v="41"/>
    <d v="2016-09-17T00:00:00"/>
    <s v="Zone 2 - Myl 30"/>
    <x v="542"/>
    <x v="378"/>
    <x v="70"/>
    <x v="2"/>
    <x v="3"/>
    <m/>
    <m/>
    <m/>
    <s v=""/>
    <s v=""/>
  </r>
  <r>
    <x v="41"/>
    <d v="2016-09-17T00:00:00"/>
    <s v="Zone 2 - Myl 30"/>
    <x v="26"/>
    <x v="25"/>
    <x v="20"/>
    <x v="6"/>
    <x v="3"/>
    <m/>
    <m/>
    <m/>
    <s v=""/>
    <s v=""/>
  </r>
  <r>
    <x v="41"/>
    <d v="2016-09-17T00:00:00"/>
    <s v="Zone 2 - Myl 30"/>
    <x v="33"/>
    <x v="5"/>
    <x v="25"/>
    <x v="6"/>
    <x v="3"/>
    <m/>
    <m/>
    <m/>
    <s v=""/>
    <s v=""/>
  </r>
  <r>
    <x v="41"/>
    <d v="2016-09-17T00:00:00"/>
    <s v="Zone 2 - Myl 30"/>
    <x v="34"/>
    <x v="29"/>
    <x v="25"/>
    <x v="1"/>
    <x v="3"/>
    <m/>
    <m/>
    <m/>
    <s v=""/>
    <s v=""/>
  </r>
  <r>
    <x v="41"/>
    <d v="2016-09-17T00:00:00"/>
    <s v="Zone 2 - Myl 30"/>
    <x v="403"/>
    <x v="55"/>
    <x v="94"/>
    <x v="6"/>
    <x v="3"/>
    <m/>
    <m/>
    <m/>
    <s v=""/>
    <s v=""/>
  </r>
  <r>
    <x v="41"/>
    <d v="2016-09-17T00:00:00"/>
    <s v="Zone 2 - Myl 30"/>
    <x v="22"/>
    <x v="21"/>
    <x v="17"/>
    <x v="6"/>
    <x v="3"/>
    <m/>
    <m/>
    <m/>
    <s v=""/>
    <s v=""/>
  </r>
  <r>
    <x v="41"/>
    <d v="2016-09-17T00:00:00"/>
    <s v="Zone 2 - Myl 30"/>
    <x v="449"/>
    <x v="61"/>
    <x v="218"/>
    <x v="4"/>
    <x v="3"/>
    <m/>
    <m/>
    <m/>
    <s v=""/>
    <s v=""/>
  </r>
  <r>
    <x v="41"/>
    <d v="2016-09-17T00:00:00"/>
    <s v="Zone 2 - Myl 30"/>
    <x v="618"/>
    <x v="6"/>
    <x v="323"/>
    <x v="7"/>
    <x v="3"/>
    <m/>
    <m/>
    <m/>
    <s v=""/>
    <s v=""/>
  </r>
  <r>
    <x v="41"/>
    <d v="2016-09-17T00:00:00"/>
    <s v="Zone 2 - Myl 30"/>
    <x v="257"/>
    <x v="185"/>
    <x v="48"/>
    <x v="2"/>
    <x v="3"/>
    <m/>
    <m/>
    <m/>
    <s v=""/>
    <s v=""/>
  </r>
  <r>
    <x v="41"/>
    <d v="2016-09-17T00:00:00"/>
    <s v="Zone 2 - Myl 30"/>
    <x v="616"/>
    <x v="415"/>
    <x v="322"/>
    <x v="2"/>
    <x v="18"/>
    <s v="Kob"/>
    <m/>
    <n v="42"/>
    <n v="0.8"/>
    <n v="0.8"/>
  </r>
  <r>
    <x v="41"/>
    <d v="2016-09-17T00:00:00"/>
    <s v="Zone 2 - Myl 30"/>
    <x v="292"/>
    <x v="208"/>
    <x v="23"/>
    <x v="0"/>
    <x v="18"/>
    <s v="Kob"/>
    <m/>
    <n v="41"/>
    <n v="0.7"/>
    <n v="0.7"/>
  </r>
  <r>
    <x v="41"/>
    <d v="2016-09-17T00:00:00"/>
    <s v="Zone 2 - Myl 30"/>
    <x v="160"/>
    <x v="121"/>
    <x v="48"/>
    <x v="0"/>
    <x v="18"/>
    <s v="Galjoen"/>
    <m/>
    <n v="33"/>
    <n v="0.7"/>
    <n v="0.7"/>
  </r>
  <r>
    <x v="41"/>
    <d v="2016-09-17T00:00:00"/>
    <s v="Zone 2 - Myl 30"/>
    <x v="160"/>
    <x v="121"/>
    <x v="48"/>
    <x v="0"/>
    <x v="18"/>
    <s v="Galjoen"/>
    <m/>
    <n v="35"/>
    <n v="0.8"/>
    <n v="0.8"/>
  </r>
  <r>
    <x v="41"/>
    <d v="2016-09-17T00:00:00"/>
    <s v="Zone 2 - Myl 30"/>
    <x v="160"/>
    <x v="121"/>
    <x v="48"/>
    <x v="0"/>
    <x v="18"/>
    <s v="Kob"/>
    <m/>
    <n v="45"/>
    <n v="0.9"/>
    <n v="0.9"/>
  </r>
  <r>
    <x v="41"/>
    <d v="2016-09-17T00:00:00"/>
    <s v="Zone 2 - Myl 30"/>
    <x v="159"/>
    <x v="126"/>
    <x v="103"/>
    <x v="4"/>
    <x v="18"/>
    <s v="Kob"/>
    <m/>
    <n v="46"/>
    <n v="1"/>
    <n v="1"/>
  </r>
  <r>
    <x v="41"/>
    <d v="2016-09-17T00:00:00"/>
    <s v="Zone 2 - Myl 30"/>
    <x v="167"/>
    <x v="129"/>
    <x v="107"/>
    <x v="0"/>
    <x v="18"/>
    <s v="Kob"/>
    <m/>
    <n v="58"/>
    <n v="2"/>
    <n v="2"/>
  </r>
  <r>
    <x v="41"/>
    <d v="2016-09-17T00:00:00"/>
    <s v="Zone 2 - Myl 30"/>
    <x v="167"/>
    <x v="129"/>
    <x v="107"/>
    <x v="0"/>
    <x v="18"/>
    <s v="Kob"/>
    <m/>
    <n v="48"/>
    <n v="1.1000000000000001"/>
    <n v="1.1000000000000001"/>
  </r>
  <r>
    <x v="41"/>
    <d v="2016-09-17T00:00:00"/>
    <s v="Zone 2 - Myl 30"/>
    <x v="161"/>
    <x v="81"/>
    <x v="94"/>
    <x v="0"/>
    <x v="18"/>
    <s v="Kob"/>
    <m/>
    <n v="45"/>
    <n v="0.9"/>
    <n v="0.9"/>
  </r>
  <r>
    <x v="41"/>
    <d v="2016-09-17T00:00:00"/>
    <s v="Zone 2 - Myl 30"/>
    <x v="161"/>
    <x v="81"/>
    <x v="94"/>
    <x v="0"/>
    <x v="18"/>
    <s v="Kob"/>
    <m/>
    <n v="42"/>
    <n v="0.8"/>
    <n v="0.8"/>
  </r>
  <r>
    <x v="41"/>
    <d v="2016-09-17T00:00:00"/>
    <s v="Zone 2 - Myl 30"/>
    <x v="161"/>
    <x v="81"/>
    <x v="94"/>
    <x v="0"/>
    <x v="18"/>
    <s v="Kob"/>
    <m/>
    <n v="43"/>
    <n v="0.8"/>
    <n v="0.8"/>
  </r>
  <r>
    <x v="41"/>
    <d v="2016-09-17T00:00:00"/>
    <s v="Zone 2 - Myl 30"/>
    <x v="446"/>
    <x v="314"/>
    <x v="39"/>
    <x v="2"/>
    <x v="5"/>
    <s v="Kob"/>
    <m/>
    <n v="42"/>
    <n v="0.8"/>
    <n v="0.8"/>
  </r>
  <r>
    <x v="41"/>
    <d v="2016-09-17T00:00:00"/>
    <s v="Zone 2 - Myl 30"/>
    <x v="134"/>
    <x v="5"/>
    <x v="74"/>
    <x v="2"/>
    <x v="5"/>
    <s v="Kob"/>
    <m/>
    <n v="42"/>
    <n v="0.8"/>
    <n v="0.8"/>
  </r>
  <r>
    <x v="41"/>
    <d v="2016-09-17T00:00:00"/>
    <s v="Zone 2 - Myl 30"/>
    <x v="491"/>
    <x v="344"/>
    <x v="261"/>
    <x v="2"/>
    <x v="5"/>
    <s v="Kob"/>
    <m/>
    <n v="57"/>
    <n v="1.9"/>
    <n v="1.9"/>
  </r>
  <r>
    <x v="41"/>
    <d v="2016-09-17T00:00:00"/>
    <s v="Zone 2 - Myl 30"/>
    <x v="466"/>
    <x v="326"/>
    <x v="133"/>
    <x v="2"/>
    <x v="5"/>
    <s v="Kob"/>
    <m/>
    <n v="68"/>
    <n v="3.3"/>
    <n v="3.3"/>
  </r>
  <r>
    <x v="41"/>
    <d v="2016-09-17T00:00:00"/>
    <s v="Zone 2 - Myl 30"/>
    <x v="636"/>
    <x v="424"/>
    <x v="329"/>
    <x v="7"/>
    <x v="5"/>
    <m/>
    <m/>
    <m/>
    <s v=""/>
    <s v=""/>
  </r>
  <r>
    <x v="41"/>
    <d v="2016-09-17T00:00:00"/>
    <s v="Zone 2 - Myl 30"/>
    <x v="489"/>
    <x v="342"/>
    <x v="39"/>
    <x v="8"/>
    <x v="5"/>
    <m/>
    <m/>
    <m/>
    <s v=""/>
    <s v=""/>
  </r>
  <r>
    <x v="41"/>
    <d v="2016-09-17T00:00:00"/>
    <s v="Zone 2 - Myl 30"/>
    <x v="57"/>
    <x v="5"/>
    <x v="21"/>
    <x v="2"/>
    <x v="5"/>
    <m/>
    <m/>
    <m/>
    <s v=""/>
    <s v=""/>
  </r>
  <r>
    <x v="41"/>
    <d v="2016-09-17T00:00:00"/>
    <s v="Zone 2 - Myl 30"/>
    <x v="55"/>
    <x v="47"/>
    <x v="40"/>
    <x v="2"/>
    <x v="5"/>
    <m/>
    <m/>
    <m/>
    <s v=""/>
    <s v=""/>
  </r>
  <r>
    <x v="41"/>
    <d v="2016-09-17T00:00:00"/>
    <s v="Zone 2 - Myl 30"/>
    <x v="48"/>
    <x v="43"/>
    <x v="34"/>
    <x v="6"/>
    <x v="5"/>
    <m/>
    <m/>
    <m/>
    <s v=""/>
    <s v=""/>
  </r>
  <r>
    <x v="41"/>
    <d v="2016-09-17T00:00:00"/>
    <s v="Zone 2 - Myl 30"/>
    <x v="135"/>
    <x v="107"/>
    <x v="90"/>
    <x v="2"/>
    <x v="5"/>
    <m/>
    <m/>
    <m/>
    <s v=""/>
    <s v=""/>
  </r>
  <r>
    <x v="41"/>
    <d v="2016-09-17T00:00:00"/>
    <s v="Zone 2 - Myl 30"/>
    <x v="56"/>
    <x v="39"/>
    <x v="41"/>
    <x v="2"/>
    <x v="5"/>
    <m/>
    <m/>
    <m/>
    <s v=""/>
    <s v=""/>
  </r>
  <r>
    <x v="41"/>
    <d v="2016-09-17T00:00:00"/>
    <s v="Zone 2 - Myl 30"/>
    <x v="47"/>
    <x v="42"/>
    <x v="34"/>
    <x v="1"/>
    <x v="5"/>
    <m/>
    <m/>
    <m/>
    <s v=""/>
    <s v=""/>
  </r>
  <r>
    <x v="41"/>
    <d v="2016-09-17T00:00:00"/>
    <s v="Zone 2 - Myl 30"/>
    <x v="619"/>
    <x v="416"/>
    <x v="324"/>
    <x v="7"/>
    <x v="5"/>
    <m/>
    <m/>
    <m/>
    <s v=""/>
    <s v=""/>
  </r>
  <r>
    <x v="41"/>
    <d v="2016-09-17T00:00:00"/>
    <s v="Zone 2 - Myl 30"/>
    <x v="59"/>
    <x v="48"/>
    <x v="43"/>
    <x v="2"/>
    <x v="5"/>
    <m/>
    <m/>
    <m/>
    <s v=""/>
    <s v=""/>
  </r>
  <r>
    <x v="41"/>
    <d v="2016-09-17T00:00:00"/>
    <s v="Zone 2 - Myl 30"/>
    <x v="493"/>
    <x v="346"/>
    <x v="262"/>
    <x v="2"/>
    <x v="5"/>
    <m/>
    <m/>
    <m/>
    <s v=""/>
    <s v=""/>
  </r>
  <r>
    <x v="41"/>
    <d v="2016-09-17T00:00:00"/>
    <s v="Zone 2 - Myl 30"/>
    <x v="204"/>
    <x v="118"/>
    <x v="126"/>
    <x v="4"/>
    <x v="20"/>
    <s v="Kob"/>
    <m/>
    <n v="47"/>
    <n v="1.1000000000000001"/>
    <n v="1.1000000000000001"/>
  </r>
  <r>
    <x v="41"/>
    <d v="2016-09-17T00:00:00"/>
    <s v="Zone 2 - Myl 30"/>
    <x v="194"/>
    <x v="124"/>
    <x v="121"/>
    <x v="0"/>
    <x v="20"/>
    <s v="Kob"/>
    <m/>
    <n v="48"/>
    <n v="1.1000000000000001"/>
    <n v="1.1000000000000001"/>
  </r>
  <r>
    <x v="41"/>
    <d v="2016-09-17T00:00:00"/>
    <s v="Zone 2 - Myl 30"/>
    <x v="478"/>
    <x v="334"/>
    <x v="83"/>
    <x v="2"/>
    <x v="20"/>
    <s v="Galjoen"/>
    <m/>
    <n v="30"/>
    <n v="0.5"/>
    <n v="0.5"/>
  </r>
  <r>
    <x v="41"/>
    <d v="2016-09-17T00:00:00"/>
    <s v="Zone 2 - Myl 30"/>
    <x v="283"/>
    <x v="55"/>
    <x v="164"/>
    <x v="6"/>
    <x v="20"/>
    <s v="Kob"/>
    <m/>
    <n v="44"/>
    <n v="0.9"/>
    <n v="0.9"/>
  </r>
  <r>
    <x v="41"/>
    <d v="2016-09-17T00:00:00"/>
    <s v="Zone 2 - Myl 30"/>
    <x v="283"/>
    <x v="55"/>
    <x v="164"/>
    <x v="6"/>
    <x v="20"/>
    <s v="Kob"/>
    <m/>
    <n v="48"/>
    <n v="1.1000000000000001"/>
    <n v="1.1000000000000001"/>
  </r>
  <r>
    <x v="41"/>
    <d v="2016-09-17T00:00:00"/>
    <s v="Zone 2 - Myl 30"/>
    <x v="589"/>
    <x v="402"/>
    <x v="171"/>
    <x v="2"/>
    <x v="20"/>
    <s v="Kob"/>
    <m/>
    <n v="45"/>
    <n v="0.9"/>
    <n v="0.9"/>
  </r>
  <r>
    <x v="41"/>
    <d v="2016-09-17T00:00:00"/>
    <s v="Zone 2 - Myl 30"/>
    <x v="589"/>
    <x v="402"/>
    <x v="171"/>
    <x v="2"/>
    <x v="20"/>
    <s v="Kob"/>
    <m/>
    <n v="45"/>
    <n v="0.9"/>
    <n v="0.9"/>
  </r>
  <r>
    <x v="41"/>
    <d v="2016-09-17T00:00:00"/>
    <s v="Zone 2 - Myl 30"/>
    <x v="208"/>
    <x v="155"/>
    <x v="29"/>
    <x v="2"/>
    <x v="20"/>
    <s v="Kob"/>
    <m/>
    <n v="46"/>
    <n v="1"/>
    <n v="1"/>
  </r>
  <r>
    <x v="41"/>
    <d v="2016-09-17T00:00:00"/>
    <s v="Zone 2 - Myl 30"/>
    <x v="208"/>
    <x v="155"/>
    <x v="29"/>
    <x v="2"/>
    <x v="20"/>
    <s v="Galjoen"/>
    <m/>
    <n v="37"/>
    <n v="0.9"/>
    <n v="0.9"/>
  </r>
  <r>
    <x v="41"/>
    <d v="2016-09-17T00:00:00"/>
    <s v="Zone 2 - Myl 30"/>
    <x v="623"/>
    <x v="419"/>
    <x v="120"/>
    <x v="4"/>
    <x v="20"/>
    <m/>
    <m/>
    <m/>
    <s v=""/>
    <s v=""/>
  </r>
  <r>
    <x v="41"/>
    <d v="2016-09-17T00:00:00"/>
    <s v="Zone 2 - Myl 30"/>
    <x v="166"/>
    <x v="128"/>
    <x v="69"/>
    <x v="4"/>
    <x v="20"/>
    <m/>
    <m/>
    <m/>
    <s v=""/>
    <s v=""/>
  </r>
  <r>
    <x v="41"/>
    <d v="2016-09-17T00:00:00"/>
    <s v="Zone 2 - Myl 30"/>
    <x v="189"/>
    <x v="45"/>
    <x v="16"/>
    <x v="4"/>
    <x v="20"/>
    <m/>
    <m/>
    <m/>
    <s v=""/>
    <s v=""/>
  </r>
  <r>
    <x v="41"/>
    <d v="2016-09-17T00:00:00"/>
    <s v="Zone 2 - Myl 30"/>
    <x v="70"/>
    <x v="59"/>
    <x v="51"/>
    <x v="0"/>
    <x v="20"/>
    <m/>
    <m/>
    <m/>
    <s v=""/>
    <s v=""/>
  </r>
  <r>
    <x v="41"/>
    <d v="2016-09-17T00:00:00"/>
    <s v="Zone 2 - Myl 30"/>
    <x v="71"/>
    <x v="60"/>
    <x v="51"/>
    <x v="3"/>
    <x v="20"/>
    <m/>
    <m/>
    <m/>
    <s v=""/>
    <s v=""/>
  </r>
  <r>
    <x v="41"/>
    <d v="2016-09-17T00:00:00"/>
    <s v="Zone 2 - Myl 30"/>
    <x v="202"/>
    <x v="152"/>
    <x v="123"/>
    <x v="2"/>
    <x v="20"/>
    <m/>
    <m/>
    <m/>
    <s v=""/>
    <s v=""/>
  </r>
  <r>
    <x v="41"/>
    <d v="2016-09-17T00:00:00"/>
    <s v="Zone 2 - Myl 30"/>
    <x v="127"/>
    <x v="61"/>
    <x v="55"/>
    <x v="4"/>
    <x v="20"/>
    <m/>
    <m/>
    <m/>
    <s v=""/>
    <s v=""/>
  </r>
  <r>
    <x v="41"/>
    <d v="2016-09-17T00:00:00"/>
    <s v="Zone 2 - Myl 30"/>
    <x v="651"/>
    <x v="436"/>
    <x v="336"/>
    <x v="9"/>
    <x v="20"/>
    <m/>
    <m/>
    <m/>
    <s v=""/>
    <s v=""/>
  </r>
  <r>
    <x v="41"/>
    <d v="2016-09-17T00:00:00"/>
    <s v="Zone 2 - Myl 30"/>
    <x v="137"/>
    <x v="13"/>
    <x v="92"/>
    <x v="9"/>
    <x v="20"/>
    <m/>
    <m/>
    <m/>
    <s v=""/>
    <s v=""/>
  </r>
  <r>
    <x v="41"/>
    <d v="2016-09-17T00:00:00"/>
    <s v="Zone 2 - Myl 30"/>
    <x v="182"/>
    <x v="138"/>
    <x v="43"/>
    <x v="8"/>
    <x v="20"/>
    <m/>
    <m/>
    <m/>
    <s v=""/>
    <s v=""/>
  </r>
  <r>
    <x v="41"/>
    <d v="2016-09-17T00:00:00"/>
    <s v="Zone 2 - Myl 30"/>
    <x v="486"/>
    <x v="340"/>
    <x v="256"/>
    <x v="2"/>
    <x v="2"/>
    <s v="Kob"/>
    <m/>
    <n v="51"/>
    <n v="1.4"/>
    <n v="1.4"/>
  </r>
  <r>
    <x v="41"/>
    <d v="2016-09-17T00:00:00"/>
    <s v="Zone 2 - Myl 30"/>
    <x v="306"/>
    <x v="216"/>
    <x v="129"/>
    <x v="9"/>
    <x v="2"/>
    <s v="Kob"/>
    <m/>
    <n v="48"/>
    <n v="1.1000000000000001"/>
    <n v="1.1000000000000001"/>
  </r>
  <r>
    <x v="41"/>
    <d v="2016-09-17T00:00:00"/>
    <s v="Zone 2 - Myl 30"/>
    <x v="305"/>
    <x v="18"/>
    <x v="129"/>
    <x v="8"/>
    <x v="2"/>
    <s v="Blacktail"/>
    <m/>
    <n v="42"/>
    <n v="2.2999999999999998"/>
    <n v="2.2999999999999998"/>
  </r>
  <r>
    <x v="41"/>
    <d v="2016-09-17T00:00:00"/>
    <s v="Zone 2 - Myl 30"/>
    <x v="211"/>
    <x v="158"/>
    <x v="129"/>
    <x v="4"/>
    <x v="2"/>
    <s v="Kob"/>
    <m/>
    <n v="46"/>
    <n v="1"/>
    <n v="1"/>
  </r>
  <r>
    <x v="41"/>
    <d v="2016-09-17T00:00:00"/>
    <s v="Zone 2 - Myl 30"/>
    <x v="211"/>
    <x v="158"/>
    <x v="129"/>
    <x v="4"/>
    <x v="2"/>
    <s v="Kob"/>
    <m/>
    <n v="46"/>
    <n v="1"/>
    <n v="1"/>
  </r>
  <r>
    <x v="41"/>
    <d v="2016-09-17T00:00:00"/>
    <s v="Zone 2 - Myl 30"/>
    <x v="307"/>
    <x v="217"/>
    <x v="149"/>
    <x v="4"/>
    <x v="2"/>
    <s v="Kob"/>
    <m/>
    <n v="50"/>
    <n v="1.3"/>
    <n v="1.3"/>
  </r>
  <r>
    <x v="41"/>
    <d v="2016-09-17T00:00:00"/>
    <s v="Zone 2 - Myl 30"/>
    <x v="210"/>
    <x v="157"/>
    <x v="128"/>
    <x v="4"/>
    <x v="2"/>
    <s v="Blacktail"/>
    <m/>
    <n v="38"/>
    <n v="1.7"/>
    <n v="1.7"/>
  </r>
  <r>
    <x v="41"/>
    <d v="2016-09-17T00:00:00"/>
    <s v="Zone 2 - Myl 30"/>
    <x v="129"/>
    <x v="102"/>
    <x v="37"/>
    <x v="5"/>
    <x v="2"/>
    <m/>
    <m/>
    <m/>
    <s v=""/>
    <s v=""/>
  </r>
  <r>
    <x v="41"/>
    <d v="2016-09-17T00:00:00"/>
    <s v="Zone 2 - Myl 30"/>
    <x v="8"/>
    <x v="8"/>
    <x v="4"/>
    <x v="2"/>
    <x v="2"/>
    <m/>
    <m/>
    <m/>
    <s v=""/>
    <s v=""/>
  </r>
  <r>
    <x v="41"/>
    <d v="2016-09-17T00:00:00"/>
    <s v="Zone 2 - Myl 30"/>
    <x v="214"/>
    <x v="159"/>
    <x v="132"/>
    <x v="4"/>
    <x v="2"/>
    <m/>
    <m/>
    <m/>
    <s v=""/>
    <s v=""/>
  </r>
  <r>
    <x v="41"/>
    <d v="2016-09-17T00:00:00"/>
    <s v="Zone 2 - Myl 30"/>
    <x v="377"/>
    <x v="76"/>
    <x v="132"/>
    <x v="8"/>
    <x v="2"/>
    <m/>
    <m/>
    <m/>
    <s v=""/>
    <s v=""/>
  </r>
  <r>
    <x v="41"/>
    <d v="2016-09-17T00:00:00"/>
    <s v="Zone 2 - Myl 30"/>
    <x v="468"/>
    <x v="328"/>
    <x v="247"/>
    <x v="9"/>
    <x v="2"/>
    <m/>
    <m/>
    <m/>
    <s v=""/>
    <s v=""/>
  </r>
  <r>
    <x v="41"/>
    <d v="2016-09-17T00:00:00"/>
    <s v="Zone 2 - Myl 30"/>
    <x v="637"/>
    <x v="425"/>
    <x v="128"/>
    <x v="8"/>
    <x v="2"/>
    <m/>
    <m/>
    <m/>
    <s v=""/>
    <s v=""/>
  </r>
  <r>
    <x v="41"/>
    <d v="2016-09-17T00:00:00"/>
    <s v="Zone 2 - Myl 30"/>
    <x v="575"/>
    <x v="395"/>
    <x v="47"/>
    <x v="6"/>
    <x v="7"/>
    <s v="Kob"/>
    <m/>
    <n v="47"/>
    <n v="1.1000000000000001"/>
    <n v="1.1000000000000001"/>
  </r>
  <r>
    <x v="41"/>
    <d v="2016-09-17T00:00:00"/>
    <s v="Zone 2 - Myl 30"/>
    <x v="68"/>
    <x v="57"/>
    <x v="49"/>
    <x v="2"/>
    <x v="7"/>
    <s v="Kob"/>
    <m/>
    <n v="45"/>
    <n v="0.9"/>
    <n v="0.9"/>
  </r>
  <r>
    <x v="41"/>
    <d v="2016-09-17T00:00:00"/>
    <s v="Zone 2 - Myl 30"/>
    <x v="564"/>
    <x v="375"/>
    <x v="299"/>
    <x v="2"/>
    <x v="7"/>
    <s v="Kob"/>
    <m/>
    <n v="42"/>
    <n v="0.8"/>
    <n v="0.8"/>
  </r>
  <r>
    <x v="41"/>
    <d v="2016-09-17T00:00:00"/>
    <s v="Zone 2 - Myl 30"/>
    <x v="136"/>
    <x v="45"/>
    <x v="91"/>
    <x v="2"/>
    <x v="7"/>
    <s v="Galjoen"/>
    <m/>
    <n v="33"/>
    <n v="0.7"/>
    <n v="0.7"/>
  </r>
  <r>
    <x v="41"/>
    <d v="2016-09-17T00:00:00"/>
    <s v="Zone 2 - Myl 30"/>
    <x v="132"/>
    <x v="105"/>
    <x v="23"/>
    <x v="7"/>
    <x v="7"/>
    <s v="Galjoen"/>
    <m/>
    <n v="31"/>
    <n v="0.5"/>
    <n v="0.5"/>
  </r>
  <r>
    <x v="41"/>
    <d v="2016-09-17T00:00:00"/>
    <s v="Zone 2 - Myl 30"/>
    <x v="65"/>
    <x v="54"/>
    <x v="47"/>
    <x v="2"/>
    <x v="7"/>
    <s v="Galjoen"/>
    <m/>
    <n v="31"/>
    <n v="0.5"/>
    <n v="0.5"/>
  </r>
  <r>
    <x v="41"/>
    <d v="2016-09-17T00:00:00"/>
    <s v="Zone 2 - Myl 30"/>
    <x v="410"/>
    <x v="81"/>
    <x v="82"/>
    <x v="6"/>
    <x v="7"/>
    <m/>
    <m/>
    <m/>
    <s v=""/>
    <s v=""/>
  </r>
  <r>
    <x v="41"/>
    <d v="2016-09-17T00:00:00"/>
    <s v="Zone 2 - Myl 30"/>
    <x v="465"/>
    <x v="324"/>
    <x v="246"/>
    <x v="2"/>
    <x v="7"/>
    <m/>
    <m/>
    <m/>
    <s v=""/>
    <s v=""/>
  </r>
  <r>
    <x v="41"/>
    <d v="2016-09-17T00:00:00"/>
    <s v="Zone 2 - Myl 30"/>
    <x v="64"/>
    <x v="53"/>
    <x v="23"/>
    <x v="2"/>
    <x v="7"/>
    <m/>
    <m/>
    <m/>
    <s v=""/>
    <s v=""/>
  </r>
  <r>
    <x v="41"/>
    <d v="2016-09-17T00:00:00"/>
    <s v="Zone 2 - Myl 30"/>
    <x v="639"/>
    <x v="427"/>
    <x v="330"/>
    <x v="8"/>
    <x v="7"/>
    <m/>
    <m/>
    <m/>
    <s v=""/>
    <s v=""/>
  </r>
  <r>
    <x v="41"/>
    <d v="2016-09-17T00:00:00"/>
    <s v="Zone 2 - Myl 30"/>
    <x v="63"/>
    <x v="52"/>
    <x v="29"/>
    <x v="0"/>
    <x v="7"/>
    <m/>
    <m/>
    <m/>
    <s v=""/>
    <s v=""/>
  </r>
  <r>
    <x v="41"/>
    <d v="2016-09-17T00:00:00"/>
    <s v="Zone 2 - Myl 30"/>
    <x v="346"/>
    <x v="242"/>
    <x v="10"/>
    <x v="4"/>
    <x v="7"/>
    <m/>
    <m/>
    <m/>
    <s v=""/>
    <s v=""/>
  </r>
  <r>
    <x v="41"/>
    <d v="2016-09-17T00:00:00"/>
    <s v="Zone 2 - Myl 30"/>
    <x v="58"/>
    <x v="5"/>
    <x v="42"/>
    <x v="0"/>
    <x v="7"/>
    <m/>
    <m/>
    <m/>
    <s v=""/>
    <s v=""/>
  </r>
  <r>
    <x v="41"/>
    <d v="2016-09-17T00:00:00"/>
    <s v="Zone 2 - Myl 30"/>
    <x v="121"/>
    <x v="95"/>
    <x v="86"/>
    <x v="2"/>
    <x v="7"/>
    <m/>
    <m/>
    <m/>
    <s v=""/>
    <s v=""/>
  </r>
  <r>
    <x v="41"/>
    <d v="2016-09-17T00:00:00"/>
    <s v="Zone 2 - Myl 30"/>
    <x v="114"/>
    <x v="61"/>
    <x v="81"/>
    <x v="0"/>
    <x v="12"/>
    <s v="Kob"/>
    <m/>
    <n v="43"/>
    <n v="0.8"/>
    <n v="0.8"/>
  </r>
  <r>
    <x v="41"/>
    <d v="2016-09-17T00:00:00"/>
    <s v="Zone 2 - Myl 30"/>
    <x v="582"/>
    <x v="400"/>
    <x v="308"/>
    <x v="4"/>
    <x v="12"/>
    <m/>
    <m/>
    <m/>
    <s v=""/>
    <s v=""/>
  </r>
  <r>
    <x v="41"/>
    <d v="2016-09-17T00:00:00"/>
    <s v="Zone 2 - Myl 30"/>
    <x v="437"/>
    <x v="307"/>
    <x v="85"/>
    <x v="0"/>
    <x v="12"/>
    <m/>
    <m/>
    <m/>
    <s v=""/>
    <s v=""/>
  </r>
  <r>
    <x v="41"/>
    <d v="2016-09-17T00:00:00"/>
    <s v="Zone 2 - Myl 30"/>
    <x v="573"/>
    <x v="331"/>
    <x v="97"/>
    <x v="4"/>
    <x v="12"/>
    <m/>
    <m/>
    <m/>
    <s v=""/>
    <s v=""/>
  </r>
  <r>
    <x v="41"/>
    <d v="2016-09-17T00:00:00"/>
    <s v="Zone 2 - Myl 30"/>
    <x v="252"/>
    <x v="180"/>
    <x v="81"/>
    <x v="9"/>
    <x v="12"/>
    <m/>
    <m/>
    <m/>
    <s v=""/>
    <s v=""/>
  </r>
  <r>
    <x v="41"/>
    <d v="2016-09-17T00:00:00"/>
    <s v="Zone 2 - Myl 30"/>
    <x v="640"/>
    <x v="428"/>
    <x v="81"/>
    <x v="7"/>
    <x v="12"/>
    <m/>
    <m/>
    <m/>
    <s v=""/>
    <s v=""/>
  </r>
  <r>
    <x v="41"/>
    <d v="2016-09-17T00:00:00"/>
    <s v="Zone 2 - Myl 30"/>
    <x v="126"/>
    <x v="100"/>
    <x v="87"/>
    <x v="2"/>
    <x v="12"/>
    <m/>
    <m/>
    <m/>
    <s v=""/>
    <s v=""/>
  </r>
  <r>
    <x v="41"/>
    <d v="2016-09-17T00:00:00"/>
    <s v="Zone 2 - Myl 30"/>
    <x v="387"/>
    <x v="268"/>
    <x v="84"/>
    <x v="8"/>
    <x v="12"/>
    <m/>
    <m/>
    <m/>
    <s v=""/>
    <s v=""/>
  </r>
  <r>
    <x v="41"/>
    <d v="2016-09-17T00:00:00"/>
    <s v="Zone 2 - Myl 30"/>
    <x v="118"/>
    <x v="93"/>
    <x v="84"/>
    <x v="4"/>
    <x v="12"/>
    <m/>
    <m/>
    <m/>
    <s v=""/>
    <s v=""/>
  </r>
  <r>
    <x v="41"/>
    <d v="2016-09-17T00:00:00"/>
    <s v="Zone 2 - Myl 30"/>
    <x v="262"/>
    <x v="189"/>
    <x v="6"/>
    <x v="5"/>
    <x v="0"/>
    <s v="Kob"/>
    <m/>
    <n v="42"/>
    <n v="0.8"/>
    <n v="0.8"/>
  </r>
  <r>
    <x v="41"/>
    <d v="2016-09-17T00:00:00"/>
    <s v="Zone 2 - Myl 30"/>
    <x v="606"/>
    <x v="410"/>
    <x v="318"/>
    <x v="5"/>
    <x v="0"/>
    <s v="Kob"/>
    <m/>
    <n v="71"/>
    <n v="3.7"/>
    <n v="3.7"/>
  </r>
  <r>
    <x v="41"/>
    <d v="2016-09-17T00:00:00"/>
    <s v="Zone 2 - Myl 30"/>
    <x v="267"/>
    <x v="172"/>
    <x v="159"/>
    <x v="9"/>
    <x v="0"/>
    <s v="Kob"/>
    <m/>
    <n v="40"/>
    <n v="0.7"/>
    <n v="0.7"/>
  </r>
  <r>
    <x v="41"/>
    <d v="2016-09-17T00:00:00"/>
    <s v="Zone 2 - Myl 30"/>
    <x v="10"/>
    <x v="10"/>
    <x v="6"/>
    <x v="4"/>
    <x v="0"/>
    <s v="Kob"/>
    <m/>
    <n v="45"/>
    <n v="0.9"/>
    <n v="0.9"/>
  </r>
  <r>
    <x v="41"/>
    <d v="2016-09-17T00:00:00"/>
    <s v="Zone 2 - Myl 30"/>
    <x v="634"/>
    <x v="5"/>
    <x v="43"/>
    <x v="4"/>
    <x v="0"/>
    <m/>
    <s v="Shark Spotted Gully"/>
    <n v="66"/>
    <n v="1"/>
    <n v="1"/>
  </r>
  <r>
    <x v="41"/>
    <d v="2016-09-17T00:00:00"/>
    <s v="Zone 2 - Myl 30"/>
    <x v="634"/>
    <x v="5"/>
    <x v="43"/>
    <x v="4"/>
    <x v="0"/>
    <m/>
    <s v="Shark Spotted Gully"/>
    <n v="79"/>
    <n v="1.9"/>
    <n v="1.9"/>
  </r>
  <r>
    <x v="41"/>
    <d v="2016-09-17T00:00:00"/>
    <s v="Zone 2 - Myl 30"/>
    <x v="4"/>
    <x v="4"/>
    <x v="2"/>
    <x v="2"/>
    <x v="0"/>
    <s v="Kob"/>
    <m/>
    <n v="49"/>
    <n v="1.2"/>
    <n v="1.2"/>
  </r>
  <r>
    <x v="41"/>
    <d v="2016-09-17T00:00:00"/>
    <s v="Zone 2 - Myl 30"/>
    <x v="3"/>
    <x v="3"/>
    <x v="2"/>
    <x v="0"/>
    <x v="0"/>
    <s v="Kob"/>
    <m/>
    <n v="50"/>
    <n v="1.3"/>
    <n v="1.3"/>
  </r>
  <r>
    <x v="41"/>
    <d v="2016-09-17T00:00:00"/>
    <s v="Zone 2 - Myl 30"/>
    <x v="3"/>
    <x v="3"/>
    <x v="2"/>
    <x v="0"/>
    <x v="0"/>
    <s v="Kob"/>
    <m/>
    <n v="42"/>
    <n v="0.8"/>
    <n v="0.8"/>
  </r>
  <r>
    <x v="41"/>
    <d v="2016-09-17T00:00:00"/>
    <s v="Zone 2 - Myl 30"/>
    <x v="3"/>
    <x v="3"/>
    <x v="2"/>
    <x v="0"/>
    <x v="0"/>
    <s v="Kob"/>
    <m/>
    <n v="41"/>
    <n v="0.7"/>
    <n v="0.7"/>
  </r>
  <r>
    <x v="41"/>
    <d v="2016-09-17T00:00:00"/>
    <s v="Zone 2 - Myl 30"/>
    <x v="650"/>
    <x v="53"/>
    <x v="63"/>
    <x v="2"/>
    <x v="0"/>
    <s v="Kob"/>
    <m/>
    <n v="49"/>
    <n v="1.2"/>
    <n v="1.2"/>
  </r>
  <r>
    <x v="41"/>
    <d v="2016-09-17T00:00:00"/>
    <s v="Zone 2 - Myl 30"/>
    <x v="1"/>
    <x v="1"/>
    <x v="0"/>
    <x v="1"/>
    <x v="0"/>
    <s v="Kob"/>
    <m/>
    <n v="40"/>
    <n v="0.7"/>
    <n v="0.7"/>
  </r>
  <r>
    <x v="41"/>
    <d v="2016-09-17T00:00:00"/>
    <s v="Zone 2 - Myl 30"/>
    <x v="264"/>
    <x v="113"/>
    <x v="6"/>
    <x v="8"/>
    <x v="0"/>
    <m/>
    <m/>
    <m/>
    <s v=""/>
    <s v=""/>
  </r>
  <r>
    <x v="41"/>
    <d v="2016-09-17T00:00:00"/>
    <s v="Zone 2 - Myl 30"/>
    <x v="261"/>
    <x v="188"/>
    <x v="158"/>
    <x v="7"/>
    <x v="0"/>
    <m/>
    <m/>
    <m/>
    <s v=""/>
    <s v=""/>
  </r>
  <r>
    <x v="41"/>
    <d v="2016-09-17T00:00:00"/>
    <s v="Zone 2 - Myl 30"/>
    <x v="263"/>
    <x v="55"/>
    <x v="158"/>
    <x v="2"/>
    <x v="0"/>
    <m/>
    <m/>
    <m/>
    <s v=""/>
    <s v=""/>
  </r>
  <r>
    <x v="41"/>
    <d v="2016-09-17T00:00:00"/>
    <s v="Zone 2 - Myl 30"/>
    <x v="11"/>
    <x v="11"/>
    <x v="7"/>
    <x v="5"/>
    <x v="0"/>
    <m/>
    <m/>
    <m/>
    <s v=""/>
    <s v=""/>
  </r>
  <r>
    <x v="41"/>
    <d v="2016-09-17T00:00:00"/>
    <s v="Zone 2 - Myl 30"/>
    <x v="5"/>
    <x v="5"/>
    <x v="2"/>
    <x v="2"/>
    <x v="0"/>
    <m/>
    <m/>
    <m/>
    <s v=""/>
    <s v=""/>
  </r>
  <r>
    <x v="41"/>
    <d v="2016-09-17T00:00:00"/>
    <s v="Zone 2 - Myl 30"/>
    <x v="6"/>
    <x v="6"/>
    <x v="2"/>
    <x v="3"/>
    <x v="0"/>
    <m/>
    <m/>
    <m/>
    <s v=""/>
    <s v=""/>
  </r>
  <r>
    <x v="41"/>
    <d v="2016-09-17T00:00:00"/>
    <s v="Zone 2 - Myl 30"/>
    <x v="19"/>
    <x v="19"/>
    <x v="14"/>
    <x v="2"/>
    <x v="0"/>
    <m/>
    <m/>
    <m/>
    <s v=""/>
    <s v=""/>
  </r>
  <r>
    <x v="41"/>
    <d v="2016-09-17T00:00:00"/>
    <s v="Zone 2 - Myl 30"/>
    <x v="603"/>
    <x v="193"/>
    <x v="43"/>
    <x v="2"/>
    <x v="0"/>
    <m/>
    <m/>
    <m/>
    <s v=""/>
    <s v=""/>
  </r>
  <r>
    <x v="41"/>
    <d v="2016-09-17T00:00:00"/>
    <s v="Zone 2 - Myl 30"/>
    <x v="268"/>
    <x v="138"/>
    <x v="159"/>
    <x v="9"/>
    <x v="0"/>
    <m/>
    <m/>
    <m/>
    <s v=""/>
    <s v=""/>
  </r>
  <r>
    <x v="41"/>
    <d v="2016-09-17T00:00:00"/>
    <s v="Zone 2 - Myl 30"/>
    <x v="266"/>
    <x v="5"/>
    <x v="159"/>
    <x v="4"/>
    <x v="0"/>
    <m/>
    <m/>
    <m/>
    <s v=""/>
    <s v=""/>
  </r>
  <r>
    <x v="41"/>
    <d v="2016-09-17T00:00:00"/>
    <s v="Zone 2 - Myl 30"/>
    <x v="0"/>
    <x v="0"/>
    <x v="0"/>
    <x v="0"/>
    <x v="0"/>
    <m/>
    <m/>
    <m/>
    <s v=""/>
    <s v=""/>
  </r>
  <r>
    <x v="41"/>
    <d v="2016-09-17T00:00:00"/>
    <s v="Zone 2 - Myl 30"/>
    <x v="15"/>
    <x v="15"/>
    <x v="10"/>
    <x v="3"/>
    <x v="0"/>
    <m/>
    <m/>
    <m/>
    <s v=""/>
    <s v=""/>
  </r>
  <r>
    <x v="41"/>
    <d v="2016-09-17T00:00:00"/>
    <s v="Zone 2 - Myl 30"/>
    <x v="553"/>
    <x v="385"/>
    <x v="5"/>
    <x v="8"/>
    <x v="0"/>
    <m/>
    <m/>
    <m/>
    <s v=""/>
    <s v=""/>
  </r>
  <r>
    <x v="41"/>
    <d v="2016-09-17T00:00:00"/>
    <s v="Zone 2 - Myl 30"/>
    <x v="14"/>
    <x v="14"/>
    <x v="10"/>
    <x v="4"/>
    <x v="0"/>
    <m/>
    <m/>
    <m/>
    <s v=""/>
    <s v=""/>
  </r>
  <r>
    <x v="41"/>
    <d v="2016-09-17T00:00:00"/>
    <s v="Zone 2 - Myl 30"/>
    <x v="325"/>
    <x v="61"/>
    <x v="187"/>
    <x v="2"/>
    <x v="0"/>
    <m/>
    <m/>
    <m/>
    <s v=""/>
    <s v=""/>
  </r>
  <r>
    <x v="41"/>
    <d v="2016-09-17T00:00:00"/>
    <s v="Zone 2 - Myl 30"/>
    <x v="472"/>
    <x v="331"/>
    <x v="250"/>
    <x v="2"/>
    <x v="0"/>
    <m/>
    <m/>
    <m/>
    <s v=""/>
    <s v=""/>
  </r>
  <r>
    <x v="41"/>
    <d v="2016-09-17T00:00:00"/>
    <s v="Zone 2 - Myl 30"/>
    <x v="660"/>
    <x v="445"/>
    <x v="341"/>
    <x v="2"/>
    <x v="0"/>
    <m/>
    <m/>
    <m/>
    <s v=""/>
    <s v=""/>
  </r>
  <r>
    <x v="42"/>
    <d v="2016-11-05T00:00:00"/>
    <s v="Zone 1 - Mile 8"/>
    <x v="176"/>
    <x v="136"/>
    <x v="113"/>
    <x v="2"/>
    <x v="4"/>
    <m/>
    <s v="Shark Spotted Gully"/>
    <n v="104"/>
    <n v="5"/>
    <n v="5"/>
  </r>
  <r>
    <x v="42"/>
    <d v="2016-11-05T00:00:00"/>
    <s v="Zone 1 - Mile 8"/>
    <x v="176"/>
    <x v="136"/>
    <x v="113"/>
    <x v="2"/>
    <x v="4"/>
    <m/>
    <s v="Shark Spotted Gully"/>
    <n v="162"/>
    <n v="22.7"/>
    <n v="22.7"/>
  </r>
  <r>
    <x v="42"/>
    <d v="2016-11-05T00:00:00"/>
    <s v="Zone 1 - Mile 8"/>
    <x v="176"/>
    <x v="136"/>
    <x v="113"/>
    <x v="2"/>
    <x v="4"/>
    <m/>
    <s v="Shark Spotted Gully"/>
    <n v="161"/>
    <n v="22.2"/>
    <n v="22.2"/>
  </r>
  <r>
    <x v="42"/>
    <d v="2016-11-05T00:00:00"/>
    <s v="Zone 1 - Mile 8"/>
    <x v="176"/>
    <x v="136"/>
    <x v="113"/>
    <x v="2"/>
    <x v="4"/>
    <m/>
    <s v="Shark Spotted Gully"/>
    <n v="156"/>
    <n v="19.899999999999999"/>
    <n v="19.899999999999999"/>
  </r>
  <r>
    <x v="42"/>
    <d v="2016-11-05T00:00:00"/>
    <s v="Zone 1 - Mile 8"/>
    <x v="163"/>
    <x v="84"/>
    <x v="104"/>
    <x v="2"/>
    <x v="4"/>
    <m/>
    <s v="Shark Spotted Gully"/>
    <n v="166"/>
    <n v="24.6"/>
    <n v="24.6"/>
  </r>
  <r>
    <x v="42"/>
    <d v="2016-11-05T00:00:00"/>
    <s v="Zone 1 - Mile 8"/>
    <x v="163"/>
    <x v="84"/>
    <x v="104"/>
    <x v="2"/>
    <x v="4"/>
    <m/>
    <s v="Shark Spotted Gully"/>
    <n v="114"/>
    <n v="6.8"/>
    <n v="6.8"/>
  </r>
  <r>
    <x v="42"/>
    <d v="2016-11-05T00:00:00"/>
    <s v="Zone 1 - Mile 8"/>
    <x v="163"/>
    <x v="84"/>
    <x v="104"/>
    <x v="2"/>
    <x v="4"/>
    <m/>
    <s v="Shark Spotted Gully"/>
    <n v="160"/>
    <n v="21.7"/>
    <n v="21.7"/>
  </r>
  <r>
    <x v="42"/>
    <d v="2016-11-05T00:00:00"/>
    <s v="Zone 1 - Mile 8"/>
    <x v="163"/>
    <x v="84"/>
    <x v="104"/>
    <x v="2"/>
    <x v="4"/>
    <m/>
    <s v="Shark Spotted Gully"/>
    <n v="156"/>
    <n v="19.899999999999999"/>
    <n v="19.899999999999999"/>
  </r>
  <r>
    <x v="42"/>
    <d v="2016-11-05T00:00:00"/>
    <s v="Zone 1 - Mile 8"/>
    <x v="361"/>
    <x v="138"/>
    <x v="37"/>
    <x v="2"/>
    <x v="4"/>
    <m/>
    <s v="Shark Hound Smooth"/>
    <n v="111"/>
    <n v="5.3"/>
    <n v="5.3"/>
  </r>
  <r>
    <x v="42"/>
    <d v="2016-11-05T00:00:00"/>
    <s v="Zone 1 - Mile 8"/>
    <x v="361"/>
    <x v="138"/>
    <x v="37"/>
    <x v="2"/>
    <x v="4"/>
    <m/>
    <s v="Shark Spotted Gully"/>
    <n v="145"/>
    <n v="15.5"/>
    <n v="15.5"/>
  </r>
  <r>
    <x v="42"/>
    <d v="2016-11-05T00:00:00"/>
    <s v="Zone 1 - Mile 8"/>
    <x v="171"/>
    <x v="133"/>
    <x v="110"/>
    <x v="2"/>
    <x v="4"/>
    <m/>
    <s v="Shark Hound Smooth"/>
    <n v="112"/>
    <n v="5.5"/>
    <n v="5.5"/>
  </r>
  <r>
    <x v="42"/>
    <d v="2016-11-05T00:00:00"/>
    <s v="Zone 1 - Mile 8"/>
    <x v="317"/>
    <x v="225"/>
    <x v="181"/>
    <x v="2"/>
    <x v="4"/>
    <m/>
    <s v="Shark Spotted Gully"/>
    <n v="165"/>
    <n v="24.1"/>
    <n v="24.1"/>
  </r>
  <r>
    <x v="42"/>
    <d v="2016-11-05T00:00:00"/>
    <s v="Zone 1 - Mile 8"/>
    <x v="562"/>
    <x v="78"/>
    <x v="300"/>
    <x v="4"/>
    <x v="4"/>
    <m/>
    <s v="Shark Hound Smooth"/>
    <n v="97"/>
    <n v="3.3"/>
    <n v="3.3"/>
  </r>
  <r>
    <x v="42"/>
    <d v="2016-11-05T00:00:00"/>
    <s v="Zone 1 - Mile 8"/>
    <x v="360"/>
    <x v="252"/>
    <x v="203"/>
    <x v="2"/>
    <x v="4"/>
    <m/>
    <s v="Ray Blue (Male)"/>
    <n v="70"/>
    <n v="11.6"/>
    <n v="11.6"/>
  </r>
  <r>
    <x v="42"/>
    <d v="2016-11-05T00:00:00"/>
    <s v="Zone 1 - Mile 8"/>
    <x v="172"/>
    <x v="134"/>
    <x v="111"/>
    <x v="2"/>
    <x v="4"/>
    <m/>
    <m/>
    <m/>
    <s v=""/>
    <s v=""/>
  </r>
  <r>
    <x v="42"/>
    <d v="2016-11-05T00:00:00"/>
    <s v="Zone 1 - Mile 8"/>
    <x v="459"/>
    <x v="180"/>
    <x v="17"/>
    <x v="2"/>
    <x v="4"/>
    <m/>
    <m/>
    <m/>
    <s v=""/>
    <s v=""/>
  </r>
  <r>
    <x v="42"/>
    <d v="2016-11-05T00:00:00"/>
    <s v="Zone 1 - Mile 8"/>
    <x v="406"/>
    <x v="246"/>
    <x v="198"/>
    <x v="2"/>
    <x v="4"/>
    <m/>
    <m/>
    <m/>
    <s v=""/>
    <s v=""/>
  </r>
  <r>
    <x v="42"/>
    <d v="2016-11-05T00:00:00"/>
    <s v="Zone 1 - Mile 8"/>
    <x v="418"/>
    <x v="76"/>
    <x v="166"/>
    <x v="2"/>
    <x v="4"/>
    <m/>
    <m/>
    <m/>
    <s v=""/>
    <s v=""/>
  </r>
  <r>
    <x v="42"/>
    <d v="2016-11-05T00:00:00"/>
    <s v="Zone 1 - Mile 8"/>
    <x v="619"/>
    <x v="416"/>
    <x v="324"/>
    <x v="7"/>
    <x v="5"/>
    <s v="Kob"/>
    <m/>
    <n v="41"/>
    <n v="0.7"/>
    <n v="0.7"/>
  </r>
  <r>
    <x v="42"/>
    <d v="2016-11-05T00:00:00"/>
    <s v="Zone 1 - Mile 8"/>
    <x v="47"/>
    <x v="42"/>
    <x v="34"/>
    <x v="1"/>
    <x v="5"/>
    <s v="Kob"/>
    <m/>
    <n v="43"/>
    <n v="0.8"/>
    <n v="0.8"/>
  </r>
  <r>
    <x v="42"/>
    <d v="2016-11-05T00:00:00"/>
    <s v="Zone 1 - Mile 8"/>
    <x v="489"/>
    <x v="342"/>
    <x v="39"/>
    <x v="8"/>
    <x v="5"/>
    <s v="Blacktail"/>
    <m/>
    <n v="39"/>
    <n v="1.8"/>
    <n v="1.8"/>
  </r>
  <r>
    <x v="42"/>
    <d v="2016-11-05T00:00:00"/>
    <s v="Zone 1 - Mile 8"/>
    <x v="135"/>
    <x v="107"/>
    <x v="90"/>
    <x v="2"/>
    <x v="5"/>
    <m/>
    <s v="Shark Hound Smooth"/>
    <n v="156"/>
    <n v="17.5"/>
    <n v="17.5"/>
  </r>
  <r>
    <x v="42"/>
    <d v="2016-11-05T00:00:00"/>
    <s v="Zone 1 - Mile 8"/>
    <x v="48"/>
    <x v="43"/>
    <x v="34"/>
    <x v="6"/>
    <x v="5"/>
    <m/>
    <s v="Ray Blue (Female)"/>
    <n v="76"/>
    <n v="20.9"/>
    <n v="20.9"/>
  </r>
  <r>
    <x v="42"/>
    <d v="2016-11-05T00:00:00"/>
    <s v="Zone 1 - Mile 8"/>
    <x v="48"/>
    <x v="43"/>
    <x v="34"/>
    <x v="6"/>
    <x v="5"/>
    <m/>
    <s v="Guitarfish - Lesser"/>
    <n v="100"/>
    <n v="3.7"/>
    <n v="3.7"/>
  </r>
  <r>
    <x v="42"/>
    <d v="2016-11-05T00:00:00"/>
    <s v="Zone 1 - Mile 8"/>
    <x v="491"/>
    <x v="344"/>
    <x v="261"/>
    <x v="2"/>
    <x v="5"/>
    <m/>
    <s v="Shark Spotted Gully"/>
    <n v="94"/>
    <n v="3.5"/>
    <n v="3.5"/>
  </r>
  <r>
    <x v="42"/>
    <d v="2016-11-05T00:00:00"/>
    <s v="Zone 1 - Mile 8"/>
    <x v="491"/>
    <x v="344"/>
    <x v="261"/>
    <x v="2"/>
    <x v="5"/>
    <m/>
    <s v="Shark Spotted Gully"/>
    <n v="98"/>
    <n v="4"/>
    <n v="4"/>
  </r>
  <r>
    <x v="42"/>
    <d v="2016-11-05T00:00:00"/>
    <s v="Zone 1 - Mile 8"/>
    <x v="636"/>
    <x v="424"/>
    <x v="329"/>
    <x v="7"/>
    <x v="5"/>
    <s v="Kob"/>
    <m/>
    <n v="47"/>
    <n v="1.1000000000000001"/>
    <n v="1.1000000000000001"/>
  </r>
  <r>
    <x v="42"/>
    <d v="2016-11-05T00:00:00"/>
    <s v="Zone 1 - Mile 8"/>
    <x v="636"/>
    <x v="424"/>
    <x v="329"/>
    <x v="7"/>
    <x v="5"/>
    <s v="Kob"/>
    <m/>
    <n v="40"/>
    <n v="0.7"/>
    <n v="0.7"/>
  </r>
  <r>
    <x v="42"/>
    <d v="2016-11-05T00:00:00"/>
    <s v="Zone 1 - Mile 8"/>
    <x v="249"/>
    <x v="178"/>
    <x v="114"/>
    <x v="2"/>
    <x v="5"/>
    <m/>
    <s v="Shark Hound Smooth"/>
    <n v="111"/>
    <n v="5.3"/>
    <n v="5.3"/>
  </r>
  <r>
    <x v="42"/>
    <d v="2016-11-05T00:00:00"/>
    <s v="Zone 1 - Mile 8"/>
    <x v="249"/>
    <x v="178"/>
    <x v="114"/>
    <x v="2"/>
    <x v="5"/>
    <m/>
    <s v="Shark Spotted Gully"/>
    <n v="161"/>
    <n v="22.2"/>
    <n v="22.2"/>
  </r>
  <r>
    <x v="42"/>
    <d v="2016-11-05T00:00:00"/>
    <s v="Zone 1 - Mile 8"/>
    <x v="134"/>
    <x v="5"/>
    <x v="74"/>
    <x v="2"/>
    <x v="5"/>
    <m/>
    <s v="Shark Copper (Female)"/>
    <n v="179"/>
    <n v="79.599999999999994"/>
    <n v="79.599999999999994"/>
  </r>
  <r>
    <x v="42"/>
    <d v="2016-11-05T00:00:00"/>
    <s v="Zone 1 - Mile 8"/>
    <x v="134"/>
    <x v="5"/>
    <x v="74"/>
    <x v="2"/>
    <x v="5"/>
    <m/>
    <s v="Shark Cow / Sevengill"/>
    <n v="150"/>
    <n v="45.3"/>
    <n v="45.3"/>
  </r>
  <r>
    <x v="42"/>
    <d v="2016-11-05T00:00:00"/>
    <s v="Zone 1 - Mile 8"/>
    <x v="661"/>
    <x v="446"/>
    <x v="133"/>
    <x v="7"/>
    <x v="5"/>
    <s v="Blacktail"/>
    <m/>
    <n v="27"/>
    <n v="0.6"/>
    <n v="0.6"/>
  </r>
  <r>
    <x v="42"/>
    <d v="2016-11-05T00:00:00"/>
    <s v="Zone 1 - Mile 8"/>
    <x v="661"/>
    <x v="446"/>
    <x v="133"/>
    <x v="7"/>
    <x v="5"/>
    <s v="Kob"/>
    <m/>
    <n v="41"/>
    <n v="0.7"/>
    <n v="0.7"/>
  </r>
  <r>
    <x v="42"/>
    <d v="2016-11-05T00:00:00"/>
    <s v="Zone 1 - Mile 8"/>
    <x v="661"/>
    <x v="446"/>
    <x v="133"/>
    <x v="7"/>
    <x v="5"/>
    <s v="Blacktail"/>
    <m/>
    <n v="29"/>
    <n v="0.7"/>
    <n v="0.7"/>
  </r>
  <r>
    <x v="42"/>
    <d v="2016-11-05T00:00:00"/>
    <s v="Zone 1 - Mile 8"/>
    <x v="56"/>
    <x v="39"/>
    <x v="41"/>
    <x v="2"/>
    <x v="5"/>
    <m/>
    <s v="Shark Spotted Gully"/>
    <n v="154"/>
    <n v="19.100000000000001"/>
    <n v="19.100000000000001"/>
  </r>
  <r>
    <x v="42"/>
    <d v="2016-11-05T00:00:00"/>
    <s v="Zone 1 - Mile 8"/>
    <x v="56"/>
    <x v="39"/>
    <x v="41"/>
    <x v="2"/>
    <x v="5"/>
    <m/>
    <s v="Shark Spotted Gully"/>
    <n v="156"/>
    <n v="19.899999999999999"/>
    <n v="19.899999999999999"/>
  </r>
  <r>
    <x v="42"/>
    <d v="2016-11-05T00:00:00"/>
    <s v="Zone 1 - Mile 8"/>
    <x v="56"/>
    <x v="39"/>
    <x v="41"/>
    <x v="2"/>
    <x v="5"/>
    <m/>
    <s v="Shark Spotted Gully"/>
    <n v="128"/>
    <n v="10.1"/>
    <n v="10.1"/>
  </r>
  <r>
    <x v="42"/>
    <d v="2016-11-05T00:00:00"/>
    <s v="Zone 1 - Mile 8"/>
    <x v="59"/>
    <x v="48"/>
    <x v="43"/>
    <x v="2"/>
    <x v="5"/>
    <m/>
    <s v="Shark Spotted Gully"/>
    <n v="120"/>
    <n v="8.1"/>
    <n v="8.1"/>
  </r>
  <r>
    <x v="42"/>
    <d v="2016-11-05T00:00:00"/>
    <s v="Zone 1 - Mile 8"/>
    <x v="59"/>
    <x v="48"/>
    <x v="43"/>
    <x v="2"/>
    <x v="5"/>
    <m/>
    <s v="Shark Spotted Gully"/>
    <n v="87"/>
    <n v="2.7"/>
    <n v="2.7"/>
  </r>
  <r>
    <x v="42"/>
    <d v="2016-11-05T00:00:00"/>
    <s v="Zone 1 - Mile 8"/>
    <x v="59"/>
    <x v="48"/>
    <x v="43"/>
    <x v="2"/>
    <x v="5"/>
    <m/>
    <s v="Shark Spotted Gully"/>
    <n v="100"/>
    <n v="4.3"/>
    <n v="4.3"/>
  </r>
  <r>
    <x v="42"/>
    <d v="2016-11-05T00:00:00"/>
    <s v="Zone 1 - Mile 8"/>
    <x v="57"/>
    <x v="5"/>
    <x v="21"/>
    <x v="2"/>
    <x v="5"/>
    <m/>
    <s v="Shark Spotted Gully"/>
    <n v="135"/>
    <n v="12.1"/>
    <n v="12.1"/>
  </r>
  <r>
    <x v="42"/>
    <d v="2016-11-05T00:00:00"/>
    <s v="Zone 1 - Mile 8"/>
    <x v="57"/>
    <x v="5"/>
    <x v="21"/>
    <x v="2"/>
    <x v="5"/>
    <m/>
    <s v="Shark Spotted Gully"/>
    <n v="99"/>
    <n v="4.2"/>
    <n v="4.2"/>
  </r>
  <r>
    <x v="42"/>
    <d v="2016-11-05T00:00:00"/>
    <s v="Zone 1 - Mile 8"/>
    <x v="57"/>
    <x v="5"/>
    <x v="21"/>
    <x v="2"/>
    <x v="5"/>
    <m/>
    <s v="Shark Spotted Gully"/>
    <n v="100"/>
    <n v="4.3"/>
    <n v="4.3"/>
  </r>
  <r>
    <x v="42"/>
    <d v="2016-11-05T00:00:00"/>
    <s v="Zone 1 - Mile 8"/>
    <x v="57"/>
    <x v="5"/>
    <x v="21"/>
    <x v="2"/>
    <x v="5"/>
    <m/>
    <s v="Shark Spotted Gully"/>
    <n v="151"/>
    <n v="17.8"/>
    <n v="17.8"/>
  </r>
  <r>
    <x v="42"/>
    <d v="2016-11-05T00:00:00"/>
    <s v="Zone 1 - Mile 8"/>
    <x v="446"/>
    <x v="314"/>
    <x v="39"/>
    <x v="2"/>
    <x v="5"/>
    <m/>
    <s v="Shark Spotted Gully"/>
    <n v="162"/>
    <n v="22.7"/>
    <n v="22.7"/>
  </r>
  <r>
    <x v="42"/>
    <d v="2016-11-05T00:00:00"/>
    <s v="Zone 1 - Mile 8"/>
    <x v="446"/>
    <x v="314"/>
    <x v="39"/>
    <x v="2"/>
    <x v="5"/>
    <m/>
    <s v="Shark Spotted Gully"/>
    <n v="145"/>
    <n v="15.5"/>
    <n v="15.5"/>
  </r>
  <r>
    <x v="42"/>
    <d v="2016-11-05T00:00:00"/>
    <s v="Zone 1 - Mile 8"/>
    <x v="446"/>
    <x v="314"/>
    <x v="39"/>
    <x v="2"/>
    <x v="5"/>
    <m/>
    <s v="Shark Spotted Gully"/>
    <n v="127"/>
    <n v="9.8000000000000007"/>
    <n v="9.8000000000000007"/>
  </r>
  <r>
    <x v="42"/>
    <d v="2016-11-05T00:00:00"/>
    <s v="Zone 1 - Mile 8"/>
    <x v="446"/>
    <x v="314"/>
    <x v="39"/>
    <x v="2"/>
    <x v="5"/>
    <s v="Galjoen"/>
    <m/>
    <n v="34"/>
    <n v="0.7"/>
    <n v="0.7"/>
  </r>
  <r>
    <x v="42"/>
    <d v="2016-11-05T00:00:00"/>
    <s v="Zone 1 - Mile 8"/>
    <x v="55"/>
    <x v="47"/>
    <x v="40"/>
    <x v="2"/>
    <x v="5"/>
    <m/>
    <s v="Shark Spotted Gully"/>
    <n v="80"/>
    <n v="2"/>
    <n v="2"/>
  </r>
  <r>
    <x v="42"/>
    <d v="2016-11-05T00:00:00"/>
    <s v="Zone 1 - Mile 8"/>
    <x v="55"/>
    <x v="47"/>
    <x v="40"/>
    <x v="2"/>
    <x v="5"/>
    <m/>
    <s v="Shark Spotted Gully"/>
    <n v="91"/>
    <n v="3.1"/>
    <n v="3.1"/>
  </r>
  <r>
    <x v="42"/>
    <d v="2016-11-05T00:00:00"/>
    <s v="Zone 1 - Mile 8"/>
    <x v="55"/>
    <x v="47"/>
    <x v="40"/>
    <x v="2"/>
    <x v="5"/>
    <m/>
    <s v="Shark Spotted Gully"/>
    <n v="143"/>
    <n v="14.8"/>
    <n v="14.8"/>
  </r>
  <r>
    <x v="42"/>
    <d v="2016-11-05T00:00:00"/>
    <s v="Zone 1 - Mile 8"/>
    <x v="55"/>
    <x v="47"/>
    <x v="40"/>
    <x v="2"/>
    <x v="5"/>
    <m/>
    <s v="Shark Spotted Gully"/>
    <n v="155"/>
    <n v="19.5"/>
    <n v="19.5"/>
  </r>
  <r>
    <x v="42"/>
    <d v="2016-11-05T00:00:00"/>
    <s v="Zone 1 - Mile 8"/>
    <x v="55"/>
    <x v="47"/>
    <x v="40"/>
    <x v="2"/>
    <x v="5"/>
    <m/>
    <s v="Shark Copper (Female)"/>
    <n v="181"/>
    <n v="82.4"/>
    <n v="82.4"/>
  </r>
  <r>
    <x v="42"/>
    <d v="2016-11-05T00:00:00"/>
    <s v="Zone 1 - Mile 8"/>
    <x v="246"/>
    <x v="5"/>
    <x v="152"/>
    <x v="2"/>
    <x v="22"/>
    <m/>
    <s v="Shark Spotted Gully"/>
    <n v="156"/>
    <n v="19.899999999999999"/>
    <n v="19.899999999999999"/>
  </r>
  <r>
    <x v="42"/>
    <d v="2016-11-05T00:00:00"/>
    <s v="Zone 1 - Mile 8"/>
    <x v="594"/>
    <x v="13"/>
    <x v="174"/>
    <x v="2"/>
    <x v="22"/>
    <s v="Galjoen"/>
    <m/>
    <n v="30"/>
    <n v="0.5"/>
    <n v="0.5"/>
  </r>
  <r>
    <x v="42"/>
    <d v="2016-11-05T00:00:00"/>
    <s v="Zone 1 - Mile 8"/>
    <x v="308"/>
    <x v="218"/>
    <x v="174"/>
    <x v="2"/>
    <x v="22"/>
    <m/>
    <m/>
    <m/>
    <s v=""/>
    <s v=""/>
  </r>
  <r>
    <x v="42"/>
    <d v="2016-11-05T00:00:00"/>
    <s v="Zone 1 - Mile 8"/>
    <x v="569"/>
    <x v="10"/>
    <x v="301"/>
    <x v="4"/>
    <x v="22"/>
    <m/>
    <m/>
    <m/>
    <s v=""/>
    <s v=""/>
  </r>
  <r>
    <x v="42"/>
    <d v="2016-11-05T00:00:00"/>
    <s v="Zone 1 - Mile 8"/>
    <x v="295"/>
    <x v="178"/>
    <x v="169"/>
    <x v="4"/>
    <x v="22"/>
    <m/>
    <m/>
    <m/>
    <s v=""/>
    <s v=""/>
  </r>
  <r>
    <x v="42"/>
    <d v="2016-11-05T00:00:00"/>
    <s v="Zone 1 - Mile 8"/>
    <x v="245"/>
    <x v="176"/>
    <x v="151"/>
    <x v="0"/>
    <x v="22"/>
    <m/>
    <m/>
    <m/>
    <s v=""/>
    <s v=""/>
  </r>
  <r>
    <x v="42"/>
    <d v="2016-11-05T00:00:00"/>
    <s v="Zone 1 - Mile 8"/>
    <x v="3"/>
    <x v="3"/>
    <x v="2"/>
    <x v="0"/>
    <x v="0"/>
    <s v="Kob"/>
    <m/>
    <n v="54"/>
    <n v="1.6"/>
    <n v="1.6"/>
  </r>
  <r>
    <x v="42"/>
    <d v="2016-11-05T00:00:00"/>
    <s v="Zone 1 - Mile 8"/>
    <x v="5"/>
    <x v="5"/>
    <x v="2"/>
    <x v="2"/>
    <x v="0"/>
    <m/>
    <s v="Shark Spotted Gully"/>
    <n v="136"/>
    <n v="12.4"/>
    <n v="12.4"/>
  </r>
  <r>
    <x v="42"/>
    <d v="2016-11-05T00:00:00"/>
    <s v="Zone 1 - Mile 8"/>
    <x v="267"/>
    <x v="172"/>
    <x v="159"/>
    <x v="9"/>
    <x v="0"/>
    <m/>
    <s v="Shark Spotted Gully"/>
    <n v="134"/>
    <n v="11.8"/>
    <n v="11.8"/>
  </r>
  <r>
    <x v="42"/>
    <d v="2016-11-05T00:00:00"/>
    <s v="Zone 1 - Mile 8"/>
    <x v="1"/>
    <x v="1"/>
    <x v="0"/>
    <x v="1"/>
    <x v="0"/>
    <s v="Kob"/>
    <m/>
    <n v="40"/>
    <n v="0.7"/>
    <n v="0.7"/>
  </r>
  <r>
    <x v="42"/>
    <d v="2016-11-05T00:00:00"/>
    <s v="Zone 1 - Mile 8"/>
    <x v="1"/>
    <x v="1"/>
    <x v="0"/>
    <x v="1"/>
    <x v="0"/>
    <s v="Kob"/>
    <m/>
    <n v="42"/>
    <n v="0.8"/>
    <n v="0.8"/>
  </r>
  <r>
    <x v="42"/>
    <d v="2016-11-05T00:00:00"/>
    <s v="Zone 1 - Mile 8"/>
    <x v="603"/>
    <x v="193"/>
    <x v="43"/>
    <x v="2"/>
    <x v="0"/>
    <s v="Blacktail"/>
    <m/>
    <n v="31"/>
    <n v="0.9"/>
    <n v="0.9"/>
  </r>
  <r>
    <x v="42"/>
    <d v="2016-11-05T00:00:00"/>
    <s v="Zone 1 - Mile 8"/>
    <x v="0"/>
    <x v="0"/>
    <x v="0"/>
    <x v="0"/>
    <x v="0"/>
    <m/>
    <s v="Ray Blue (Female)"/>
    <n v="73"/>
    <n v="18.3"/>
    <n v="18.3"/>
  </r>
  <r>
    <x v="42"/>
    <d v="2016-11-05T00:00:00"/>
    <s v="Zone 1 - Mile 8"/>
    <x v="10"/>
    <x v="10"/>
    <x v="6"/>
    <x v="4"/>
    <x v="0"/>
    <m/>
    <s v="Shark Spotted Gully"/>
    <n v="100"/>
    <n v="4.3"/>
    <n v="4.3"/>
  </r>
  <r>
    <x v="42"/>
    <d v="2016-11-05T00:00:00"/>
    <s v="Zone 1 - Mile 8"/>
    <x v="14"/>
    <x v="14"/>
    <x v="10"/>
    <x v="4"/>
    <x v="0"/>
    <s v="Kob"/>
    <m/>
    <n v="42"/>
    <n v="0.8"/>
    <n v="0.8"/>
  </r>
  <r>
    <x v="42"/>
    <d v="2016-11-05T00:00:00"/>
    <s v="Zone 1 - Mile 8"/>
    <x v="12"/>
    <x v="12"/>
    <x v="8"/>
    <x v="4"/>
    <x v="0"/>
    <s v="Blacktail"/>
    <m/>
    <n v="34"/>
    <n v="1.2"/>
    <n v="1.2"/>
  </r>
  <r>
    <x v="42"/>
    <d v="2016-11-05T00:00:00"/>
    <s v="Zone 1 - Mile 8"/>
    <x v="12"/>
    <x v="12"/>
    <x v="8"/>
    <x v="4"/>
    <x v="0"/>
    <s v="Blacktail"/>
    <m/>
    <n v="26"/>
    <n v="0.5"/>
    <n v="0.5"/>
  </r>
  <r>
    <x v="42"/>
    <d v="2016-11-05T00:00:00"/>
    <s v="Zone 1 - Mile 8"/>
    <x v="15"/>
    <x v="15"/>
    <x v="10"/>
    <x v="3"/>
    <x v="0"/>
    <s v="Kob"/>
    <m/>
    <n v="66"/>
    <n v="3"/>
    <n v="3"/>
  </r>
  <r>
    <x v="42"/>
    <d v="2016-11-05T00:00:00"/>
    <s v="Zone 1 - Mile 8"/>
    <x v="15"/>
    <x v="15"/>
    <x v="10"/>
    <x v="3"/>
    <x v="0"/>
    <s v="Shad"/>
    <m/>
    <n v="32"/>
    <n v="0"/>
    <n v="0"/>
  </r>
  <r>
    <x v="42"/>
    <d v="2016-11-05T00:00:00"/>
    <s v="Zone 1 - Mile 8"/>
    <x v="15"/>
    <x v="15"/>
    <x v="10"/>
    <x v="3"/>
    <x v="0"/>
    <m/>
    <s v="Guitarfish - Lesser"/>
    <n v="82"/>
    <n v="2"/>
    <n v="2"/>
  </r>
  <r>
    <x v="42"/>
    <d v="2016-11-05T00:00:00"/>
    <s v="Zone 1 - Mile 8"/>
    <x v="264"/>
    <x v="113"/>
    <x v="6"/>
    <x v="8"/>
    <x v="0"/>
    <m/>
    <s v="Guitarfish - Lesser"/>
    <n v="62"/>
    <n v="0"/>
    <n v="0"/>
  </r>
  <r>
    <x v="42"/>
    <d v="2016-11-05T00:00:00"/>
    <s v="Zone 1 - Mile 8"/>
    <x v="264"/>
    <x v="113"/>
    <x v="6"/>
    <x v="8"/>
    <x v="0"/>
    <s v="Kob"/>
    <m/>
    <n v="40"/>
    <n v="0.7"/>
    <n v="0.7"/>
  </r>
  <r>
    <x v="42"/>
    <d v="2016-11-05T00:00:00"/>
    <s v="Zone 1 - Mile 8"/>
    <x v="263"/>
    <x v="55"/>
    <x v="158"/>
    <x v="2"/>
    <x v="0"/>
    <s v="Kob"/>
    <m/>
    <n v="47"/>
    <n v="1.1000000000000001"/>
    <n v="1.1000000000000001"/>
  </r>
  <r>
    <x v="42"/>
    <d v="2016-11-05T00:00:00"/>
    <s v="Zone 1 - Mile 8"/>
    <x v="263"/>
    <x v="55"/>
    <x v="158"/>
    <x v="2"/>
    <x v="0"/>
    <s v="Blacktail"/>
    <m/>
    <n v="26"/>
    <n v="0.5"/>
    <n v="0.5"/>
  </r>
  <r>
    <x v="42"/>
    <d v="2016-11-05T00:00:00"/>
    <s v="Zone 1 - Mile 8"/>
    <x v="261"/>
    <x v="188"/>
    <x v="158"/>
    <x v="7"/>
    <x v="0"/>
    <s v="Kob"/>
    <m/>
    <n v="46"/>
    <n v="1"/>
    <n v="1"/>
  </r>
  <r>
    <x v="42"/>
    <d v="2016-11-05T00:00:00"/>
    <s v="Zone 1 - Mile 8"/>
    <x v="605"/>
    <x v="409"/>
    <x v="146"/>
    <x v="7"/>
    <x v="0"/>
    <s v="Kob"/>
    <m/>
    <n v="40"/>
    <n v="0.7"/>
    <n v="0.7"/>
  </r>
  <r>
    <x v="42"/>
    <d v="2016-11-05T00:00:00"/>
    <s v="Zone 1 - Mile 8"/>
    <x v="605"/>
    <x v="409"/>
    <x v="146"/>
    <x v="7"/>
    <x v="0"/>
    <s v="Kob"/>
    <m/>
    <n v="45"/>
    <n v="0.9"/>
    <n v="0.9"/>
  </r>
  <r>
    <x v="42"/>
    <d v="2016-11-05T00:00:00"/>
    <s v="Zone 1 - Mile 8"/>
    <x v="262"/>
    <x v="189"/>
    <x v="6"/>
    <x v="5"/>
    <x v="0"/>
    <m/>
    <s v="Guitarfish - Lesser"/>
    <n v="85"/>
    <n v="2.2000000000000002"/>
    <n v="2.2000000000000002"/>
  </r>
  <r>
    <x v="42"/>
    <d v="2016-11-05T00:00:00"/>
    <s v="Zone 1 - Mile 8"/>
    <x v="262"/>
    <x v="189"/>
    <x v="6"/>
    <x v="5"/>
    <x v="0"/>
    <s v="Kob"/>
    <m/>
    <n v="41"/>
    <n v="0.7"/>
    <n v="0.7"/>
  </r>
  <r>
    <x v="42"/>
    <d v="2016-11-05T00:00:00"/>
    <s v="Zone 1 - Mile 8"/>
    <x v="262"/>
    <x v="189"/>
    <x v="6"/>
    <x v="5"/>
    <x v="0"/>
    <s v="Kob"/>
    <m/>
    <n v="40"/>
    <n v="0.7"/>
    <n v="0.7"/>
  </r>
  <r>
    <x v="42"/>
    <d v="2016-11-05T00:00:00"/>
    <s v="Zone 1 - Mile 8"/>
    <x v="262"/>
    <x v="189"/>
    <x v="6"/>
    <x v="5"/>
    <x v="0"/>
    <s v="Kob"/>
    <m/>
    <n v="41"/>
    <n v="0.7"/>
    <n v="0.7"/>
  </r>
  <r>
    <x v="42"/>
    <d v="2016-11-05T00:00:00"/>
    <s v="Zone 1 - Mile 8"/>
    <x v="634"/>
    <x v="5"/>
    <x v="43"/>
    <x v="4"/>
    <x v="0"/>
    <m/>
    <s v="Shark Hound Smooth"/>
    <n v="108"/>
    <n v="4.8"/>
    <n v="4.8"/>
  </r>
  <r>
    <x v="42"/>
    <d v="2016-11-05T00:00:00"/>
    <s v="Zone 1 - Mile 8"/>
    <x v="4"/>
    <x v="4"/>
    <x v="2"/>
    <x v="2"/>
    <x v="0"/>
    <m/>
    <m/>
    <m/>
    <s v=""/>
    <s v=""/>
  </r>
  <r>
    <x v="42"/>
    <d v="2016-11-05T00:00:00"/>
    <s v="Zone 1 - Mile 8"/>
    <x v="6"/>
    <x v="6"/>
    <x v="2"/>
    <x v="3"/>
    <x v="0"/>
    <m/>
    <m/>
    <m/>
    <s v=""/>
    <s v=""/>
  </r>
  <r>
    <x v="42"/>
    <d v="2016-11-05T00:00:00"/>
    <s v="Zone 1 - Mile 8"/>
    <x v="660"/>
    <x v="445"/>
    <x v="341"/>
    <x v="2"/>
    <x v="0"/>
    <m/>
    <m/>
    <m/>
    <s v=""/>
    <s v=""/>
  </r>
  <r>
    <x v="42"/>
    <d v="2016-11-05T00:00:00"/>
    <s v="Zone 1 - Mile 8"/>
    <x v="650"/>
    <x v="53"/>
    <x v="63"/>
    <x v="2"/>
    <x v="0"/>
    <m/>
    <m/>
    <m/>
    <s v=""/>
    <s v=""/>
  </r>
  <r>
    <x v="42"/>
    <d v="2016-11-05T00:00:00"/>
    <s v="Zone 1 - Mile 8"/>
    <x v="237"/>
    <x v="170"/>
    <x v="146"/>
    <x v="2"/>
    <x v="0"/>
    <m/>
    <m/>
    <m/>
    <s v=""/>
    <s v=""/>
  </r>
  <r>
    <x v="42"/>
    <d v="2016-11-05T00:00:00"/>
    <s v="Zone 1 - Mile 8"/>
    <x v="266"/>
    <x v="5"/>
    <x v="159"/>
    <x v="4"/>
    <x v="0"/>
    <m/>
    <m/>
    <m/>
    <s v=""/>
    <s v=""/>
  </r>
  <r>
    <x v="42"/>
    <d v="2016-11-05T00:00:00"/>
    <s v="Zone 1 - Mile 8"/>
    <x v="501"/>
    <x v="349"/>
    <x v="55"/>
    <x v="2"/>
    <x v="0"/>
    <m/>
    <m/>
    <m/>
    <s v=""/>
    <s v=""/>
  </r>
  <r>
    <x v="42"/>
    <d v="2016-11-05T00:00:00"/>
    <s v="Zone 1 - Mile 8"/>
    <x v="472"/>
    <x v="331"/>
    <x v="250"/>
    <x v="2"/>
    <x v="0"/>
    <m/>
    <m/>
    <m/>
    <s v=""/>
    <s v=""/>
  </r>
  <r>
    <x v="42"/>
    <d v="2016-11-05T00:00:00"/>
    <s v="Zone 1 - Mile 8"/>
    <x v="606"/>
    <x v="410"/>
    <x v="318"/>
    <x v="5"/>
    <x v="0"/>
    <m/>
    <m/>
    <m/>
    <s v=""/>
    <s v=""/>
  </r>
  <r>
    <x v="42"/>
    <d v="2016-11-05T00:00:00"/>
    <s v="Zone 1 - Mile 8"/>
    <x v="215"/>
    <x v="442"/>
    <x v="339"/>
    <x v="7"/>
    <x v="0"/>
    <m/>
    <m/>
    <m/>
    <s v=""/>
    <s v=""/>
  </r>
  <r>
    <x v="42"/>
    <d v="2016-11-05T00:00:00"/>
    <s v="Zone 1 - Mile 8"/>
    <x v="11"/>
    <x v="11"/>
    <x v="7"/>
    <x v="5"/>
    <x v="0"/>
    <m/>
    <m/>
    <m/>
    <s v=""/>
    <s v=""/>
  </r>
  <r>
    <x v="42"/>
    <d v="2016-11-05T00:00:00"/>
    <s v="Zone 1 - Mile 8"/>
    <x v="640"/>
    <x v="428"/>
    <x v="81"/>
    <x v="7"/>
    <x v="12"/>
    <s v="Kob"/>
    <m/>
    <n v="41"/>
    <n v="0.7"/>
    <n v="0.7"/>
  </r>
  <r>
    <x v="42"/>
    <d v="2016-11-05T00:00:00"/>
    <s v="Zone 1 - Mile 8"/>
    <x v="640"/>
    <x v="428"/>
    <x v="81"/>
    <x v="7"/>
    <x v="12"/>
    <m/>
    <s v="Guitarfish - Lesser"/>
    <n v="80"/>
    <n v="1.8"/>
    <n v="1.8"/>
  </r>
  <r>
    <x v="42"/>
    <d v="2016-11-05T00:00:00"/>
    <s v="Zone 1 - Mile 8"/>
    <x v="640"/>
    <x v="428"/>
    <x v="81"/>
    <x v="7"/>
    <x v="12"/>
    <m/>
    <s v="Ray Blue (Female)"/>
    <n v="64"/>
    <n v="12"/>
    <n v="12"/>
  </r>
  <r>
    <x v="42"/>
    <d v="2016-11-05T00:00:00"/>
    <s v="Zone 1 - Mile 8"/>
    <x v="640"/>
    <x v="428"/>
    <x v="81"/>
    <x v="7"/>
    <x v="12"/>
    <s v="Kob"/>
    <m/>
    <n v="41"/>
    <n v="0.7"/>
    <n v="0.7"/>
  </r>
  <r>
    <x v="42"/>
    <d v="2016-11-05T00:00:00"/>
    <s v="Zone 1 - Mile 8"/>
    <x v="332"/>
    <x v="157"/>
    <x v="81"/>
    <x v="0"/>
    <x v="12"/>
    <m/>
    <m/>
    <m/>
    <s v=""/>
    <s v=""/>
  </r>
  <r>
    <x v="42"/>
    <d v="2016-11-05T00:00:00"/>
    <s v="Zone 1 - Mile 8"/>
    <x v="118"/>
    <x v="93"/>
    <x v="84"/>
    <x v="4"/>
    <x v="12"/>
    <m/>
    <m/>
    <m/>
    <s v=""/>
    <s v=""/>
  </r>
  <r>
    <x v="42"/>
    <d v="2016-11-05T00:00:00"/>
    <s v="Zone 1 - Mile 8"/>
    <x v="114"/>
    <x v="61"/>
    <x v="81"/>
    <x v="0"/>
    <x v="12"/>
    <m/>
    <m/>
    <m/>
    <s v=""/>
    <s v=""/>
  </r>
  <r>
    <x v="42"/>
    <d v="2016-11-05T00:00:00"/>
    <s v="Zone 1 - Mile 8"/>
    <x v="116"/>
    <x v="92"/>
    <x v="83"/>
    <x v="4"/>
    <x v="12"/>
    <m/>
    <m/>
    <m/>
    <s v=""/>
    <s v=""/>
  </r>
  <r>
    <x v="42"/>
    <d v="2016-11-05T00:00:00"/>
    <s v="Zone 1 - Mile 8"/>
    <x v="440"/>
    <x v="309"/>
    <x v="83"/>
    <x v="8"/>
    <x v="12"/>
    <m/>
    <m/>
    <m/>
    <s v=""/>
    <s v=""/>
  </r>
  <r>
    <x v="42"/>
    <d v="2016-11-05T00:00:00"/>
    <s v="Zone 1 - Mile 8"/>
    <x v="124"/>
    <x v="98"/>
    <x v="83"/>
    <x v="8"/>
    <x v="12"/>
    <m/>
    <m/>
    <m/>
    <s v=""/>
    <s v=""/>
  </r>
  <r>
    <x v="42"/>
    <d v="2016-11-05T00:00:00"/>
    <s v="Zone 1 - Mile 8"/>
    <x v="646"/>
    <x v="433"/>
    <x v="334"/>
    <x v="6"/>
    <x v="12"/>
    <m/>
    <m/>
    <m/>
    <s v=""/>
    <s v=""/>
  </r>
  <r>
    <x v="42"/>
    <d v="2016-11-05T00:00:00"/>
    <s v="Zone 1 - Mile 8"/>
    <x v="252"/>
    <x v="180"/>
    <x v="81"/>
    <x v="9"/>
    <x v="12"/>
    <m/>
    <m/>
    <m/>
    <s v=""/>
    <s v=""/>
  </r>
  <r>
    <x v="42"/>
    <d v="2016-11-05T00:00:00"/>
    <s v="Zone 1 - Mile 8"/>
    <x v="638"/>
    <x v="426"/>
    <x v="56"/>
    <x v="2"/>
    <x v="17"/>
    <m/>
    <s v="Shark Spotted Gully"/>
    <n v="74"/>
    <n v="1.5"/>
    <n v="1.5"/>
  </r>
  <r>
    <x v="42"/>
    <d v="2016-11-05T00:00:00"/>
    <s v="Zone 1 - Mile 8"/>
    <x v="351"/>
    <x v="110"/>
    <x v="197"/>
    <x v="4"/>
    <x v="17"/>
    <m/>
    <m/>
    <m/>
    <s v=""/>
    <s v=""/>
  </r>
  <r>
    <x v="42"/>
    <d v="2016-11-05T00:00:00"/>
    <s v="Zone 1 - Mile 8"/>
    <x v="235"/>
    <x v="168"/>
    <x v="94"/>
    <x v="0"/>
    <x v="17"/>
    <m/>
    <m/>
    <m/>
    <s v=""/>
    <s v=""/>
  </r>
  <r>
    <x v="42"/>
    <d v="2016-11-05T00:00:00"/>
    <s v="Zone 1 - Mile 8"/>
    <x v="255"/>
    <x v="183"/>
    <x v="94"/>
    <x v="3"/>
    <x v="17"/>
    <m/>
    <m/>
    <m/>
    <s v=""/>
    <s v=""/>
  </r>
  <r>
    <x v="42"/>
    <d v="2016-11-05T00:00:00"/>
    <s v="Zone 1 - Mile 8"/>
    <x v="350"/>
    <x v="32"/>
    <x v="197"/>
    <x v="2"/>
    <x v="17"/>
    <m/>
    <m/>
    <m/>
    <s v=""/>
    <s v=""/>
  </r>
  <r>
    <x v="42"/>
    <d v="2016-11-05T00:00:00"/>
    <s v="Zone 1 - Mile 8"/>
    <x v="447"/>
    <x v="13"/>
    <x v="238"/>
    <x v="4"/>
    <x v="17"/>
    <m/>
    <m/>
    <m/>
    <s v=""/>
    <s v=""/>
  </r>
  <r>
    <x v="42"/>
    <d v="2016-11-05T00:00:00"/>
    <s v="Zone 1 - Mile 8"/>
    <x v="468"/>
    <x v="328"/>
    <x v="247"/>
    <x v="9"/>
    <x v="2"/>
    <s v="Kob"/>
    <m/>
    <n v="52"/>
    <n v="1.4"/>
    <n v="1.4"/>
  </r>
  <r>
    <x v="42"/>
    <d v="2016-11-05T00:00:00"/>
    <s v="Zone 1 - Mile 8"/>
    <x v="8"/>
    <x v="8"/>
    <x v="4"/>
    <x v="2"/>
    <x v="2"/>
    <m/>
    <s v="Guitarfish - Lesser"/>
    <n v="69"/>
    <n v="1.2"/>
    <n v="1.2"/>
  </r>
  <r>
    <x v="42"/>
    <d v="2016-11-05T00:00:00"/>
    <s v="Zone 1 - Mile 8"/>
    <x v="8"/>
    <x v="8"/>
    <x v="4"/>
    <x v="2"/>
    <x v="2"/>
    <m/>
    <s v="Guitarfish - Lesser"/>
    <n v="82"/>
    <n v="2"/>
    <n v="2"/>
  </r>
  <r>
    <x v="42"/>
    <d v="2016-11-05T00:00:00"/>
    <s v="Zone 1 - Mile 8"/>
    <x v="304"/>
    <x v="215"/>
    <x v="134"/>
    <x v="2"/>
    <x v="2"/>
    <m/>
    <s v="Shark Hound Smooth"/>
    <n v="105"/>
    <n v="4.4000000000000004"/>
    <n v="4.4000000000000004"/>
  </r>
  <r>
    <x v="42"/>
    <d v="2016-11-05T00:00:00"/>
    <s v="Zone 1 - Mile 8"/>
    <x v="304"/>
    <x v="215"/>
    <x v="134"/>
    <x v="2"/>
    <x v="2"/>
    <m/>
    <s v="Shark Spotted Gully"/>
    <n v="156"/>
    <n v="19.899999999999999"/>
    <n v="19.899999999999999"/>
  </r>
  <r>
    <x v="42"/>
    <d v="2016-11-05T00:00:00"/>
    <s v="Zone 1 - Mile 8"/>
    <x v="305"/>
    <x v="18"/>
    <x v="129"/>
    <x v="8"/>
    <x v="2"/>
    <s v="Kob"/>
    <m/>
    <n v="40"/>
    <n v="0.7"/>
    <n v="0.7"/>
  </r>
  <r>
    <x v="42"/>
    <d v="2016-11-05T00:00:00"/>
    <s v="Zone 1 - Mile 8"/>
    <x v="305"/>
    <x v="18"/>
    <x v="129"/>
    <x v="8"/>
    <x v="2"/>
    <s v="Blacktail"/>
    <m/>
    <n v="27"/>
    <n v="0.6"/>
    <n v="0.6"/>
  </r>
  <r>
    <x v="42"/>
    <d v="2016-11-05T00:00:00"/>
    <s v="Zone 1 - Mile 8"/>
    <x v="451"/>
    <x v="315"/>
    <x v="105"/>
    <x v="2"/>
    <x v="2"/>
    <s v="Kob"/>
    <m/>
    <n v="41"/>
    <n v="0.7"/>
    <n v="0.7"/>
  </r>
  <r>
    <x v="42"/>
    <d v="2016-11-05T00:00:00"/>
    <s v="Zone 1 - Mile 8"/>
    <x v="214"/>
    <x v="159"/>
    <x v="132"/>
    <x v="4"/>
    <x v="2"/>
    <s v="Blacktail"/>
    <m/>
    <n v="32"/>
    <n v="1"/>
    <n v="1"/>
  </r>
  <r>
    <x v="42"/>
    <d v="2016-11-05T00:00:00"/>
    <s v="Zone 1 - Mile 8"/>
    <x v="306"/>
    <x v="216"/>
    <x v="129"/>
    <x v="9"/>
    <x v="2"/>
    <m/>
    <s v="Shark Spotted Gully"/>
    <n v="166"/>
    <n v="24.6"/>
    <n v="24.6"/>
  </r>
  <r>
    <x v="42"/>
    <d v="2016-11-05T00:00:00"/>
    <s v="Zone 1 - Mile 8"/>
    <x v="210"/>
    <x v="157"/>
    <x v="128"/>
    <x v="4"/>
    <x v="2"/>
    <m/>
    <m/>
    <m/>
    <s v=""/>
    <s v=""/>
  </r>
  <r>
    <x v="42"/>
    <d v="2016-11-05T00:00:00"/>
    <s v="Zone 1 - Mile 8"/>
    <x v="130"/>
    <x v="412"/>
    <x v="89"/>
    <x v="7"/>
    <x v="2"/>
    <m/>
    <m/>
    <m/>
    <s v=""/>
    <s v=""/>
  </r>
  <r>
    <x v="42"/>
    <d v="2016-11-05T00:00:00"/>
    <s v="Zone 1 - Mile 8"/>
    <x v="129"/>
    <x v="102"/>
    <x v="37"/>
    <x v="5"/>
    <x v="2"/>
    <m/>
    <m/>
    <m/>
    <s v=""/>
    <s v=""/>
  </r>
  <r>
    <x v="42"/>
    <d v="2016-11-05T00:00:00"/>
    <s v="Zone 1 - Mile 8"/>
    <x v="212"/>
    <x v="81"/>
    <x v="130"/>
    <x v="0"/>
    <x v="2"/>
    <m/>
    <m/>
    <m/>
    <s v=""/>
    <s v=""/>
  </r>
  <r>
    <x v="42"/>
    <d v="2016-11-05T00:00:00"/>
    <s v="Zone 1 - Mile 8"/>
    <x v="211"/>
    <x v="158"/>
    <x v="129"/>
    <x v="4"/>
    <x v="2"/>
    <m/>
    <m/>
    <m/>
    <s v=""/>
    <s v=""/>
  </r>
  <r>
    <x v="42"/>
    <d v="2016-11-05T00:00:00"/>
    <s v="Zone 1 - Mile 8"/>
    <x v="377"/>
    <x v="76"/>
    <x v="132"/>
    <x v="8"/>
    <x v="2"/>
    <m/>
    <m/>
    <m/>
    <s v=""/>
    <s v=""/>
  </r>
  <r>
    <x v="42"/>
    <d v="2016-11-05T00:00:00"/>
    <s v="Zone 1 - Mile 8"/>
    <x v="574"/>
    <x v="81"/>
    <x v="93"/>
    <x v="2"/>
    <x v="8"/>
    <m/>
    <s v="Guitarfish - Lesser"/>
    <n v="63"/>
    <n v="0"/>
    <n v="0"/>
  </r>
  <r>
    <x v="42"/>
    <d v="2016-11-05T00:00:00"/>
    <s v="Zone 1 - Mile 8"/>
    <x v="408"/>
    <x v="31"/>
    <x v="171"/>
    <x v="2"/>
    <x v="8"/>
    <m/>
    <s v="Guitarfish - Lesser"/>
    <n v="89"/>
    <n v="2.6"/>
    <n v="2.6"/>
  </r>
  <r>
    <x v="42"/>
    <d v="2016-11-05T00:00:00"/>
    <s v="Zone 1 - Mile 8"/>
    <x v="408"/>
    <x v="31"/>
    <x v="171"/>
    <x v="2"/>
    <x v="8"/>
    <s v="Kob"/>
    <m/>
    <n v="46"/>
    <n v="1"/>
    <n v="1"/>
  </r>
  <r>
    <x v="42"/>
    <d v="2016-11-05T00:00:00"/>
    <s v="Zone 1 - Mile 8"/>
    <x v="82"/>
    <x v="69"/>
    <x v="58"/>
    <x v="7"/>
    <x v="8"/>
    <s v="Kob"/>
    <m/>
    <n v="40"/>
    <n v="0.7"/>
    <n v="0.7"/>
  </r>
  <r>
    <x v="42"/>
    <d v="2016-11-05T00:00:00"/>
    <s v="Zone 1 - Mile 8"/>
    <x v="79"/>
    <x v="66"/>
    <x v="55"/>
    <x v="2"/>
    <x v="8"/>
    <m/>
    <s v="Shark Hound Smooth"/>
    <n v="124"/>
    <n v="7.9"/>
    <n v="7.9"/>
  </r>
  <r>
    <x v="42"/>
    <d v="2016-11-05T00:00:00"/>
    <s v="Zone 1 - Mile 8"/>
    <x v="79"/>
    <x v="66"/>
    <x v="55"/>
    <x v="2"/>
    <x v="8"/>
    <m/>
    <s v="Shark Spotted Gully"/>
    <n v="88"/>
    <n v="2.8"/>
    <n v="2.8"/>
  </r>
  <r>
    <x v="42"/>
    <d v="2016-11-05T00:00:00"/>
    <s v="Zone 1 - Mile 8"/>
    <x v="72"/>
    <x v="61"/>
    <x v="52"/>
    <x v="4"/>
    <x v="8"/>
    <s v="Kob"/>
    <m/>
    <n v="40"/>
    <n v="0.7"/>
    <n v="0.7"/>
  </r>
  <r>
    <x v="42"/>
    <d v="2016-11-05T00:00:00"/>
    <s v="Zone 1 - Mile 8"/>
    <x v="72"/>
    <x v="61"/>
    <x v="52"/>
    <x v="4"/>
    <x v="8"/>
    <s v="Kob"/>
    <m/>
    <n v="43"/>
    <n v="0.8"/>
    <n v="0.8"/>
  </r>
  <r>
    <x v="42"/>
    <d v="2016-11-05T00:00:00"/>
    <s v="Zone 1 - Mile 8"/>
    <x v="78"/>
    <x v="65"/>
    <x v="55"/>
    <x v="2"/>
    <x v="8"/>
    <m/>
    <s v="Shark Spotted Gully"/>
    <n v="161"/>
    <n v="22.2"/>
    <n v="22.2"/>
  </r>
  <r>
    <x v="42"/>
    <d v="2016-11-05T00:00:00"/>
    <s v="Zone 1 - Mile 8"/>
    <x v="74"/>
    <x v="13"/>
    <x v="54"/>
    <x v="2"/>
    <x v="8"/>
    <m/>
    <m/>
    <m/>
    <s v=""/>
    <s v=""/>
  </r>
  <r>
    <x v="42"/>
    <d v="2016-11-05T00:00:00"/>
    <s v="Zone 1 - Mile 8"/>
    <x v="92"/>
    <x v="76"/>
    <x v="64"/>
    <x v="2"/>
    <x v="8"/>
    <m/>
    <m/>
    <m/>
    <s v=""/>
    <s v=""/>
  </r>
  <r>
    <x v="42"/>
    <d v="2016-11-05T00:00:00"/>
    <s v="Zone 1 - Mile 8"/>
    <x v="403"/>
    <x v="55"/>
    <x v="94"/>
    <x v="6"/>
    <x v="3"/>
    <m/>
    <s v="Guitarfish - Lesser"/>
    <n v="88"/>
    <n v="2.5"/>
    <n v="2.5"/>
  </r>
  <r>
    <x v="42"/>
    <d v="2016-11-05T00:00:00"/>
    <s v="Zone 1 - Mile 8"/>
    <x v="258"/>
    <x v="68"/>
    <x v="156"/>
    <x v="4"/>
    <x v="3"/>
    <s v="Shad"/>
    <m/>
    <n v="38"/>
    <n v="0.7"/>
    <n v="0.7"/>
  </r>
  <r>
    <x v="42"/>
    <d v="2016-11-05T00:00:00"/>
    <s v="Zone 1 - Mile 8"/>
    <x v="258"/>
    <x v="68"/>
    <x v="156"/>
    <x v="4"/>
    <x v="3"/>
    <s v="Kob"/>
    <m/>
    <n v="40"/>
    <n v="0.7"/>
    <n v="0.7"/>
  </r>
  <r>
    <x v="42"/>
    <d v="2016-11-05T00:00:00"/>
    <s v="Zone 1 - Mile 8"/>
    <x v="258"/>
    <x v="68"/>
    <x v="156"/>
    <x v="4"/>
    <x v="3"/>
    <s v="Shad"/>
    <m/>
    <n v="35"/>
    <n v="0"/>
    <n v="0"/>
  </r>
  <r>
    <x v="42"/>
    <d v="2016-11-05T00:00:00"/>
    <s v="Zone 1 - Mile 8"/>
    <x v="258"/>
    <x v="68"/>
    <x v="156"/>
    <x v="4"/>
    <x v="3"/>
    <s v="Shad"/>
    <m/>
    <n v="31"/>
    <n v="0"/>
    <n v="0"/>
  </r>
  <r>
    <x v="42"/>
    <d v="2016-11-05T00:00:00"/>
    <s v="Zone 1 - Mile 8"/>
    <x v="470"/>
    <x v="329"/>
    <x v="258"/>
    <x v="4"/>
    <x v="3"/>
    <m/>
    <s v="Guitarfish - Lesser"/>
    <n v="84"/>
    <n v="2.2000000000000002"/>
    <n v="2.2000000000000002"/>
  </r>
  <r>
    <x v="42"/>
    <d v="2016-11-05T00:00:00"/>
    <s v="Zone 1 - Mile 8"/>
    <x v="470"/>
    <x v="329"/>
    <x v="258"/>
    <x v="4"/>
    <x v="3"/>
    <m/>
    <s v="Ray Blue (Female)"/>
    <n v="68"/>
    <n v="14.6"/>
    <n v="14.6"/>
  </r>
  <r>
    <x v="42"/>
    <d v="2016-11-05T00:00:00"/>
    <s v="Zone 1 - Mile 8"/>
    <x v="27"/>
    <x v="26"/>
    <x v="21"/>
    <x v="2"/>
    <x v="3"/>
    <m/>
    <m/>
    <m/>
    <s v=""/>
    <s v=""/>
  </r>
  <r>
    <x v="42"/>
    <d v="2016-11-05T00:00:00"/>
    <s v="Zone 1 - Mile 8"/>
    <x v="25"/>
    <x v="350"/>
    <x v="19"/>
    <x v="0"/>
    <x v="3"/>
    <m/>
    <m/>
    <m/>
    <s v=""/>
    <s v=""/>
  </r>
  <r>
    <x v="42"/>
    <d v="2016-11-05T00:00:00"/>
    <s v="Zone 1 - Mile 8"/>
    <x v="257"/>
    <x v="185"/>
    <x v="48"/>
    <x v="2"/>
    <x v="3"/>
    <m/>
    <m/>
    <m/>
    <s v=""/>
    <s v=""/>
  </r>
  <r>
    <x v="42"/>
    <d v="2016-11-05T00:00:00"/>
    <s v="Zone 1 - Mile 8"/>
    <x v="448"/>
    <x v="280"/>
    <x v="215"/>
    <x v="2"/>
    <x v="3"/>
    <m/>
    <m/>
    <m/>
    <s v=""/>
    <s v=""/>
  </r>
  <r>
    <x v="42"/>
    <d v="2016-11-05T00:00:00"/>
    <s v="Zone 1 - Mile 8"/>
    <x v="40"/>
    <x v="35"/>
    <x v="3"/>
    <x v="4"/>
    <x v="3"/>
    <m/>
    <m/>
    <m/>
    <s v=""/>
    <s v=""/>
  </r>
  <r>
    <x v="42"/>
    <d v="2016-11-05T00:00:00"/>
    <s v="Zone 1 - Mile 8"/>
    <x v="449"/>
    <x v="61"/>
    <x v="218"/>
    <x v="4"/>
    <x v="3"/>
    <m/>
    <m/>
    <m/>
    <s v=""/>
    <s v=""/>
  </r>
  <r>
    <x v="42"/>
    <d v="2016-11-05T00:00:00"/>
    <s v="Zone 1 - Mile 8"/>
    <x v="579"/>
    <x v="293"/>
    <x v="74"/>
    <x v="9"/>
    <x v="3"/>
    <m/>
    <m/>
    <m/>
    <s v=""/>
    <s v=""/>
  </r>
  <r>
    <x v="42"/>
    <d v="2016-11-05T00:00:00"/>
    <s v="Zone 1 - Mile 8"/>
    <x v="542"/>
    <x v="378"/>
    <x v="70"/>
    <x v="2"/>
    <x v="3"/>
    <m/>
    <m/>
    <m/>
    <s v=""/>
    <s v=""/>
  </r>
  <r>
    <x v="42"/>
    <d v="2016-11-05T00:00:00"/>
    <s v="Zone 1 - Mile 8"/>
    <x v="37"/>
    <x v="32"/>
    <x v="28"/>
    <x v="0"/>
    <x v="3"/>
    <m/>
    <m/>
    <m/>
    <s v=""/>
    <s v=""/>
  </r>
  <r>
    <x v="42"/>
    <d v="2016-11-05T00:00:00"/>
    <s v="Zone 1 - Mile 8"/>
    <x v="29"/>
    <x v="27"/>
    <x v="22"/>
    <x v="6"/>
    <x v="3"/>
    <m/>
    <m/>
    <m/>
    <s v=""/>
    <s v=""/>
  </r>
  <r>
    <x v="42"/>
    <d v="2016-11-05T00:00:00"/>
    <s v="Zone 1 - Mile 8"/>
    <x v="160"/>
    <x v="121"/>
    <x v="48"/>
    <x v="0"/>
    <x v="18"/>
    <m/>
    <s v="Shark Spotted Gully"/>
    <n v="111"/>
    <n v="6.2"/>
    <n v="6.2"/>
  </r>
  <r>
    <x v="42"/>
    <d v="2016-11-05T00:00:00"/>
    <s v="Zone 1 - Mile 8"/>
    <x v="160"/>
    <x v="121"/>
    <x v="48"/>
    <x v="0"/>
    <x v="18"/>
    <m/>
    <s v="Shark Spotted Gully"/>
    <n v="154"/>
    <n v="19.100000000000001"/>
    <n v="19.100000000000001"/>
  </r>
  <r>
    <x v="42"/>
    <d v="2016-11-05T00:00:00"/>
    <s v="Zone 1 - Mile 8"/>
    <x v="160"/>
    <x v="121"/>
    <x v="48"/>
    <x v="0"/>
    <x v="18"/>
    <s v="Shad"/>
    <m/>
    <n v="39"/>
    <n v="0.8"/>
    <n v="0.8"/>
  </r>
  <r>
    <x v="42"/>
    <d v="2016-11-05T00:00:00"/>
    <s v="Zone 1 - Mile 8"/>
    <x v="591"/>
    <x v="403"/>
    <x v="172"/>
    <x v="2"/>
    <x v="18"/>
    <m/>
    <s v="Shark Hound Smooth"/>
    <n v="82"/>
    <n v="1.9"/>
    <n v="1.9"/>
  </r>
  <r>
    <x v="42"/>
    <d v="2016-11-05T00:00:00"/>
    <s v="Zone 1 - Mile 8"/>
    <x v="614"/>
    <x v="413"/>
    <x v="10"/>
    <x v="6"/>
    <x v="18"/>
    <s v="Shad"/>
    <m/>
    <n v="34"/>
    <n v="0"/>
    <n v="0"/>
  </r>
  <r>
    <x v="42"/>
    <d v="2016-11-05T00:00:00"/>
    <s v="Zone 1 - Mile 8"/>
    <x v="167"/>
    <x v="129"/>
    <x v="107"/>
    <x v="0"/>
    <x v="18"/>
    <m/>
    <s v="Shark Spotted Gully"/>
    <n v="64"/>
    <n v="0"/>
    <n v="0"/>
  </r>
  <r>
    <x v="42"/>
    <d v="2016-11-05T00:00:00"/>
    <s v="Zone 1 - Mile 8"/>
    <x v="616"/>
    <x v="415"/>
    <x v="322"/>
    <x v="2"/>
    <x v="18"/>
    <s v="Kob"/>
    <m/>
    <n v="87"/>
    <n v="6.9"/>
    <n v="6.9"/>
  </r>
  <r>
    <x v="42"/>
    <d v="2016-11-05T00:00:00"/>
    <s v="Zone 1 - Mile 8"/>
    <x v="615"/>
    <x v="414"/>
    <x v="202"/>
    <x v="8"/>
    <x v="18"/>
    <m/>
    <s v="Guitarfish - Lesser"/>
    <n v="65"/>
    <n v="1"/>
    <n v="1"/>
  </r>
  <r>
    <x v="42"/>
    <d v="2016-11-05T00:00:00"/>
    <s v="Zone 1 - Mile 8"/>
    <x v="615"/>
    <x v="414"/>
    <x v="202"/>
    <x v="8"/>
    <x v="18"/>
    <s v="Galjoen"/>
    <m/>
    <n v="31"/>
    <n v="0.5"/>
    <n v="0.5"/>
  </r>
  <r>
    <x v="42"/>
    <d v="2016-11-05T00:00:00"/>
    <s v="Zone 1 - Mile 8"/>
    <x v="159"/>
    <x v="126"/>
    <x v="103"/>
    <x v="4"/>
    <x v="18"/>
    <m/>
    <s v="Shark Spotted Gully"/>
    <n v="115"/>
    <n v="7"/>
    <n v="7"/>
  </r>
  <r>
    <x v="42"/>
    <d v="2016-11-05T00:00:00"/>
    <s v="Zone 1 - Mile 8"/>
    <x v="178"/>
    <x v="13"/>
    <x v="102"/>
    <x v="9"/>
    <x v="18"/>
    <s v="Kob"/>
    <m/>
    <n v="49"/>
    <n v="1.2"/>
    <n v="1.2"/>
  </r>
  <r>
    <x v="42"/>
    <d v="2016-11-05T00:00:00"/>
    <s v="Zone 1 - Mile 8"/>
    <x v="230"/>
    <x v="167"/>
    <x v="21"/>
    <x v="2"/>
    <x v="21"/>
    <m/>
    <s v="Shark Spotted Gully"/>
    <n v="159"/>
    <n v="21.3"/>
    <n v="21.3"/>
  </r>
  <r>
    <x v="42"/>
    <d v="2016-11-05T00:00:00"/>
    <s v="Zone 1 - Mile 8"/>
    <x v="227"/>
    <x v="55"/>
    <x v="140"/>
    <x v="4"/>
    <x v="21"/>
    <s v="Galjoen"/>
    <m/>
    <n v="31"/>
    <n v="0.5"/>
    <n v="0.5"/>
  </r>
  <r>
    <x v="42"/>
    <d v="2016-11-05T00:00:00"/>
    <s v="Zone 1 - Mile 8"/>
    <x v="426"/>
    <x v="298"/>
    <x v="140"/>
    <x v="8"/>
    <x v="21"/>
    <s v="Kob"/>
    <m/>
    <n v="40"/>
    <n v="0.7"/>
    <n v="0.7"/>
  </r>
  <r>
    <x v="42"/>
    <d v="2016-11-05T00:00:00"/>
    <s v="Zone 1 - Mile 8"/>
    <x v="233"/>
    <x v="75"/>
    <x v="144"/>
    <x v="4"/>
    <x v="21"/>
    <s v="Kob"/>
    <m/>
    <n v="40"/>
    <n v="0.7"/>
    <n v="0.7"/>
  </r>
  <r>
    <x v="42"/>
    <d v="2016-11-05T00:00:00"/>
    <s v="Zone 1 - Mile 8"/>
    <x v="555"/>
    <x v="386"/>
    <x v="41"/>
    <x v="2"/>
    <x v="21"/>
    <m/>
    <s v="Shark Hound Smooth"/>
    <n v="112"/>
    <n v="5.5"/>
    <n v="5.5"/>
  </r>
  <r>
    <x v="42"/>
    <d v="2016-11-05T00:00:00"/>
    <s v="Zone 1 - Mile 8"/>
    <x v="275"/>
    <x v="194"/>
    <x v="162"/>
    <x v="2"/>
    <x v="21"/>
    <m/>
    <s v="Shark Hound Smooth"/>
    <n v="105"/>
    <n v="4.4000000000000004"/>
    <n v="4.4000000000000004"/>
  </r>
  <r>
    <x v="42"/>
    <d v="2016-11-05T00:00:00"/>
    <s v="Zone 1 - Mile 8"/>
    <x v="275"/>
    <x v="194"/>
    <x v="162"/>
    <x v="2"/>
    <x v="21"/>
    <m/>
    <s v="Shark Hound Smooth"/>
    <n v="90"/>
    <n v="2.6"/>
    <n v="2.6"/>
  </r>
  <r>
    <x v="42"/>
    <d v="2016-11-05T00:00:00"/>
    <s v="Zone 1 - Mile 8"/>
    <x v="275"/>
    <x v="194"/>
    <x v="162"/>
    <x v="2"/>
    <x v="21"/>
    <m/>
    <s v="Shark Spotted Gully"/>
    <n v="105"/>
    <n v="5.0999999999999996"/>
    <n v="5.0999999999999996"/>
  </r>
  <r>
    <x v="42"/>
    <d v="2016-11-05T00:00:00"/>
    <s v="Zone 1 - Mile 8"/>
    <x v="275"/>
    <x v="194"/>
    <x v="162"/>
    <x v="2"/>
    <x v="21"/>
    <m/>
    <s v="Shark Hound Smooth"/>
    <n v="88"/>
    <n v="2.4"/>
    <n v="2.4"/>
  </r>
  <r>
    <x v="42"/>
    <d v="2016-11-05T00:00:00"/>
    <s v="Zone 1 - Mile 8"/>
    <x v="633"/>
    <x v="205"/>
    <x v="69"/>
    <x v="2"/>
    <x v="21"/>
    <m/>
    <s v="Ray Bull / Eagle"/>
    <n v="71"/>
    <n v="6.5"/>
    <n v="6.5"/>
  </r>
  <r>
    <x v="42"/>
    <d v="2016-11-05T00:00:00"/>
    <s v="Zone 1 - Mile 8"/>
    <x v="93"/>
    <x v="77"/>
    <x v="65"/>
    <x v="6"/>
    <x v="21"/>
    <m/>
    <m/>
    <m/>
    <s v=""/>
    <s v=""/>
  </r>
  <r>
    <x v="42"/>
    <d v="2016-11-05T00:00:00"/>
    <s v="Zone 1 - Mile 8"/>
    <x v="424"/>
    <x v="296"/>
    <x v="140"/>
    <x v="0"/>
    <x v="21"/>
    <m/>
    <m/>
    <m/>
    <s v=""/>
    <s v=""/>
  </r>
  <r>
    <x v="42"/>
    <d v="2016-11-05T00:00:00"/>
    <s v="Zone 1 - Mile 8"/>
    <x v="560"/>
    <x v="389"/>
    <x v="172"/>
    <x v="2"/>
    <x v="21"/>
    <m/>
    <m/>
    <m/>
    <s v=""/>
    <s v=""/>
  </r>
  <r>
    <x v="42"/>
    <d v="2016-11-05T00:00:00"/>
    <s v="Zone 1 - Mile 8"/>
    <x v="578"/>
    <x v="398"/>
    <x v="238"/>
    <x v="2"/>
    <x v="21"/>
    <m/>
    <m/>
    <m/>
    <s v=""/>
    <s v=""/>
  </r>
  <r>
    <x v="42"/>
    <d v="2016-11-05T00:00:00"/>
    <s v="Zone 1 - Mile 8"/>
    <x v="228"/>
    <x v="104"/>
    <x v="141"/>
    <x v="2"/>
    <x v="21"/>
    <m/>
    <m/>
    <m/>
    <s v=""/>
    <s v=""/>
  </r>
  <r>
    <x v="42"/>
    <d v="2016-11-05T00:00:00"/>
    <s v="Zone 1 - Mile 8"/>
    <x v="654"/>
    <x v="438"/>
    <x v="93"/>
    <x v="2"/>
    <x v="10"/>
    <s v="Blacktail"/>
    <m/>
    <n v="30"/>
    <n v="0.8"/>
    <n v="0.8"/>
  </r>
  <r>
    <x v="42"/>
    <d v="2016-11-05T00:00:00"/>
    <s v="Zone 1 - Mile 8"/>
    <x v="654"/>
    <x v="438"/>
    <x v="93"/>
    <x v="2"/>
    <x v="10"/>
    <s v="Blacktail"/>
    <m/>
    <n v="32"/>
    <n v="1"/>
    <n v="1"/>
  </r>
  <r>
    <x v="42"/>
    <d v="2016-11-05T00:00:00"/>
    <s v="Zone 1 - Mile 8"/>
    <x v="101"/>
    <x v="18"/>
    <x v="73"/>
    <x v="2"/>
    <x v="10"/>
    <s v="Kob"/>
    <m/>
    <n v="40"/>
    <n v="0.7"/>
    <n v="0.7"/>
  </r>
  <r>
    <x v="42"/>
    <d v="2016-11-05T00:00:00"/>
    <s v="Zone 1 - Mile 8"/>
    <x v="101"/>
    <x v="18"/>
    <x v="73"/>
    <x v="2"/>
    <x v="10"/>
    <m/>
    <s v="Shark Spotted Gully"/>
    <n v="64"/>
    <n v="0"/>
    <n v="0"/>
  </r>
  <r>
    <x v="42"/>
    <d v="2016-11-05T00:00:00"/>
    <s v="Zone 1 - Mile 8"/>
    <x v="98"/>
    <x v="12"/>
    <x v="70"/>
    <x v="4"/>
    <x v="10"/>
    <m/>
    <s v="Guitarfish - Lesser"/>
    <n v="65"/>
    <n v="1"/>
    <n v="1"/>
  </r>
  <r>
    <x v="42"/>
    <d v="2016-11-05T00:00:00"/>
    <s v="Zone 1 - Mile 8"/>
    <x v="416"/>
    <x v="9"/>
    <x v="93"/>
    <x v="2"/>
    <x v="10"/>
    <s v="Kob"/>
    <m/>
    <n v="46"/>
    <n v="1"/>
    <n v="1"/>
  </r>
  <r>
    <x v="42"/>
    <d v="2016-11-05T00:00:00"/>
    <s v="Zone 1 - Mile 8"/>
    <x v="416"/>
    <x v="9"/>
    <x v="93"/>
    <x v="2"/>
    <x v="10"/>
    <s v="Kob"/>
    <m/>
    <n v="48"/>
    <n v="1.1000000000000001"/>
    <n v="1.1000000000000001"/>
  </r>
  <r>
    <x v="42"/>
    <d v="2016-11-05T00:00:00"/>
    <s v="Zone 1 - Mile 8"/>
    <x v="416"/>
    <x v="9"/>
    <x v="93"/>
    <x v="2"/>
    <x v="10"/>
    <s v="Kob"/>
    <m/>
    <n v="42"/>
    <n v="0.8"/>
    <n v="0.8"/>
  </r>
  <r>
    <x v="42"/>
    <d v="2016-11-05T00:00:00"/>
    <s v="Zone 1 - Mile 8"/>
    <x v="416"/>
    <x v="9"/>
    <x v="93"/>
    <x v="2"/>
    <x v="10"/>
    <s v="Shad"/>
    <m/>
    <n v="39"/>
    <n v="0.8"/>
    <n v="0.8"/>
  </r>
  <r>
    <x v="42"/>
    <d v="2016-11-05T00:00:00"/>
    <s v="Zone 1 - Mile 8"/>
    <x v="500"/>
    <x v="266"/>
    <x v="152"/>
    <x v="2"/>
    <x v="10"/>
    <m/>
    <m/>
    <m/>
    <s v=""/>
    <s v=""/>
  </r>
  <r>
    <x v="42"/>
    <d v="2016-11-05T00:00:00"/>
    <s v="Zone 1 - Mile 8"/>
    <x v="97"/>
    <x v="80"/>
    <x v="69"/>
    <x v="0"/>
    <x v="10"/>
    <m/>
    <m/>
    <m/>
    <s v=""/>
    <s v=""/>
  </r>
  <r>
    <x v="42"/>
    <d v="2016-11-05T00:00:00"/>
    <s v="Zone 1 - Mile 8"/>
    <x v="544"/>
    <x v="379"/>
    <x v="158"/>
    <x v="2"/>
    <x v="10"/>
    <m/>
    <m/>
    <m/>
    <s v=""/>
    <s v=""/>
  </r>
  <r>
    <x v="42"/>
    <d v="2016-11-05T00:00:00"/>
    <s v="Zone 1 - Mile 8"/>
    <x v="147"/>
    <x v="116"/>
    <x v="29"/>
    <x v="6"/>
    <x v="15"/>
    <m/>
    <s v="Shark Spotted Gully"/>
    <n v="155"/>
    <n v="19.5"/>
    <n v="19.5"/>
  </r>
  <r>
    <x v="42"/>
    <d v="2016-11-05T00:00:00"/>
    <s v="Zone 1 - Mile 8"/>
    <x v="143"/>
    <x v="113"/>
    <x v="97"/>
    <x v="0"/>
    <x v="15"/>
    <m/>
    <s v="Shark Spotted Gully"/>
    <n v="151"/>
    <n v="17.8"/>
    <n v="17.8"/>
  </r>
  <r>
    <x v="42"/>
    <d v="2016-11-05T00:00:00"/>
    <s v="Zone 1 - Mile 8"/>
    <x v="611"/>
    <x v="300"/>
    <x v="321"/>
    <x v="4"/>
    <x v="15"/>
    <s v="Kob"/>
    <m/>
    <n v="40"/>
    <n v="0.7"/>
    <n v="0.7"/>
  </r>
  <r>
    <x v="42"/>
    <d v="2016-11-05T00:00:00"/>
    <s v="Zone 1 - Mile 8"/>
    <x v="251"/>
    <x v="179"/>
    <x v="139"/>
    <x v="9"/>
    <x v="15"/>
    <s v="Kob"/>
    <m/>
    <n v="40"/>
    <n v="0.7"/>
    <n v="0.7"/>
  </r>
  <r>
    <x v="42"/>
    <d v="2016-11-05T00:00:00"/>
    <s v="Zone 1 - Mile 8"/>
    <x v="643"/>
    <x v="431"/>
    <x v="332"/>
    <x v="8"/>
    <x v="15"/>
    <s v="Kob"/>
    <m/>
    <n v="40"/>
    <n v="0.7"/>
    <n v="0.7"/>
  </r>
  <r>
    <x v="42"/>
    <d v="2016-11-05T00:00:00"/>
    <s v="Zone 1 - Mile 8"/>
    <x v="277"/>
    <x v="24"/>
    <x v="139"/>
    <x v="4"/>
    <x v="15"/>
    <s v="Galjoen"/>
    <m/>
    <n v="38"/>
    <n v="1"/>
    <n v="1"/>
  </r>
  <r>
    <x v="42"/>
    <d v="2016-11-05T00:00:00"/>
    <s v="Zone 1 - Mile 8"/>
    <x v="610"/>
    <x v="411"/>
    <x v="320"/>
    <x v="7"/>
    <x v="15"/>
    <s v="Blacktail"/>
    <m/>
    <n v="31"/>
    <n v="0.9"/>
    <n v="0.9"/>
  </r>
  <r>
    <x v="42"/>
    <d v="2016-11-05T00:00:00"/>
    <s v="Zone 1 - Mile 8"/>
    <x v="146"/>
    <x v="31"/>
    <x v="93"/>
    <x v="2"/>
    <x v="15"/>
    <m/>
    <s v="Shark Spotted Gully"/>
    <n v="162"/>
    <n v="22.7"/>
    <n v="22.7"/>
  </r>
  <r>
    <x v="42"/>
    <d v="2016-11-05T00:00:00"/>
    <s v="Zone 1 - Mile 8"/>
    <x v="146"/>
    <x v="31"/>
    <x v="93"/>
    <x v="2"/>
    <x v="15"/>
    <m/>
    <s v="Shark Spotted Gully"/>
    <n v="163"/>
    <n v="23.1"/>
    <n v="23.1"/>
  </r>
  <r>
    <x v="42"/>
    <d v="2016-11-05T00:00:00"/>
    <s v="Zone 1 - Mile 8"/>
    <x v="543"/>
    <x v="75"/>
    <x v="293"/>
    <x v="2"/>
    <x v="15"/>
    <m/>
    <s v="Elephantfish"/>
    <n v="81"/>
    <n v="4.2"/>
    <n v="4.2"/>
  </r>
  <r>
    <x v="42"/>
    <d v="2016-11-05T00:00:00"/>
    <s v="Zone 1 - Mile 8"/>
    <x v="576"/>
    <x v="396"/>
    <x v="21"/>
    <x v="2"/>
    <x v="15"/>
    <m/>
    <s v="Shark Spotted Gully"/>
    <n v="154"/>
    <n v="19.100000000000001"/>
    <n v="19.100000000000001"/>
  </r>
  <r>
    <x v="42"/>
    <d v="2016-11-05T00:00:00"/>
    <s v="Zone 1 - Mile 8"/>
    <x v="609"/>
    <x v="81"/>
    <x v="37"/>
    <x v="2"/>
    <x v="15"/>
    <m/>
    <m/>
    <m/>
    <s v=""/>
    <s v=""/>
  </r>
  <r>
    <x v="42"/>
    <d v="2016-11-05T00:00:00"/>
    <s v="Zone 1 - Mile 8"/>
    <x v="570"/>
    <x v="73"/>
    <x v="302"/>
    <x v="2"/>
    <x v="15"/>
    <m/>
    <m/>
    <m/>
    <s v=""/>
    <s v=""/>
  </r>
  <r>
    <x v="42"/>
    <d v="2016-11-05T00:00:00"/>
    <s v="Zone 1 - Mile 8"/>
    <x v="656"/>
    <x v="78"/>
    <x v="238"/>
    <x v="2"/>
    <x v="15"/>
    <m/>
    <m/>
    <m/>
    <s v=""/>
    <s v=""/>
  </r>
  <r>
    <x v="42"/>
    <d v="2016-11-05T00:00:00"/>
    <s v="Zone 1 - Mile 8"/>
    <x v="141"/>
    <x v="111"/>
    <x v="95"/>
    <x v="6"/>
    <x v="15"/>
    <m/>
    <m/>
    <m/>
    <s v=""/>
    <s v=""/>
  </r>
  <r>
    <x v="42"/>
    <d v="2016-11-05T00:00:00"/>
    <s v="Zone 1 - Mile 8"/>
    <x v="475"/>
    <x v="207"/>
    <x v="253"/>
    <x v="0"/>
    <x v="15"/>
    <m/>
    <m/>
    <m/>
    <s v=""/>
    <s v=""/>
  </r>
  <r>
    <x v="42"/>
    <d v="2016-11-05T00:00:00"/>
    <s v="Zone 1 - Mile 8"/>
    <x v="189"/>
    <x v="45"/>
    <x v="16"/>
    <x v="4"/>
    <x v="20"/>
    <s v="Kob"/>
    <m/>
    <n v="40"/>
    <n v="0.7"/>
    <n v="0.7"/>
  </r>
  <r>
    <x v="42"/>
    <d v="2016-11-05T00:00:00"/>
    <s v="Zone 1 - Mile 8"/>
    <x v="189"/>
    <x v="45"/>
    <x v="16"/>
    <x v="4"/>
    <x v="20"/>
    <s v="Kob"/>
    <m/>
    <n v="42"/>
    <n v="0.8"/>
    <n v="0.8"/>
  </r>
  <r>
    <x v="42"/>
    <d v="2016-11-05T00:00:00"/>
    <s v="Zone 1 - Mile 8"/>
    <x v="137"/>
    <x v="13"/>
    <x v="92"/>
    <x v="9"/>
    <x v="20"/>
    <m/>
    <s v="Shark Spotted Gully"/>
    <n v="150"/>
    <n v="17.399999999999999"/>
    <n v="17.399999999999999"/>
  </r>
  <r>
    <x v="42"/>
    <d v="2016-11-05T00:00:00"/>
    <s v="Zone 1 - Mile 8"/>
    <x v="166"/>
    <x v="128"/>
    <x v="69"/>
    <x v="4"/>
    <x v="20"/>
    <m/>
    <s v="Shark Hound Smooth"/>
    <n v="75"/>
    <n v="1.3"/>
    <n v="1.3"/>
  </r>
  <r>
    <x v="42"/>
    <d v="2016-11-05T00:00:00"/>
    <s v="Zone 1 - Mile 8"/>
    <x v="589"/>
    <x v="402"/>
    <x v="171"/>
    <x v="2"/>
    <x v="20"/>
    <m/>
    <s v="Shark Spotted Gully"/>
    <n v="151"/>
    <n v="17.8"/>
    <n v="17.8"/>
  </r>
  <r>
    <x v="42"/>
    <d v="2016-11-05T00:00:00"/>
    <s v="Zone 1 - Mile 8"/>
    <x v="194"/>
    <x v="124"/>
    <x v="121"/>
    <x v="0"/>
    <x v="20"/>
    <m/>
    <s v="Shark Spotted Gully"/>
    <n v="152"/>
    <n v="18.2"/>
    <n v="18.2"/>
  </r>
  <r>
    <x v="42"/>
    <d v="2016-11-05T00:00:00"/>
    <s v="Zone 1 - Mile 8"/>
    <x v="71"/>
    <x v="60"/>
    <x v="51"/>
    <x v="3"/>
    <x v="20"/>
    <m/>
    <s v="Ray Blue (Male)"/>
    <n v="66"/>
    <n v="9.6"/>
    <n v="9.6"/>
  </r>
  <r>
    <x v="42"/>
    <d v="2016-11-05T00:00:00"/>
    <s v="Zone 1 - Mile 8"/>
    <x v="71"/>
    <x v="60"/>
    <x v="51"/>
    <x v="3"/>
    <x v="20"/>
    <m/>
    <s v="Ray Blue (Male)"/>
    <n v="44"/>
    <n v="2.6"/>
    <n v="2.6"/>
  </r>
  <r>
    <x v="42"/>
    <d v="2016-11-05T00:00:00"/>
    <s v="Zone 1 - Mile 8"/>
    <x v="623"/>
    <x v="419"/>
    <x v="120"/>
    <x v="4"/>
    <x v="20"/>
    <m/>
    <s v="Shark Spotted Gully"/>
    <n v="153"/>
    <n v="18.600000000000001"/>
    <n v="18.600000000000001"/>
  </r>
  <r>
    <x v="42"/>
    <d v="2016-11-05T00:00:00"/>
    <s v="Zone 1 - Mile 8"/>
    <x v="623"/>
    <x v="419"/>
    <x v="120"/>
    <x v="4"/>
    <x v="20"/>
    <m/>
    <s v="Shark Spotted Gully"/>
    <n v="152"/>
    <n v="18.2"/>
    <n v="18.2"/>
  </r>
  <r>
    <x v="42"/>
    <d v="2016-11-05T00:00:00"/>
    <s v="Zone 1 - Mile 8"/>
    <x v="208"/>
    <x v="155"/>
    <x v="29"/>
    <x v="2"/>
    <x v="20"/>
    <m/>
    <s v="Shark Hound Smooth"/>
    <n v="101"/>
    <n v="3.8"/>
    <n v="3.8"/>
  </r>
  <r>
    <x v="42"/>
    <d v="2016-11-05T00:00:00"/>
    <s v="Zone 1 - Mile 8"/>
    <x v="208"/>
    <x v="155"/>
    <x v="29"/>
    <x v="2"/>
    <x v="20"/>
    <m/>
    <s v="Shark Spotted Gully"/>
    <n v="150"/>
    <n v="17.399999999999999"/>
    <n v="17.399999999999999"/>
  </r>
  <r>
    <x v="42"/>
    <d v="2016-11-05T00:00:00"/>
    <s v="Zone 1 - Mile 8"/>
    <x v="181"/>
    <x v="45"/>
    <x v="43"/>
    <x v="4"/>
    <x v="20"/>
    <s v="Kob"/>
    <m/>
    <n v="42"/>
    <n v="0.8"/>
    <n v="0.8"/>
  </r>
  <r>
    <x v="42"/>
    <d v="2016-11-05T00:00:00"/>
    <s v="Zone 1 - Mile 8"/>
    <x v="181"/>
    <x v="45"/>
    <x v="43"/>
    <x v="4"/>
    <x v="20"/>
    <s v="Blacktail"/>
    <m/>
    <n v="37"/>
    <n v="1.6"/>
    <n v="1.6"/>
  </r>
  <r>
    <x v="42"/>
    <d v="2016-11-05T00:00:00"/>
    <s v="Zone 1 - Mile 8"/>
    <x v="202"/>
    <x v="152"/>
    <x v="123"/>
    <x v="2"/>
    <x v="20"/>
    <m/>
    <s v="Shark Spotted Gully"/>
    <n v="145"/>
    <n v="15.5"/>
    <n v="15.5"/>
  </r>
  <r>
    <x v="42"/>
    <d v="2016-11-05T00:00:00"/>
    <s v="Zone 1 - Mile 8"/>
    <x v="202"/>
    <x v="152"/>
    <x v="123"/>
    <x v="2"/>
    <x v="20"/>
    <m/>
    <s v="Shark Spotted Gully"/>
    <n v="153"/>
    <n v="18.600000000000001"/>
    <n v="18.600000000000001"/>
  </r>
  <r>
    <x v="42"/>
    <d v="2016-11-05T00:00:00"/>
    <s v="Zone 1 - Mile 8"/>
    <x v="202"/>
    <x v="152"/>
    <x v="123"/>
    <x v="2"/>
    <x v="20"/>
    <m/>
    <s v="Shark Spotted Gully"/>
    <n v="116"/>
    <n v="7.2"/>
    <n v="7.2"/>
  </r>
  <r>
    <x v="42"/>
    <d v="2016-11-05T00:00:00"/>
    <s v="Zone 1 - Mile 8"/>
    <x v="283"/>
    <x v="55"/>
    <x v="164"/>
    <x v="6"/>
    <x v="20"/>
    <m/>
    <s v="Shark Spotted Gully"/>
    <n v="156"/>
    <n v="19.899999999999999"/>
    <n v="19.899999999999999"/>
  </r>
  <r>
    <x v="42"/>
    <d v="2016-11-05T00:00:00"/>
    <s v="Zone 1 - Mile 8"/>
    <x v="283"/>
    <x v="55"/>
    <x v="164"/>
    <x v="6"/>
    <x v="20"/>
    <m/>
    <s v="Shark Hound Smooth"/>
    <n v="112"/>
    <n v="5.5"/>
    <n v="5.5"/>
  </r>
  <r>
    <x v="42"/>
    <d v="2016-11-05T00:00:00"/>
    <s v="Zone 1 - Mile 8"/>
    <x v="651"/>
    <x v="436"/>
    <x v="336"/>
    <x v="9"/>
    <x v="20"/>
    <m/>
    <m/>
    <m/>
    <s v=""/>
    <s v=""/>
  </r>
  <r>
    <x v="42"/>
    <d v="2016-11-05T00:00:00"/>
    <s v="Zone 1 - Mile 8"/>
    <x v="70"/>
    <x v="59"/>
    <x v="51"/>
    <x v="0"/>
    <x v="20"/>
    <m/>
    <m/>
    <m/>
    <s v=""/>
    <s v=""/>
  </r>
  <r>
    <x v="42"/>
    <d v="2016-11-05T00:00:00"/>
    <s v="Zone 1 - Mile 8"/>
    <x v="127"/>
    <x v="61"/>
    <x v="55"/>
    <x v="4"/>
    <x v="20"/>
    <m/>
    <m/>
    <m/>
    <s v=""/>
    <s v=""/>
  </r>
  <r>
    <x v="42"/>
    <d v="2016-11-05T00:00:00"/>
    <s v="Zone 1 - Mile 8"/>
    <x v="196"/>
    <x v="147"/>
    <x v="122"/>
    <x v="8"/>
    <x v="20"/>
    <m/>
    <m/>
    <m/>
    <s v=""/>
    <s v=""/>
  </r>
  <r>
    <x v="42"/>
    <d v="2016-11-05T00:00:00"/>
    <s v="Zone 1 - Mile 8"/>
    <x v="282"/>
    <x v="200"/>
    <x v="163"/>
    <x v="6"/>
    <x v="20"/>
    <m/>
    <m/>
    <m/>
    <s v=""/>
    <s v=""/>
  </r>
  <r>
    <x v="42"/>
    <d v="2016-11-05T00:00:00"/>
    <s v="Zone 1 - Mile 8"/>
    <x v="410"/>
    <x v="81"/>
    <x v="82"/>
    <x v="6"/>
    <x v="7"/>
    <m/>
    <s v="Guitarfish - Lesser"/>
    <n v="75"/>
    <n v="1.5"/>
    <n v="1.5"/>
  </r>
  <r>
    <x v="42"/>
    <d v="2016-11-05T00:00:00"/>
    <s v="Zone 1 - Mile 8"/>
    <x v="128"/>
    <x v="101"/>
    <x v="88"/>
    <x v="2"/>
    <x v="7"/>
    <m/>
    <s v="Shark Spotted Gully"/>
    <n v="159"/>
    <n v="21.3"/>
    <n v="21.3"/>
  </r>
  <r>
    <x v="42"/>
    <d v="2016-11-05T00:00:00"/>
    <s v="Zone 1 - Mile 8"/>
    <x v="461"/>
    <x v="321"/>
    <x v="242"/>
    <x v="4"/>
    <x v="7"/>
    <s v="Kob"/>
    <m/>
    <n v="42"/>
    <n v="0.8"/>
    <n v="0.8"/>
  </r>
  <r>
    <x v="42"/>
    <d v="2016-11-05T00:00:00"/>
    <s v="Zone 1 - Mile 8"/>
    <x v="121"/>
    <x v="95"/>
    <x v="86"/>
    <x v="2"/>
    <x v="7"/>
    <m/>
    <s v="Shark Copper (Female)"/>
    <n v="197"/>
    <n v="107.5"/>
    <n v="107.5"/>
  </r>
  <r>
    <x v="42"/>
    <d v="2016-11-05T00:00:00"/>
    <s v="Zone 1 - Mile 8"/>
    <x v="608"/>
    <x v="257"/>
    <x v="171"/>
    <x v="9"/>
    <x v="7"/>
    <s v="Shad"/>
    <m/>
    <n v="37"/>
    <n v="0"/>
    <n v="0"/>
  </r>
  <r>
    <x v="42"/>
    <d v="2016-11-05T00:00:00"/>
    <s v="Zone 1 - Mile 8"/>
    <x v="132"/>
    <x v="105"/>
    <x v="23"/>
    <x v="7"/>
    <x v="7"/>
    <s v="Galjoen"/>
    <m/>
    <n v="33"/>
    <n v="0.7"/>
    <n v="0.7"/>
  </r>
  <r>
    <x v="42"/>
    <d v="2016-11-05T00:00:00"/>
    <s v="Zone 1 - Mile 8"/>
    <x v="564"/>
    <x v="375"/>
    <x v="299"/>
    <x v="2"/>
    <x v="7"/>
    <s v="Kob"/>
    <m/>
    <n v="42"/>
    <n v="0.8"/>
    <n v="0.8"/>
  </r>
  <r>
    <x v="42"/>
    <d v="2016-11-05T00:00:00"/>
    <s v="Zone 1 - Mile 8"/>
    <x v="58"/>
    <x v="5"/>
    <x v="42"/>
    <x v="0"/>
    <x v="7"/>
    <m/>
    <m/>
    <m/>
    <s v=""/>
    <s v=""/>
  </r>
  <r>
    <x v="42"/>
    <d v="2016-11-05T00:00:00"/>
    <s v="Zone 1 - Mile 8"/>
    <x v="63"/>
    <x v="52"/>
    <x v="29"/>
    <x v="0"/>
    <x v="7"/>
    <m/>
    <m/>
    <m/>
    <s v=""/>
    <s v=""/>
  </r>
  <r>
    <x v="42"/>
    <d v="2016-11-05T00:00:00"/>
    <s v="Zone 1 - Mile 8"/>
    <x v="465"/>
    <x v="324"/>
    <x v="246"/>
    <x v="2"/>
    <x v="7"/>
    <m/>
    <m/>
    <m/>
    <s v=""/>
    <s v=""/>
  </r>
  <r>
    <x v="42"/>
    <d v="2016-11-05T00:00:00"/>
    <s v="Zone 1 - Mile 8"/>
    <x v="64"/>
    <x v="53"/>
    <x v="23"/>
    <x v="2"/>
    <x v="7"/>
    <m/>
    <m/>
    <m/>
    <s v=""/>
    <s v=""/>
  </r>
  <r>
    <x v="43"/>
    <s v=""/>
    <s v=""/>
    <x v="662"/>
    <x v="447"/>
    <x v="342"/>
    <x v="15"/>
    <x v="44"/>
    <m/>
    <m/>
    <m/>
    <s v=""/>
    <s v=""/>
  </r>
  <r>
    <x v="43"/>
    <s v=""/>
    <s v=""/>
    <x v="662"/>
    <x v="447"/>
    <x v="342"/>
    <x v="15"/>
    <x v="44"/>
    <m/>
    <m/>
    <m/>
    <s v=""/>
    <s v=""/>
  </r>
  <r>
    <x v="43"/>
    <s v=""/>
    <s v=""/>
    <x v="662"/>
    <x v="447"/>
    <x v="342"/>
    <x v="15"/>
    <x v="44"/>
    <m/>
    <m/>
    <m/>
    <s v=""/>
    <s v=""/>
  </r>
  <r>
    <x v="43"/>
    <s v=""/>
    <s v=""/>
    <x v="662"/>
    <x v="447"/>
    <x v="342"/>
    <x v="15"/>
    <x v="44"/>
    <m/>
    <m/>
    <m/>
    <s v=""/>
    <s v=""/>
  </r>
  <r>
    <x v="43"/>
    <s v=""/>
    <s v=""/>
    <x v="662"/>
    <x v="447"/>
    <x v="342"/>
    <x v="15"/>
    <x v="44"/>
    <m/>
    <m/>
    <m/>
    <s v=""/>
    <s v=""/>
  </r>
  <r>
    <x v="43"/>
    <s v=""/>
    <s v=""/>
    <x v="662"/>
    <x v="447"/>
    <x v="342"/>
    <x v="15"/>
    <x v="44"/>
    <m/>
    <m/>
    <m/>
    <s v=""/>
    <s v=""/>
  </r>
  <r>
    <x v="43"/>
    <s v=""/>
    <s v=""/>
    <x v="662"/>
    <x v="447"/>
    <x v="342"/>
    <x v="15"/>
    <x v="44"/>
    <m/>
    <m/>
    <m/>
    <s v=""/>
    <s v=""/>
  </r>
  <r>
    <x v="43"/>
    <s v=""/>
    <s v=""/>
    <x v="662"/>
    <x v="447"/>
    <x v="342"/>
    <x v="15"/>
    <x v="44"/>
    <m/>
    <m/>
    <m/>
    <s v=""/>
    <s v=""/>
  </r>
  <r>
    <x v="43"/>
    <s v=""/>
    <s v=""/>
    <x v="662"/>
    <x v="447"/>
    <x v="342"/>
    <x v="15"/>
    <x v="44"/>
    <m/>
    <m/>
    <m/>
    <s v=""/>
    <s v=""/>
  </r>
  <r>
    <x v="43"/>
    <s v=""/>
    <s v=""/>
    <x v="662"/>
    <x v="447"/>
    <x v="342"/>
    <x v="15"/>
    <x v="44"/>
    <m/>
    <m/>
    <m/>
    <s v=""/>
    <s v=""/>
  </r>
  <r>
    <x v="43"/>
    <s v=""/>
    <s v=""/>
    <x v="662"/>
    <x v="447"/>
    <x v="342"/>
    <x v="15"/>
    <x v="44"/>
    <m/>
    <m/>
    <m/>
    <s v=""/>
    <s v=""/>
  </r>
  <r>
    <x v="43"/>
    <s v=""/>
    <s v=""/>
    <x v="662"/>
    <x v="447"/>
    <x v="342"/>
    <x v="15"/>
    <x v="44"/>
    <m/>
    <m/>
    <m/>
    <s v=""/>
    <s v=""/>
  </r>
  <r>
    <x v="43"/>
    <s v=""/>
    <s v=""/>
    <x v="662"/>
    <x v="447"/>
    <x v="342"/>
    <x v="15"/>
    <x v="44"/>
    <m/>
    <m/>
    <m/>
    <s v=""/>
    <s v=""/>
  </r>
  <r>
    <x v="43"/>
    <s v=""/>
    <s v=""/>
    <x v="662"/>
    <x v="447"/>
    <x v="342"/>
    <x v="15"/>
    <x v="44"/>
    <m/>
    <m/>
    <m/>
    <s v=""/>
    <s v=""/>
  </r>
  <r>
    <x v="43"/>
    <s v=""/>
    <s v=""/>
    <x v="662"/>
    <x v="447"/>
    <x v="342"/>
    <x v="15"/>
    <x v="44"/>
    <m/>
    <m/>
    <m/>
    <s v=""/>
    <s v=""/>
  </r>
  <r>
    <x v="43"/>
    <s v=""/>
    <s v=""/>
    <x v="662"/>
    <x v="447"/>
    <x v="342"/>
    <x v="15"/>
    <x v="44"/>
    <m/>
    <m/>
    <m/>
    <s v=""/>
    <s v=""/>
  </r>
  <r>
    <x v="43"/>
    <s v=""/>
    <s v=""/>
    <x v="662"/>
    <x v="447"/>
    <x v="342"/>
    <x v="15"/>
    <x v="44"/>
    <m/>
    <m/>
    <m/>
    <s v=""/>
    <s v=""/>
  </r>
  <r>
    <x v="43"/>
    <s v=""/>
    <s v=""/>
    <x v="662"/>
    <x v="447"/>
    <x v="342"/>
    <x v="15"/>
    <x v="44"/>
    <m/>
    <m/>
    <m/>
    <s v=""/>
    <s v=""/>
  </r>
  <r>
    <x v="43"/>
    <s v=""/>
    <s v=""/>
    <x v="662"/>
    <x v="447"/>
    <x v="342"/>
    <x v="15"/>
    <x v="44"/>
    <m/>
    <m/>
    <m/>
    <s v=""/>
    <s v=""/>
  </r>
  <r>
    <x v="43"/>
    <s v=""/>
    <s v=""/>
    <x v="662"/>
    <x v="447"/>
    <x v="342"/>
    <x v="15"/>
    <x v="44"/>
    <m/>
    <m/>
    <m/>
    <s v=""/>
    <s v=""/>
  </r>
  <r>
    <x v="43"/>
    <s v=""/>
    <s v=""/>
    <x v="662"/>
    <x v="447"/>
    <x v="342"/>
    <x v="15"/>
    <x v="44"/>
    <m/>
    <m/>
    <m/>
    <s v=""/>
    <s v=""/>
  </r>
  <r>
    <x v="43"/>
    <s v=""/>
    <s v=""/>
    <x v="662"/>
    <x v="447"/>
    <x v="342"/>
    <x v="15"/>
    <x v="44"/>
    <m/>
    <m/>
    <m/>
    <s v=""/>
    <s v=""/>
  </r>
  <r>
    <x v="43"/>
    <s v=""/>
    <s v=""/>
    <x v="662"/>
    <x v="447"/>
    <x v="342"/>
    <x v="15"/>
    <x v="44"/>
    <m/>
    <m/>
    <m/>
    <s v=""/>
    <s v=""/>
  </r>
  <r>
    <x v="43"/>
    <s v=""/>
    <s v=""/>
    <x v="662"/>
    <x v="447"/>
    <x v="342"/>
    <x v="15"/>
    <x v="44"/>
    <m/>
    <m/>
    <m/>
    <s v=""/>
    <s v=""/>
  </r>
  <r>
    <x v="43"/>
    <s v=""/>
    <s v=""/>
    <x v="662"/>
    <x v="447"/>
    <x v="342"/>
    <x v="15"/>
    <x v="44"/>
    <m/>
    <m/>
    <m/>
    <s v=""/>
    <s v=""/>
  </r>
  <r>
    <x v="43"/>
    <s v=""/>
    <s v=""/>
    <x v="662"/>
    <x v="447"/>
    <x v="342"/>
    <x v="15"/>
    <x v="44"/>
    <m/>
    <m/>
    <m/>
    <s v=""/>
    <s v=""/>
  </r>
  <r>
    <x v="43"/>
    <s v=""/>
    <s v=""/>
    <x v="662"/>
    <x v="447"/>
    <x v="342"/>
    <x v="15"/>
    <x v="44"/>
    <m/>
    <m/>
    <m/>
    <s v=""/>
    <s v=""/>
  </r>
  <r>
    <x v="43"/>
    <s v=""/>
    <s v=""/>
    <x v="662"/>
    <x v="447"/>
    <x v="342"/>
    <x v="15"/>
    <x v="44"/>
    <m/>
    <m/>
    <m/>
    <s v=""/>
    <s v=""/>
  </r>
  <r>
    <x v="43"/>
    <s v=""/>
    <s v=""/>
    <x v="662"/>
    <x v="447"/>
    <x v="342"/>
    <x v="15"/>
    <x v="44"/>
    <m/>
    <m/>
    <m/>
    <s v=""/>
    <s v=""/>
  </r>
  <r>
    <x v="43"/>
    <s v=""/>
    <s v=""/>
    <x v="662"/>
    <x v="447"/>
    <x v="342"/>
    <x v="15"/>
    <x v="44"/>
    <m/>
    <m/>
    <m/>
    <s v=""/>
    <s v=""/>
  </r>
  <r>
    <x v="43"/>
    <s v=""/>
    <s v=""/>
    <x v="662"/>
    <x v="447"/>
    <x v="342"/>
    <x v="15"/>
    <x v="44"/>
    <m/>
    <m/>
    <m/>
    <s v=""/>
    <s v=""/>
  </r>
  <r>
    <x v="43"/>
    <s v=""/>
    <s v=""/>
    <x v="662"/>
    <x v="447"/>
    <x v="342"/>
    <x v="15"/>
    <x v="44"/>
    <m/>
    <m/>
    <m/>
    <s v=""/>
    <s v=""/>
  </r>
  <r>
    <x v="43"/>
    <s v=""/>
    <s v=""/>
    <x v="662"/>
    <x v="447"/>
    <x v="342"/>
    <x v="15"/>
    <x v="44"/>
    <m/>
    <m/>
    <m/>
    <s v=""/>
    <s v=""/>
  </r>
  <r>
    <x v="43"/>
    <s v=""/>
    <s v=""/>
    <x v="662"/>
    <x v="447"/>
    <x v="342"/>
    <x v="15"/>
    <x v="44"/>
    <m/>
    <m/>
    <m/>
    <s v=""/>
    <s v=""/>
  </r>
  <r>
    <x v="43"/>
    <s v=""/>
    <s v=""/>
    <x v="662"/>
    <x v="447"/>
    <x v="342"/>
    <x v="15"/>
    <x v="44"/>
    <m/>
    <m/>
    <m/>
    <s v=""/>
    <s v=""/>
  </r>
  <r>
    <x v="43"/>
    <s v=""/>
    <s v=""/>
    <x v="662"/>
    <x v="447"/>
    <x v="342"/>
    <x v="15"/>
    <x v="44"/>
    <m/>
    <m/>
    <m/>
    <s v=""/>
    <s v=""/>
  </r>
  <r>
    <x v="43"/>
    <s v=""/>
    <s v=""/>
    <x v="662"/>
    <x v="447"/>
    <x v="342"/>
    <x v="15"/>
    <x v="44"/>
    <m/>
    <m/>
    <m/>
    <s v=""/>
    <s v=""/>
  </r>
  <r>
    <x v="43"/>
    <s v=""/>
    <s v=""/>
    <x v="662"/>
    <x v="447"/>
    <x v="342"/>
    <x v="15"/>
    <x v="44"/>
    <m/>
    <m/>
    <m/>
    <s v=""/>
    <s v=""/>
  </r>
  <r>
    <x v="43"/>
    <s v=""/>
    <s v=""/>
    <x v="662"/>
    <x v="447"/>
    <x v="342"/>
    <x v="15"/>
    <x v="44"/>
    <m/>
    <m/>
    <m/>
    <s v=""/>
    <s v=""/>
  </r>
  <r>
    <x v="43"/>
    <s v=""/>
    <s v=""/>
    <x v="662"/>
    <x v="447"/>
    <x v="342"/>
    <x v="15"/>
    <x v="44"/>
    <m/>
    <m/>
    <m/>
    <s v=""/>
    <s v=""/>
  </r>
  <r>
    <x v="43"/>
    <s v=""/>
    <s v=""/>
    <x v="662"/>
    <x v="447"/>
    <x v="342"/>
    <x v="15"/>
    <x v="44"/>
    <m/>
    <m/>
    <m/>
    <s v=""/>
    <s v=""/>
  </r>
  <r>
    <x v="43"/>
    <s v=""/>
    <s v=""/>
    <x v="662"/>
    <x v="447"/>
    <x v="342"/>
    <x v="15"/>
    <x v="44"/>
    <m/>
    <m/>
    <m/>
    <s v=""/>
    <s v=""/>
  </r>
  <r>
    <x v="43"/>
    <s v=""/>
    <s v=""/>
    <x v="662"/>
    <x v="447"/>
    <x v="342"/>
    <x v="15"/>
    <x v="44"/>
    <m/>
    <m/>
    <m/>
    <s v=""/>
    <s v=""/>
  </r>
  <r>
    <x v="43"/>
    <s v=""/>
    <s v=""/>
    <x v="662"/>
    <x v="447"/>
    <x v="342"/>
    <x v="15"/>
    <x v="44"/>
    <m/>
    <m/>
    <m/>
    <s v=""/>
    <s v=""/>
  </r>
  <r>
    <x v="43"/>
    <s v=""/>
    <s v=""/>
    <x v="662"/>
    <x v="447"/>
    <x v="342"/>
    <x v="15"/>
    <x v="44"/>
    <m/>
    <m/>
    <m/>
    <s v=""/>
    <s v=""/>
  </r>
  <r>
    <x v="43"/>
    <s v=""/>
    <s v=""/>
    <x v="662"/>
    <x v="447"/>
    <x v="342"/>
    <x v="15"/>
    <x v="44"/>
    <m/>
    <m/>
    <m/>
    <s v=""/>
    <s v=""/>
  </r>
  <r>
    <x v="43"/>
    <s v=""/>
    <s v=""/>
    <x v="662"/>
    <x v="447"/>
    <x v="342"/>
    <x v="15"/>
    <x v="44"/>
    <m/>
    <m/>
    <m/>
    <s v=""/>
    <s v=""/>
  </r>
  <r>
    <x v="43"/>
    <s v=""/>
    <s v=""/>
    <x v="662"/>
    <x v="447"/>
    <x v="342"/>
    <x v="15"/>
    <x v="44"/>
    <m/>
    <m/>
    <m/>
    <s v=""/>
    <s v=""/>
  </r>
  <r>
    <x v="43"/>
    <s v=""/>
    <s v=""/>
    <x v="662"/>
    <x v="447"/>
    <x v="342"/>
    <x v="15"/>
    <x v="44"/>
    <m/>
    <m/>
    <m/>
    <s v=""/>
    <s v=""/>
  </r>
  <r>
    <x v="43"/>
    <s v=""/>
    <s v=""/>
    <x v="662"/>
    <x v="447"/>
    <x v="342"/>
    <x v="15"/>
    <x v="44"/>
    <m/>
    <m/>
    <m/>
    <s v=""/>
    <s v=""/>
  </r>
  <r>
    <x v="43"/>
    <s v=""/>
    <s v=""/>
    <x v="662"/>
    <x v="447"/>
    <x v="342"/>
    <x v="15"/>
    <x v="44"/>
    <m/>
    <m/>
    <m/>
    <s v=""/>
    <s v=""/>
  </r>
  <r>
    <x v="43"/>
    <s v=""/>
    <s v=""/>
    <x v="662"/>
    <x v="447"/>
    <x v="342"/>
    <x v="15"/>
    <x v="44"/>
    <m/>
    <m/>
    <m/>
    <s v=""/>
    <s v=""/>
  </r>
  <r>
    <x v="43"/>
    <s v=""/>
    <s v=""/>
    <x v="662"/>
    <x v="447"/>
    <x v="342"/>
    <x v="15"/>
    <x v="44"/>
    <m/>
    <m/>
    <m/>
    <s v=""/>
    <s v=""/>
  </r>
  <r>
    <x v="43"/>
    <s v=""/>
    <s v=""/>
    <x v="662"/>
    <x v="447"/>
    <x v="342"/>
    <x v="15"/>
    <x v="44"/>
    <m/>
    <m/>
    <m/>
    <s v=""/>
    <s v=""/>
  </r>
  <r>
    <x v="43"/>
    <s v=""/>
    <s v=""/>
    <x v="662"/>
    <x v="447"/>
    <x v="342"/>
    <x v="15"/>
    <x v="44"/>
    <m/>
    <m/>
    <m/>
    <s v=""/>
    <s v=""/>
  </r>
  <r>
    <x v="43"/>
    <s v=""/>
    <s v=""/>
    <x v="662"/>
    <x v="447"/>
    <x v="342"/>
    <x v="15"/>
    <x v="44"/>
    <m/>
    <m/>
    <m/>
    <s v=""/>
    <s v=""/>
  </r>
  <r>
    <x v="43"/>
    <s v=""/>
    <s v=""/>
    <x v="662"/>
    <x v="447"/>
    <x v="342"/>
    <x v="15"/>
    <x v="44"/>
    <m/>
    <m/>
    <m/>
    <s v=""/>
    <s v=""/>
  </r>
  <r>
    <x v="43"/>
    <s v=""/>
    <s v=""/>
    <x v="662"/>
    <x v="447"/>
    <x v="342"/>
    <x v="15"/>
    <x v="44"/>
    <m/>
    <m/>
    <m/>
    <s v=""/>
    <s v=""/>
  </r>
  <r>
    <x v="43"/>
    <s v=""/>
    <s v=""/>
    <x v="662"/>
    <x v="447"/>
    <x v="342"/>
    <x v="15"/>
    <x v="44"/>
    <m/>
    <m/>
    <m/>
    <s v=""/>
    <s v=""/>
  </r>
  <r>
    <x v="43"/>
    <s v=""/>
    <s v=""/>
    <x v="662"/>
    <x v="447"/>
    <x v="342"/>
    <x v="15"/>
    <x v="44"/>
    <m/>
    <m/>
    <m/>
    <s v=""/>
    <s v=""/>
  </r>
  <r>
    <x v="43"/>
    <s v=""/>
    <s v=""/>
    <x v="662"/>
    <x v="447"/>
    <x v="342"/>
    <x v="15"/>
    <x v="44"/>
    <m/>
    <m/>
    <m/>
    <s v=""/>
    <s v=""/>
  </r>
  <r>
    <x v="43"/>
    <s v=""/>
    <s v=""/>
    <x v="662"/>
    <x v="447"/>
    <x v="342"/>
    <x v="15"/>
    <x v="44"/>
    <m/>
    <m/>
    <m/>
    <s v=""/>
    <s v=""/>
  </r>
  <r>
    <x v="43"/>
    <s v=""/>
    <s v=""/>
    <x v="662"/>
    <x v="447"/>
    <x v="342"/>
    <x v="15"/>
    <x v="44"/>
    <m/>
    <m/>
    <m/>
    <s v=""/>
    <s v=""/>
  </r>
  <r>
    <x v="43"/>
    <s v=""/>
    <s v=""/>
    <x v="662"/>
    <x v="447"/>
    <x v="342"/>
    <x v="15"/>
    <x v="44"/>
    <m/>
    <m/>
    <m/>
    <s v=""/>
    <s v=""/>
  </r>
  <r>
    <x v="43"/>
    <s v=""/>
    <s v=""/>
    <x v="662"/>
    <x v="447"/>
    <x v="342"/>
    <x v="15"/>
    <x v="44"/>
    <m/>
    <m/>
    <m/>
    <s v=""/>
    <s v=""/>
  </r>
  <r>
    <x v="43"/>
    <s v=""/>
    <s v=""/>
    <x v="662"/>
    <x v="447"/>
    <x v="342"/>
    <x v="15"/>
    <x v="44"/>
    <m/>
    <m/>
    <m/>
    <s v=""/>
    <s v=""/>
  </r>
  <r>
    <x v="43"/>
    <s v=""/>
    <s v=""/>
    <x v="662"/>
    <x v="447"/>
    <x v="342"/>
    <x v="15"/>
    <x v="44"/>
    <m/>
    <m/>
    <m/>
    <s v=""/>
    <s v=""/>
  </r>
  <r>
    <x v="43"/>
    <s v=""/>
    <s v=""/>
    <x v="662"/>
    <x v="447"/>
    <x v="342"/>
    <x v="15"/>
    <x v="44"/>
    <m/>
    <m/>
    <m/>
    <s v=""/>
    <s v=""/>
  </r>
  <r>
    <x v="43"/>
    <s v=""/>
    <s v=""/>
    <x v="662"/>
    <x v="447"/>
    <x v="342"/>
    <x v="15"/>
    <x v="44"/>
    <m/>
    <m/>
    <m/>
    <s v=""/>
    <s v=""/>
  </r>
  <r>
    <x v="43"/>
    <s v=""/>
    <s v=""/>
    <x v="662"/>
    <x v="447"/>
    <x v="342"/>
    <x v="15"/>
    <x v="44"/>
    <m/>
    <m/>
    <m/>
    <s v=""/>
    <s v=""/>
  </r>
  <r>
    <x v="43"/>
    <s v=""/>
    <s v=""/>
    <x v="662"/>
    <x v="447"/>
    <x v="342"/>
    <x v="15"/>
    <x v="44"/>
    <m/>
    <m/>
    <m/>
    <s v=""/>
    <s v=""/>
  </r>
  <r>
    <x v="43"/>
    <s v=""/>
    <s v=""/>
    <x v="662"/>
    <x v="447"/>
    <x v="342"/>
    <x v="15"/>
    <x v="44"/>
    <m/>
    <m/>
    <m/>
    <s v=""/>
    <s v=""/>
  </r>
  <r>
    <x v="43"/>
    <s v=""/>
    <s v=""/>
    <x v="662"/>
    <x v="447"/>
    <x v="342"/>
    <x v="15"/>
    <x v="44"/>
    <m/>
    <m/>
    <m/>
    <s v=""/>
    <s v=""/>
  </r>
  <r>
    <x v="43"/>
    <s v=""/>
    <s v=""/>
    <x v="662"/>
    <x v="447"/>
    <x v="342"/>
    <x v="15"/>
    <x v="44"/>
    <m/>
    <m/>
    <m/>
    <s v=""/>
    <s v=""/>
  </r>
  <r>
    <x v="43"/>
    <s v=""/>
    <s v=""/>
    <x v="662"/>
    <x v="447"/>
    <x v="342"/>
    <x v="15"/>
    <x v="44"/>
    <m/>
    <m/>
    <m/>
    <s v=""/>
    <s v=""/>
  </r>
  <r>
    <x v="43"/>
    <s v=""/>
    <s v=""/>
    <x v="662"/>
    <x v="447"/>
    <x v="342"/>
    <x v="15"/>
    <x v="44"/>
    <m/>
    <m/>
    <m/>
    <s v=""/>
    <s v=""/>
  </r>
  <r>
    <x v="43"/>
    <s v=""/>
    <s v=""/>
    <x v="662"/>
    <x v="447"/>
    <x v="342"/>
    <x v="15"/>
    <x v="44"/>
    <m/>
    <m/>
    <m/>
    <s v=""/>
    <s v=""/>
  </r>
  <r>
    <x v="43"/>
    <s v=""/>
    <s v=""/>
    <x v="662"/>
    <x v="447"/>
    <x v="342"/>
    <x v="15"/>
    <x v="44"/>
    <m/>
    <m/>
    <m/>
    <s v=""/>
    <s v=""/>
  </r>
  <r>
    <x v="43"/>
    <s v=""/>
    <s v=""/>
    <x v="662"/>
    <x v="447"/>
    <x v="342"/>
    <x v="15"/>
    <x v="44"/>
    <m/>
    <m/>
    <m/>
    <s v=""/>
    <s v=""/>
  </r>
  <r>
    <x v="43"/>
    <s v=""/>
    <s v=""/>
    <x v="662"/>
    <x v="447"/>
    <x v="342"/>
    <x v="15"/>
    <x v="44"/>
    <m/>
    <m/>
    <m/>
    <s v=""/>
    <s v="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88">
  <r>
    <x v="0"/>
    <s v="Date"/>
    <s v="Venue"/>
    <x v="0"/>
    <x v="0"/>
    <x v="0"/>
    <x v="0"/>
    <x v="0"/>
    <m/>
    <m/>
    <m/>
    <s v=""/>
    <s v=""/>
  </r>
  <r>
    <x v="0"/>
    <s v="Date"/>
    <s v="Venue"/>
    <x v="1"/>
    <x v="1"/>
    <x v="1"/>
    <x v="0"/>
    <x v="0"/>
    <m/>
    <m/>
    <m/>
    <s v=""/>
    <s v=""/>
  </r>
  <r>
    <x v="0"/>
    <s v="Date"/>
    <s v="Venue"/>
    <x v="2"/>
    <x v="2"/>
    <x v="2"/>
    <x v="1"/>
    <x v="1"/>
    <m/>
    <m/>
    <m/>
    <s v=""/>
    <s v=""/>
  </r>
  <r>
    <x v="0"/>
    <s v="Date"/>
    <s v="Venue"/>
    <x v="3"/>
    <x v="3"/>
    <x v="3"/>
    <x v="1"/>
    <x v="1"/>
    <m/>
    <m/>
    <m/>
    <s v=""/>
    <s v=""/>
  </r>
  <r>
    <x v="0"/>
    <s v="Date"/>
    <s v="Venue"/>
    <x v="4"/>
    <x v="4"/>
    <x v="4"/>
    <x v="1"/>
    <x v="1"/>
    <m/>
    <m/>
    <m/>
    <s v=""/>
    <s v=""/>
  </r>
  <r>
    <x v="0"/>
    <s v="Date"/>
    <s v="Venue"/>
    <x v="5"/>
    <x v="5"/>
    <x v="5"/>
    <x v="1"/>
    <x v="1"/>
    <m/>
    <m/>
    <m/>
    <s v=""/>
    <s v=""/>
  </r>
  <r>
    <x v="0"/>
    <s v="Date"/>
    <s v="Venue"/>
    <x v="0"/>
    <x v="0"/>
    <x v="0"/>
    <x v="0"/>
    <x v="0"/>
    <s v="Kob"/>
    <m/>
    <n v="40"/>
    <n v="0.7"/>
    <n v="0.7"/>
  </r>
  <r>
    <x v="0"/>
    <s v="Date"/>
    <s v="Venue"/>
    <x v="0"/>
    <x v="0"/>
    <x v="0"/>
    <x v="0"/>
    <x v="0"/>
    <s v="Kob"/>
    <m/>
    <n v="49"/>
    <n v="1.2"/>
    <n v="1.2"/>
  </r>
  <r>
    <x v="0"/>
    <s v="Date"/>
    <s v="Venue"/>
    <x v="6"/>
    <x v="6"/>
    <x v="6"/>
    <x v="0"/>
    <x v="1"/>
    <m/>
    <m/>
    <m/>
    <s v=""/>
    <s v=""/>
  </r>
  <r>
    <x v="0"/>
    <s v="Date"/>
    <s v="Venue"/>
    <x v="7"/>
    <x v="7"/>
    <x v="7"/>
    <x v="0"/>
    <x v="2"/>
    <m/>
    <m/>
    <m/>
    <s v=""/>
    <s v=""/>
  </r>
  <r>
    <x v="0"/>
    <s v="Date"/>
    <s v="Venue"/>
    <x v="8"/>
    <x v="8"/>
    <x v="8"/>
    <x v="0"/>
    <x v="2"/>
    <m/>
    <m/>
    <m/>
    <s v=""/>
    <s v=""/>
  </r>
  <r>
    <x v="0"/>
    <s v="Date"/>
    <s v="Venue"/>
    <x v="9"/>
    <x v="9"/>
    <x v="9"/>
    <x v="0"/>
    <x v="3"/>
    <m/>
    <m/>
    <m/>
    <s v=""/>
    <s v=""/>
  </r>
  <r>
    <x v="0"/>
    <s v="Date"/>
    <s v="Venue"/>
    <x v="10"/>
    <x v="10"/>
    <x v="10"/>
    <x v="0"/>
    <x v="3"/>
    <m/>
    <m/>
    <m/>
    <s v=""/>
    <s v=""/>
  </r>
  <r>
    <x v="0"/>
    <s v="Date"/>
    <s v="Venue"/>
    <x v="10"/>
    <x v="10"/>
    <x v="10"/>
    <x v="0"/>
    <x v="3"/>
    <m/>
    <m/>
    <m/>
    <s v=""/>
    <s v=""/>
  </r>
  <r>
    <x v="0"/>
    <s v="Date"/>
    <s v="Venue"/>
    <x v="11"/>
    <x v="11"/>
    <x v="11"/>
    <x v="0"/>
    <x v="2"/>
    <s v="Kob"/>
    <m/>
    <n v="84"/>
    <n v="6.2"/>
    <n v="6.2"/>
  </r>
  <r>
    <x v="0"/>
    <s v="Date"/>
    <s v="Venue"/>
    <x v="9"/>
    <x v="9"/>
    <x v="9"/>
    <x v="0"/>
    <x v="3"/>
    <m/>
    <m/>
    <m/>
    <s v=""/>
    <s v=""/>
  </r>
  <r>
    <x v="0"/>
    <s v="Date"/>
    <s v="Venue"/>
    <x v="12"/>
    <x v="12"/>
    <x v="12"/>
    <x v="0"/>
    <x v="3"/>
    <m/>
    <m/>
    <m/>
    <s v=""/>
    <s v=""/>
  </r>
  <r>
    <x v="0"/>
    <s v="Date"/>
    <s v="Venue"/>
    <x v="13"/>
    <x v="13"/>
    <x v="13"/>
    <x v="1"/>
    <x v="3"/>
    <m/>
    <m/>
    <m/>
    <s v=""/>
    <s v=""/>
  </r>
  <r>
    <x v="0"/>
    <s v="Date"/>
    <s v="Venue"/>
    <x v="14"/>
    <x v="14"/>
    <x v="14"/>
    <x v="0"/>
    <x v="2"/>
    <m/>
    <m/>
    <m/>
    <s v=""/>
    <s v=""/>
  </r>
  <r>
    <x v="0"/>
    <s v="Date"/>
    <s v="Venue"/>
    <x v="15"/>
    <x v="15"/>
    <x v="15"/>
    <x v="0"/>
    <x v="4"/>
    <s v="Kob"/>
    <m/>
    <n v="60"/>
    <n v="2.2000000000000002"/>
    <n v="2.2000000000000002"/>
  </r>
  <r>
    <x v="0"/>
    <s v="Date"/>
    <s v="Venue"/>
    <x v="16"/>
    <x v="16"/>
    <x v="16"/>
    <x v="0"/>
    <x v="4"/>
    <m/>
    <m/>
    <m/>
    <s v=""/>
    <s v=""/>
  </r>
  <r>
    <x v="0"/>
    <s v="Date"/>
    <s v="Venue"/>
    <x v="15"/>
    <x v="15"/>
    <x v="15"/>
    <x v="0"/>
    <x v="4"/>
    <m/>
    <m/>
    <m/>
    <s v=""/>
    <s v=""/>
  </r>
  <r>
    <x v="0"/>
    <s v="Date"/>
    <s v="Venue"/>
    <x v="17"/>
    <x v="17"/>
    <x v="17"/>
    <x v="0"/>
    <x v="4"/>
    <m/>
    <m/>
    <m/>
    <s v=""/>
    <s v=""/>
  </r>
  <r>
    <x v="0"/>
    <s v="Date"/>
    <s v="Venue"/>
    <x v="18"/>
    <x v="18"/>
    <x v="18"/>
    <x v="0"/>
    <x v="4"/>
    <m/>
    <m/>
    <m/>
    <s v=""/>
    <s v=""/>
  </r>
  <r>
    <x v="0"/>
    <s v="Date"/>
    <s v="Venue"/>
    <x v="19"/>
    <x v="19"/>
    <x v="19"/>
    <x v="1"/>
    <x v="5"/>
    <m/>
    <m/>
    <m/>
    <s v=""/>
    <s v=""/>
  </r>
  <r>
    <x v="0"/>
    <s v="Date"/>
    <s v="Venue"/>
    <x v="20"/>
    <x v="20"/>
    <x v="20"/>
    <x v="1"/>
    <x v="5"/>
    <m/>
    <m/>
    <m/>
    <s v=""/>
    <s v=""/>
  </r>
  <r>
    <x v="0"/>
    <s v="Date"/>
    <s v="Venue"/>
    <x v="21"/>
    <x v="21"/>
    <x v="21"/>
    <x v="0"/>
    <x v="4"/>
    <m/>
    <m/>
    <m/>
    <s v=""/>
    <s v=""/>
  </r>
  <r>
    <x v="0"/>
    <s v="Date"/>
    <s v="Venue"/>
    <x v="20"/>
    <x v="20"/>
    <x v="20"/>
    <x v="1"/>
    <x v="5"/>
    <m/>
    <m/>
    <m/>
    <s v=""/>
    <s v=""/>
  </r>
  <r>
    <x v="0"/>
    <s v="Date"/>
    <s v="Venue"/>
    <x v="22"/>
    <x v="3"/>
    <x v="22"/>
    <x v="1"/>
    <x v="5"/>
    <m/>
    <m/>
    <m/>
    <s v=""/>
    <s v=""/>
  </r>
  <r>
    <x v="0"/>
    <s v="Date"/>
    <s v="Venue"/>
    <x v="23"/>
    <x v="22"/>
    <x v="3"/>
    <x v="0"/>
    <x v="5"/>
    <m/>
    <m/>
    <m/>
    <s v=""/>
    <s v=""/>
  </r>
  <r>
    <x v="0"/>
    <s v="Date"/>
    <s v="Venue"/>
    <x v="19"/>
    <x v="19"/>
    <x v="19"/>
    <x v="1"/>
    <x v="5"/>
    <m/>
    <m/>
    <m/>
    <s v=""/>
    <s v=""/>
  </r>
  <r>
    <x v="0"/>
    <s v="Date"/>
    <s v="Venue"/>
    <x v="24"/>
    <x v="23"/>
    <x v="23"/>
    <x v="0"/>
    <x v="5"/>
    <m/>
    <s v="Shark Cow / Sevengill"/>
    <n v="140"/>
    <n v="36.1"/>
    <n v="36.1"/>
  </r>
  <r>
    <x v="0"/>
    <s v="Date"/>
    <s v="Venue"/>
    <x v="18"/>
    <x v="18"/>
    <x v="18"/>
    <x v="0"/>
    <x v="4"/>
    <m/>
    <s v="Shark Cow / Sevengill"/>
    <n v="132"/>
    <n v="29.8"/>
    <n v="29.8"/>
  </r>
  <r>
    <x v="0"/>
    <s v="Date"/>
    <s v="Venue"/>
    <x v="19"/>
    <x v="19"/>
    <x v="19"/>
    <x v="1"/>
    <x v="5"/>
    <m/>
    <s v="Shark Spotted Gully"/>
    <n v="170"/>
    <n v="26.7"/>
    <n v="26.7"/>
  </r>
  <r>
    <x v="0"/>
    <s v="Date"/>
    <s v="Venue"/>
    <x v="25"/>
    <x v="21"/>
    <x v="24"/>
    <x v="0"/>
    <x v="6"/>
    <s v="Kob"/>
    <m/>
    <n v="47"/>
    <n v="1.1000000000000001"/>
    <n v="1.1000000000000001"/>
  </r>
  <r>
    <x v="0"/>
    <s v="Date"/>
    <s v="Venue"/>
    <x v="26"/>
    <x v="24"/>
    <x v="25"/>
    <x v="1"/>
    <x v="7"/>
    <s v="Kob"/>
    <m/>
    <n v="54"/>
    <n v="1.6"/>
    <n v="1.6"/>
  </r>
  <r>
    <x v="0"/>
    <s v="Date"/>
    <s v="Venue"/>
    <x v="27"/>
    <x v="25"/>
    <x v="26"/>
    <x v="0"/>
    <x v="7"/>
    <s v="Kob"/>
    <m/>
    <n v="62"/>
    <n v="2.5"/>
    <n v="2.5"/>
  </r>
  <r>
    <x v="0"/>
    <s v="Date"/>
    <s v="Venue"/>
    <x v="25"/>
    <x v="21"/>
    <x v="24"/>
    <x v="0"/>
    <x v="6"/>
    <s v="Kob"/>
    <m/>
    <n v="79"/>
    <n v="5.2"/>
    <n v="5.2"/>
  </r>
  <r>
    <x v="0"/>
    <s v="Date"/>
    <s v="Venue"/>
    <x v="28"/>
    <x v="26"/>
    <x v="27"/>
    <x v="0"/>
    <x v="6"/>
    <s v="Kob"/>
    <m/>
    <n v="92"/>
    <n v="8.1999999999999993"/>
    <n v="8.1999999999999993"/>
  </r>
  <r>
    <x v="0"/>
    <s v="Date"/>
    <s v="Venue"/>
    <x v="29"/>
    <x v="27"/>
    <x v="28"/>
    <x v="1"/>
    <x v="7"/>
    <s v="Kob"/>
    <m/>
    <n v="105"/>
    <n v="12.2"/>
    <n v="12.2"/>
  </r>
  <r>
    <x v="0"/>
    <s v="Date"/>
    <s v="Venue"/>
    <x v="30"/>
    <x v="28"/>
    <x v="29"/>
    <x v="0"/>
    <x v="6"/>
    <m/>
    <m/>
    <m/>
    <s v=""/>
    <s v=""/>
  </r>
  <r>
    <x v="0"/>
    <s v="Date"/>
    <s v="Venue"/>
    <x v="31"/>
    <x v="29"/>
    <x v="30"/>
    <x v="0"/>
    <x v="6"/>
    <m/>
    <m/>
    <m/>
    <s v=""/>
    <s v=""/>
  </r>
  <r>
    <x v="0"/>
    <s v="Date"/>
    <s v="Venue"/>
    <x v="32"/>
    <x v="26"/>
    <x v="31"/>
    <x v="0"/>
    <x v="6"/>
    <m/>
    <m/>
    <m/>
    <s v=""/>
    <s v=""/>
  </r>
  <r>
    <x v="0"/>
    <s v="Date"/>
    <s v="Venue"/>
    <x v="33"/>
    <x v="26"/>
    <x v="32"/>
    <x v="0"/>
    <x v="6"/>
    <m/>
    <m/>
    <m/>
    <s v=""/>
    <s v=""/>
  </r>
  <r>
    <x v="0"/>
    <s v="Date"/>
    <s v="Venue"/>
    <x v="34"/>
    <x v="30"/>
    <x v="33"/>
    <x v="2"/>
    <x v="8"/>
    <m/>
    <m/>
    <m/>
    <s v=""/>
    <s v=""/>
  </r>
  <r>
    <x v="0"/>
    <s v="Date"/>
    <s v="Venue"/>
    <x v="35"/>
    <x v="31"/>
    <x v="34"/>
    <x v="2"/>
    <x v="8"/>
    <m/>
    <m/>
    <m/>
    <s v=""/>
    <s v=""/>
  </r>
  <r>
    <x v="0"/>
    <s v="Date"/>
    <s v="Venue"/>
    <x v="36"/>
    <x v="32"/>
    <x v="35"/>
    <x v="3"/>
    <x v="9"/>
    <m/>
    <m/>
    <m/>
    <s v=""/>
    <s v=""/>
  </r>
  <r>
    <x v="0"/>
    <s v="Date"/>
    <s v="Venue"/>
    <x v="37"/>
    <x v="33"/>
    <x v="36"/>
    <x v="3"/>
    <x v="9"/>
    <m/>
    <m/>
    <m/>
    <s v=""/>
    <s v=""/>
  </r>
  <r>
    <x v="0"/>
    <s v="Date"/>
    <s v="Venue"/>
    <x v="37"/>
    <x v="33"/>
    <x v="36"/>
    <x v="3"/>
    <x v="9"/>
    <m/>
    <m/>
    <m/>
    <s v=""/>
    <s v=""/>
  </r>
  <r>
    <x v="0"/>
    <s v="Date"/>
    <s v="Venue"/>
    <x v="34"/>
    <x v="30"/>
    <x v="33"/>
    <x v="2"/>
    <x v="8"/>
    <m/>
    <m/>
    <m/>
    <s v=""/>
    <s v=""/>
  </r>
  <r>
    <x v="0"/>
    <s v="Date"/>
    <s v="Venue"/>
    <x v="38"/>
    <x v="34"/>
    <x v="37"/>
    <x v="2"/>
    <x v="8"/>
    <m/>
    <s v="Shark Spotted Gully"/>
    <n v="168"/>
    <n v="25.7"/>
    <n v="25.7"/>
  </r>
  <r>
    <x v="0"/>
    <s v="Date"/>
    <s v="Venue"/>
    <x v="39"/>
    <x v="25"/>
    <x v="38"/>
    <x v="2"/>
    <x v="8"/>
    <m/>
    <s v="Shark Spotted Gully"/>
    <n v="167"/>
    <n v="25.2"/>
    <n v="25.2"/>
  </r>
  <r>
    <x v="0"/>
    <s v="Date"/>
    <s v="Venue"/>
    <x v="38"/>
    <x v="34"/>
    <x v="37"/>
    <x v="2"/>
    <x v="8"/>
    <m/>
    <s v="Shark Cow / Sevengill"/>
    <n v="124"/>
    <n v="24.3"/>
    <n v="24.3"/>
  </r>
  <r>
    <x v="0"/>
    <s v="Date"/>
    <s v="Venue"/>
    <x v="40"/>
    <x v="25"/>
    <x v="39"/>
    <x v="3"/>
    <x v="9"/>
    <m/>
    <s v="Shark Spotted Gully"/>
    <n v="165"/>
    <n v="24.1"/>
    <n v="24.1"/>
  </r>
  <r>
    <x v="0"/>
    <s v="Date"/>
    <s v="Venue"/>
    <x v="41"/>
    <x v="35"/>
    <x v="40"/>
    <x v="4"/>
    <x v="10"/>
    <m/>
    <s v="Shark Hound Smooth"/>
    <n v="81"/>
    <n v="1.8"/>
    <n v="1.8"/>
  </r>
  <r>
    <x v="0"/>
    <s v="Date"/>
    <s v="Venue"/>
    <x v="42"/>
    <x v="36"/>
    <x v="3"/>
    <x v="4"/>
    <x v="10"/>
    <m/>
    <s v="Guitarfish - Lesser"/>
    <n v="87"/>
    <n v="2.4"/>
    <n v="2.4"/>
  </r>
  <r>
    <x v="0"/>
    <s v="Date"/>
    <s v="Venue"/>
    <x v="43"/>
    <x v="37"/>
    <x v="41"/>
    <x v="4"/>
    <x v="10"/>
    <s v="Kob"/>
    <m/>
    <n v="43"/>
    <n v="0.8"/>
    <n v="0.8"/>
  </r>
  <r>
    <x v="0"/>
    <s v="Date"/>
    <s v="Venue"/>
    <x v="44"/>
    <x v="38"/>
    <x v="42"/>
    <x v="4"/>
    <x v="11"/>
    <s v="Kob"/>
    <m/>
    <n v="42"/>
    <n v="0.8"/>
    <n v="0.8"/>
  </r>
  <r>
    <x v="0"/>
    <s v="Date"/>
    <s v="Venue"/>
    <x v="41"/>
    <x v="35"/>
    <x v="40"/>
    <x v="4"/>
    <x v="10"/>
    <m/>
    <s v="Shark Spotted Gully"/>
    <n v="95"/>
    <n v="3.6"/>
    <n v="3.6"/>
  </r>
  <r>
    <x v="0"/>
    <s v="Date"/>
    <s v="Venue"/>
    <x v="41"/>
    <x v="35"/>
    <x v="40"/>
    <x v="4"/>
    <x v="10"/>
    <m/>
    <s v="Shark Spotted Gully"/>
    <n v="97"/>
    <n v="3.9"/>
    <n v="3.9"/>
  </r>
  <r>
    <x v="0"/>
    <s v="Date"/>
    <s v="Venue"/>
    <x v="45"/>
    <x v="39"/>
    <x v="43"/>
    <x v="4"/>
    <x v="11"/>
    <m/>
    <s v="Shark Spotted Gully"/>
    <n v="97"/>
    <n v="3.9"/>
    <n v="3.9"/>
  </r>
  <r>
    <x v="0"/>
    <s v="Date"/>
    <s v="Venue"/>
    <x v="46"/>
    <x v="40"/>
    <x v="44"/>
    <x v="0"/>
    <x v="4"/>
    <m/>
    <s v="Shark Spotted Gully"/>
    <n v="168"/>
    <n v="25.7"/>
    <n v="25.7"/>
  </r>
  <r>
    <x v="0"/>
    <s v="Date"/>
    <s v="Venue"/>
    <x v="23"/>
    <x v="22"/>
    <x v="3"/>
    <x v="0"/>
    <x v="5"/>
    <m/>
    <s v="Shark Cow / Sevengill"/>
    <n v="124"/>
    <n v="24.3"/>
    <n v="24.3"/>
  </r>
  <r>
    <x v="0"/>
    <s v="Date"/>
    <s v="Venue"/>
    <x v="23"/>
    <x v="22"/>
    <x v="3"/>
    <x v="0"/>
    <x v="5"/>
    <m/>
    <s v="Shark Cow / Sevengill"/>
    <n v="124"/>
    <n v="24.3"/>
    <n v="24.3"/>
  </r>
  <r>
    <x v="0"/>
    <s v="Date"/>
    <s v="Venue"/>
    <x v="16"/>
    <x v="16"/>
    <x v="16"/>
    <x v="0"/>
    <x v="4"/>
    <m/>
    <s v="Shark Spotted Gully"/>
    <n v="165"/>
    <n v="24.1"/>
    <n v="24.1"/>
  </r>
  <r>
    <x v="0"/>
    <s v="Date"/>
    <s v="Venue"/>
    <x v="47"/>
    <x v="41"/>
    <x v="45"/>
    <x v="1"/>
    <x v="5"/>
    <m/>
    <s v="Shark Spotted Gully"/>
    <n v="164"/>
    <n v="23.6"/>
    <n v="23.6"/>
  </r>
  <r>
    <x v="0"/>
    <s v="Date"/>
    <s v="Venue"/>
    <x v="48"/>
    <x v="42"/>
    <x v="46"/>
    <x v="0"/>
    <x v="4"/>
    <m/>
    <s v="Shark Spotted Gully"/>
    <n v="162"/>
    <n v="22.7"/>
    <n v="22.7"/>
  </r>
  <r>
    <x v="0"/>
    <s v="Date"/>
    <s v="Venue"/>
    <x v="23"/>
    <x v="22"/>
    <x v="3"/>
    <x v="0"/>
    <x v="5"/>
    <m/>
    <s v="Shark Cow / Sevengill"/>
    <n v="121"/>
    <n v="22.4"/>
    <n v="22.4"/>
  </r>
  <r>
    <x v="0"/>
    <s v="Date"/>
    <s v="Venue"/>
    <x v="49"/>
    <x v="43"/>
    <x v="47"/>
    <x v="1"/>
    <x v="5"/>
    <m/>
    <s v="Shark Cow / Sevengill"/>
    <n v="120"/>
    <n v="21.8"/>
    <n v="21.8"/>
  </r>
  <r>
    <x v="0"/>
    <s v="Date"/>
    <s v="Venue"/>
    <x v="18"/>
    <x v="18"/>
    <x v="18"/>
    <x v="0"/>
    <x v="4"/>
    <m/>
    <s v="Shark Spotted Gully"/>
    <n v="160"/>
    <n v="21.7"/>
    <n v="21.7"/>
  </r>
  <r>
    <x v="0"/>
    <s v="Date"/>
    <s v="Venue"/>
    <x v="17"/>
    <x v="17"/>
    <x v="17"/>
    <x v="0"/>
    <x v="4"/>
    <m/>
    <s v="Shark Spotted Gully"/>
    <n v="158"/>
    <n v="20.8"/>
    <n v="20.8"/>
  </r>
  <r>
    <x v="0"/>
    <s v="Date"/>
    <s v="Venue"/>
    <x v="17"/>
    <x v="17"/>
    <x v="17"/>
    <x v="0"/>
    <x v="4"/>
    <m/>
    <s v="Shark Spotted Gully"/>
    <n v="158"/>
    <n v="20.8"/>
    <n v="20.8"/>
  </r>
  <r>
    <x v="0"/>
    <s v="Date"/>
    <s v="Venue"/>
    <x v="16"/>
    <x v="16"/>
    <x v="16"/>
    <x v="0"/>
    <x v="4"/>
    <m/>
    <s v="Shark Spotted Gully"/>
    <n v="156"/>
    <n v="19.899999999999999"/>
    <n v="19.899999999999999"/>
  </r>
  <r>
    <x v="0"/>
    <s v="Date"/>
    <s v="Venue"/>
    <x v="49"/>
    <x v="43"/>
    <x v="47"/>
    <x v="1"/>
    <x v="5"/>
    <m/>
    <s v="Shark Spotted Gully"/>
    <n v="156"/>
    <n v="19.899999999999999"/>
    <n v="19.899999999999999"/>
  </r>
  <r>
    <x v="0"/>
    <s v="Date"/>
    <s v="Venue"/>
    <x v="17"/>
    <x v="17"/>
    <x v="17"/>
    <x v="0"/>
    <x v="4"/>
    <m/>
    <s v="Shark Spotted Gully"/>
    <n v="155"/>
    <n v="19.5"/>
    <n v="19.5"/>
  </r>
  <r>
    <x v="0"/>
    <s v="Date"/>
    <s v="Venue"/>
    <x v="50"/>
    <x v="44"/>
    <x v="48"/>
    <x v="0"/>
    <x v="7"/>
    <m/>
    <m/>
    <m/>
    <s v=""/>
    <s v=""/>
  </r>
  <r>
    <x v="0"/>
    <s v="Date"/>
    <s v="Venue"/>
    <x v="51"/>
    <x v="45"/>
    <x v="49"/>
    <x v="1"/>
    <x v="7"/>
    <m/>
    <m/>
    <m/>
    <s v=""/>
    <s v=""/>
  </r>
  <r>
    <x v="0"/>
    <s v="Date"/>
    <s v="Venue"/>
    <x v="30"/>
    <x v="28"/>
    <x v="29"/>
    <x v="0"/>
    <x v="6"/>
    <m/>
    <m/>
    <m/>
    <s v=""/>
    <s v=""/>
  </r>
  <r>
    <x v="0"/>
    <s v="Date"/>
    <s v="Venue"/>
    <x v="33"/>
    <x v="26"/>
    <x v="32"/>
    <x v="0"/>
    <x v="6"/>
    <m/>
    <m/>
    <m/>
    <s v=""/>
    <s v=""/>
  </r>
  <r>
    <x v="0"/>
    <s v="Date"/>
    <s v="Venue"/>
    <x v="31"/>
    <x v="29"/>
    <x v="30"/>
    <x v="0"/>
    <x v="6"/>
    <m/>
    <m/>
    <m/>
    <s v=""/>
    <s v=""/>
  </r>
  <r>
    <x v="0"/>
    <s v="Date"/>
    <s v="Venue"/>
    <x v="32"/>
    <x v="26"/>
    <x v="31"/>
    <x v="0"/>
    <x v="6"/>
    <m/>
    <m/>
    <m/>
    <s v=""/>
    <s v=""/>
  </r>
  <r>
    <x v="0"/>
    <s v="Date"/>
    <s v="Venue"/>
    <x v="30"/>
    <x v="28"/>
    <x v="29"/>
    <x v="0"/>
    <x v="6"/>
    <m/>
    <m/>
    <m/>
    <s v=""/>
    <s v=""/>
  </r>
  <r>
    <x v="0"/>
    <s v="Date"/>
    <s v="Venue"/>
    <x v="27"/>
    <x v="25"/>
    <x v="26"/>
    <x v="0"/>
    <x v="7"/>
    <m/>
    <s v="Shark Spotted Gully"/>
    <n v="161"/>
    <n v="22.2"/>
    <n v="22.2"/>
  </r>
  <r>
    <x v="0"/>
    <s v="Date"/>
    <s v="Venue"/>
    <x v="51"/>
    <x v="45"/>
    <x v="49"/>
    <x v="1"/>
    <x v="7"/>
    <m/>
    <s v="Shark Spotted Gully"/>
    <n v="161"/>
    <n v="22.2"/>
    <n v="22.2"/>
  </r>
  <r>
    <x v="0"/>
    <s v="Date"/>
    <s v="Venue"/>
    <x v="52"/>
    <x v="46"/>
    <x v="50"/>
    <x v="0"/>
    <x v="6"/>
    <m/>
    <s v="Shark Cow / Sevengill"/>
    <n v="120"/>
    <n v="21.8"/>
    <n v="21.8"/>
  </r>
  <r>
    <x v="0"/>
    <s v="Date"/>
    <s v="Venue"/>
    <x v="3"/>
    <x v="3"/>
    <x v="3"/>
    <x v="1"/>
    <x v="1"/>
    <m/>
    <m/>
    <m/>
    <s v=""/>
    <s v=""/>
  </r>
  <r>
    <x v="0"/>
    <s v="Date"/>
    <s v="Venue"/>
    <x v="53"/>
    <x v="47"/>
    <x v="51"/>
    <x v="1"/>
    <x v="1"/>
    <m/>
    <m/>
    <m/>
    <s v=""/>
    <s v=""/>
  </r>
  <r>
    <x v="0"/>
    <s v="Date"/>
    <s v="Venue"/>
    <x v="0"/>
    <x v="0"/>
    <x v="0"/>
    <x v="0"/>
    <x v="0"/>
    <m/>
    <m/>
    <m/>
    <s v=""/>
    <s v=""/>
  </r>
  <r>
    <x v="0"/>
    <s v="Date"/>
    <s v="Venue"/>
    <x v="54"/>
    <x v="26"/>
    <x v="52"/>
    <x v="0"/>
    <x v="0"/>
    <m/>
    <m/>
    <m/>
    <s v=""/>
    <s v=""/>
  </r>
  <r>
    <x v="0"/>
    <s v="Date"/>
    <s v="Venue"/>
    <x v="3"/>
    <x v="3"/>
    <x v="3"/>
    <x v="1"/>
    <x v="1"/>
    <m/>
    <m/>
    <m/>
    <s v=""/>
    <s v=""/>
  </r>
  <r>
    <x v="0"/>
    <s v="Date"/>
    <s v="Venue"/>
    <x v="5"/>
    <x v="5"/>
    <x v="5"/>
    <x v="1"/>
    <x v="1"/>
    <m/>
    <m/>
    <m/>
    <s v=""/>
    <s v=""/>
  </r>
  <r>
    <x v="0"/>
    <s v="Date"/>
    <s v="Venue"/>
    <x v="4"/>
    <x v="4"/>
    <x v="4"/>
    <x v="1"/>
    <x v="1"/>
    <m/>
    <m/>
    <m/>
    <s v=""/>
    <s v=""/>
  </r>
  <r>
    <x v="0"/>
    <s v="Date"/>
    <s v="Venue"/>
    <x v="53"/>
    <x v="47"/>
    <x v="51"/>
    <x v="1"/>
    <x v="1"/>
    <m/>
    <m/>
    <m/>
    <s v=""/>
    <s v=""/>
  </r>
  <r>
    <x v="0"/>
    <s v="Date"/>
    <s v="Venue"/>
    <x v="55"/>
    <x v="18"/>
    <x v="11"/>
    <x v="0"/>
    <x v="0"/>
    <m/>
    <m/>
    <m/>
    <s v=""/>
    <s v=""/>
  </r>
  <r>
    <x v="0"/>
    <s v="Date"/>
    <s v="Venue"/>
    <x v="1"/>
    <x v="1"/>
    <x v="1"/>
    <x v="0"/>
    <x v="0"/>
    <m/>
    <m/>
    <m/>
    <s v=""/>
    <s v=""/>
  </r>
  <r>
    <x v="0"/>
    <s v="Date"/>
    <s v="Venue"/>
    <x v="56"/>
    <x v="48"/>
    <x v="53"/>
    <x v="0"/>
    <x v="0"/>
    <m/>
    <m/>
    <m/>
    <s v=""/>
    <s v=""/>
  </r>
  <r>
    <x v="0"/>
    <s v="Date"/>
    <s v="Venue"/>
    <x v="55"/>
    <x v="18"/>
    <x v="11"/>
    <x v="0"/>
    <x v="0"/>
    <s v="Kob"/>
    <m/>
    <n v="65"/>
    <n v="2.8"/>
    <n v="2.8"/>
  </r>
  <r>
    <x v="0"/>
    <s v="Date"/>
    <s v="Venue"/>
    <x v="0"/>
    <x v="0"/>
    <x v="0"/>
    <x v="0"/>
    <x v="0"/>
    <s v="Kob"/>
    <m/>
    <n v="74"/>
    <n v="4.2"/>
    <n v="4.2"/>
  </r>
  <r>
    <x v="0"/>
    <s v="Date"/>
    <s v="Venue"/>
    <x v="56"/>
    <x v="48"/>
    <x v="53"/>
    <x v="0"/>
    <x v="0"/>
    <s v="Kob"/>
    <m/>
    <n v="92"/>
    <n v="8.1999999999999993"/>
    <n v="8.1999999999999993"/>
  </r>
  <r>
    <x v="0"/>
    <s v="Date"/>
    <s v="Venue"/>
    <x v="39"/>
    <x v="25"/>
    <x v="38"/>
    <x v="2"/>
    <x v="8"/>
    <m/>
    <s v="Shark Spotted Gully"/>
    <n v="165"/>
    <n v="24.1"/>
    <n v="24.1"/>
  </r>
  <r>
    <x v="0"/>
    <s v="Date"/>
    <s v="Venue"/>
    <x v="57"/>
    <x v="49"/>
    <x v="54"/>
    <x v="3"/>
    <x v="9"/>
    <m/>
    <s v="Shark Spotted Gully"/>
    <n v="163"/>
    <n v="23.1"/>
    <n v="23.1"/>
  </r>
  <r>
    <x v="0"/>
    <s v="Date"/>
    <s v="Venue"/>
    <x v="39"/>
    <x v="25"/>
    <x v="38"/>
    <x v="2"/>
    <x v="8"/>
    <m/>
    <s v="Shark Spotted Gully"/>
    <n v="163"/>
    <n v="23.1"/>
    <n v="23.1"/>
  </r>
  <r>
    <x v="0"/>
    <s v="Date"/>
    <s v="Venue"/>
    <x v="58"/>
    <x v="50"/>
    <x v="53"/>
    <x v="3"/>
    <x v="9"/>
    <m/>
    <s v="Shark Spotted Gully"/>
    <n v="162"/>
    <n v="22.7"/>
    <n v="22.7"/>
  </r>
  <r>
    <x v="0"/>
    <s v="Date"/>
    <s v="Venue"/>
    <x v="40"/>
    <x v="25"/>
    <x v="39"/>
    <x v="3"/>
    <x v="9"/>
    <m/>
    <s v="Shark Spotted Gully"/>
    <n v="162"/>
    <n v="22.7"/>
    <n v="22.7"/>
  </r>
  <r>
    <x v="0"/>
    <s v="Date"/>
    <s v="Venue"/>
    <x v="59"/>
    <x v="51"/>
    <x v="55"/>
    <x v="2"/>
    <x v="8"/>
    <m/>
    <s v="Shark Spotted Gully"/>
    <n v="161"/>
    <n v="22.2"/>
    <n v="22.2"/>
  </r>
  <r>
    <x v="0"/>
    <s v="Date"/>
    <s v="Venue"/>
    <x v="58"/>
    <x v="50"/>
    <x v="53"/>
    <x v="3"/>
    <x v="9"/>
    <m/>
    <s v="Shark Spotted Gully"/>
    <n v="160"/>
    <n v="21.7"/>
    <n v="21.7"/>
  </r>
  <r>
    <x v="0"/>
    <s v="Date"/>
    <s v="Venue"/>
    <x v="59"/>
    <x v="51"/>
    <x v="55"/>
    <x v="2"/>
    <x v="8"/>
    <m/>
    <s v="Shark Spotted Gully"/>
    <n v="157"/>
    <n v="20.399999999999999"/>
    <n v="20.399999999999999"/>
  </r>
  <r>
    <x v="0"/>
    <s v="Date"/>
    <s v="Venue"/>
    <x v="60"/>
    <x v="52"/>
    <x v="56"/>
    <x v="3"/>
    <x v="9"/>
    <m/>
    <s v="Shark Spotted Gully"/>
    <n v="156"/>
    <n v="19.899999999999999"/>
    <n v="19.899999999999999"/>
  </r>
  <r>
    <x v="0"/>
    <s v="Date"/>
    <s v="Venue"/>
    <x v="40"/>
    <x v="25"/>
    <x v="39"/>
    <x v="3"/>
    <x v="9"/>
    <m/>
    <s v="Shark Spotted Gully"/>
    <n v="156"/>
    <n v="19.899999999999999"/>
    <n v="19.899999999999999"/>
  </r>
  <r>
    <x v="0"/>
    <s v="Date"/>
    <s v="Venue"/>
    <x v="59"/>
    <x v="51"/>
    <x v="55"/>
    <x v="2"/>
    <x v="8"/>
    <m/>
    <s v="Shark Spotted Gully"/>
    <n v="156"/>
    <n v="19.899999999999999"/>
    <n v="19.899999999999999"/>
  </r>
  <r>
    <x v="0"/>
    <s v="Date"/>
    <s v="Venue"/>
    <x v="59"/>
    <x v="51"/>
    <x v="55"/>
    <x v="2"/>
    <x v="8"/>
    <m/>
    <s v="Shark Spotted Gully"/>
    <n v="154"/>
    <n v="19.100000000000001"/>
    <n v="19.100000000000001"/>
  </r>
  <r>
    <x v="0"/>
    <s v="Date"/>
    <s v="Venue"/>
    <x v="61"/>
    <x v="53"/>
    <x v="57"/>
    <x v="3"/>
    <x v="9"/>
    <m/>
    <s v="Shark Spotted Gully"/>
    <n v="154"/>
    <n v="19.100000000000001"/>
    <n v="19.100000000000001"/>
  </r>
  <r>
    <x v="0"/>
    <s v="Date"/>
    <s v="Venue"/>
    <x v="37"/>
    <x v="33"/>
    <x v="36"/>
    <x v="3"/>
    <x v="9"/>
    <m/>
    <s v="Shark Spotted Gully"/>
    <n v="153"/>
    <n v="18.600000000000001"/>
    <n v="18.600000000000001"/>
  </r>
  <r>
    <x v="0"/>
    <s v="Date"/>
    <s v="Venue"/>
    <x v="7"/>
    <x v="7"/>
    <x v="7"/>
    <x v="0"/>
    <x v="2"/>
    <m/>
    <m/>
    <m/>
    <s v=""/>
    <s v=""/>
  </r>
  <r>
    <x v="0"/>
    <s v="Date"/>
    <s v="Venue"/>
    <x v="62"/>
    <x v="54"/>
    <x v="58"/>
    <x v="0"/>
    <x v="2"/>
    <m/>
    <m/>
    <m/>
    <s v=""/>
    <s v=""/>
  </r>
  <r>
    <x v="0"/>
    <s v="Date"/>
    <s v="Venue"/>
    <x v="63"/>
    <x v="55"/>
    <x v="59"/>
    <x v="0"/>
    <x v="2"/>
    <m/>
    <m/>
    <m/>
    <s v=""/>
    <s v=""/>
  </r>
  <r>
    <x v="0"/>
    <s v="Date"/>
    <s v="Venue"/>
    <x v="14"/>
    <x v="14"/>
    <x v="14"/>
    <x v="0"/>
    <x v="2"/>
    <m/>
    <m/>
    <m/>
    <s v=""/>
    <s v=""/>
  </r>
  <r>
    <x v="0"/>
    <s v="Date"/>
    <s v="Venue"/>
    <x v="62"/>
    <x v="54"/>
    <x v="58"/>
    <x v="0"/>
    <x v="2"/>
    <m/>
    <m/>
    <m/>
    <s v=""/>
    <s v=""/>
  </r>
  <r>
    <x v="0"/>
    <s v="Date"/>
    <s v="Venue"/>
    <x v="63"/>
    <x v="55"/>
    <x v="59"/>
    <x v="0"/>
    <x v="2"/>
    <m/>
    <m/>
    <m/>
    <s v=""/>
    <s v=""/>
  </r>
  <r>
    <x v="0"/>
    <s v="Date"/>
    <s v="Venue"/>
    <x v="7"/>
    <x v="7"/>
    <x v="7"/>
    <x v="0"/>
    <x v="2"/>
    <m/>
    <m/>
    <m/>
    <s v=""/>
    <s v=""/>
  </r>
  <r>
    <x v="0"/>
    <s v="Date"/>
    <s v="Venue"/>
    <x v="13"/>
    <x v="13"/>
    <x v="13"/>
    <x v="1"/>
    <x v="3"/>
    <s v="Kob"/>
    <m/>
    <n v="49"/>
    <n v="1.2"/>
    <n v="1.2"/>
  </r>
  <r>
    <x v="0"/>
    <s v="Date"/>
    <s v="Venue"/>
    <x v="10"/>
    <x v="10"/>
    <x v="10"/>
    <x v="0"/>
    <x v="3"/>
    <m/>
    <m/>
    <m/>
    <s v=""/>
    <s v=""/>
  </r>
  <r>
    <x v="0"/>
    <s v="Date"/>
    <s v="Venue"/>
    <x v="64"/>
    <x v="56"/>
    <x v="60"/>
    <x v="0"/>
    <x v="3"/>
    <m/>
    <m/>
    <m/>
    <s v=""/>
    <s v=""/>
  </r>
  <r>
    <x v="0"/>
    <s v="Date"/>
    <s v="Venue"/>
    <x v="12"/>
    <x v="12"/>
    <x v="12"/>
    <x v="0"/>
    <x v="3"/>
    <m/>
    <m/>
    <m/>
    <s v=""/>
    <s v=""/>
  </r>
  <r>
    <x v="0"/>
    <s v="Date"/>
    <s v="Venue"/>
    <x v="13"/>
    <x v="13"/>
    <x v="13"/>
    <x v="1"/>
    <x v="3"/>
    <m/>
    <m/>
    <m/>
    <s v=""/>
    <s v=""/>
  </r>
  <r>
    <x v="0"/>
    <s v="Date"/>
    <s v="Venue"/>
    <x v="8"/>
    <x v="8"/>
    <x v="8"/>
    <x v="0"/>
    <x v="2"/>
    <m/>
    <s v="Shark Cow / Sevengill"/>
    <n v="130"/>
    <n v="28.3"/>
    <n v="28.3"/>
  </r>
  <r>
    <x v="0"/>
    <s v="Date"/>
    <s v="Venue"/>
    <x v="65"/>
    <x v="57"/>
    <x v="61"/>
    <x v="5"/>
    <x v="11"/>
    <m/>
    <s v="Shark Spotted Gully"/>
    <n v="105"/>
    <n v="5.0999999999999996"/>
    <n v="5.0999999999999996"/>
  </r>
  <r>
    <x v="0"/>
    <s v="Date"/>
    <s v="Venue"/>
    <x v="44"/>
    <x v="38"/>
    <x v="42"/>
    <x v="4"/>
    <x v="11"/>
    <m/>
    <s v="Shark Spotted Gully"/>
    <n v="121"/>
    <n v="8.3000000000000007"/>
    <n v="8.3000000000000007"/>
  </r>
  <r>
    <x v="0"/>
    <s v="Date"/>
    <s v="Venue"/>
    <x v="66"/>
    <x v="58"/>
    <x v="62"/>
    <x v="5"/>
    <x v="11"/>
    <m/>
    <s v="Shark Spotted Gully"/>
    <n v="133"/>
    <n v="11.5"/>
    <n v="11.5"/>
  </r>
  <r>
    <x v="0"/>
    <s v="Date"/>
    <s v="Venue"/>
    <x v="44"/>
    <x v="38"/>
    <x v="42"/>
    <x v="4"/>
    <x v="11"/>
    <m/>
    <s v="Shark Spotted Gully"/>
    <n v="142"/>
    <n v="14.4"/>
    <n v="14.4"/>
  </r>
  <r>
    <x v="0"/>
    <s v="Date"/>
    <s v="Venue"/>
    <x v="66"/>
    <x v="58"/>
    <x v="62"/>
    <x v="5"/>
    <x v="11"/>
    <m/>
    <s v="Shark Spotted Gully"/>
    <n v="144"/>
    <n v="15.1"/>
    <n v="15.1"/>
  </r>
  <r>
    <x v="0"/>
    <s v="Date"/>
    <s v="Venue"/>
    <x v="42"/>
    <x v="36"/>
    <x v="3"/>
    <x v="4"/>
    <x v="10"/>
    <s v="Kob"/>
    <m/>
    <n v="43"/>
    <n v="0.8"/>
    <n v="0.8"/>
  </r>
  <r>
    <x v="0"/>
    <s v="Date"/>
    <s v="Venue"/>
    <x v="41"/>
    <x v="35"/>
    <x v="40"/>
    <x v="4"/>
    <x v="10"/>
    <m/>
    <s v="Shark Spotted Gully"/>
    <n v="150"/>
    <n v="17.399999999999999"/>
    <n v="17.399999999999999"/>
  </r>
  <r>
    <x v="0"/>
    <s v="Date"/>
    <s v="Venue"/>
    <x v="67"/>
    <x v="59"/>
    <x v="63"/>
    <x v="4"/>
    <x v="11"/>
    <m/>
    <s v="Shark Spotted Gully"/>
    <n v="154"/>
    <n v="19.100000000000001"/>
    <n v="19.100000000000001"/>
  </r>
  <r>
    <x v="0"/>
    <s v="Date"/>
    <s v="Venue"/>
    <x v="66"/>
    <x v="58"/>
    <x v="62"/>
    <x v="5"/>
    <x v="11"/>
    <m/>
    <s v="Shark Spotted Gully"/>
    <n v="159"/>
    <n v="21.3"/>
    <n v="21.3"/>
  </r>
  <r>
    <x v="0"/>
    <s v="Date"/>
    <s v="Venue"/>
    <x v="59"/>
    <x v="51"/>
    <x v="55"/>
    <x v="2"/>
    <x v="8"/>
    <m/>
    <s v="Shark Spotted Gully"/>
    <n v="153"/>
    <n v="18.600000000000001"/>
    <n v="18.600000000000001"/>
  </r>
  <r>
    <x v="0"/>
    <s v="Date"/>
    <s v="Venue"/>
    <x v="59"/>
    <x v="51"/>
    <x v="55"/>
    <x v="2"/>
    <x v="8"/>
    <m/>
    <s v="Shark Hound Smooth"/>
    <n v="157"/>
    <n v="17.899999999999999"/>
    <n v="17.899999999999999"/>
  </r>
  <r>
    <x v="0"/>
    <s v="Date"/>
    <s v="Venue"/>
    <x v="37"/>
    <x v="33"/>
    <x v="36"/>
    <x v="3"/>
    <x v="9"/>
    <m/>
    <s v="Shark Spotted Gully"/>
    <n v="151"/>
    <n v="17.8"/>
    <n v="17.8"/>
  </r>
  <r>
    <x v="1"/>
    <d v="2022-10-05T00:00:00"/>
    <s v="Day 2"/>
    <x v="57"/>
    <x v="49"/>
    <x v="54"/>
    <x v="3"/>
    <x v="9"/>
    <m/>
    <s v="Shark Spotted Gully"/>
    <n v="150"/>
    <n v="17.399999999999999"/>
    <n v="17.399999999999999"/>
  </r>
  <r>
    <x v="1"/>
    <d v="2022-10-05T00:00:00"/>
    <s v="Day 2"/>
    <x v="39"/>
    <x v="25"/>
    <x v="38"/>
    <x v="2"/>
    <x v="8"/>
    <m/>
    <s v="Shark Spotted Gully"/>
    <n v="150"/>
    <n v="17.399999999999999"/>
    <n v="17.399999999999999"/>
  </r>
  <r>
    <x v="1"/>
    <d v="2022-10-05T00:00:00"/>
    <s v="Day 2"/>
    <x v="68"/>
    <x v="60"/>
    <x v="64"/>
    <x v="2"/>
    <x v="8"/>
    <m/>
    <s v="Shark Spotted Gully"/>
    <n v="147"/>
    <n v="16.2"/>
    <n v="16.2"/>
  </r>
  <r>
    <x v="1"/>
    <d v="2022-10-05T00:00:00"/>
    <s v="Day 2"/>
    <x v="34"/>
    <x v="30"/>
    <x v="33"/>
    <x v="2"/>
    <x v="8"/>
    <m/>
    <s v="Shark Spotted Gully"/>
    <n v="146"/>
    <n v="15.9"/>
    <n v="15.9"/>
  </r>
  <r>
    <x v="1"/>
    <d v="2022-10-05T00:00:00"/>
    <s v="Day 2"/>
    <x v="57"/>
    <x v="49"/>
    <x v="54"/>
    <x v="3"/>
    <x v="9"/>
    <m/>
    <s v="Shark Spotted Gully"/>
    <n v="144"/>
    <n v="15.1"/>
    <n v="15.1"/>
  </r>
  <r>
    <x v="1"/>
    <d v="2022-10-05T00:00:00"/>
    <s v="Day 2"/>
    <x v="59"/>
    <x v="51"/>
    <x v="55"/>
    <x v="2"/>
    <x v="8"/>
    <m/>
    <s v="Shark Hound Smooth"/>
    <n v="149"/>
    <n v="14.9"/>
    <n v="14.9"/>
  </r>
  <r>
    <x v="1"/>
    <d v="2022-10-05T00:00:00"/>
    <s v="Day 2"/>
    <x v="68"/>
    <x v="60"/>
    <x v="64"/>
    <x v="2"/>
    <x v="8"/>
    <m/>
    <s v="Shark Spotted Gully"/>
    <n v="140"/>
    <n v="13.7"/>
    <n v="13.7"/>
  </r>
  <r>
    <x v="1"/>
    <d v="2022-10-05T00:00:00"/>
    <s v="Day 2"/>
    <x v="38"/>
    <x v="34"/>
    <x v="37"/>
    <x v="2"/>
    <x v="8"/>
    <m/>
    <s v="Shark Spotted Gully"/>
    <n v="139"/>
    <n v="13.4"/>
    <n v="13.4"/>
  </r>
  <r>
    <x v="1"/>
    <d v="2022-10-05T00:00:00"/>
    <s v="Day 2"/>
    <x v="61"/>
    <x v="53"/>
    <x v="57"/>
    <x v="3"/>
    <x v="9"/>
    <m/>
    <s v="Shark Spotted Gully"/>
    <n v="138"/>
    <n v="13.1"/>
    <n v="13.1"/>
  </r>
  <r>
    <x v="1"/>
    <d v="2022-10-05T00:00:00"/>
    <s v="Day 2"/>
    <x v="68"/>
    <x v="60"/>
    <x v="64"/>
    <x v="2"/>
    <x v="8"/>
    <m/>
    <s v="Shark Spotted Gully"/>
    <n v="138"/>
    <n v="13.1"/>
    <n v="13.1"/>
  </r>
  <r>
    <x v="1"/>
    <d v="2022-10-05T00:00:00"/>
    <s v="Day 2"/>
    <x v="39"/>
    <x v="25"/>
    <x v="38"/>
    <x v="2"/>
    <x v="8"/>
    <m/>
    <s v="Shark Spotted Gully"/>
    <n v="138"/>
    <n v="13.1"/>
    <n v="13.1"/>
  </r>
  <r>
    <x v="1"/>
    <d v="2022-10-05T00:00:00"/>
    <s v="Day 2"/>
    <x v="39"/>
    <x v="25"/>
    <x v="38"/>
    <x v="2"/>
    <x v="8"/>
    <s v="Kob"/>
    <m/>
    <n v="102"/>
    <n v="11.2"/>
    <n v="11.2"/>
  </r>
  <r>
    <x v="1"/>
    <d v="2022-10-05T00:00:00"/>
    <s v="Day 2"/>
    <x v="61"/>
    <x v="53"/>
    <x v="57"/>
    <x v="3"/>
    <x v="9"/>
    <s v="Kob"/>
    <m/>
    <n v="71"/>
    <n v="3.7"/>
    <n v="3.7"/>
  </r>
  <r>
    <x v="1"/>
    <d v="2022-10-05T00:00:00"/>
    <s v="Day 2"/>
    <x v="69"/>
    <x v="61"/>
    <x v="45"/>
    <x v="2"/>
    <x v="8"/>
    <m/>
    <s v="Shark Spotted Gully"/>
    <n v="137"/>
    <n v="12.8"/>
    <n v="12.8"/>
  </r>
  <r>
    <x v="1"/>
    <d v="2022-10-05T00:00:00"/>
    <s v="Day 2"/>
    <x v="38"/>
    <x v="34"/>
    <x v="37"/>
    <x v="2"/>
    <x v="8"/>
    <m/>
    <s v="Shark Spotted Gully"/>
    <n v="135"/>
    <n v="12.1"/>
    <n v="12.1"/>
  </r>
  <r>
    <x v="1"/>
    <d v="2022-10-05T00:00:00"/>
    <s v="Day 2"/>
    <x v="58"/>
    <x v="50"/>
    <x v="53"/>
    <x v="3"/>
    <x v="9"/>
    <m/>
    <s v="Shark Spotted Gully"/>
    <n v="134"/>
    <n v="11.8"/>
    <n v="11.8"/>
  </r>
  <r>
    <x v="1"/>
    <d v="2022-10-05T00:00:00"/>
    <s v="Day 2"/>
    <x v="40"/>
    <x v="25"/>
    <x v="39"/>
    <x v="3"/>
    <x v="9"/>
    <m/>
    <s v="Shark Spotted Gully"/>
    <n v="133"/>
    <n v="11.5"/>
    <n v="11.5"/>
  </r>
  <r>
    <x v="1"/>
    <d v="2022-10-05T00:00:00"/>
    <s v="Day 2"/>
    <x v="59"/>
    <x v="51"/>
    <x v="55"/>
    <x v="2"/>
    <x v="8"/>
    <m/>
    <s v="Shark Spotted Gully"/>
    <n v="131"/>
    <n v="10.9"/>
    <n v="10.9"/>
  </r>
  <r>
    <x v="1"/>
    <d v="2022-10-05T00:00:00"/>
    <s v="Day 2"/>
    <x v="58"/>
    <x v="50"/>
    <x v="53"/>
    <x v="3"/>
    <x v="9"/>
    <m/>
    <s v="Shark Spotted Gully"/>
    <n v="131"/>
    <n v="10.9"/>
    <n v="10.9"/>
  </r>
  <r>
    <x v="1"/>
    <d v="2022-10-05T00:00:00"/>
    <s v="Day 2"/>
    <x v="60"/>
    <x v="52"/>
    <x v="56"/>
    <x v="3"/>
    <x v="9"/>
    <m/>
    <s v="Shark Spotted Gully"/>
    <n v="131"/>
    <n v="10.9"/>
    <n v="10.9"/>
  </r>
  <r>
    <x v="1"/>
    <d v="2022-10-05T00:00:00"/>
    <s v="Day 2"/>
    <x v="35"/>
    <x v="31"/>
    <x v="34"/>
    <x v="2"/>
    <x v="8"/>
    <m/>
    <s v="Shark Spotted Gully"/>
    <n v="131"/>
    <n v="10.9"/>
    <n v="10.9"/>
  </r>
  <r>
    <x v="1"/>
    <d v="2022-10-05T00:00:00"/>
    <s v="Day 2"/>
    <x v="39"/>
    <x v="25"/>
    <x v="38"/>
    <x v="2"/>
    <x v="8"/>
    <m/>
    <s v="Shark Spotted Gully"/>
    <n v="130"/>
    <n v="10.7"/>
    <n v="10.7"/>
  </r>
  <r>
    <x v="1"/>
    <d v="2022-10-05T00:00:00"/>
    <s v="Day 2"/>
    <x v="39"/>
    <x v="25"/>
    <x v="38"/>
    <x v="2"/>
    <x v="8"/>
    <m/>
    <s v="Shark Spotted Gully"/>
    <n v="128"/>
    <n v="10.1"/>
    <n v="10.1"/>
  </r>
  <r>
    <x v="1"/>
    <d v="2022-10-05T00:00:00"/>
    <s v="Day 2"/>
    <x v="69"/>
    <x v="61"/>
    <x v="45"/>
    <x v="2"/>
    <x v="8"/>
    <s v="Kob"/>
    <m/>
    <n v="51"/>
    <n v="1.4"/>
    <n v="1.4"/>
  </r>
  <r>
    <x v="1"/>
    <d v="2022-10-05T00:00:00"/>
    <s v="Day 2"/>
    <x v="61"/>
    <x v="53"/>
    <x v="57"/>
    <x v="3"/>
    <x v="9"/>
    <s v="Kob"/>
    <m/>
    <n v="51"/>
    <n v="1.4"/>
    <n v="1.4"/>
  </r>
  <r>
    <x v="1"/>
    <d v="2022-10-05T00:00:00"/>
    <s v="Day 2"/>
    <x v="68"/>
    <x v="60"/>
    <x v="64"/>
    <x v="2"/>
    <x v="8"/>
    <m/>
    <s v="Shark Spotted Gully"/>
    <n v="126"/>
    <n v="9.6"/>
    <n v="9.6"/>
  </r>
  <r>
    <x v="1"/>
    <d v="2022-10-05T00:00:00"/>
    <s v="Day 2"/>
    <x v="69"/>
    <x v="61"/>
    <x v="45"/>
    <x v="2"/>
    <x v="8"/>
    <m/>
    <s v="Shark Spotted Gully"/>
    <n v="124"/>
    <n v="9.1"/>
    <n v="9.1"/>
  </r>
  <r>
    <x v="1"/>
    <d v="2022-10-05T00:00:00"/>
    <s v="Day 2"/>
    <x v="59"/>
    <x v="51"/>
    <x v="55"/>
    <x v="2"/>
    <x v="8"/>
    <m/>
    <s v="Shark Spotted Gully"/>
    <n v="123"/>
    <n v="8.8000000000000007"/>
    <n v="8.8000000000000007"/>
  </r>
  <r>
    <x v="1"/>
    <d v="2022-10-05T00:00:00"/>
    <s v="Day 2"/>
    <x v="60"/>
    <x v="52"/>
    <x v="56"/>
    <x v="3"/>
    <x v="9"/>
    <s v="Kob"/>
    <m/>
    <n v="50"/>
    <n v="1.3"/>
    <n v="1.3"/>
  </r>
  <r>
    <x v="1"/>
    <d v="2022-10-05T00:00:00"/>
    <s v="Day 2"/>
    <x v="68"/>
    <x v="60"/>
    <x v="64"/>
    <x v="2"/>
    <x v="8"/>
    <m/>
    <s v="Shark Spotted Gully"/>
    <n v="119"/>
    <n v="7.9"/>
    <n v="7.9"/>
  </r>
  <r>
    <x v="1"/>
    <d v="2022-10-05T00:00:00"/>
    <s v="Day 2"/>
    <x v="70"/>
    <x v="62"/>
    <x v="65"/>
    <x v="4"/>
    <x v="10"/>
    <s v="Kob"/>
    <m/>
    <n v="47"/>
    <n v="1.1000000000000001"/>
    <n v="1.1000000000000001"/>
  </r>
  <r>
    <x v="1"/>
    <d v="2022-10-05T00:00:00"/>
    <s v="Day 2"/>
    <x v="44"/>
    <x v="38"/>
    <x v="42"/>
    <x v="4"/>
    <x v="11"/>
    <m/>
    <s v="Shark Spotted Gully"/>
    <n v="160"/>
    <n v="21.7"/>
    <n v="21.7"/>
  </r>
  <r>
    <x v="1"/>
    <d v="2022-10-05T00:00:00"/>
    <s v="Day 2"/>
    <x v="71"/>
    <x v="63"/>
    <x v="66"/>
    <x v="6"/>
    <x v="11"/>
    <m/>
    <s v="Shark Spotted Gully"/>
    <n v="165"/>
    <n v="24.1"/>
    <n v="24.1"/>
  </r>
  <r>
    <x v="1"/>
    <d v="2022-10-05T00:00:00"/>
    <s v="Day 2"/>
    <x v="65"/>
    <x v="57"/>
    <x v="61"/>
    <x v="5"/>
    <x v="11"/>
    <s v="Kob"/>
    <m/>
    <n v="61"/>
    <n v="2.2999999999999998"/>
    <n v="2.2999999999999998"/>
  </r>
  <r>
    <x v="1"/>
    <d v="2022-10-05T00:00:00"/>
    <s v="Day 2"/>
    <x v="72"/>
    <x v="64"/>
    <x v="45"/>
    <x v="4"/>
    <x v="10"/>
    <s v="Kob"/>
    <m/>
    <n v="68"/>
    <n v="3.3"/>
    <n v="3.3"/>
  </r>
  <r>
    <x v="1"/>
    <d v="2022-10-05T00:00:00"/>
    <s v="Day 2"/>
    <x v="43"/>
    <x v="37"/>
    <x v="41"/>
    <x v="4"/>
    <x v="10"/>
    <s v="Kob"/>
    <m/>
    <n v="69"/>
    <n v="3.4"/>
    <n v="3.4"/>
  </r>
  <r>
    <x v="1"/>
    <d v="2022-10-05T00:00:00"/>
    <s v="Day 2"/>
    <x v="70"/>
    <x v="62"/>
    <x v="65"/>
    <x v="4"/>
    <x v="10"/>
    <s v="Kob"/>
    <m/>
    <n v="70"/>
    <n v="3.6"/>
    <n v="3.6"/>
  </r>
  <r>
    <x v="1"/>
    <d v="2022-10-05T00:00:00"/>
    <s v="Day 2"/>
    <x v="73"/>
    <x v="65"/>
    <x v="67"/>
    <x v="4"/>
    <x v="10"/>
    <m/>
    <m/>
    <m/>
    <s v=""/>
    <s v=""/>
  </r>
  <r>
    <x v="1"/>
    <d v="2022-10-05T00:00:00"/>
    <s v="Day 2"/>
    <x v="72"/>
    <x v="64"/>
    <x v="45"/>
    <x v="4"/>
    <x v="10"/>
    <m/>
    <m/>
    <m/>
    <s v=""/>
    <s v=""/>
  </r>
  <r>
    <x v="1"/>
    <d v="2022-10-05T00:00:00"/>
    <s v="Day 2"/>
    <x v="74"/>
    <x v="66"/>
    <x v="68"/>
    <x v="4"/>
    <x v="10"/>
    <m/>
    <m/>
    <m/>
    <s v=""/>
    <s v=""/>
  </r>
  <r>
    <x v="1"/>
    <d v="2022-10-05T00:00:00"/>
    <s v="Day 2"/>
    <x v="42"/>
    <x v="36"/>
    <x v="3"/>
    <x v="4"/>
    <x v="10"/>
    <m/>
    <m/>
    <m/>
    <s v=""/>
    <s v=""/>
  </r>
  <r>
    <x v="1"/>
    <d v="2022-10-05T00:00:00"/>
    <s v="Day 2"/>
    <x v="45"/>
    <x v="39"/>
    <x v="43"/>
    <x v="4"/>
    <x v="11"/>
    <m/>
    <m/>
    <m/>
    <s v=""/>
    <s v=""/>
  </r>
  <r>
    <x v="1"/>
    <d v="2022-10-05T00:00:00"/>
    <s v="Day 2"/>
    <x v="67"/>
    <x v="59"/>
    <x v="63"/>
    <x v="4"/>
    <x v="11"/>
    <m/>
    <m/>
    <m/>
    <s v=""/>
    <s v=""/>
  </r>
  <r>
    <x v="1"/>
    <d v="2022-10-05T00:00:00"/>
    <s v="Day 2"/>
    <x v="75"/>
    <x v="67"/>
    <x v="33"/>
    <x v="6"/>
    <x v="11"/>
    <m/>
    <m/>
    <m/>
    <s v=""/>
    <s v=""/>
  </r>
  <r>
    <x v="1"/>
    <d v="2022-10-05T00:00:00"/>
    <s v="Day 2"/>
    <x v="65"/>
    <x v="57"/>
    <x v="61"/>
    <x v="5"/>
    <x v="11"/>
    <m/>
    <m/>
    <m/>
    <s v=""/>
    <s v=""/>
  </r>
  <r>
    <x v="1"/>
    <d v="2022-10-05T00:00:00"/>
    <s v="Day 2"/>
    <x v="47"/>
    <x v="41"/>
    <x v="45"/>
    <x v="1"/>
    <x v="5"/>
    <m/>
    <s v="Shark Spotted Gully"/>
    <n v="155"/>
    <n v="19.5"/>
    <n v="19.5"/>
  </r>
  <r>
    <x v="1"/>
    <d v="2022-10-05T00:00:00"/>
    <s v="Day 2"/>
    <x v="15"/>
    <x v="15"/>
    <x v="15"/>
    <x v="0"/>
    <x v="4"/>
    <m/>
    <s v="Shark Spotted Gully"/>
    <n v="155"/>
    <n v="19.5"/>
    <n v="19.5"/>
  </r>
  <r>
    <x v="1"/>
    <d v="2022-10-05T00:00:00"/>
    <s v="Day 2"/>
    <x v="48"/>
    <x v="42"/>
    <x v="46"/>
    <x v="0"/>
    <x v="4"/>
    <m/>
    <s v="Shark Spotted Gully"/>
    <n v="153"/>
    <n v="18.600000000000001"/>
    <n v="18.600000000000001"/>
  </r>
  <r>
    <x v="1"/>
    <d v="2022-10-05T00:00:00"/>
    <s v="Day 2"/>
    <x v="46"/>
    <x v="40"/>
    <x v="44"/>
    <x v="0"/>
    <x v="4"/>
    <m/>
    <s v="Shark Hound Smooth"/>
    <n v="158"/>
    <n v="18.3"/>
    <n v="18.3"/>
  </r>
  <r>
    <x v="1"/>
    <d v="2022-10-05T00:00:00"/>
    <s v="Day 2"/>
    <x v="15"/>
    <x v="15"/>
    <x v="15"/>
    <x v="0"/>
    <x v="4"/>
    <m/>
    <s v="Shark Spotted Gully"/>
    <n v="152"/>
    <n v="18.2"/>
    <n v="18.2"/>
  </r>
  <r>
    <x v="1"/>
    <d v="2022-10-05T00:00:00"/>
    <s v="Day 2"/>
    <x v="21"/>
    <x v="21"/>
    <x v="21"/>
    <x v="0"/>
    <x v="4"/>
    <m/>
    <s v="Shark Spotted Gully"/>
    <n v="151"/>
    <n v="17.8"/>
    <n v="17.8"/>
  </r>
  <r>
    <x v="1"/>
    <d v="2022-10-05T00:00:00"/>
    <s v="Day 2"/>
    <x v="15"/>
    <x v="15"/>
    <x v="15"/>
    <x v="0"/>
    <x v="4"/>
    <m/>
    <s v="Shark Spotted Gully"/>
    <n v="147"/>
    <n v="16.2"/>
    <n v="16.2"/>
  </r>
  <r>
    <x v="1"/>
    <d v="2022-10-05T00:00:00"/>
    <s v="Day 2"/>
    <x v="21"/>
    <x v="21"/>
    <x v="21"/>
    <x v="0"/>
    <x v="4"/>
    <m/>
    <s v="Shark Spotted Gully"/>
    <n v="147"/>
    <n v="16.2"/>
    <n v="16.2"/>
  </r>
  <r>
    <x v="1"/>
    <d v="2022-10-05T00:00:00"/>
    <s v="Day 2"/>
    <x v="47"/>
    <x v="41"/>
    <x v="45"/>
    <x v="1"/>
    <x v="5"/>
    <m/>
    <s v="Shark Cow / Sevengill"/>
    <n v="109"/>
    <n v="15.9"/>
    <n v="15.9"/>
  </r>
  <r>
    <x v="1"/>
    <d v="2022-10-05T00:00:00"/>
    <s v="Day 2"/>
    <x v="47"/>
    <x v="41"/>
    <x v="45"/>
    <x v="1"/>
    <x v="5"/>
    <m/>
    <s v="Shark Cow / Sevengill"/>
    <n v="108"/>
    <n v="15.4"/>
    <n v="15.4"/>
  </r>
  <r>
    <x v="1"/>
    <d v="2022-10-05T00:00:00"/>
    <s v="Day 2"/>
    <x v="20"/>
    <x v="20"/>
    <x v="20"/>
    <x v="1"/>
    <x v="5"/>
    <m/>
    <s v="Shark Spotted Gully"/>
    <n v="144"/>
    <n v="15.1"/>
    <n v="15.1"/>
  </r>
  <r>
    <x v="1"/>
    <d v="2022-10-05T00:00:00"/>
    <s v="Day 2"/>
    <x v="46"/>
    <x v="40"/>
    <x v="44"/>
    <x v="0"/>
    <x v="4"/>
    <m/>
    <s v="Shark Spotted Gully"/>
    <n v="138"/>
    <n v="13.1"/>
    <n v="13.1"/>
  </r>
  <r>
    <x v="1"/>
    <d v="2022-10-05T00:00:00"/>
    <s v="Day 2"/>
    <x v="17"/>
    <x v="17"/>
    <x v="17"/>
    <x v="0"/>
    <x v="4"/>
    <m/>
    <s v="Shark Spotted Gully"/>
    <n v="137"/>
    <n v="12.8"/>
    <n v="12.8"/>
  </r>
  <r>
    <x v="1"/>
    <d v="2022-10-05T00:00:00"/>
    <s v="Day 2"/>
    <x v="15"/>
    <x v="15"/>
    <x v="15"/>
    <x v="0"/>
    <x v="4"/>
    <m/>
    <s v="Shark Spotted Gully"/>
    <n v="135"/>
    <n v="12.1"/>
    <n v="12.1"/>
  </r>
  <r>
    <x v="1"/>
    <d v="2022-10-05T00:00:00"/>
    <s v="Day 2"/>
    <x v="24"/>
    <x v="23"/>
    <x v="23"/>
    <x v="0"/>
    <x v="5"/>
    <m/>
    <s v="Shark Hound Smooth"/>
    <n v="139"/>
    <n v="11.7"/>
    <n v="11.7"/>
  </r>
  <r>
    <x v="1"/>
    <d v="2022-10-05T00:00:00"/>
    <s v="Day 2"/>
    <x v="48"/>
    <x v="42"/>
    <x v="46"/>
    <x v="0"/>
    <x v="4"/>
    <m/>
    <s v="Shark Spotted Gully"/>
    <n v="133"/>
    <n v="11.5"/>
    <n v="11.5"/>
  </r>
  <r>
    <x v="1"/>
    <d v="2022-10-05T00:00:00"/>
    <s v="Day 2"/>
    <x v="21"/>
    <x v="21"/>
    <x v="21"/>
    <x v="0"/>
    <x v="4"/>
    <m/>
    <s v="Shark Spotted Gully"/>
    <n v="129"/>
    <n v="10.4"/>
    <n v="10.4"/>
  </r>
  <r>
    <x v="1"/>
    <d v="2022-10-05T00:00:00"/>
    <s v="Day 2"/>
    <x v="22"/>
    <x v="3"/>
    <x v="22"/>
    <x v="1"/>
    <x v="5"/>
    <m/>
    <s v="Shark Spotted Gully"/>
    <n v="129"/>
    <n v="10.4"/>
    <n v="10.4"/>
  </r>
  <r>
    <x v="1"/>
    <d v="2022-10-05T00:00:00"/>
    <s v="Day 2"/>
    <x v="22"/>
    <x v="3"/>
    <x v="22"/>
    <x v="1"/>
    <x v="5"/>
    <m/>
    <s v="Shark Spotted Gully"/>
    <n v="127"/>
    <n v="9.8000000000000007"/>
    <n v="9.8000000000000007"/>
  </r>
  <r>
    <x v="1"/>
    <d v="2022-10-05T00:00:00"/>
    <s v="Day 2"/>
    <x v="24"/>
    <x v="23"/>
    <x v="23"/>
    <x v="0"/>
    <x v="5"/>
    <s v="Kob"/>
    <m/>
    <n v="55"/>
    <n v="1.7"/>
    <n v="1.7"/>
  </r>
  <r>
    <x v="1"/>
    <d v="2022-10-05T00:00:00"/>
    <s v="Day 2"/>
    <x v="48"/>
    <x v="42"/>
    <x v="46"/>
    <x v="0"/>
    <x v="4"/>
    <m/>
    <s v="Shark Spotted Gully"/>
    <n v="124"/>
    <n v="9.1"/>
    <n v="9.1"/>
  </r>
  <r>
    <x v="1"/>
    <d v="2022-10-05T00:00:00"/>
    <s v="Day 2"/>
    <x v="48"/>
    <x v="42"/>
    <x v="46"/>
    <x v="0"/>
    <x v="4"/>
    <m/>
    <s v="Shark Spotted Gully"/>
    <n v="123"/>
    <n v="8.8000000000000007"/>
    <n v="8.8000000000000007"/>
  </r>
  <r>
    <x v="1"/>
    <d v="2022-10-05T00:00:00"/>
    <s v="Day 2"/>
    <x v="16"/>
    <x v="16"/>
    <x v="16"/>
    <x v="0"/>
    <x v="4"/>
    <m/>
    <s v="Shark Spotted Gully"/>
    <n v="122"/>
    <n v="8.6"/>
    <n v="8.6"/>
  </r>
  <r>
    <x v="1"/>
    <d v="2022-10-05T00:00:00"/>
    <s v="Day 2"/>
    <x v="21"/>
    <x v="21"/>
    <x v="21"/>
    <x v="0"/>
    <x v="4"/>
    <m/>
    <s v="Shark Spotted Gully"/>
    <n v="120"/>
    <n v="8.1"/>
    <n v="8.1"/>
  </r>
  <r>
    <x v="1"/>
    <d v="2022-10-05T00:00:00"/>
    <s v="Day 2"/>
    <x v="51"/>
    <x v="45"/>
    <x v="49"/>
    <x v="1"/>
    <x v="7"/>
    <m/>
    <s v="Shark Spotted Gully"/>
    <n v="159"/>
    <n v="21.3"/>
    <n v="21.3"/>
  </r>
  <r>
    <x v="1"/>
    <d v="2022-10-05T00:00:00"/>
    <s v="Day 2"/>
    <x v="29"/>
    <x v="27"/>
    <x v="28"/>
    <x v="1"/>
    <x v="7"/>
    <m/>
    <s v="Shark Spotted Gully"/>
    <n v="158"/>
    <n v="20.8"/>
    <n v="20.8"/>
  </r>
  <r>
    <x v="1"/>
    <d v="2022-10-05T00:00:00"/>
    <s v="Day 2"/>
    <x v="29"/>
    <x v="27"/>
    <x v="28"/>
    <x v="1"/>
    <x v="7"/>
    <m/>
    <s v="Shark Spotted Gully"/>
    <n v="153"/>
    <n v="18.600000000000001"/>
    <n v="18.600000000000001"/>
  </r>
  <r>
    <x v="1"/>
    <d v="2022-10-05T00:00:00"/>
    <s v="Day 2"/>
    <x v="31"/>
    <x v="29"/>
    <x v="30"/>
    <x v="0"/>
    <x v="6"/>
    <m/>
    <m/>
    <m/>
    <s v=""/>
    <s v=""/>
  </r>
  <r>
    <x v="1"/>
    <d v="2022-10-05T00:00:00"/>
    <s v="Day 2"/>
    <x v="76"/>
    <x v="68"/>
    <x v="69"/>
    <x v="0"/>
    <x v="7"/>
    <m/>
    <s v="Shark Cow / Sevengill"/>
    <n v="114"/>
    <n v="18.399999999999999"/>
    <n v="18.399999999999999"/>
  </r>
  <r>
    <x v="1"/>
    <d v="2022-10-05T00:00:00"/>
    <s v="Day 2"/>
    <x v="77"/>
    <x v="69"/>
    <x v="70"/>
    <x v="0"/>
    <x v="7"/>
    <m/>
    <s v="Shark Spotted Gully"/>
    <n v="151"/>
    <n v="17.8"/>
    <n v="17.8"/>
  </r>
  <r>
    <x v="1"/>
    <d v="2022-10-05T00:00:00"/>
    <s v="Day 2"/>
    <x v="33"/>
    <x v="26"/>
    <x v="32"/>
    <x v="0"/>
    <x v="6"/>
    <m/>
    <m/>
    <m/>
    <s v=""/>
    <s v=""/>
  </r>
  <r>
    <x v="1"/>
    <d v="2022-10-05T00:00:00"/>
    <s v="Day 2"/>
    <x v="76"/>
    <x v="68"/>
    <x v="69"/>
    <x v="0"/>
    <x v="7"/>
    <m/>
    <s v="Shark Spotted Gully"/>
    <n v="150"/>
    <n v="17.399999999999999"/>
    <n v="17.399999999999999"/>
  </r>
  <r>
    <x v="1"/>
    <d v="2022-10-05T00:00:00"/>
    <s v="Day 2"/>
    <x v="50"/>
    <x v="44"/>
    <x v="48"/>
    <x v="0"/>
    <x v="7"/>
    <m/>
    <s v="Shark Cow / Sevengill"/>
    <n v="111"/>
    <n v="16.899999999999999"/>
    <n v="16.899999999999999"/>
  </r>
  <r>
    <x v="1"/>
    <d v="2022-10-05T00:00:00"/>
    <s v="Day 2"/>
    <x v="25"/>
    <x v="21"/>
    <x v="24"/>
    <x v="0"/>
    <x v="6"/>
    <m/>
    <s v="Shark Cow / Sevengill"/>
    <n v="111"/>
    <n v="16.899999999999999"/>
    <n v="16.899999999999999"/>
  </r>
  <r>
    <x v="1"/>
    <d v="2022-10-05T00:00:00"/>
    <s v="Day 2"/>
    <x v="32"/>
    <x v="26"/>
    <x v="31"/>
    <x v="0"/>
    <x v="6"/>
    <m/>
    <s v="Shark Spotted Gully"/>
    <n v="146"/>
    <n v="15.9"/>
    <n v="15.9"/>
  </r>
  <r>
    <x v="1"/>
    <d v="2022-10-05T00:00:00"/>
    <s v="Day 2"/>
    <x v="25"/>
    <x v="21"/>
    <x v="24"/>
    <x v="0"/>
    <x v="6"/>
    <m/>
    <s v="Shark Spotted Gully"/>
    <n v="143"/>
    <n v="14.8"/>
    <n v="14.8"/>
  </r>
  <r>
    <x v="1"/>
    <d v="2022-10-05T00:00:00"/>
    <s v="Day 2"/>
    <x v="28"/>
    <x v="26"/>
    <x v="27"/>
    <x v="0"/>
    <x v="6"/>
    <m/>
    <s v="Shark Hound Smooth"/>
    <n v="148"/>
    <n v="14.6"/>
    <n v="14.6"/>
  </r>
  <r>
    <x v="1"/>
    <d v="2022-10-05T00:00:00"/>
    <s v="Day 2"/>
    <x v="52"/>
    <x v="46"/>
    <x v="50"/>
    <x v="0"/>
    <x v="6"/>
    <m/>
    <m/>
    <m/>
    <s v=""/>
    <s v=""/>
  </r>
  <r>
    <x v="1"/>
    <d v="2022-10-05T00:00:00"/>
    <s v="Day 2"/>
    <x v="28"/>
    <x v="26"/>
    <x v="27"/>
    <x v="0"/>
    <x v="6"/>
    <m/>
    <s v="Shark Spotted Gully"/>
    <n v="141"/>
    <n v="14.1"/>
    <n v="14.1"/>
  </r>
  <r>
    <x v="1"/>
    <d v="2022-10-05T00:00:00"/>
    <s v="Day 2"/>
    <x v="25"/>
    <x v="21"/>
    <x v="24"/>
    <x v="0"/>
    <x v="6"/>
    <m/>
    <s v="Shark Cow / Sevengill"/>
    <n v="103"/>
    <n v="13.2"/>
    <n v="13.2"/>
  </r>
  <r>
    <x v="1"/>
    <d v="2022-10-05T00:00:00"/>
    <s v="Day 2"/>
    <x v="26"/>
    <x v="24"/>
    <x v="25"/>
    <x v="1"/>
    <x v="7"/>
    <m/>
    <s v="Shark Spotted Gully"/>
    <n v="138"/>
    <n v="13.1"/>
    <n v="13.1"/>
  </r>
  <r>
    <x v="1"/>
    <d v="2022-10-05T00:00:00"/>
    <s v="Day 2"/>
    <x v="54"/>
    <x v="26"/>
    <x v="52"/>
    <x v="0"/>
    <x v="0"/>
    <m/>
    <m/>
    <m/>
    <s v=""/>
    <s v=""/>
  </r>
  <r>
    <x v="1"/>
    <d v="2022-10-05T00:00:00"/>
    <s v="Day 2"/>
    <x v="78"/>
    <x v="70"/>
    <x v="71"/>
    <x v="0"/>
    <x v="0"/>
    <m/>
    <m/>
    <m/>
    <s v=""/>
    <s v=""/>
  </r>
  <r>
    <x v="1"/>
    <d v="2022-10-05T00:00:00"/>
    <s v="Day 2"/>
    <x v="79"/>
    <x v="71"/>
    <x v="72"/>
    <x v="0"/>
    <x v="0"/>
    <m/>
    <s v="Shark Spotted Gully"/>
    <n v="164"/>
    <n v="23.6"/>
    <n v="23.6"/>
  </r>
  <r>
    <x v="1"/>
    <d v="2022-10-05T00:00:00"/>
    <s v="Day 2"/>
    <x v="4"/>
    <x v="4"/>
    <x v="4"/>
    <x v="1"/>
    <x v="1"/>
    <m/>
    <s v="Shark Cow / Sevengill"/>
    <n v="122"/>
    <n v="23"/>
    <n v="23"/>
  </r>
  <r>
    <x v="1"/>
    <d v="2022-10-05T00:00:00"/>
    <s v="Day 2"/>
    <x v="80"/>
    <x v="72"/>
    <x v="73"/>
    <x v="1"/>
    <x v="1"/>
    <s v="Kob"/>
    <m/>
    <n v="107"/>
    <n v="13"/>
    <n v="13"/>
  </r>
  <r>
    <x v="1"/>
    <d v="2022-10-05T00:00:00"/>
    <s v="Day 2"/>
    <x v="2"/>
    <x v="2"/>
    <x v="2"/>
    <x v="1"/>
    <x v="1"/>
    <m/>
    <s v="Shark Spotted Gully"/>
    <n v="162"/>
    <n v="22.7"/>
    <n v="22.7"/>
  </r>
  <r>
    <x v="1"/>
    <d v="2022-10-05T00:00:00"/>
    <s v="Day 2"/>
    <x v="2"/>
    <x v="2"/>
    <x v="2"/>
    <x v="1"/>
    <x v="1"/>
    <m/>
    <s v="Shark Cow / Sevengill"/>
    <n v="121"/>
    <n v="22.4"/>
    <n v="22.4"/>
  </r>
  <r>
    <x v="1"/>
    <d v="2022-10-05T00:00:00"/>
    <s v="Day 2"/>
    <x v="79"/>
    <x v="71"/>
    <x v="72"/>
    <x v="0"/>
    <x v="0"/>
    <m/>
    <s v="Shark Spotted Gully"/>
    <n v="160"/>
    <n v="21.7"/>
    <n v="21.7"/>
  </r>
  <r>
    <x v="1"/>
    <d v="2022-10-05T00:00:00"/>
    <s v="Day 2"/>
    <x v="80"/>
    <x v="72"/>
    <x v="73"/>
    <x v="1"/>
    <x v="1"/>
    <m/>
    <s v="Shark Spotted Gully"/>
    <n v="160"/>
    <n v="21.7"/>
    <n v="21.7"/>
  </r>
  <r>
    <x v="1"/>
    <d v="2022-10-05T00:00:00"/>
    <s v="Day 2"/>
    <x v="80"/>
    <x v="72"/>
    <x v="73"/>
    <x v="1"/>
    <x v="1"/>
    <m/>
    <s v="Shark Spotted Gully"/>
    <n v="158"/>
    <n v="20.8"/>
    <n v="20.8"/>
  </r>
  <r>
    <x v="2"/>
    <d v="2022-10-04T00:00:00"/>
    <s v="Day 1"/>
    <x v="79"/>
    <x v="71"/>
    <x v="72"/>
    <x v="0"/>
    <x v="0"/>
    <m/>
    <s v="Shark Spotted Gully"/>
    <n v="157"/>
    <n v="20.399999999999999"/>
    <n v="20.399999999999999"/>
  </r>
  <r>
    <x v="2"/>
    <d v="2022-10-04T00:00:00"/>
    <s v="Day 1"/>
    <x v="56"/>
    <x v="48"/>
    <x v="53"/>
    <x v="0"/>
    <x v="0"/>
    <m/>
    <s v="Shark Spotted Gully"/>
    <n v="156"/>
    <n v="19.899999999999999"/>
    <n v="19.899999999999999"/>
  </r>
  <r>
    <x v="2"/>
    <d v="2022-10-04T00:00:00"/>
    <s v="Day 1"/>
    <x v="2"/>
    <x v="2"/>
    <x v="2"/>
    <x v="1"/>
    <x v="1"/>
    <m/>
    <s v="Shark Spotted Gully"/>
    <n v="154"/>
    <n v="19.100000000000001"/>
    <n v="19.100000000000001"/>
  </r>
  <r>
    <x v="2"/>
    <d v="2022-10-04T00:00:00"/>
    <s v="Day 1"/>
    <x v="80"/>
    <x v="72"/>
    <x v="73"/>
    <x v="1"/>
    <x v="1"/>
    <m/>
    <s v="Shark Spotted Gully"/>
    <n v="153"/>
    <n v="18.600000000000001"/>
    <n v="18.600000000000001"/>
  </r>
  <r>
    <x v="2"/>
    <d v="2022-10-04T00:00:00"/>
    <s v="Day 1"/>
    <x v="80"/>
    <x v="72"/>
    <x v="73"/>
    <x v="1"/>
    <x v="1"/>
    <m/>
    <s v="Shark Spotted Gully"/>
    <n v="152"/>
    <n v="18.2"/>
    <n v="18.2"/>
  </r>
  <r>
    <x v="2"/>
    <d v="2022-10-04T00:00:00"/>
    <s v="Day 1"/>
    <x v="79"/>
    <x v="71"/>
    <x v="72"/>
    <x v="0"/>
    <x v="0"/>
    <m/>
    <s v="Shark Spotted Gully"/>
    <n v="149"/>
    <n v="17"/>
    <n v="17"/>
  </r>
  <r>
    <x v="2"/>
    <d v="2022-10-04T00:00:00"/>
    <s v="Day 1"/>
    <x v="53"/>
    <x v="47"/>
    <x v="51"/>
    <x v="1"/>
    <x v="1"/>
    <m/>
    <s v="Shark Spotted Gully"/>
    <n v="146"/>
    <n v="15.9"/>
    <n v="15.9"/>
  </r>
  <r>
    <x v="2"/>
    <d v="2022-10-04T00:00:00"/>
    <s v="Day 1"/>
    <x v="53"/>
    <x v="47"/>
    <x v="51"/>
    <x v="1"/>
    <x v="1"/>
    <m/>
    <s v="Shark Spotted Gully"/>
    <n v="145"/>
    <n v="15.5"/>
    <n v="15.5"/>
  </r>
  <r>
    <x v="2"/>
    <d v="2022-10-04T00:00:00"/>
    <s v="Day 1"/>
    <x v="81"/>
    <x v="73"/>
    <x v="0"/>
    <x v="0"/>
    <x v="3"/>
    <m/>
    <s v="Shark Spotted Gully"/>
    <n v="165"/>
    <n v="24.1"/>
    <n v="24.1"/>
  </r>
  <r>
    <x v="2"/>
    <d v="2022-10-04T00:00:00"/>
    <s v="Day 1"/>
    <x v="81"/>
    <x v="73"/>
    <x v="0"/>
    <x v="0"/>
    <x v="3"/>
    <m/>
    <s v="Shark Spotted Gully"/>
    <n v="163"/>
    <n v="23.1"/>
    <n v="23.1"/>
  </r>
  <r>
    <x v="2"/>
    <d v="2022-10-04T00:00:00"/>
    <s v="Day 1"/>
    <x v="64"/>
    <x v="56"/>
    <x v="60"/>
    <x v="0"/>
    <x v="3"/>
    <s v="Kob"/>
    <m/>
    <n v="56"/>
    <n v="1.8"/>
    <n v="1.8"/>
  </r>
  <r>
    <x v="2"/>
    <d v="2022-10-04T00:00:00"/>
    <s v="Day 1"/>
    <x v="81"/>
    <x v="73"/>
    <x v="0"/>
    <x v="0"/>
    <x v="3"/>
    <m/>
    <s v="Shark Spotted Gully"/>
    <n v="162"/>
    <n v="22.7"/>
    <n v="22.7"/>
  </r>
  <r>
    <x v="2"/>
    <d v="2022-10-04T00:00:00"/>
    <s v="Day 1"/>
    <x v="81"/>
    <x v="73"/>
    <x v="0"/>
    <x v="0"/>
    <x v="3"/>
    <m/>
    <s v="Shark Spotted Gully"/>
    <n v="161"/>
    <n v="22.2"/>
    <n v="22.2"/>
  </r>
  <r>
    <x v="2"/>
    <d v="2022-10-04T00:00:00"/>
    <s v="Day 1"/>
    <x v="82"/>
    <x v="74"/>
    <x v="74"/>
    <x v="0"/>
    <x v="3"/>
    <m/>
    <s v="Shark Spotted Gully"/>
    <n v="159"/>
    <n v="21.3"/>
    <n v="21.3"/>
  </r>
  <r>
    <x v="2"/>
    <d v="2022-10-04T00:00:00"/>
    <s v="Day 1"/>
    <x v="9"/>
    <x v="9"/>
    <x v="9"/>
    <x v="0"/>
    <x v="3"/>
    <m/>
    <s v="Shark Spotted Gully"/>
    <n v="157"/>
    <n v="20.399999999999999"/>
    <n v="20.399999999999999"/>
  </r>
  <r>
    <x v="2"/>
    <d v="2022-10-04T00:00:00"/>
    <s v="Day 1"/>
    <x v="9"/>
    <x v="9"/>
    <x v="9"/>
    <x v="0"/>
    <x v="3"/>
    <m/>
    <s v="Shark Spotted Gully"/>
    <n v="156"/>
    <n v="19.899999999999999"/>
    <n v="19.899999999999999"/>
  </r>
  <r>
    <x v="2"/>
    <d v="2022-10-04T00:00:00"/>
    <s v="Day 1"/>
    <x v="83"/>
    <x v="75"/>
    <x v="75"/>
    <x v="0"/>
    <x v="2"/>
    <m/>
    <s v="Shark Cow / Sevengill"/>
    <n v="115"/>
    <n v="19"/>
    <n v="19"/>
  </r>
  <r>
    <x v="2"/>
    <d v="2022-10-04T00:00:00"/>
    <s v="Day 1"/>
    <x v="11"/>
    <x v="11"/>
    <x v="11"/>
    <x v="0"/>
    <x v="2"/>
    <m/>
    <s v="Shark Spotted Gully"/>
    <n v="153"/>
    <n v="18.600000000000001"/>
    <n v="18.600000000000001"/>
  </r>
  <r>
    <x v="2"/>
    <d v="2022-10-04T00:00:00"/>
    <s v="Day 1"/>
    <x v="12"/>
    <x v="12"/>
    <x v="12"/>
    <x v="0"/>
    <x v="3"/>
    <m/>
    <s v="Shark Spotted Gully"/>
    <n v="151"/>
    <n v="17.8"/>
    <n v="17.8"/>
  </r>
  <r>
    <x v="2"/>
    <d v="2022-10-04T00:00:00"/>
    <s v="Day 1"/>
    <x v="13"/>
    <x v="13"/>
    <x v="13"/>
    <x v="1"/>
    <x v="3"/>
    <m/>
    <s v="Shark Hound Smooth"/>
    <n v="152"/>
    <n v="16"/>
    <n v="16"/>
  </r>
  <r>
    <x v="2"/>
    <d v="2022-10-04T00:00:00"/>
    <s v="Day 1"/>
    <x v="8"/>
    <x v="8"/>
    <x v="8"/>
    <x v="0"/>
    <x v="2"/>
    <m/>
    <s v="Ray Bull / Eagle"/>
    <n v="94"/>
    <n v="15.4"/>
    <n v="15.4"/>
  </r>
  <r>
    <x v="2"/>
    <d v="2022-10-04T00:00:00"/>
    <s v="Day 1"/>
    <x v="14"/>
    <x v="14"/>
    <x v="14"/>
    <x v="0"/>
    <x v="2"/>
    <m/>
    <s v="Shark Spotted Gully"/>
    <n v="144"/>
    <n v="15.1"/>
    <n v="15.1"/>
  </r>
  <r>
    <x v="2"/>
    <d v="2022-10-04T00:00:00"/>
    <s v="Day 1"/>
    <x v="82"/>
    <x v="74"/>
    <x v="74"/>
    <x v="0"/>
    <x v="3"/>
    <m/>
    <s v="Shark Spotted Gully"/>
    <n v="142"/>
    <n v="14.4"/>
    <n v="14.4"/>
  </r>
  <r>
    <x v="2"/>
    <d v="2022-10-04T00:00:00"/>
    <s v="Day 1"/>
    <x v="63"/>
    <x v="55"/>
    <x v="59"/>
    <x v="0"/>
    <x v="2"/>
    <m/>
    <s v="Shark Spotted Gully"/>
    <n v="139"/>
    <n v="13.4"/>
    <n v="13.4"/>
  </r>
  <r>
    <x v="2"/>
    <d v="2022-10-04T00:00:00"/>
    <s v="Day 1"/>
    <x v="57"/>
    <x v="49"/>
    <x v="54"/>
    <x v="3"/>
    <x v="9"/>
    <m/>
    <s v="Shark Spotted Gully"/>
    <n v="116"/>
    <n v="7.2"/>
    <n v="7.2"/>
  </r>
  <r>
    <x v="2"/>
    <d v="2022-10-04T00:00:00"/>
    <s v="Day 1"/>
    <x v="38"/>
    <x v="34"/>
    <x v="37"/>
    <x v="2"/>
    <x v="8"/>
    <m/>
    <s v="Shark Spotted Gully"/>
    <n v="113"/>
    <n v="6.6"/>
    <n v="6.6"/>
  </r>
  <r>
    <x v="2"/>
    <d v="2022-10-04T00:00:00"/>
    <s v="Day 1"/>
    <x v="68"/>
    <x v="60"/>
    <x v="64"/>
    <x v="2"/>
    <x v="8"/>
    <m/>
    <s v="Shark Spotted Gully"/>
    <n v="113"/>
    <n v="6.6"/>
    <n v="6.6"/>
  </r>
  <r>
    <x v="2"/>
    <d v="2022-10-04T00:00:00"/>
    <s v="Day 1"/>
    <x v="39"/>
    <x v="25"/>
    <x v="38"/>
    <x v="2"/>
    <x v="8"/>
    <m/>
    <s v="Shark Spotted Gully"/>
    <n v="111"/>
    <n v="6.2"/>
    <n v="6.2"/>
  </r>
  <r>
    <x v="2"/>
    <d v="2022-10-04T00:00:00"/>
    <s v="Day 1"/>
    <x v="38"/>
    <x v="34"/>
    <x v="37"/>
    <x v="2"/>
    <x v="8"/>
    <m/>
    <s v="Shark Spotted Gully"/>
    <n v="110"/>
    <n v="6"/>
    <n v="6"/>
  </r>
  <r>
    <x v="2"/>
    <d v="2022-10-04T00:00:00"/>
    <s v="Day 1"/>
    <x v="58"/>
    <x v="50"/>
    <x v="53"/>
    <x v="3"/>
    <x v="9"/>
    <m/>
    <s v="Shark Spotted Gully"/>
    <n v="109"/>
    <n v="5.8"/>
    <n v="5.8"/>
  </r>
  <r>
    <x v="2"/>
    <d v="2022-10-04T00:00:00"/>
    <s v="Day 1"/>
    <x v="40"/>
    <x v="25"/>
    <x v="39"/>
    <x v="3"/>
    <x v="9"/>
    <m/>
    <s v="Shark Spotted Gully"/>
    <n v="109"/>
    <n v="5.8"/>
    <n v="5.8"/>
  </r>
  <r>
    <x v="2"/>
    <d v="2022-10-04T00:00:00"/>
    <s v="Day 1"/>
    <x v="39"/>
    <x v="25"/>
    <x v="38"/>
    <x v="2"/>
    <x v="8"/>
    <m/>
    <s v="Shark Spotted Gully"/>
    <n v="108"/>
    <n v="5.6"/>
    <n v="5.6"/>
  </r>
  <r>
    <x v="3"/>
    <d v="2022-10-06T00:00:00"/>
    <s v="Day 3"/>
    <x v="40"/>
    <x v="25"/>
    <x v="39"/>
    <x v="3"/>
    <x v="9"/>
    <m/>
    <s v="Shark Spotted Gully"/>
    <n v="106"/>
    <n v="5.3"/>
    <n v="5.3"/>
  </r>
  <r>
    <x v="3"/>
    <d v="2022-10-06T00:00:00"/>
    <s v="Day 3"/>
    <x v="58"/>
    <x v="50"/>
    <x v="53"/>
    <x v="3"/>
    <x v="9"/>
    <m/>
    <s v="Shark Spotted Gully"/>
    <n v="105"/>
    <n v="5.0999999999999996"/>
    <n v="5.0999999999999996"/>
  </r>
  <r>
    <x v="3"/>
    <d v="2022-10-06T00:00:00"/>
    <s v="Day 3"/>
    <x v="61"/>
    <x v="53"/>
    <x v="57"/>
    <x v="3"/>
    <x v="9"/>
    <s v="Kob"/>
    <m/>
    <n v="49"/>
    <n v="1.2"/>
    <n v="1.2"/>
  </r>
  <r>
    <x v="3"/>
    <d v="2022-10-06T00:00:00"/>
    <s v="Day 3"/>
    <x v="59"/>
    <x v="51"/>
    <x v="55"/>
    <x v="2"/>
    <x v="8"/>
    <m/>
    <s v="Shark Spotted Gully"/>
    <n v="105"/>
    <n v="5.0999999999999996"/>
    <n v="5.0999999999999996"/>
  </r>
  <r>
    <x v="3"/>
    <d v="2022-10-06T00:00:00"/>
    <s v="Day 3"/>
    <x v="61"/>
    <x v="53"/>
    <x v="57"/>
    <x v="3"/>
    <x v="9"/>
    <s v="Kob"/>
    <m/>
    <n v="48"/>
    <n v="1.1000000000000001"/>
    <n v="1.1000000000000001"/>
  </r>
  <r>
    <x v="3"/>
    <d v="2022-10-06T00:00:00"/>
    <s v="Day 3"/>
    <x v="67"/>
    <x v="59"/>
    <x v="63"/>
    <x v="4"/>
    <x v="11"/>
    <m/>
    <m/>
    <m/>
    <s v=""/>
    <s v=""/>
  </r>
  <r>
    <x v="3"/>
    <d v="2022-10-06T00:00:00"/>
    <s v="Day 3"/>
    <x v="45"/>
    <x v="39"/>
    <x v="43"/>
    <x v="4"/>
    <x v="11"/>
    <m/>
    <m/>
    <m/>
    <s v=""/>
    <s v=""/>
  </r>
  <r>
    <x v="3"/>
    <d v="2022-10-06T00:00:00"/>
    <s v="Day 3"/>
    <x v="66"/>
    <x v="58"/>
    <x v="62"/>
    <x v="5"/>
    <x v="11"/>
    <m/>
    <m/>
    <m/>
    <s v=""/>
    <s v=""/>
  </r>
  <r>
    <x v="3"/>
    <d v="2022-10-06T00:00:00"/>
    <s v="Day 3"/>
    <x v="71"/>
    <x v="63"/>
    <x v="66"/>
    <x v="6"/>
    <x v="11"/>
    <m/>
    <m/>
    <m/>
    <s v=""/>
    <s v=""/>
  </r>
  <r>
    <x v="3"/>
    <d v="2022-10-06T00:00:00"/>
    <s v="Day 3"/>
    <x v="75"/>
    <x v="67"/>
    <x v="33"/>
    <x v="6"/>
    <x v="11"/>
    <m/>
    <m/>
    <m/>
    <s v=""/>
    <s v=""/>
  </r>
  <r>
    <x v="3"/>
    <d v="2022-10-06T00:00:00"/>
    <s v="Day 3"/>
    <x v="43"/>
    <x v="37"/>
    <x v="41"/>
    <x v="4"/>
    <x v="10"/>
    <m/>
    <m/>
    <m/>
    <s v=""/>
    <s v=""/>
  </r>
  <r>
    <x v="3"/>
    <d v="2022-10-06T00:00:00"/>
    <s v="Day 3"/>
    <x v="42"/>
    <x v="36"/>
    <x v="3"/>
    <x v="4"/>
    <x v="10"/>
    <m/>
    <m/>
    <m/>
    <s v=""/>
    <s v=""/>
  </r>
  <r>
    <x v="3"/>
    <d v="2022-10-06T00:00:00"/>
    <s v="Day 3"/>
    <x v="74"/>
    <x v="66"/>
    <x v="68"/>
    <x v="4"/>
    <x v="10"/>
    <m/>
    <m/>
    <m/>
    <s v=""/>
    <s v=""/>
  </r>
  <r>
    <x v="3"/>
    <d v="2022-10-06T00:00:00"/>
    <s v="Day 3"/>
    <x v="73"/>
    <x v="65"/>
    <x v="67"/>
    <x v="4"/>
    <x v="10"/>
    <m/>
    <m/>
    <m/>
    <s v=""/>
    <s v=""/>
  </r>
  <r>
    <x v="3"/>
    <d v="2022-10-06T00:00:00"/>
    <s v="Day 3"/>
    <x v="70"/>
    <x v="62"/>
    <x v="65"/>
    <x v="4"/>
    <x v="10"/>
    <m/>
    <m/>
    <m/>
    <s v=""/>
    <s v=""/>
  </r>
  <r>
    <x v="3"/>
    <d v="2022-10-06T00:00:00"/>
    <s v="Day 3"/>
    <x v="75"/>
    <x v="67"/>
    <x v="33"/>
    <x v="6"/>
    <x v="11"/>
    <m/>
    <m/>
    <m/>
    <s v=""/>
    <s v=""/>
  </r>
  <r>
    <x v="3"/>
    <d v="2022-10-06T00:00:00"/>
    <s v="Day 3"/>
    <x v="71"/>
    <x v="63"/>
    <x v="66"/>
    <x v="6"/>
    <x v="11"/>
    <m/>
    <m/>
    <m/>
    <s v=""/>
    <s v=""/>
  </r>
  <r>
    <x v="3"/>
    <d v="2022-10-06T00:00:00"/>
    <s v="Day 3"/>
    <x v="74"/>
    <x v="66"/>
    <x v="68"/>
    <x v="4"/>
    <x v="10"/>
    <m/>
    <m/>
    <m/>
    <s v=""/>
    <s v=""/>
  </r>
  <r>
    <x v="3"/>
    <d v="2022-10-06T00:00:00"/>
    <s v="Day 3"/>
    <x v="72"/>
    <x v="64"/>
    <x v="45"/>
    <x v="4"/>
    <x v="10"/>
    <m/>
    <m/>
    <m/>
    <s v=""/>
    <s v=""/>
  </r>
  <r>
    <x v="3"/>
    <d v="2022-10-06T00:00:00"/>
    <s v="Day 3"/>
    <x v="73"/>
    <x v="65"/>
    <x v="67"/>
    <x v="4"/>
    <x v="10"/>
    <m/>
    <m/>
    <m/>
    <s v=""/>
    <s v=""/>
  </r>
  <r>
    <x v="3"/>
    <d v="2022-10-06T00:00:00"/>
    <s v="Day 3"/>
    <x v="38"/>
    <x v="34"/>
    <x v="37"/>
    <x v="2"/>
    <x v="8"/>
    <m/>
    <s v="Shark Spotted Gully"/>
    <n v="102"/>
    <n v="4.5999999999999996"/>
    <n v="4.5999999999999996"/>
  </r>
  <r>
    <x v="3"/>
    <d v="2022-10-06T00:00:00"/>
    <s v="Day 3"/>
    <x v="36"/>
    <x v="32"/>
    <x v="35"/>
    <x v="3"/>
    <x v="9"/>
    <m/>
    <s v="Shark Spotted Gully"/>
    <n v="101"/>
    <n v="4.5"/>
    <n v="4.5"/>
  </r>
  <r>
    <x v="3"/>
    <d v="2022-10-06T00:00:00"/>
    <s v="Day 3"/>
    <x v="38"/>
    <x v="34"/>
    <x v="37"/>
    <x v="2"/>
    <x v="8"/>
    <m/>
    <s v="Shark Spotted Gully"/>
    <n v="101"/>
    <n v="4.5"/>
    <n v="4.5"/>
  </r>
  <r>
    <x v="3"/>
    <d v="2022-10-06T00:00:00"/>
    <s v="Day 3"/>
    <x v="58"/>
    <x v="50"/>
    <x v="53"/>
    <x v="3"/>
    <x v="9"/>
    <m/>
    <s v="Shark Spotted Gully"/>
    <n v="99"/>
    <n v="4.2"/>
    <n v="4.2"/>
  </r>
  <r>
    <x v="3"/>
    <d v="2022-10-06T00:00:00"/>
    <s v="Day 3"/>
    <x v="61"/>
    <x v="53"/>
    <x v="57"/>
    <x v="3"/>
    <x v="9"/>
    <m/>
    <s v="Shark Spotted Gully"/>
    <n v="99"/>
    <n v="4.2"/>
    <n v="4.2"/>
  </r>
  <r>
    <x v="3"/>
    <d v="2022-10-06T00:00:00"/>
    <s v="Day 3"/>
    <x v="58"/>
    <x v="50"/>
    <x v="53"/>
    <x v="3"/>
    <x v="9"/>
    <m/>
    <s v="Shark Spotted Gully"/>
    <n v="99"/>
    <n v="4.2"/>
    <n v="4.2"/>
  </r>
  <r>
    <x v="3"/>
    <d v="2022-10-06T00:00:00"/>
    <s v="Day 3"/>
    <x v="57"/>
    <x v="49"/>
    <x v="54"/>
    <x v="3"/>
    <x v="9"/>
    <m/>
    <s v="Shark Spotted Gully"/>
    <n v="98"/>
    <n v="4"/>
    <n v="4"/>
  </r>
  <r>
    <x v="3"/>
    <d v="2022-10-06T00:00:00"/>
    <s v="Day 3"/>
    <x v="68"/>
    <x v="60"/>
    <x v="64"/>
    <x v="2"/>
    <x v="8"/>
    <m/>
    <s v="Shark Spotted Gully"/>
    <n v="97"/>
    <n v="3.9"/>
    <n v="3.9"/>
  </r>
  <r>
    <x v="3"/>
    <d v="2022-10-06T00:00:00"/>
    <s v="Day 3"/>
    <x v="36"/>
    <x v="32"/>
    <x v="35"/>
    <x v="3"/>
    <x v="9"/>
    <m/>
    <s v="Shark Spotted Gully"/>
    <n v="97"/>
    <n v="3.9"/>
    <n v="3.9"/>
  </r>
  <r>
    <x v="3"/>
    <d v="2022-10-06T00:00:00"/>
    <s v="Day 3"/>
    <x v="68"/>
    <x v="60"/>
    <x v="64"/>
    <x v="2"/>
    <x v="8"/>
    <m/>
    <s v="Shark Spotted Gully"/>
    <n v="97"/>
    <n v="3.9"/>
    <n v="3.9"/>
  </r>
  <r>
    <x v="3"/>
    <d v="2022-10-06T00:00:00"/>
    <s v="Day 3"/>
    <x v="57"/>
    <x v="49"/>
    <x v="54"/>
    <x v="3"/>
    <x v="9"/>
    <m/>
    <s v="Shark Spotted Gully"/>
    <n v="96"/>
    <n v="3.8"/>
    <n v="3.8"/>
  </r>
  <r>
    <x v="3"/>
    <d v="2022-10-06T00:00:00"/>
    <s v="Day 3"/>
    <x v="69"/>
    <x v="61"/>
    <x v="45"/>
    <x v="2"/>
    <x v="8"/>
    <m/>
    <s v="Shark Hound Smooth"/>
    <n v="100"/>
    <n v="3.7"/>
    <n v="3.7"/>
  </r>
  <r>
    <x v="3"/>
    <d v="2022-10-06T00:00:00"/>
    <s v="Day 3"/>
    <x v="59"/>
    <x v="51"/>
    <x v="55"/>
    <x v="2"/>
    <x v="8"/>
    <m/>
    <s v="Shark Spotted Gully"/>
    <n v="95"/>
    <n v="3.6"/>
    <n v="3.6"/>
  </r>
  <r>
    <x v="3"/>
    <d v="2022-10-06T00:00:00"/>
    <s v="Day 3"/>
    <x v="58"/>
    <x v="50"/>
    <x v="53"/>
    <x v="3"/>
    <x v="9"/>
    <m/>
    <s v="Shark Spotted Gully"/>
    <n v="89"/>
    <n v="2.9"/>
    <n v="2.9"/>
  </r>
  <r>
    <x v="3"/>
    <d v="2022-10-06T00:00:00"/>
    <s v="Day 3"/>
    <x v="39"/>
    <x v="25"/>
    <x v="38"/>
    <x v="2"/>
    <x v="8"/>
    <m/>
    <s v="Shark Spotted Gully"/>
    <n v="86"/>
    <n v="2.6"/>
    <n v="2.6"/>
  </r>
  <r>
    <x v="3"/>
    <d v="2022-10-06T00:00:00"/>
    <s v="Day 3"/>
    <x v="69"/>
    <x v="61"/>
    <x v="45"/>
    <x v="2"/>
    <x v="8"/>
    <m/>
    <s v="Shark Spotted Gully"/>
    <n v="81"/>
    <n v="2.1"/>
    <n v="2.1"/>
  </r>
  <r>
    <x v="3"/>
    <d v="2022-10-06T00:00:00"/>
    <s v="Day 3"/>
    <x v="35"/>
    <x v="31"/>
    <x v="34"/>
    <x v="2"/>
    <x v="8"/>
    <m/>
    <s v="Shark Spotted Gully"/>
    <n v="68"/>
    <n v="1.2"/>
    <n v="1.2"/>
  </r>
  <r>
    <x v="3"/>
    <d v="2022-10-06T00:00:00"/>
    <s v="Day 3"/>
    <x v="36"/>
    <x v="32"/>
    <x v="35"/>
    <x v="3"/>
    <x v="9"/>
    <m/>
    <s v="Catfish - Sea Black"/>
    <n v="41"/>
    <n v="1.06"/>
    <n v="1.06"/>
  </r>
  <r>
    <x v="3"/>
    <d v="2022-10-06T00:00:00"/>
    <s v="Day 3"/>
    <x v="68"/>
    <x v="60"/>
    <x v="64"/>
    <x v="2"/>
    <x v="8"/>
    <m/>
    <s v="Catfish - Sea Black"/>
    <n v="41"/>
    <n v="1.06"/>
    <n v="1.06"/>
  </r>
  <r>
    <x v="3"/>
    <d v="2022-10-06T00:00:00"/>
    <s v="Day 3"/>
    <x v="39"/>
    <x v="25"/>
    <x v="38"/>
    <x v="2"/>
    <x v="8"/>
    <s v="Kob"/>
    <m/>
    <n v="41"/>
    <n v="0.7"/>
    <n v="0.7"/>
  </r>
  <r>
    <x v="3"/>
    <d v="2022-10-06T00:00:00"/>
    <s v="Day 3"/>
    <x v="16"/>
    <x v="16"/>
    <x v="16"/>
    <x v="0"/>
    <x v="4"/>
    <m/>
    <s v="Shark Hound Smooth"/>
    <n v="125"/>
    <n v="8.1"/>
    <n v="8.1"/>
  </r>
  <r>
    <x v="3"/>
    <d v="2022-10-06T00:00:00"/>
    <s v="Day 3"/>
    <x v="46"/>
    <x v="40"/>
    <x v="44"/>
    <x v="0"/>
    <x v="4"/>
    <m/>
    <s v="Shark Spotted Gully"/>
    <n v="118"/>
    <n v="7.6"/>
    <n v="7.6"/>
  </r>
  <r>
    <x v="3"/>
    <d v="2022-10-06T00:00:00"/>
    <s v="Day 3"/>
    <x v="24"/>
    <x v="23"/>
    <x v="23"/>
    <x v="0"/>
    <x v="5"/>
    <m/>
    <s v="Shark Spotted Gully"/>
    <n v="116"/>
    <n v="7.2"/>
    <n v="7.2"/>
  </r>
  <r>
    <x v="3"/>
    <d v="2022-10-06T00:00:00"/>
    <s v="Day 3"/>
    <x v="47"/>
    <x v="41"/>
    <x v="45"/>
    <x v="1"/>
    <x v="5"/>
    <m/>
    <s v="Shark Spotted Gully"/>
    <n v="115"/>
    <n v="7"/>
    <n v="7"/>
  </r>
  <r>
    <x v="3"/>
    <d v="2022-10-06T00:00:00"/>
    <s v="Day 3"/>
    <x v="20"/>
    <x v="20"/>
    <x v="20"/>
    <x v="1"/>
    <x v="5"/>
    <m/>
    <s v="Shark Spotted Gully"/>
    <n v="112"/>
    <n v="6.4"/>
    <n v="6.4"/>
  </r>
  <r>
    <x v="3"/>
    <d v="2022-10-06T00:00:00"/>
    <s v="Day 3"/>
    <x v="17"/>
    <x v="17"/>
    <x v="17"/>
    <x v="0"/>
    <x v="4"/>
    <m/>
    <s v="Shark Hound Smooth"/>
    <n v="117"/>
    <n v="6.4"/>
    <n v="6.4"/>
  </r>
  <r>
    <x v="3"/>
    <d v="2022-10-06T00:00:00"/>
    <s v="Day 3"/>
    <x v="20"/>
    <x v="20"/>
    <x v="20"/>
    <x v="1"/>
    <x v="5"/>
    <m/>
    <s v="Shark Spotted Gully"/>
    <n v="109"/>
    <n v="5.8"/>
    <n v="5.8"/>
  </r>
  <r>
    <x v="3"/>
    <d v="2022-10-06T00:00:00"/>
    <s v="Day 3"/>
    <x v="22"/>
    <x v="3"/>
    <x v="22"/>
    <x v="1"/>
    <x v="5"/>
    <m/>
    <s v="Shark Spotted Gully"/>
    <n v="105"/>
    <n v="5.0999999999999996"/>
    <n v="5.0999999999999996"/>
  </r>
  <r>
    <x v="3"/>
    <d v="2022-10-06T00:00:00"/>
    <s v="Day 3"/>
    <x v="23"/>
    <x v="22"/>
    <x v="3"/>
    <x v="0"/>
    <x v="5"/>
    <m/>
    <s v="Shark Spotted Gully"/>
    <n v="103"/>
    <n v="4.8"/>
    <n v="4.8"/>
  </r>
  <r>
    <x v="3"/>
    <d v="2022-10-06T00:00:00"/>
    <s v="Day 3"/>
    <x v="19"/>
    <x v="19"/>
    <x v="19"/>
    <x v="1"/>
    <x v="5"/>
    <m/>
    <s v="Shark Spotted Gully"/>
    <n v="103"/>
    <n v="4.8"/>
    <n v="4.8"/>
  </r>
  <r>
    <x v="3"/>
    <d v="2022-10-06T00:00:00"/>
    <s v="Day 3"/>
    <x v="18"/>
    <x v="18"/>
    <x v="18"/>
    <x v="0"/>
    <x v="4"/>
    <s v="Kob"/>
    <m/>
    <n v="72"/>
    <n v="3.9"/>
    <n v="3.9"/>
  </r>
  <r>
    <x v="3"/>
    <d v="2022-10-06T00:00:00"/>
    <s v="Day 3"/>
    <x v="46"/>
    <x v="40"/>
    <x v="44"/>
    <x v="0"/>
    <x v="4"/>
    <m/>
    <s v="Shark Spotted Gully"/>
    <n v="102"/>
    <n v="4.5999999999999996"/>
    <n v="4.5999999999999996"/>
  </r>
  <r>
    <x v="3"/>
    <d v="2022-10-06T00:00:00"/>
    <s v="Day 3"/>
    <x v="48"/>
    <x v="42"/>
    <x v="46"/>
    <x v="0"/>
    <x v="4"/>
    <m/>
    <s v="Shark Spotted Gully"/>
    <n v="101"/>
    <n v="4.5"/>
    <n v="4.5"/>
  </r>
  <r>
    <x v="3"/>
    <d v="2022-10-06T00:00:00"/>
    <s v="Day 3"/>
    <x v="49"/>
    <x v="43"/>
    <x v="47"/>
    <x v="1"/>
    <x v="5"/>
    <m/>
    <s v="Shark Spotted Gully"/>
    <n v="100"/>
    <n v="4.3"/>
    <n v="4.3"/>
  </r>
  <r>
    <x v="3"/>
    <d v="2022-10-06T00:00:00"/>
    <s v="Day 3"/>
    <x v="17"/>
    <x v="17"/>
    <x v="17"/>
    <x v="0"/>
    <x v="4"/>
    <m/>
    <s v="Shark Spotted Gully"/>
    <n v="100"/>
    <n v="4.3"/>
    <n v="4.3"/>
  </r>
  <r>
    <x v="3"/>
    <d v="2022-10-06T00:00:00"/>
    <s v="Day 3"/>
    <x v="16"/>
    <x v="16"/>
    <x v="16"/>
    <x v="0"/>
    <x v="4"/>
    <m/>
    <s v="Shark Spotted Gully"/>
    <n v="98"/>
    <n v="4"/>
    <n v="4"/>
  </r>
  <r>
    <x v="3"/>
    <d v="2022-10-06T00:00:00"/>
    <s v="Day 3"/>
    <x v="24"/>
    <x v="23"/>
    <x v="23"/>
    <x v="0"/>
    <x v="5"/>
    <s v="Kob"/>
    <m/>
    <n v="55"/>
    <n v="1.7"/>
    <n v="1.7"/>
  </r>
  <r>
    <x v="3"/>
    <d v="2022-10-06T00:00:00"/>
    <s v="Day 3"/>
    <x v="47"/>
    <x v="41"/>
    <x v="45"/>
    <x v="1"/>
    <x v="5"/>
    <m/>
    <s v="Shark Spotted Gully"/>
    <n v="96"/>
    <n v="3.8"/>
    <n v="3.8"/>
  </r>
  <r>
    <x v="3"/>
    <d v="2022-10-06T00:00:00"/>
    <s v="Day 3"/>
    <x v="22"/>
    <x v="3"/>
    <x v="22"/>
    <x v="1"/>
    <x v="5"/>
    <m/>
    <s v="Shark Spotted Gully"/>
    <n v="88"/>
    <n v="2.8"/>
    <n v="2.8"/>
  </r>
  <r>
    <x v="3"/>
    <d v="2022-10-06T00:00:00"/>
    <s v="Day 3"/>
    <x v="47"/>
    <x v="41"/>
    <x v="45"/>
    <x v="1"/>
    <x v="5"/>
    <m/>
    <s v="Shark Spotted Gully"/>
    <n v="87"/>
    <n v="2.7"/>
    <n v="2.7"/>
  </r>
  <r>
    <x v="3"/>
    <d v="2022-10-06T00:00:00"/>
    <s v="Day 3"/>
    <x v="22"/>
    <x v="3"/>
    <x v="22"/>
    <x v="1"/>
    <x v="5"/>
    <m/>
    <s v="Catfish - Sea Black"/>
    <n v="42"/>
    <n v="1.1499999999999999"/>
    <n v="1.1499999999999999"/>
  </r>
  <r>
    <x v="3"/>
    <d v="2022-10-06T00:00:00"/>
    <s v="Day 3"/>
    <x v="76"/>
    <x v="68"/>
    <x v="69"/>
    <x v="0"/>
    <x v="7"/>
    <m/>
    <s v="Shark Spotted Gully"/>
    <n v="138"/>
    <n v="13.1"/>
    <n v="13.1"/>
  </r>
  <r>
    <x v="3"/>
    <d v="2022-10-06T00:00:00"/>
    <s v="Day 3"/>
    <x v="77"/>
    <x v="69"/>
    <x v="70"/>
    <x v="0"/>
    <x v="7"/>
    <m/>
    <m/>
    <m/>
    <s v=""/>
    <s v=""/>
  </r>
  <r>
    <x v="3"/>
    <d v="2022-10-06T00:00:00"/>
    <s v="Day 3"/>
    <x v="26"/>
    <x v="24"/>
    <x v="25"/>
    <x v="1"/>
    <x v="7"/>
    <m/>
    <m/>
    <m/>
    <s v=""/>
    <s v=""/>
  </r>
  <r>
    <x v="3"/>
    <d v="2022-10-06T00:00:00"/>
    <s v="Day 3"/>
    <x v="52"/>
    <x v="46"/>
    <x v="50"/>
    <x v="0"/>
    <x v="6"/>
    <m/>
    <s v="Ray Bull / Eagle"/>
    <n v="87"/>
    <n v="12.1"/>
    <n v="12.1"/>
  </r>
  <r>
    <x v="3"/>
    <d v="2022-10-06T00:00:00"/>
    <s v="Day 3"/>
    <x v="77"/>
    <x v="69"/>
    <x v="70"/>
    <x v="0"/>
    <x v="7"/>
    <m/>
    <s v="Shark Spotted Gully"/>
    <n v="127"/>
    <n v="9.8000000000000007"/>
    <n v="9.8000000000000007"/>
  </r>
  <r>
    <x v="3"/>
    <d v="2022-10-06T00:00:00"/>
    <s v="Day 3"/>
    <x v="32"/>
    <x v="26"/>
    <x v="31"/>
    <x v="0"/>
    <x v="6"/>
    <m/>
    <s v="Shark Spotted Gully"/>
    <n v="121"/>
    <n v="8.3000000000000007"/>
    <n v="8.3000000000000007"/>
  </r>
  <r>
    <x v="3"/>
    <d v="2022-10-06T00:00:00"/>
    <s v="Day 3"/>
    <x v="28"/>
    <x v="26"/>
    <x v="27"/>
    <x v="0"/>
    <x v="6"/>
    <m/>
    <s v="Shark Hound Smooth"/>
    <n v="123"/>
    <n v="7.6"/>
    <n v="7.6"/>
  </r>
  <r>
    <x v="3"/>
    <d v="2022-10-06T00:00:00"/>
    <s v="Day 3"/>
    <x v="77"/>
    <x v="69"/>
    <x v="70"/>
    <x v="0"/>
    <x v="7"/>
    <m/>
    <s v="Shark Spotted Gully"/>
    <n v="118"/>
    <n v="7.6"/>
    <n v="7.6"/>
  </r>
  <r>
    <x v="3"/>
    <d v="2022-10-06T00:00:00"/>
    <s v="Day 3"/>
    <x v="76"/>
    <x v="68"/>
    <x v="69"/>
    <x v="0"/>
    <x v="7"/>
    <m/>
    <s v="Shark Spotted Gully"/>
    <n v="117"/>
    <n v="7.4"/>
    <n v="7.4"/>
  </r>
  <r>
    <x v="3"/>
    <d v="2022-10-06T00:00:00"/>
    <s v="Day 3"/>
    <x v="27"/>
    <x v="25"/>
    <x v="26"/>
    <x v="0"/>
    <x v="7"/>
    <m/>
    <s v="Shark Spotted Gully"/>
    <n v="114"/>
    <n v="6.8"/>
    <n v="6.8"/>
  </r>
  <r>
    <x v="3"/>
    <d v="2022-10-06T00:00:00"/>
    <s v="Day 3"/>
    <x v="27"/>
    <x v="25"/>
    <x v="26"/>
    <x v="0"/>
    <x v="7"/>
    <m/>
    <s v="Shark Spotted Gully"/>
    <n v="110"/>
    <n v="6"/>
    <n v="6"/>
  </r>
  <r>
    <x v="3"/>
    <d v="2022-10-06T00:00:00"/>
    <s v="Day 3"/>
    <x v="27"/>
    <x v="25"/>
    <x v="26"/>
    <x v="0"/>
    <x v="7"/>
    <m/>
    <s v="Shark Spotted Gully"/>
    <n v="109"/>
    <n v="5.8"/>
    <n v="5.8"/>
  </r>
  <r>
    <x v="3"/>
    <d v="2022-10-06T00:00:00"/>
    <s v="Day 3"/>
    <x v="50"/>
    <x v="44"/>
    <x v="48"/>
    <x v="0"/>
    <x v="7"/>
    <m/>
    <m/>
    <m/>
    <s v=""/>
    <s v=""/>
  </r>
  <r>
    <x v="3"/>
    <d v="2022-10-06T00:00:00"/>
    <s v="Day 3"/>
    <x v="25"/>
    <x v="21"/>
    <x v="24"/>
    <x v="0"/>
    <x v="6"/>
    <m/>
    <s v="Shark Spotted Gully"/>
    <n v="87"/>
    <n v="2.7"/>
    <n v="2.7"/>
  </r>
  <r>
    <x v="3"/>
    <d v="2022-10-06T00:00:00"/>
    <s v="Day 3"/>
    <x v="26"/>
    <x v="24"/>
    <x v="25"/>
    <x v="1"/>
    <x v="7"/>
    <m/>
    <s v="Shark Spotted Gully"/>
    <n v="86"/>
    <n v="2.6"/>
    <n v="2.6"/>
  </r>
  <r>
    <x v="3"/>
    <d v="2022-10-06T00:00:00"/>
    <s v="Day 3"/>
    <x v="52"/>
    <x v="46"/>
    <x v="50"/>
    <x v="0"/>
    <x v="6"/>
    <m/>
    <s v="Catfish - Sea Black"/>
    <n v="46"/>
    <n v="1.52"/>
    <n v="1.52"/>
  </r>
  <r>
    <x v="3"/>
    <d v="2022-10-06T00:00:00"/>
    <s v="Day 3"/>
    <x v="6"/>
    <x v="6"/>
    <x v="6"/>
    <x v="0"/>
    <x v="1"/>
    <m/>
    <s v="Shark Spotted Gully"/>
    <n v="145"/>
    <n v="15.5"/>
    <n v="15.5"/>
  </r>
  <r>
    <x v="3"/>
    <d v="2022-10-06T00:00:00"/>
    <s v="Day 3"/>
    <x v="78"/>
    <x v="70"/>
    <x v="71"/>
    <x v="0"/>
    <x v="0"/>
    <m/>
    <s v="Shark Cow / Sevengill"/>
    <n v="104"/>
    <n v="13.6"/>
    <n v="13.6"/>
  </r>
  <r>
    <x v="3"/>
    <d v="2022-10-06T00:00:00"/>
    <s v="Day 3"/>
    <x v="6"/>
    <x v="6"/>
    <x v="6"/>
    <x v="0"/>
    <x v="1"/>
    <m/>
    <s v="Shark Spotted Gully"/>
    <n v="136"/>
    <n v="12.4"/>
    <n v="12.4"/>
  </r>
  <r>
    <x v="3"/>
    <d v="2022-10-06T00:00:00"/>
    <s v="Day 3"/>
    <x v="54"/>
    <x v="26"/>
    <x v="52"/>
    <x v="0"/>
    <x v="0"/>
    <m/>
    <s v="Shark Spotted Gully"/>
    <n v="127"/>
    <n v="9.8000000000000007"/>
    <n v="9.8000000000000007"/>
  </r>
  <r>
    <x v="3"/>
    <d v="2022-10-06T00:00:00"/>
    <s v="Day 3"/>
    <x v="56"/>
    <x v="48"/>
    <x v="53"/>
    <x v="0"/>
    <x v="0"/>
    <m/>
    <s v="Shark Spotted Gully"/>
    <n v="127"/>
    <n v="9.8000000000000007"/>
    <n v="9.8000000000000007"/>
  </r>
  <r>
    <x v="3"/>
    <d v="2022-10-06T00:00:00"/>
    <s v="Day 3"/>
    <x v="1"/>
    <x v="1"/>
    <x v="1"/>
    <x v="0"/>
    <x v="0"/>
    <m/>
    <s v="Shark Hound Smooth"/>
    <n v="131"/>
    <n v="9.5"/>
    <n v="9.5"/>
  </r>
  <r>
    <x v="3"/>
    <d v="2022-10-06T00:00:00"/>
    <s v="Day 3"/>
    <x v="6"/>
    <x v="6"/>
    <x v="6"/>
    <x v="0"/>
    <x v="1"/>
    <m/>
    <s v="Shark Spotted Gully"/>
    <n v="124"/>
    <n v="9.1"/>
    <n v="9.1"/>
  </r>
  <r>
    <x v="3"/>
    <d v="2022-10-06T00:00:00"/>
    <s v="Day 3"/>
    <x v="6"/>
    <x v="6"/>
    <x v="6"/>
    <x v="0"/>
    <x v="1"/>
    <m/>
    <s v="Ray Bull / Eagle"/>
    <n v="79"/>
    <n v="9"/>
    <n v="9"/>
  </r>
  <r>
    <x v="3"/>
    <d v="2022-10-06T00:00:00"/>
    <s v="Day 3"/>
    <x v="79"/>
    <x v="71"/>
    <x v="72"/>
    <x v="0"/>
    <x v="0"/>
    <m/>
    <s v="Shark Spotted Gully"/>
    <n v="123"/>
    <n v="8.8000000000000007"/>
    <n v="8.8000000000000007"/>
  </r>
  <r>
    <x v="3"/>
    <d v="2022-10-06T00:00:00"/>
    <s v="Day 3"/>
    <x v="53"/>
    <x v="47"/>
    <x v="51"/>
    <x v="1"/>
    <x v="1"/>
    <m/>
    <s v="Shark Hound Smooth"/>
    <n v="124"/>
    <n v="7.9"/>
    <n v="7.9"/>
  </r>
  <r>
    <x v="3"/>
    <d v="2022-10-06T00:00:00"/>
    <s v="Day 3"/>
    <x v="56"/>
    <x v="48"/>
    <x v="53"/>
    <x v="0"/>
    <x v="0"/>
    <m/>
    <s v="Shark Hound Smooth"/>
    <n v="121"/>
    <n v="7.2"/>
    <n v="7.2"/>
  </r>
  <r>
    <x v="3"/>
    <d v="2022-10-06T00:00:00"/>
    <s v="Day 3"/>
    <x v="55"/>
    <x v="18"/>
    <x v="11"/>
    <x v="0"/>
    <x v="0"/>
    <m/>
    <s v="Shark Spotted Gully"/>
    <n v="115"/>
    <n v="7"/>
    <n v="7"/>
  </r>
  <r>
    <x v="3"/>
    <d v="2022-10-06T00:00:00"/>
    <s v="Day 3"/>
    <x v="55"/>
    <x v="18"/>
    <x v="11"/>
    <x v="0"/>
    <x v="0"/>
    <m/>
    <s v="Shark Spotted Gully"/>
    <n v="113"/>
    <n v="6.6"/>
    <n v="6.6"/>
  </r>
  <r>
    <x v="3"/>
    <d v="2022-10-06T00:00:00"/>
    <s v="Day 3"/>
    <x v="79"/>
    <x v="71"/>
    <x v="72"/>
    <x v="0"/>
    <x v="0"/>
    <m/>
    <s v="Shark Spotted Gully"/>
    <n v="113"/>
    <n v="6.6"/>
    <n v="6.6"/>
  </r>
  <r>
    <x v="3"/>
    <d v="2022-10-06T00:00:00"/>
    <s v="Day 3"/>
    <x v="53"/>
    <x v="47"/>
    <x v="51"/>
    <x v="1"/>
    <x v="1"/>
    <m/>
    <s v="Shark Spotted Gully"/>
    <n v="112"/>
    <n v="6.4"/>
    <n v="6.4"/>
  </r>
  <r>
    <x v="3"/>
    <d v="2022-10-06T00:00:00"/>
    <s v="Day 3"/>
    <x v="6"/>
    <x v="6"/>
    <x v="6"/>
    <x v="0"/>
    <x v="1"/>
    <m/>
    <s v="Shark Spotted Gully"/>
    <n v="110"/>
    <n v="6"/>
    <n v="6"/>
  </r>
  <r>
    <x v="3"/>
    <d v="2022-10-06T00:00:00"/>
    <s v="Day 3"/>
    <x v="5"/>
    <x v="5"/>
    <x v="5"/>
    <x v="1"/>
    <x v="1"/>
    <m/>
    <s v="Ray Bull / Eagle"/>
    <n v="69"/>
    <n v="6"/>
    <n v="6"/>
  </r>
  <r>
    <x v="3"/>
    <d v="2022-10-06T00:00:00"/>
    <s v="Day 3"/>
    <x v="78"/>
    <x v="70"/>
    <x v="71"/>
    <x v="0"/>
    <x v="0"/>
    <m/>
    <s v="Shark Spotted Gully"/>
    <n v="109"/>
    <n v="5.8"/>
    <n v="5.8"/>
  </r>
  <r>
    <x v="3"/>
    <d v="2022-10-06T00:00:00"/>
    <s v="Day 3"/>
    <x v="6"/>
    <x v="6"/>
    <x v="6"/>
    <x v="0"/>
    <x v="1"/>
    <m/>
    <s v="Shark Spotted Gully"/>
    <n v="102"/>
    <n v="4.5999999999999996"/>
    <n v="4.5999999999999996"/>
  </r>
  <r>
    <x v="3"/>
    <d v="2022-10-06T00:00:00"/>
    <s v="Day 3"/>
    <x v="11"/>
    <x v="11"/>
    <x v="11"/>
    <x v="0"/>
    <x v="2"/>
    <m/>
    <s v="Shark Hound Smooth"/>
    <n v="141"/>
    <n v="12.3"/>
    <n v="12.3"/>
  </r>
  <r>
    <x v="3"/>
    <d v="2022-10-06T00:00:00"/>
    <s v="Day 3"/>
    <x v="8"/>
    <x v="8"/>
    <x v="8"/>
    <x v="0"/>
    <x v="2"/>
    <s v="Kob"/>
    <m/>
    <n v="49"/>
    <n v="1.2"/>
    <n v="1.2"/>
  </r>
  <r>
    <x v="3"/>
    <d v="2022-10-06T00:00:00"/>
    <s v="Day 3"/>
    <x v="83"/>
    <x v="75"/>
    <x v="75"/>
    <x v="0"/>
    <x v="2"/>
    <s v="Kob"/>
    <m/>
    <n v="62"/>
    <n v="2.5"/>
    <n v="2.5"/>
  </r>
  <r>
    <x v="3"/>
    <d v="2022-10-06T00:00:00"/>
    <s v="Day 3"/>
    <x v="12"/>
    <x v="12"/>
    <x v="12"/>
    <x v="0"/>
    <x v="3"/>
    <m/>
    <s v="Shark Spotted Gully"/>
    <n v="134"/>
    <n v="11.8"/>
    <n v="11.8"/>
  </r>
  <r>
    <x v="3"/>
    <d v="2022-10-06T00:00:00"/>
    <s v="Day 3"/>
    <x v="64"/>
    <x v="56"/>
    <x v="60"/>
    <x v="0"/>
    <x v="3"/>
    <m/>
    <s v="Shark Spotted Gully"/>
    <n v="132"/>
    <n v="11.2"/>
    <n v="11.2"/>
  </r>
  <r>
    <x v="3"/>
    <d v="2022-10-06T00:00:00"/>
    <s v="Day 3"/>
    <x v="82"/>
    <x v="74"/>
    <x v="74"/>
    <x v="0"/>
    <x v="3"/>
    <m/>
    <s v="Shark Spotted Gully"/>
    <n v="128"/>
    <n v="10.1"/>
    <n v="10.1"/>
  </r>
  <r>
    <x v="3"/>
    <d v="2022-10-06T00:00:00"/>
    <s v="Day 3"/>
    <x v="13"/>
    <x v="13"/>
    <x v="13"/>
    <x v="1"/>
    <x v="3"/>
    <m/>
    <s v="Shark Spotted Gully"/>
    <n v="127"/>
    <n v="9.8000000000000007"/>
    <n v="9.8000000000000007"/>
  </r>
  <r>
    <x v="3"/>
    <d v="2022-10-06T00:00:00"/>
    <s v="Day 3"/>
    <x v="13"/>
    <x v="13"/>
    <x v="13"/>
    <x v="1"/>
    <x v="3"/>
    <m/>
    <s v="Shark Spotted Gully"/>
    <n v="126"/>
    <n v="9.6"/>
    <n v="9.6"/>
  </r>
  <r>
    <x v="3"/>
    <d v="2022-10-06T00:00:00"/>
    <s v="Day 3"/>
    <x v="81"/>
    <x v="73"/>
    <x v="0"/>
    <x v="0"/>
    <x v="3"/>
    <m/>
    <s v="Shark Spotted Gully"/>
    <n v="126"/>
    <n v="9.6"/>
    <n v="9.6"/>
  </r>
  <r>
    <x v="3"/>
    <d v="2022-10-06T00:00:00"/>
    <s v="Day 3"/>
    <x v="12"/>
    <x v="12"/>
    <x v="12"/>
    <x v="0"/>
    <x v="3"/>
    <m/>
    <s v="Shark Spotted Gully"/>
    <n v="124"/>
    <n v="9.1"/>
    <n v="9.1"/>
  </r>
  <r>
    <x v="3"/>
    <d v="2022-10-06T00:00:00"/>
    <s v="Day 3"/>
    <x v="11"/>
    <x v="11"/>
    <x v="11"/>
    <x v="0"/>
    <x v="2"/>
    <m/>
    <s v="Shark Spotted Gully"/>
    <n v="114"/>
    <n v="6.8"/>
    <n v="6.8"/>
  </r>
  <r>
    <x v="3"/>
    <d v="2022-10-06T00:00:00"/>
    <s v="Day 3"/>
    <x v="64"/>
    <x v="56"/>
    <x v="60"/>
    <x v="0"/>
    <x v="3"/>
    <m/>
    <s v="Shark Spotted Gully"/>
    <n v="113"/>
    <n v="6.6"/>
    <n v="6.6"/>
  </r>
  <r>
    <x v="3"/>
    <d v="2022-10-06T00:00:00"/>
    <s v="Day 3"/>
    <x v="63"/>
    <x v="55"/>
    <x v="59"/>
    <x v="0"/>
    <x v="2"/>
    <m/>
    <s v="Shark Hound Smooth"/>
    <n v="113"/>
    <n v="5.7"/>
    <n v="5.7"/>
  </r>
  <r>
    <x v="3"/>
    <d v="2022-10-06T00:00:00"/>
    <s v="Day 3"/>
    <x v="83"/>
    <x v="75"/>
    <x v="75"/>
    <x v="0"/>
    <x v="2"/>
    <m/>
    <s v="Shark Hound Smooth"/>
    <n v="99"/>
    <n v="3.6"/>
    <n v="3.6"/>
  </r>
  <r>
    <x v="3"/>
    <d v="2022-10-06T00:00:00"/>
    <s v="Day 3"/>
    <x v="83"/>
    <x v="75"/>
    <x v="75"/>
    <x v="0"/>
    <x v="2"/>
    <m/>
    <s v="Elephantfish"/>
    <n v="66"/>
    <n v="2.2999999999999998"/>
    <n v="2.2999999999999998"/>
  </r>
  <r>
    <x v="3"/>
    <d v="2022-10-06T00:00:00"/>
    <s v="Day 3"/>
    <x v="62"/>
    <x v="54"/>
    <x v="58"/>
    <x v="0"/>
    <x v="2"/>
    <m/>
    <s v="Guitarfish - Lesser"/>
    <n v="79"/>
    <n v="1.8"/>
    <n v="1.8"/>
  </r>
  <r>
    <x v="3"/>
    <d v="2022-10-06T00:00:00"/>
    <s v="Day 3"/>
    <x v="62"/>
    <x v="54"/>
    <x v="58"/>
    <x v="0"/>
    <x v="2"/>
    <m/>
    <s v="Catfish - Sea Black"/>
    <n v="47"/>
    <n v="1.62"/>
    <n v="1.62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5"/>
    <m/>
    <m/>
    <x v="84"/>
    <x v="77"/>
    <x v="77"/>
    <x v="8"/>
    <x v="13"/>
    <m/>
    <m/>
    <m/>
    <m/>
    <m/>
  </r>
  <r>
    <x v="5"/>
    <m/>
    <m/>
    <x v="84"/>
    <x v="77"/>
    <x v="77"/>
    <x v="8"/>
    <x v="13"/>
    <m/>
    <m/>
    <m/>
    <m/>
    <m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88">
  <r>
    <x v="0"/>
    <s v="Date"/>
    <s v="Venue"/>
    <x v="0"/>
    <x v="0"/>
    <x v="0"/>
    <x v="0"/>
    <x v="0"/>
    <m/>
    <m/>
    <m/>
    <s v=""/>
    <s v=""/>
  </r>
  <r>
    <x v="0"/>
    <s v="Date"/>
    <s v="Venue"/>
    <x v="1"/>
    <x v="1"/>
    <x v="1"/>
    <x v="0"/>
    <x v="0"/>
    <m/>
    <m/>
    <m/>
    <s v=""/>
    <s v=""/>
  </r>
  <r>
    <x v="0"/>
    <s v="Date"/>
    <s v="Venue"/>
    <x v="2"/>
    <x v="2"/>
    <x v="2"/>
    <x v="1"/>
    <x v="1"/>
    <m/>
    <m/>
    <m/>
    <s v=""/>
    <s v=""/>
  </r>
  <r>
    <x v="0"/>
    <s v="Date"/>
    <s v="Venue"/>
    <x v="3"/>
    <x v="3"/>
    <x v="3"/>
    <x v="1"/>
    <x v="1"/>
    <m/>
    <m/>
    <m/>
    <s v=""/>
    <s v=""/>
  </r>
  <r>
    <x v="0"/>
    <s v="Date"/>
    <s v="Venue"/>
    <x v="4"/>
    <x v="4"/>
    <x v="4"/>
    <x v="1"/>
    <x v="1"/>
    <m/>
    <m/>
    <m/>
    <s v=""/>
    <s v=""/>
  </r>
  <r>
    <x v="0"/>
    <s v="Date"/>
    <s v="Venue"/>
    <x v="5"/>
    <x v="5"/>
    <x v="5"/>
    <x v="1"/>
    <x v="1"/>
    <m/>
    <m/>
    <m/>
    <s v=""/>
    <s v=""/>
  </r>
  <r>
    <x v="0"/>
    <s v="Date"/>
    <s v="Venue"/>
    <x v="0"/>
    <x v="0"/>
    <x v="0"/>
    <x v="0"/>
    <x v="0"/>
    <s v="Kob"/>
    <m/>
    <n v="40"/>
    <n v="0.7"/>
    <n v="0.7"/>
  </r>
  <r>
    <x v="0"/>
    <s v="Date"/>
    <s v="Venue"/>
    <x v="0"/>
    <x v="0"/>
    <x v="0"/>
    <x v="0"/>
    <x v="0"/>
    <s v="Kob"/>
    <m/>
    <n v="49"/>
    <n v="1.2"/>
    <n v="1.2"/>
  </r>
  <r>
    <x v="0"/>
    <s v="Date"/>
    <s v="Venue"/>
    <x v="6"/>
    <x v="6"/>
    <x v="6"/>
    <x v="0"/>
    <x v="1"/>
    <m/>
    <m/>
    <m/>
    <s v=""/>
    <s v=""/>
  </r>
  <r>
    <x v="0"/>
    <s v="Date"/>
    <s v="Venue"/>
    <x v="7"/>
    <x v="7"/>
    <x v="7"/>
    <x v="0"/>
    <x v="2"/>
    <m/>
    <m/>
    <m/>
    <s v=""/>
    <s v=""/>
  </r>
  <r>
    <x v="0"/>
    <s v="Date"/>
    <s v="Venue"/>
    <x v="8"/>
    <x v="8"/>
    <x v="8"/>
    <x v="0"/>
    <x v="2"/>
    <m/>
    <m/>
    <m/>
    <s v=""/>
    <s v=""/>
  </r>
  <r>
    <x v="0"/>
    <s v="Date"/>
    <s v="Venue"/>
    <x v="9"/>
    <x v="9"/>
    <x v="9"/>
    <x v="0"/>
    <x v="3"/>
    <m/>
    <m/>
    <m/>
    <s v=""/>
    <s v=""/>
  </r>
  <r>
    <x v="0"/>
    <s v="Date"/>
    <s v="Venue"/>
    <x v="10"/>
    <x v="10"/>
    <x v="10"/>
    <x v="0"/>
    <x v="3"/>
    <m/>
    <m/>
    <m/>
    <s v=""/>
    <s v=""/>
  </r>
  <r>
    <x v="0"/>
    <s v="Date"/>
    <s v="Venue"/>
    <x v="10"/>
    <x v="10"/>
    <x v="10"/>
    <x v="0"/>
    <x v="3"/>
    <m/>
    <m/>
    <m/>
    <s v=""/>
    <s v=""/>
  </r>
  <r>
    <x v="0"/>
    <s v="Date"/>
    <s v="Venue"/>
    <x v="11"/>
    <x v="11"/>
    <x v="11"/>
    <x v="0"/>
    <x v="2"/>
    <s v="Kob"/>
    <m/>
    <n v="84"/>
    <n v="6.2"/>
    <n v="6.2"/>
  </r>
  <r>
    <x v="0"/>
    <s v="Date"/>
    <s v="Venue"/>
    <x v="9"/>
    <x v="9"/>
    <x v="9"/>
    <x v="0"/>
    <x v="3"/>
    <m/>
    <m/>
    <m/>
    <s v=""/>
    <s v=""/>
  </r>
  <r>
    <x v="0"/>
    <s v="Date"/>
    <s v="Venue"/>
    <x v="12"/>
    <x v="12"/>
    <x v="12"/>
    <x v="0"/>
    <x v="3"/>
    <m/>
    <m/>
    <m/>
    <s v=""/>
    <s v=""/>
  </r>
  <r>
    <x v="0"/>
    <s v="Date"/>
    <s v="Venue"/>
    <x v="13"/>
    <x v="13"/>
    <x v="13"/>
    <x v="1"/>
    <x v="3"/>
    <m/>
    <m/>
    <m/>
    <s v=""/>
    <s v=""/>
  </r>
  <r>
    <x v="0"/>
    <s v="Date"/>
    <s v="Venue"/>
    <x v="14"/>
    <x v="14"/>
    <x v="14"/>
    <x v="0"/>
    <x v="2"/>
    <m/>
    <m/>
    <m/>
    <s v=""/>
    <s v=""/>
  </r>
  <r>
    <x v="0"/>
    <s v="Date"/>
    <s v="Venue"/>
    <x v="15"/>
    <x v="15"/>
    <x v="15"/>
    <x v="0"/>
    <x v="4"/>
    <s v="Kob"/>
    <m/>
    <n v="60"/>
    <n v="2.2000000000000002"/>
    <n v="2.2000000000000002"/>
  </r>
  <r>
    <x v="0"/>
    <s v="Date"/>
    <s v="Venue"/>
    <x v="16"/>
    <x v="16"/>
    <x v="16"/>
    <x v="0"/>
    <x v="4"/>
    <m/>
    <m/>
    <m/>
    <s v=""/>
    <s v=""/>
  </r>
  <r>
    <x v="0"/>
    <s v="Date"/>
    <s v="Venue"/>
    <x v="15"/>
    <x v="15"/>
    <x v="15"/>
    <x v="0"/>
    <x v="4"/>
    <m/>
    <m/>
    <m/>
    <s v=""/>
    <s v=""/>
  </r>
  <r>
    <x v="0"/>
    <s v="Date"/>
    <s v="Venue"/>
    <x v="17"/>
    <x v="17"/>
    <x v="17"/>
    <x v="0"/>
    <x v="4"/>
    <m/>
    <m/>
    <m/>
    <s v=""/>
    <s v=""/>
  </r>
  <r>
    <x v="0"/>
    <s v="Date"/>
    <s v="Venue"/>
    <x v="18"/>
    <x v="18"/>
    <x v="18"/>
    <x v="0"/>
    <x v="4"/>
    <m/>
    <m/>
    <m/>
    <s v=""/>
    <s v=""/>
  </r>
  <r>
    <x v="0"/>
    <s v="Date"/>
    <s v="Venue"/>
    <x v="19"/>
    <x v="19"/>
    <x v="19"/>
    <x v="1"/>
    <x v="5"/>
    <m/>
    <m/>
    <m/>
    <s v=""/>
    <s v=""/>
  </r>
  <r>
    <x v="0"/>
    <s v="Date"/>
    <s v="Venue"/>
    <x v="20"/>
    <x v="20"/>
    <x v="20"/>
    <x v="1"/>
    <x v="5"/>
    <m/>
    <m/>
    <m/>
    <s v=""/>
    <s v=""/>
  </r>
  <r>
    <x v="0"/>
    <s v="Date"/>
    <s v="Venue"/>
    <x v="21"/>
    <x v="21"/>
    <x v="21"/>
    <x v="0"/>
    <x v="4"/>
    <m/>
    <m/>
    <m/>
    <s v=""/>
    <s v=""/>
  </r>
  <r>
    <x v="0"/>
    <s v="Date"/>
    <s v="Venue"/>
    <x v="20"/>
    <x v="20"/>
    <x v="20"/>
    <x v="1"/>
    <x v="5"/>
    <m/>
    <m/>
    <m/>
    <s v=""/>
    <s v=""/>
  </r>
  <r>
    <x v="0"/>
    <s v="Date"/>
    <s v="Venue"/>
    <x v="22"/>
    <x v="3"/>
    <x v="22"/>
    <x v="1"/>
    <x v="5"/>
    <m/>
    <m/>
    <m/>
    <s v=""/>
    <s v=""/>
  </r>
  <r>
    <x v="0"/>
    <s v="Date"/>
    <s v="Venue"/>
    <x v="23"/>
    <x v="22"/>
    <x v="3"/>
    <x v="0"/>
    <x v="5"/>
    <m/>
    <m/>
    <m/>
    <s v=""/>
    <s v=""/>
  </r>
  <r>
    <x v="0"/>
    <s v="Date"/>
    <s v="Venue"/>
    <x v="19"/>
    <x v="19"/>
    <x v="19"/>
    <x v="1"/>
    <x v="5"/>
    <m/>
    <m/>
    <m/>
    <s v=""/>
    <s v=""/>
  </r>
  <r>
    <x v="0"/>
    <s v="Date"/>
    <s v="Venue"/>
    <x v="24"/>
    <x v="23"/>
    <x v="23"/>
    <x v="0"/>
    <x v="5"/>
    <m/>
    <s v="Shark Cow / Sevengill"/>
    <n v="140"/>
    <n v="36.1"/>
    <n v="36.1"/>
  </r>
  <r>
    <x v="0"/>
    <s v="Date"/>
    <s v="Venue"/>
    <x v="18"/>
    <x v="18"/>
    <x v="18"/>
    <x v="0"/>
    <x v="4"/>
    <m/>
    <s v="Shark Cow / Sevengill"/>
    <n v="132"/>
    <n v="29.8"/>
    <n v="29.8"/>
  </r>
  <r>
    <x v="0"/>
    <s v="Date"/>
    <s v="Venue"/>
    <x v="19"/>
    <x v="19"/>
    <x v="19"/>
    <x v="1"/>
    <x v="5"/>
    <m/>
    <s v="Shark Spotted Gully"/>
    <n v="170"/>
    <n v="26.7"/>
    <n v="26.7"/>
  </r>
  <r>
    <x v="0"/>
    <s v="Date"/>
    <s v="Venue"/>
    <x v="25"/>
    <x v="21"/>
    <x v="24"/>
    <x v="0"/>
    <x v="6"/>
    <s v="Kob"/>
    <m/>
    <n v="47"/>
    <n v="1.1000000000000001"/>
    <n v="1.1000000000000001"/>
  </r>
  <r>
    <x v="0"/>
    <s v="Date"/>
    <s v="Venue"/>
    <x v="26"/>
    <x v="24"/>
    <x v="25"/>
    <x v="1"/>
    <x v="7"/>
    <s v="Kob"/>
    <m/>
    <n v="54"/>
    <n v="1.6"/>
    <n v="1.6"/>
  </r>
  <r>
    <x v="0"/>
    <s v="Date"/>
    <s v="Venue"/>
    <x v="27"/>
    <x v="25"/>
    <x v="26"/>
    <x v="0"/>
    <x v="7"/>
    <s v="Kob"/>
    <m/>
    <n v="62"/>
    <n v="2.5"/>
    <n v="2.5"/>
  </r>
  <r>
    <x v="0"/>
    <s v="Date"/>
    <s v="Venue"/>
    <x v="25"/>
    <x v="21"/>
    <x v="24"/>
    <x v="0"/>
    <x v="6"/>
    <s v="Kob"/>
    <m/>
    <n v="79"/>
    <n v="5.2"/>
    <n v="5.2"/>
  </r>
  <r>
    <x v="0"/>
    <s v="Date"/>
    <s v="Venue"/>
    <x v="28"/>
    <x v="26"/>
    <x v="27"/>
    <x v="0"/>
    <x v="6"/>
    <s v="Kob"/>
    <m/>
    <n v="92"/>
    <n v="8.1999999999999993"/>
    <n v="8.1999999999999993"/>
  </r>
  <r>
    <x v="0"/>
    <s v="Date"/>
    <s v="Venue"/>
    <x v="29"/>
    <x v="27"/>
    <x v="28"/>
    <x v="1"/>
    <x v="7"/>
    <s v="Kob"/>
    <m/>
    <n v="105"/>
    <n v="12.2"/>
    <n v="12.2"/>
  </r>
  <r>
    <x v="0"/>
    <s v="Date"/>
    <s v="Venue"/>
    <x v="30"/>
    <x v="28"/>
    <x v="29"/>
    <x v="0"/>
    <x v="6"/>
    <m/>
    <m/>
    <m/>
    <s v=""/>
    <s v=""/>
  </r>
  <r>
    <x v="0"/>
    <s v="Date"/>
    <s v="Venue"/>
    <x v="31"/>
    <x v="29"/>
    <x v="30"/>
    <x v="0"/>
    <x v="6"/>
    <m/>
    <m/>
    <m/>
    <s v=""/>
    <s v=""/>
  </r>
  <r>
    <x v="0"/>
    <s v="Date"/>
    <s v="Venue"/>
    <x v="32"/>
    <x v="26"/>
    <x v="31"/>
    <x v="0"/>
    <x v="6"/>
    <m/>
    <m/>
    <m/>
    <s v=""/>
    <s v=""/>
  </r>
  <r>
    <x v="0"/>
    <s v="Date"/>
    <s v="Venue"/>
    <x v="33"/>
    <x v="26"/>
    <x v="32"/>
    <x v="0"/>
    <x v="6"/>
    <m/>
    <m/>
    <m/>
    <s v=""/>
    <s v=""/>
  </r>
  <r>
    <x v="0"/>
    <s v="Date"/>
    <s v="Venue"/>
    <x v="34"/>
    <x v="30"/>
    <x v="33"/>
    <x v="2"/>
    <x v="8"/>
    <m/>
    <m/>
    <m/>
    <s v=""/>
    <s v=""/>
  </r>
  <r>
    <x v="0"/>
    <s v="Date"/>
    <s v="Venue"/>
    <x v="35"/>
    <x v="31"/>
    <x v="34"/>
    <x v="2"/>
    <x v="8"/>
    <m/>
    <m/>
    <m/>
    <s v=""/>
    <s v=""/>
  </r>
  <r>
    <x v="0"/>
    <s v="Date"/>
    <s v="Venue"/>
    <x v="36"/>
    <x v="32"/>
    <x v="35"/>
    <x v="3"/>
    <x v="9"/>
    <m/>
    <m/>
    <m/>
    <s v=""/>
    <s v=""/>
  </r>
  <r>
    <x v="0"/>
    <s v="Date"/>
    <s v="Venue"/>
    <x v="37"/>
    <x v="33"/>
    <x v="36"/>
    <x v="3"/>
    <x v="9"/>
    <m/>
    <m/>
    <m/>
    <s v=""/>
    <s v=""/>
  </r>
  <r>
    <x v="0"/>
    <s v="Date"/>
    <s v="Venue"/>
    <x v="37"/>
    <x v="33"/>
    <x v="36"/>
    <x v="3"/>
    <x v="9"/>
    <m/>
    <m/>
    <m/>
    <s v=""/>
    <s v=""/>
  </r>
  <r>
    <x v="0"/>
    <s v="Date"/>
    <s v="Venue"/>
    <x v="34"/>
    <x v="30"/>
    <x v="33"/>
    <x v="2"/>
    <x v="8"/>
    <m/>
    <m/>
    <m/>
    <s v=""/>
    <s v=""/>
  </r>
  <r>
    <x v="0"/>
    <s v="Date"/>
    <s v="Venue"/>
    <x v="38"/>
    <x v="34"/>
    <x v="37"/>
    <x v="2"/>
    <x v="8"/>
    <m/>
    <s v="Shark Spotted Gully"/>
    <n v="168"/>
    <n v="25.7"/>
    <n v="25.7"/>
  </r>
  <r>
    <x v="0"/>
    <s v="Date"/>
    <s v="Venue"/>
    <x v="39"/>
    <x v="25"/>
    <x v="38"/>
    <x v="2"/>
    <x v="8"/>
    <m/>
    <s v="Shark Spotted Gully"/>
    <n v="167"/>
    <n v="25.2"/>
    <n v="25.2"/>
  </r>
  <r>
    <x v="0"/>
    <s v="Date"/>
    <s v="Venue"/>
    <x v="38"/>
    <x v="34"/>
    <x v="37"/>
    <x v="2"/>
    <x v="8"/>
    <m/>
    <s v="Shark Cow / Sevengill"/>
    <n v="124"/>
    <n v="24.3"/>
    <n v="24.3"/>
  </r>
  <r>
    <x v="0"/>
    <s v="Date"/>
    <s v="Venue"/>
    <x v="40"/>
    <x v="25"/>
    <x v="39"/>
    <x v="3"/>
    <x v="9"/>
    <m/>
    <s v="Shark Spotted Gully"/>
    <n v="165"/>
    <n v="24.1"/>
    <n v="24.1"/>
  </r>
  <r>
    <x v="0"/>
    <s v="Date"/>
    <s v="Venue"/>
    <x v="41"/>
    <x v="35"/>
    <x v="40"/>
    <x v="4"/>
    <x v="10"/>
    <m/>
    <s v="Shark Hound Smooth"/>
    <n v="81"/>
    <n v="1.8"/>
    <n v="1.8"/>
  </r>
  <r>
    <x v="0"/>
    <s v="Date"/>
    <s v="Venue"/>
    <x v="42"/>
    <x v="36"/>
    <x v="3"/>
    <x v="4"/>
    <x v="10"/>
    <m/>
    <s v="Guitarfish - Lesser"/>
    <n v="87"/>
    <n v="2.4"/>
    <n v="2.4"/>
  </r>
  <r>
    <x v="0"/>
    <s v="Date"/>
    <s v="Venue"/>
    <x v="43"/>
    <x v="37"/>
    <x v="41"/>
    <x v="4"/>
    <x v="10"/>
    <s v="Kob"/>
    <m/>
    <n v="43"/>
    <n v="0.8"/>
    <n v="0.8"/>
  </r>
  <r>
    <x v="0"/>
    <s v="Date"/>
    <s v="Venue"/>
    <x v="44"/>
    <x v="38"/>
    <x v="42"/>
    <x v="4"/>
    <x v="11"/>
    <s v="Kob"/>
    <m/>
    <n v="42"/>
    <n v="0.8"/>
    <n v="0.8"/>
  </r>
  <r>
    <x v="0"/>
    <s v="Date"/>
    <s v="Venue"/>
    <x v="41"/>
    <x v="35"/>
    <x v="40"/>
    <x v="4"/>
    <x v="10"/>
    <m/>
    <s v="Shark Spotted Gully"/>
    <n v="95"/>
    <n v="3.6"/>
    <n v="3.6"/>
  </r>
  <r>
    <x v="0"/>
    <s v="Date"/>
    <s v="Venue"/>
    <x v="41"/>
    <x v="35"/>
    <x v="40"/>
    <x v="4"/>
    <x v="10"/>
    <m/>
    <s v="Shark Spotted Gully"/>
    <n v="97"/>
    <n v="3.9"/>
    <n v="3.9"/>
  </r>
  <r>
    <x v="0"/>
    <s v="Date"/>
    <s v="Venue"/>
    <x v="45"/>
    <x v="39"/>
    <x v="43"/>
    <x v="4"/>
    <x v="11"/>
    <m/>
    <s v="Shark Spotted Gully"/>
    <n v="97"/>
    <n v="3.9"/>
    <n v="3.9"/>
  </r>
  <r>
    <x v="0"/>
    <s v="Date"/>
    <s v="Venue"/>
    <x v="46"/>
    <x v="40"/>
    <x v="44"/>
    <x v="0"/>
    <x v="4"/>
    <m/>
    <s v="Shark Spotted Gully"/>
    <n v="168"/>
    <n v="25.7"/>
    <n v="25.7"/>
  </r>
  <r>
    <x v="0"/>
    <s v="Date"/>
    <s v="Venue"/>
    <x v="23"/>
    <x v="22"/>
    <x v="3"/>
    <x v="0"/>
    <x v="5"/>
    <m/>
    <s v="Shark Cow / Sevengill"/>
    <n v="124"/>
    <n v="24.3"/>
    <n v="24.3"/>
  </r>
  <r>
    <x v="0"/>
    <s v="Date"/>
    <s v="Venue"/>
    <x v="23"/>
    <x v="22"/>
    <x v="3"/>
    <x v="0"/>
    <x v="5"/>
    <m/>
    <s v="Shark Cow / Sevengill"/>
    <n v="124"/>
    <n v="24.3"/>
    <n v="24.3"/>
  </r>
  <r>
    <x v="0"/>
    <s v="Date"/>
    <s v="Venue"/>
    <x v="16"/>
    <x v="16"/>
    <x v="16"/>
    <x v="0"/>
    <x v="4"/>
    <m/>
    <s v="Shark Spotted Gully"/>
    <n v="165"/>
    <n v="24.1"/>
    <n v="24.1"/>
  </r>
  <r>
    <x v="0"/>
    <s v="Date"/>
    <s v="Venue"/>
    <x v="47"/>
    <x v="41"/>
    <x v="45"/>
    <x v="1"/>
    <x v="5"/>
    <m/>
    <s v="Shark Spotted Gully"/>
    <n v="164"/>
    <n v="23.6"/>
    <n v="23.6"/>
  </r>
  <r>
    <x v="0"/>
    <s v="Date"/>
    <s v="Venue"/>
    <x v="48"/>
    <x v="42"/>
    <x v="46"/>
    <x v="0"/>
    <x v="4"/>
    <m/>
    <s v="Shark Spotted Gully"/>
    <n v="162"/>
    <n v="22.7"/>
    <n v="22.7"/>
  </r>
  <r>
    <x v="0"/>
    <s v="Date"/>
    <s v="Venue"/>
    <x v="23"/>
    <x v="22"/>
    <x v="3"/>
    <x v="0"/>
    <x v="5"/>
    <m/>
    <s v="Shark Cow / Sevengill"/>
    <n v="121"/>
    <n v="22.4"/>
    <n v="22.4"/>
  </r>
  <r>
    <x v="0"/>
    <s v="Date"/>
    <s v="Venue"/>
    <x v="49"/>
    <x v="43"/>
    <x v="47"/>
    <x v="1"/>
    <x v="5"/>
    <m/>
    <s v="Shark Cow / Sevengill"/>
    <n v="120"/>
    <n v="21.8"/>
    <n v="21.8"/>
  </r>
  <r>
    <x v="0"/>
    <s v="Date"/>
    <s v="Venue"/>
    <x v="18"/>
    <x v="18"/>
    <x v="18"/>
    <x v="0"/>
    <x v="4"/>
    <m/>
    <s v="Shark Spotted Gully"/>
    <n v="160"/>
    <n v="21.7"/>
    <n v="21.7"/>
  </r>
  <r>
    <x v="0"/>
    <s v="Date"/>
    <s v="Venue"/>
    <x v="17"/>
    <x v="17"/>
    <x v="17"/>
    <x v="0"/>
    <x v="4"/>
    <m/>
    <s v="Shark Spotted Gully"/>
    <n v="158"/>
    <n v="20.8"/>
    <n v="20.8"/>
  </r>
  <r>
    <x v="0"/>
    <s v="Date"/>
    <s v="Venue"/>
    <x v="17"/>
    <x v="17"/>
    <x v="17"/>
    <x v="0"/>
    <x v="4"/>
    <m/>
    <s v="Shark Spotted Gully"/>
    <n v="158"/>
    <n v="20.8"/>
    <n v="20.8"/>
  </r>
  <r>
    <x v="0"/>
    <s v="Date"/>
    <s v="Venue"/>
    <x v="16"/>
    <x v="16"/>
    <x v="16"/>
    <x v="0"/>
    <x v="4"/>
    <m/>
    <s v="Shark Spotted Gully"/>
    <n v="156"/>
    <n v="19.899999999999999"/>
    <n v="19.899999999999999"/>
  </r>
  <r>
    <x v="0"/>
    <s v="Date"/>
    <s v="Venue"/>
    <x v="49"/>
    <x v="43"/>
    <x v="47"/>
    <x v="1"/>
    <x v="5"/>
    <m/>
    <s v="Shark Spotted Gully"/>
    <n v="156"/>
    <n v="19.899999999999999"/>
    <n v="19.899999999999999"/>
  </r>
  <r>
    <x v="0"/>
    <s v="Date"/>
    <s v="Venue"/>
    <x v="17"/>
    <x v="17"/>
    <x v="17"/>
    <x v="0"/>
    <x v="4"/>
    <m/>
    <s v="Shark Spotted Gully"/>
    <n v="155"/>
    <n v="19.5"/>
    <n v="19.5"/>
  </r>
  <r>
    <x v="0"/>
    <s v="Date"/>
    <s v="Venue"/>
    <x v="50"/>
    <x v="44"/>
    <x v="48"/>
    <x v="0"/>
    <x v="7"/>
    <m/>
    <m/>
    <m/>
    <s v=""/>
    <s v=""/>
  </r>
  <r>
    <x v="0"/>
    <s v="Date"/>
    <s v="Venue"/>
    <x v="51"/>
    <x v="45"/>
    <x v="49"/>
    <x v="1"/>
    <x v="7"/>
    <m/>
    <m/>
    <m/>
    <s v=""/>
    <s v=""/>
  </r>
  <r>
    <x v="0"/>
    <s v="Date"/>
    <s v="Venue"/>
    <x v="30"/>
    <x v="28"/>
    <x v="29"/>
    <x v="0"/>
    <x v="6"/>
    <m/>
    <m/>
    <m/>
    <s v=""/>
    <s v=""/>
  </r>
  <r>
    <x v="0"/>
    <s v="Date"/>
    <s v="Venue"/>
    <x v="33"/>
    <x v="26"/>
    <x v="32"/>
    <x v="0"/>
    <x v="6"/>
    <m/>
    <m/>
    <m/>
    <s v=""/>
    <s v=""/>
  </r>
  <r>
    <x v="0"/>
    <s v="Date"/>
    <s v="Venue"/>
    <x v="31"/>
    <x v="29"/>
    <x v="30"/>
    <x v="0"/>
    <x v="6"/>
    <m/>
    <m/>
    <m/>
    <s v=""/>
    <s v=""/>
  </r>
  <r>
    <x v="0"/>
    <s v="Date"/>
    <s v="Venue"/>
    <x v="32"/>
    <x v="26"/>
    <x v="31"/>
    <x v="0"/>
    <x v="6"/>
    <m/>
    <m/>
    <m/>
    <s v=""/>
    <s v=""/>
  </r>
  <r>
    <x v="0"/>
    <s v="Date"/>
    <s v="Venue"/>
    <x v="30"/>
    <x v="28"/>
    <x v="29"/>
    <x v="0"/>
    <x v="6"/>
    <m/>
    <m/>
    <m/>
    <s v=""/>
    <s v=""/>
  </r>
  <r>
    <x v="0"/>
    <s v="Date"/>
    <s v="Venue"/>
    <x v="27"/>
    <x v="25"/>
    <x v="26"/>
    <x v="0"/>
    <x v="7"/>
    <m/>
    <s v="Shark Spotted Gully"/>
    <n v="161"/>
    <n v="22.2"/>
    <n v="22.2"/>
  </r>
  <r>
    <x v="0"/>
    <s v="Date"/>
    <s v="Venue"/>
    <x v="51"/>
    <x v="45"/>
    <x v="49"/>
    <x v="1"/>
    <x v="7"/>
    <m/>
    <s v="Shark Spotted Gully"/>
    <n v="161"/>
    <n v="22.2"/>
    <n v="22.2"/>
  </r>
  <r>
    <x v="0"/>
    <s v="Date"/>
    <s v="Venue"/>
    <x v="52"/>
    <x v="46"/>
    <x v="50"/>
    <x v="0"/>
    <x v="6"/>
    <m/>
    <s v="Shark Cow / Sevengill"/>
    <n v="120"/>
    <n v="21.8"/>
    <n v="21.8"/>
  </r>
  <r>
    <x v="0"/>
    <s v="Date"/>
    <s v="Venue"/>
    <x v="3"/>
    <x v="3"/>
    <x v="3"/>
    <x v="1"/>
    <x v="1"/>
    <m/>
    <m/>
    <m/>
    <s v=""/>
    <s v=""/>
  </r>
  <r>
    <x v="0"/>
    <s v="Date"/>
    <s v="Venue"/>
    <x v="53"/>
    <x v="47"/>
    <x v="51"/>
    <x v="1"/>
    <x v="1"/>
    <m/>
    <m/>
    <m/>
    <s v=""/>
    <s v=""/>
  </r>
  <r>
    <x v="0"/>
    <s v="Date"/>
    <s v="Venue"/>
    <x v="0"/>
    <x v="0"/>
    <x v="0"/>
    <x v="0"/>
    <x v="0"/>
    <m/>
    <m/>
    <m/>
    <s v=""/>
    <s v=""/>
  </r>
  <r>
    <x v="0"/>
    <s v="Date"/>
    <s v="Venue"/>
    <x v="54"/>
    <x v="26"/>
    <x v="52"/>
    <x v="0"/>
    <x v="0"/>
    <m/>
    <m/>
    <m/>
    <s v=""/>
    <s v=""/>
  </r>
  <r>
    <x v="0"/>
    <s v="Date"/>
    <s v="Venue"/>
    <x v="3"/>
    <x v="3"/>
    <x v="3"/>
    <x v="1"/>
    <x v="1"/>
    <m/>
    <m/>
    <m/>
    <s v=""/>
    <s v=""/>
  </r>
  <r>
    <x v="0"/>
    <s v="Date"/>
    <s v="Venue"/>
    <x v="5"/>
    <x v="5"/>
    <x v="5"/>
    <x v="1"/>
    <x v="1"/>
    <m/>
    <m/>
    <m/>
    <s v=""/>
    <s v=""/>
  </r>
  <r>
    <x v="0"/>
    <s v="Date"/>
    <s v="Venue"/>
    <x v="4"/>
    <x v="4"/>
    <x v="4"/>
    <x v="1"/>
    <x v="1"/>
    <m/>
    <m/>
    <m/>
    <s v=""/>
    <s v=""/>
  </r>
  <r>
    <x v="0"/>
    <s v="Date"/>
    <s v="Venue"/>
    <x v="53"/>
    <x v="47"/>
    <x v="51"/>
    <x v="1"/>
    <x v="1"/>
    <m/>
    <m/>
    <m/>
    <s v=""/>
    <s v=""/>
  </r>
  <r>
    <x v="0"/>
    <s v="Date"/>
    <s v="Venue"/>
    <x v="55"/>
    <x v="18"/>
    <x v="11"/>
    <x v="0"/>
    <x v="0"/>
    <m/>
    <m/>
    <m/>
    <s v=""/>
    <s v=""/>
  </r>
  <r>
    <x v="0"/>
    <s v="Date"/>
    <s v="Venue"/>
    <x v="1"/>
    <x v="1"/>
    <x v="1"/>
    <x v="0"/>
    <x v="0"/>
    <m/>
    <m/>
    <m/>
    <s v=""/>
    <s v=""/>
  </r>
  <r>
    <x v="0"/>
    <s v="Date"/>
    <s v="Venue"/>
    <x v="56"/>
    <x v="48"/>
    <x v="53"/>
    <x v="0"/>
    <x v="0"/>
    <m/>
    <m/>
    <m/>
    <s v=""/>
    <s v=""/>
  </r>
  <r>
    <x v="0"/>
    <s v="Date"/>
    <s v="Venue"/>
    <x v="55"/>
    <x v="18"/>
    <x v="11"/>
    <x v="0"/>
    <x v="0"/>
    <s v="Kob"/>
    <m/>
    <n v="65"/>
    <n v="2.8"/>
    <n v="2.8"/>
  </r>
  <r>
    <x v="0"/>
    <s v="Date"/>
    <s v="Venue"/>
    <x v="0"/>
    <x v="0"/>
    <x v="0"/>
    <x v="0"/>
    <x v="0"/>
    <s v="Kob"/>
    <m/>
    <n v="74"/>
    <n v="4.2"/>
    <n v="4.2"/>
  </r>
  <r>
    <x v="0"/>
    <s v="Date"/>
    <s v="Venue"/>
    <x v="56"/>
    <x v="48"/>
    <x v="53"/>
    <x v="0"/>
    <x v="0"/>
    <s v="Kob"/>
    <m/>
    <n v="92"/>
    <n v="8.1999999999999993"/>
    <n v="8.1999999999999993"/>
  </r>
  <r>
    <x v="0"/>
    <s v="Date"/>
    <s v="Venue"/>
    <x v="39"/>
    <x v="25"/>
    <x v="38"/>
    <x v="2"/>
    <x v="8"/>
    <m/>
    <s v="Shark Spotted Gully"/>
    <n v="165"/>
    <n v="24.1"/>
    <n v="24.1"/>
  </r>
  <r>
    <x v="0"/>
    <s v="Date"/>
    <s v="Venue"/>
    <x v="57"/>
    <x v="49"/>
    <x v="54"/>
    <x v="3"/>
    <x v="9"/>
    <m/>
    <s v="Shark Spotted Gully"/>
    <n v="163"/>
    <n v="23.1"/>
    <n v="23.1"/>
  </r>
  <r>
    <x v="0"/>
    <s v="Date"/>
    <s v="Venue"/>
    <x v="39"/>
    <x v="25"/>
    <x v="38"/>
    <x v="2"/>
    <x v="8"/>
    <m/>
    <s v="Shark Spotted Gully"/>
    <n v="163"/>
    <n v="23.1"/>
    <n v="23.1"/>
  </r>
  <r>
    <x v="0"/>
    <s v="Date"/>
    <s v="Venue"/>
    <x v="58"/>
    <x v="50"/>
    <x v="53"/>
    <x v="3"/>
    <x v="9"/>
    <m/>
    <s v="Shark Spotted Gully"/>
    <n v="162"/>
    <n v="22.7"/>
    <n v="22.7"/>
  </r>
  <r>
    <x v="0"/>
    <s v="Date"/>
    <s v="Venue"/>
    <x v="40"/>
    <x v="25"/>
    <x v="39"/>
    <x v="3"/>
    <x v="9"/>
    <m/>
    <s v="Shark Spotted Gully"/>
    <n v="162"/>
    <n v="22.7"/>
    <n v="22.7"/>
  </r>
  <r>
    <x v="0"/>
    <s v="Date"/>
    <s v="Venue"/>
    <x v="59"/>
    <x v="51"/>
    <x v="55"/>
    <x v="2"/>
    <x v="8"/>
    <m/>
    <s v="Shark Spotted Gully"/>
    <n v="161"/>
    <n v="22.2"/>
    <n v="22.2"/>
  </r>
  <r>
    <x v="0"/>
    <s v="Date"/>
    <s v="Venue"/>
    <x v="58"/>
    <x v="50"/>
    <x v="53"/>
    <x v="3"/>
    <x v="9"/>
    <m/>
    <s v="Shark Spotted Gully"/>
    <n v="160"/>
    <n v="21.7"/>
    <n v="21.7"/>
  </r>
  <r>
    <x v="0"/>
    <s v="Date"/>
    <s v="Venue"/>
    <x v="59"/>
    <x v="51"/>
    <x v="55"/>
    <x v="2"/>
    <x v="8"/>
    <m/>
    <s v="Shark Spotted Gully"/>
    <n v="157"/>
    <n v="20.399999999999999"/>
    <n v="20.399999999999999"/>
  </r>
  <r>
    <x v="0"/>
    <s v="Date"/>
    <s v="Venue"/>
    <x v="60"/>
    <x v="52"/>
    <x v="56"/>
    <x v="3"/>
    <x v="9"/>
    <m/>
    <s v="Shark Spotted Gully"/>
    <n v="156"/>
    <n v="19.899999999999999"/>
    <n v="19.899999999999999"/>
  </r>
  <r>
    <x v="0"/>
    <s v="Date"/>
    <s v="Venue"/>
    <x v="40"/>
    <x v="25"/>
    <x v="39"/>
    <x v="3"/>
    <x v="9"/>
    <m/>
    <s v="Shark Spotted Gully"/>
    <n v="156"/>
    <n v="19.899999999999999"/>
    <n v="19.899999999999999"/>
  </r>
  <r>
    <x v="0"/>
    <s v="Date"/>
    <s v="Venue"/>
    <x v="59"/>
    <x v="51"/>
    <x v="55"/>
    <x v="2"/>
    <x v="8"/>
    <m/>
    <s v="Shark Spotted Gully"/>
    <n v="156"/>
    <n v="19.899999999999999"/>
    <n v="19.899999999999999"/>
  </r>
  <r>
    <x v="0"/>
    <s v="Date"/>
    <s v="Venue"/>
    <x v="59"/>
    <x v="51"/>
    <x v="55"/>
    <x v="2"/>
    <x v="8"/>
    <m/>
    <s v="Shark Spotted Gully"/>
    <n v="154"/>
    <n v="19.100000000000001"/>
    <n v="19.100000000000001"/>
  </r>
  <r>
    <x v="0"/>
    <s v="Date"/>
    <s v="Venue"/>
    <x v="61"/>
    <x v="53"/>
    <x v="57"/>
    <x v="3"/>
    <x v="9"/>
    <m/>
    <s v="Shark Spotted Gully"/>
    <n v="154"/>
    <n v="19.100000000000001"/>
    <n v="19.100000000000001"/>
  </r>
  <r>
    <x v="0"/>
    <s v="Date"/>
    <s v="Venue"/>
    <x v="37"/>
    <x v="33"/>
    <x v="36"/>
    <x v="3"/>
    <x v="9"/>
    <m/>
    <s v="Shark Spotted Gully"/>
    <n v="153"/>
    <n v="18.600000000000001"/>
    <n v="18.600000000000001"/>
  </r>
  <r>
    <x v="0"/>
    <s v="Date"/>
    <s v="Venue"/>
    <x v="7"/>
    <x v="7"/>
    <x v="7"/>
    <x v="0"/>
    <x v="2"/>
    <m/>
    <m/>
    <m/>
    <s v=""/>
    <s v=""/>
  </r>
  <r>
    <x v="0"/>
    <s v="Date"/>
    <s v="Venue"/>
    <x v="62"/>
    <x v="54"/>
    <x v="58"/>
    <x v="0"/>
    <x v="2"/>
    <m/>
    <m/>
    <m/>
    <s v=""/>
    <s v=""/>
  </r>
  <r>
    <x v="0"/>
    <s v="Date"/>
    <s v="Venue"/>
    <x v="63"/>
    <x v="55"/>
    <x v="59"/>
    <x v="0"/>
    <x v="2"/>
    <m/>
    <m/>
    <m/>
    <s v=""/>
    <s v=""/>
  </r>
  <r>
    <x v="0"/>
    <s v="Date"/>
    <s v="Venue"/>
    <x v="14"/>
    <x v="14"/>
    <x v="14"/>
    <x v="0"/>
    <x v="2"/>
    <m/>
    <m/>
    <m/>
    <s v=""/>
    <s v=""/>
  </r>
  <r>
    <x v="0"/>
    <s v="Date"/>
    <s v="Venue"/>
    <x v="62"/>
    <x v="54"/>
    <x v="58"/>
    <x v="0"/>
    <x v="2"/>
    <m/>
    <m/>
    <m/>
    <s v=""/>
    <s v=""/>
  </r>
  <r>
    <x v="0"/>
    <s v="Date"/>
    <s v="Venue"/>
    <x v="63"/>
    <x v="55"/>
    <x v="59"/>
    <x v="0"/>
    <x v="2"/>
    <m/>
    <m/>
    <m/>
    <s v=""/>
    <s v=""/>
  </r>
  <r>
    <x v="0"/>
    <s v="Date"/>
    <s v="Venue"/>
    <x v="7"/>
    <x v="7"/>
    <x v="7"/>
    <x v="0"/>
    <x v="2"/>
    <m/>
    <m/>
    <m/>
    <s v=""/>
    <s v=""/>
  </r>
  <r>
    <x v="0"/>
    <s v="Date"/>
    <s v="Venue"/>
    <x v="13"/>
    <x v="13"/>
    <x v="13"/>
    <x v="1"/>
    <x v="3"/>
    <s v="Kob"/>
    <m/>
    <n v="49"/>
    <n v="1.2"/>
    <n v="1.2"/>
  </r>
  <r>
    <x v="0"/>
    <s v="Date"/>
    <s v="Venue"/>
    <x v="10"/>
    <x v="10"/>
    <x v="10"/>
    <x v="0"/>
    <x v="3"/>
    <m/>
    <m/>
    <m/>
    <s v=""/>
    <s v=""/>
  </r>
  <r>
    <x v="0"/>
    <s v="Date"/>
    <s v="Venue"/>
    <x v="64"/>
    <x v="56"/>
    <x v="60"/>
    <x v="0"/>
    <x v="3"/>
    <m/>
    <m/>
    <m/>
    <s v=""/>
    <s v=""/>
  </r>
  <r>
    <x v="0"/>
    <s v="Date"/>
    <s v="Venue"/>
    <x v="12"/>
    <x v="12"/>
    <x v="12"/>
    <x v="0"/>
    <x v="3"/>
    <m/>
    <m/>
    <m/>
    <s v=""/>
    <s v=""/>
  </r>
  <r>
    <x v="0"/>
    <s v="Date"/>
    <s v="Venue"/>
    <x v="13"/>
    <x v="13"/>
    <x v="13"/>
    <x v="1"/>
    <x v="3"/>
    <m/>
    <m/>
    <m/>
    <s v=""/>
    <s v=""/>
  </r>
  <r>
    <x v="0"/>
    <s v="Date"/>
    <s v="Venue"/>
    <x v="8"/>
    <x v="8"/>
    <x v="8"/>
    <x v="0"/>
    <x v="2"/>
    <m/>
    <s v="Shark Cow / Sevengill"/>
    <n v="130"/>
    <n v="28.3"/>
    <n v="28.3"/>
  </r>
  <r>
    <x v="0"/>
    <s v="Date"/>
    <s v="Venue"/>
    <x v="65"/>
    <x v="57"/>
    <x v="61"/>
    <x v="5"/>
    <x v="11"/>
    <m/>
    <s v="Shark Spotted Gully"/>
    <n v="105"/>
    <n v="5.0999999999999996"/>
    <n v="5.0999999999999996"/>
  </r>
  <r>
    <x v="0"/>
    <s v="Date"/>
    <s v="Venue"/>
    <x v="44"/>
    <x v="38"/>
    <x v="42"/>
    <x v="4"/>
    <x v="11"/>
    <m/>
    <s v="Shark Spotted Gully"/>
    <n v="121"/>
    <n v="8.3000000000000007"/>
    <n v="8.3000000000000007"/>
  </r>
  <r>
    <x v="0"/>
    <s v="Date"/>
    <s v="Venue"/>
    <x v="66"/>
    <x v="58"/>
    <x v="62"/>
    <x v="5"/>
    <x v="11"/>
    <m/>
    <s v="Shark Spotted Gully"/>
    <n v="133"/>
    <n v="11.5"/>
    <n v="11.5"/>
  </r>
  <r>
    <x v="0"/>
    <s v="Date"/>
    <s v="Venue"/>
    <x v="44"/>
    <x v="38"/>
    <x v="42"/>
    <x v="4"/>
    <x v="11"/>
    <m/>
    <s v="Shark Spotted Gully"/>
    <n v="142"/>
    <n v="14.4"/>
    <n v="14.4"/>
  </r>
  <r>
    <x v="0"/>
    <s v="Date"/>
    <s v="Venue"/>
    <x v="66"/>
    <x v="58"/>
    <x v="62"/>
    <x v="5"/>
    <x v="11"/>
    <m/>
    <s v="Shark Spotted Gully"/>
    <n v="144"/>
    <n v="15.1"/>
    <n v="15.1"/>
  </r>
  <r>
    <x v="0"/>
    <s v="Date"/>
    <s v="Venue"/>
    <x v="42"/>
    <x v="36"/>
    <x v="3"/>
    <x v="4"/>
    <x v="10"/>
    <s v="Kob"/>
    <m/>
    <n v="43"/>
    <n v="0.8"/>
    <n v="0.8"/>
  </r>
  <r>
    <x v="0"/>
    <s v="Date"/>
    <s v="Venue"/>
    <x v="41"/>
    <x v="35"/>
    <x v="40"/>
    <x v="4"/>
    <x v="10"/>
    <m/>
    <s v="Shark Spotted Gully"/>
    <n v="150"/>
    <n v="17.399999999999999"/>
    <n v="17.399999999999999"/>
  </r>
  <r>
    <x v="0"/>
    <s v="Date"/>
    <s v="Venue"/>
    <x v="67"/>
    <x v="59"/>
    <x v="63"/>
    <x v="4"/>
    <x v="11"/>
    <m/>
    <s v="Shark Spotted Gully"/>
    <n v="154"/>
    <n v="19.100000000000001"/>
    <n v="19.100000000000001"/>
  </r>
  <r>
    <x v="0"/>
    <s v="Date"/>
    <s v="Venue"/>
    <x v="66"/>
    <x v="58"/>
    <x v="62"/>
    <x v="5"/>
    <x v="11"/>
    <m/>
    <s v="Shark Spotted Gully"/>
    <n v="159"/>
    <n v="21.3"/>
    <n v="21.3"/>
  </r>
  <r>
    <x v="0"/>
    <s v="Date"/>
    <s v="Venue"/>
    <x v="59"/>
    <x v="51"/>
    <x v="55"/>
    <x v="2"/>
    <x v="8"/>
    <m/>
    <s v="Shark Spotted Gully"/>
    <n v="153"/>
    <n v="18.600000000000001"/>
    <n v="18.600000000000001"/>
  </r>
  <r>
    <x v="0"/>
    <s v="Date"/>
    <s v="Venue"/>
    <x v="59"/>
    <x v="51"/>
    <x v="55"/>
    <x v="2"/>
    <x v="8"/>
    <m/>
    <s v="Shark Hound Smooth"/>
    <n v="157"/>
    <n v="17.899999999999999"/>
    <n v="17.899999999999999"/>
  </r>
  <r>
    <x v="0"/>
    <s v="Date"/>
    <s v="Venue"/>
    <x v="37"/>
    <x v="33"/>
    <x v="36"/>
    <x v="3"/>
    <x v="9"/>
    <m/>
    <s v="Shark Spotted Gully"/>
    <n v="151"/>
    <n v="17.8"/>
    <n v="17.8"/>
  </r>
  <r>
    <x v="1"/>
    <d v="2022-10-05T00:00:00"/>
    <s v="Day 2"/>
    <x v="57"/>
    <x v="49"/>
    <x v="54"/>
    <x v="3"/>
    <x v="9"/>
    <m/>
    <s v="Shark Spotted Gully"/>
    <n v="150"/>
    <n v="17.399999999999999"/>
    <n v="17.399999999999999"/>
  </r>
  <r>
    <x v="1"/>
    <d v="2022-10-05T00:00:00"/>
    <s v="Day 2"/>
    <x v="39"/>
    <x v="25"/>
    <x v="38"/>
    <x v="2"/>
    <x v="8"/>
    <m/>
    <s v="Shark Spotted Gully"/>
    <n v="150"/>
    <n v="17.399999999999999"/>
    <n v="17.399999999999999"/>
  </r>
  <r>
    <x v="1"/>
    <d v="2022-10-05T00:00:00"/>
    <s v="Day 2"/>
    <x v="68"/>
    <x v="60"/>
    <x v="64"/>
    <x v="2"/>
    <x v="8"/>
    <m/>
    <s v="Shark Spotted Gully"/>
    <n v="147"/>
    <n v="16.2"/>
    <n v="16.2"/>
  </r>
  <r>
    <x v="1"/>
    <d v="2022-10-05T00:00:00"/>
    <s v="Day 2"/>
    <x v="34"/>
    <x v="30"/>
    <x v="33"/>
    <x v="2"/>
    <x v="8"/>
    <m/>
    <s v="Shark Spotted Gully"/>
    <n v="146"/>
    <n v="15.9"/>
    <n v="15.9"/>
  </r>
  <r>
    <x v="1"/>
    <d v="2022-10-05T00:00:00"/>
    <s v="Day 2"/>
    <x v="57"/>
    <x v="49"/>
    <x v="54"/>
    <x v="3"/>
    <x v="9"/>
    <m/>
    <s v="Shark Spotted Gully"/>
    <n v="144"/>
    <n v="15.1"/>
    <n v="15.1"/>
  </r>
  <r>
    <x v="1"/>
    <d v="2022-10-05T00:00:00"/>
    <s v="Day 2"/>
    <x v="59"/>
    <x v="51"/>
    <x v="55"/>
    <x v="2"/>
    <x v="8"/>
    <m/>
    <s v="Shark Hound Smooth"/>
    <n v="149"/>
    <n v="14.9"/>
    <n v="14.9"/>
  </r>
  <r>
    <x v="1"/>
    <d v="2022-10-05T00:00:00"/>
    <s v="Day 2"/>
    <x v="68"/>
    <x v="60"/>
    <x v="64"/>
    <x v="2"/>
    <x v="8"/>
    <m/>
    <s v="Shark Spotted Gully"/>
    <n v="140"/>
    <n v="13.7"/>
    <n v="13.7"/>
  </r>
  <r>
    <x v="1"/>
    <d v="2022-10-05T00:00:00"/>
    <s v="Day 2"/>
    <x v="38"/>
    <x v="34"/>
    <x v="37"/>
    <x v="2"/>
    <x v="8"/>
    <m/>
    <s v="Shark Spotted Gully"/>
    <n v="139"/>
    <n v="13.4"/>
    <n v="13.4"/>
  </r>
  <r>
    <x v="1"/>
    <d v="2022-10-05T00:00:00"/>
    <s v="Day 2"/>
    <x v="61"/>
    <x v="53"/>
    <x v="57"/>
    <x v="3"/>
    <x v="9"/>
    <m/>
    <s v="Shark Spotted Gully"/>
    <n v="138"/>
    <n v="13.1"/>
    <n v="13.1"/>
  </r>
  <r>
    <x v="1"/>
    <d v="2022-10-05T00:00:00"/>
    <s v="Day 2"/>
    <x v="68"/>
    <x v="60"/>
    <x v="64"/>
    <x v="2"/>
    <x v="8"/>
    <m/>
    <s v="Shark Spotted Gully"/>
    <n v="138"/>
    <n v="13.1"/>
    <n v="13.1"/>
  </r>
  <r>
    <x v="1"/>
    <d v="2022-10-05T00:00:00"/>
    <s v="Day 2"/>
    <x v="39"/>
    <x v="25"/>
    <x v="38"/>
    <x v="2"/>
    <x v="8"/>
    <m/>
    <s v="Shark Spotted Gully"/>
    <n v="138"/>
    <n v="13.1"/>
    <n v="13.1"/>
  </r>
  <r>
    <x v="1"/>
    <d v="2022-10-05T00:00:00"/>
    <s v="Day 2"/>
    <x v="39"/>
    <x v="25"/>
    <x v="38"/>
    <x v="2"/>
    <x v="8"/>
    <s v="Kob"/>
    <m/>
    <n v="102"/>
    <n v="11.2"/>
    <n v="11.2"/>
  </r>
  <r>
    <x v="1"/>
    <d v="2022-10-05T00:00:00"/>
    <s v="Day 2"/>
    <x v="61"/>
    <x v="53"/>
    <x v="57"/>
    <x v="3"/>
    <x v="9"/>
    <s v="Kob"/>
    <m/>
    <n v="71"/>
    <n v="3.7"/>
    <n v="3.7"/>
  </r>
  <r>
    <x v="1"/>
    <d v="2022-10-05T00:00:00"/>
    <s v="Day 2"/>
    <x v="69"/>
    <x v="61"/>
    <x v="45"/>
    <x v="2"/>
    <x v="8"/>
    <m/>
    <s v="Shark Spotted Gully"/>
    <n v="137"/>
    <n v="12.8"/>
    <n v="12.8"/>
  </r>
  <r>
    <x v="1"/>
    <d v="2022-10-05T00:00:00"/>
    <s v="Day 2"/>
    <x v="38"/>
    <x v="34"/>
    <x v="37"/>
    <x v="2"/>
    <x v="8"/>
    <m/>
    <s v="Shark Spotted Gully"/>
    <n v="135"/>
    <n v="12.1"/>
    <n v="12.1"/>
  </r>
  <r>
    <x v="1"/>
    <d v="2022-10-05T00:00:00"/>
    <s v="Day 2"/>
    <x v="58"/>
    <x v="50"/>
    <x v="53"/>
    <x v="3"/>
    <x v="9"/>
    <m/>
    <s v="Shark Spotted Gully"/>
    <n v="134"/>
    <n v="11.8"/>
    <n v="11.8"/>
  </r>
  <r>
    <x v="1"/>
    <d v="2022-10-05T00:00:00"/>
    <s v="Day 2"/>
    <x v="40"/>
    <x v="25"/>
    <x v="39"/>
    <x v="3"/>
    <x v="9"/>
    <m/>
    <s v="Shark Spotted Gully"/>
    <n v="133"/>
    <n v="11.5"/>
    <n v="11.5"/>
  </r>
  <r>
    <x v="1"/>
    <d v="2022-10-05T00:00:00"/>
    <s v="Day 2"/>
    <x v="59"/>
    <x v="51"/>
    <x v="55"/>
    <x v="2"/>
    <x v="8"/>
    <m/>
    <s v="Shark Spotted Gully"/>
    <n v="131"/>
    <n v="10.9"/>
    <n v="10.9"/>
  </r>
  <r>
    <x v="1"/>
    <d v="2022-10-05T00:00:00"/>
    <s v="Day 2"/>
    <x v="58"/>
    <x v="50"/>
    <x v="53"/>
    <x v="3"/>
    <x v="9"/>
    <m/>
    <s v="Shark Spotted Gully"/>
    <n v="131"/>
    <n v="10.9"/>
    <n v="10.9"/>
  </r>
  <r>
    <x v="1"/>
    <d v="2022-10-05T00:00:00"/>
    <s v="Day 2"/>
    <x v="60"/>
    <x v="52"/>
    <x v="56"/>
    <x v="3"/>
    <x v="9"/>
    <m/>
    <s v="Shark Spotted Gully"/>
    <n v="131"/>
    <n v="10.9"/>
    <n v="10.9"/>
  </r>
  <r>
    <x v="1"/>
    <d v="2022-10-05T00:00:00"/>
    <s v="Day 2"/>
    <x v="35"/>
    <x v="31"/>
    <x v="34"/>
    <x v="2"/>
    <x v="8"/>
    <m/>
    <s v="Shark Spotted Gully"/>
    <n v="131"/>
    <n v="10.9"/>
    <n v="10.9"/>
  </r>
  <r>
    <x v="1"/>
    <d v="2022-10-05T00:00:00"/>
    <s v="Day 2"/>
    <x v="39"/>
    <x v="25"/>
    <x v="38"/>
    <x v="2"/>
    <x v="8"/>
    <m/>
    <s v="Shark Spotted Gully"/>
    <n v="130"/>
    <n v="10.7"/>
    <n v="10.7"/>
  </r>
  <r>
    <x v="1"/>
    <d v="2022-10-05T00:00:00"/>
    <s v="Day 2"/>
    <x v="39"/>
    <x v="25"/>
    <x v="38"/>
    <x v="2"/>
    <x v="8"/>
    <m/>
    <s v="Shark Spotted Gully"/>
    <n v="128"/>
    <n v="10.1"/>
    <n v="10.1"/>
  </r>
  <r>
    <x v="1"/>
    <d v="2022-10-05T00:00:00"/>
    <s v="Day 2"/>
    <x v="69"/>
    <x v="61"/>
    <x v="45"/>
    <x v="2"/>
    <x v="8"/>
    <s v="Kob"/>
    <m/>
    <n v="51"/>
    <n v="1.4"/>
    <n v="1.4"/>
  </r>
  <r>
    <x v="1"/>
    <d v="2022-10-05T00:00:00"/>
    <s v="Day 2"/>
    <x v="61"/>
    <x v="53"/>
    <x v="57"/>
    <x v="3"/>
    <x v="9"/>
    <s v="Kob"/>
    <m/>
    <n v="51"/>
    <n v="1.4"/>
    <n v="1.4"/>
  </r>
  <r>
    <x v="1"/>
    <d v="2022-10-05T00:00:00"/>
    <s v="Day 2"/>
    <x v="68"/>
    <x v="60"/>
    <x v="64"/>
    <x v="2"/>
    <x v="8"/>
    <m/>
    <s v="Shark Spotted Gully"/>
    <n v="126"/>
    <n v="9.6"/>
    <n v="9.6"/>
  </r>
  <r>
    <x v="1"/>
    <d v="2022-10-05T00:00:00"/>
    <s v="Day 2"/>
    <x v="69"/>
    <x v="61"/>
    <x v="45"/>
    <x v="2"/>
    <x v="8"/>
    <m/>
    <s v="Shark Spotted Gully"/>
    <n v="124"/>
    <n v="9.1"/>
    <n v="9.1"/>
  </r>
  <r>
    <x v="1"/>
    <d v="2022-10-05T00:00:00"/>
    <s v="Day 2"/>
    <x v="59"/>
    <x v="51"/>
    <x v="55"/>
    <x v="2"/>
    <x v="8"/>
    <m/>
    <s v="Shark Spotted Gully"/>
    <n v="123"/>
    <n v="8.8000000000000007"/>
    <n v="8.8000000000000007"/>
  </r>
  <r>
    <x v="1"/>
    <d v="2022-10-05T00:00:00"/>
    <s v="Day 2"/>
    <x v="60"/>
    <x v="52"/>
    <x v="56"/>
    <x v="3"/>
    <x v="9"/>
    <s v="Kob"/>
    <m/>
    <n v="50"/>
    <n v="1.3"/>
    <n v="1.3"/>
  </r>
  <r>
    <x v="1"/>
    <d v="2022-10-05T00:00:00"/>
    <s v="Day 2"/>
    <x v="68"/>
    <x v="60"/>
    <x v="64"/>
    <x v="2"/>
    <x v="8"/>
    <m/>
    <s v="Shark Spotted Gully"/>
    <n v="119"/>
    <n v="7.9"/>
    <n v="7.9"/>
  </r>
  <r>
    <x v="1"/>
    <d v="2022-10-05T00:00:00"/>
    <s v="Day 2"/>
    <x v="70"/>
    <x v="62"/>
    <x v="65"/>
    <x v="4"/>
    <x v="10"/>
    <s v="Kob"/>
    <m/>
    <n v="47"/>
    <n v="1.1000000000000001"/>
    <n v="1.1000000000000001"/>
  </r>
  <r>
    <x v="1"/>
    <d v="2022-10-05T00:00:00"/>
    <s v="Day 2"/>
    <x v="44"/>
    <x v="38"/>
    <x v="42"/>
    <x v="4"/>
    <x v="11"/>
    <m/>
    <s v="Shark Spotted Gully"/>
    <n v="160"/>
    <n v="21.7"/>
    <n v="21.7"/>
  </r>
  <r>
    <x v="1"/>
    <d v="2022-10-05T00:00:00"/>
    <s v="Day 2"/>
    <x v="71"/>
    <x v="63"/>
    <x v="66"/>
    <x v="6"/>
    <x v="11"/>
    <m/>
    <s v="Shark Spotted Gully"/>
    <n v="165"/>
    <n v="24.1"/>
    <n v="24.1"/>
  </r>
  <r>
    <x v="1"/>
    <d v="2022-10-05T00:00:00"/>
    <s v="Day 2"/>
    <x v="65"/>
    <x v="57"/>
    <x v="61"/>
    <x v="5"/>
    <x v="11"/>
    <s v="Kob"/>
    <m/>
    <n v="61"/>
    <n v="2.2999999999999998"/>
    <n v="2.2999999999999998"/>
  </r>
  <r>
    <x v="1"/>
    <d v="2022-10-05T00:00:00"/>
    <s v="Day 2"/>
    <x v="72"/>
    <x v="64"/>
    <x v="45"/>
    <x v="4"/>
    <x v="10"/>
    <s v="Kob"/>
    <m/>
    <n v="68"/>
    <n v="3.3"/>
    <n v="3.3"/>
  </r>
  <r>
    <x v="1"/>
    <d v="2022-10-05T00:00:00"/>
    <s v="Day 2"/>
    <x v="43"/>
    <x v="37"/>
    <x v="41"/>
    <x v="4"/>
    <x v="10"/>
    <s v="Kob"/>
    <m/>
    <n v="69"/>
    <n v="3.4"/>
    <n v="3.4"/>
  </r>
  <r>
    <x v="1"/>
    <d v="2022-10-05T00:00:00"/>
    <s v="Day 2"/>
    <x v="70"/>
    <x v="62"/>
    <x v="65"/>
    <x v="4"/>
    <x v="10"/>
    <s v="Kob"/>
    <m/>
    <n v="70"/>
    <n v="3.6"/>
    <n v="3.6"/>
  </r>
  <r>
    <x v="1"/>
    <d v="2022-10-05T00:00:00"/>
    <s v="Day 2"/>
    <x v="73"/>
    <x v="65"/>
    <x v="67"/>
    <x v="4"/>
    <x v="10"/>
    <m/>
    <m/>
    <m/>
    <s v=""/>
    <s v=""/>
  </r>
  <r>
    <x v="1"/>
    <d v="2022-10-05T00:00:00"/>
    <s v="Day 2"/>
    <x v="72"/>
    <x v="64"/>
    <x v="45"/>
    <x v="4"/>
    <x v="10"/>
    <m/>
    <m/>
    <m/>
    <s v=""/>
    <s v=""/>
  </r>
  <r>
    <x v="1"/>
    <d v="2022-10-05T00:00:00"/>
    <s v="Day 2"/>
    <x v="74"/>
    <x v="66"/>
    <x v="68"/>
    <x v="4"/>
    <x v="10"/>
    <m/>
    <m/>
    <m/>
    <s v=""/>
    <s v=""/>
  </r>
  <r>
    <x v="1"/>
    <d v="2022-10-05T00:00:00"/>
    <s v="Day 2"/>
    <x v="42"/>
    <x v="36"/>
    <x v="3"/>
    <x v="4"/>
    <x v="10"/>
    <m/>
    <m/>
    <m/>
    <s v=""/>
    <s v=""/>
  </r>
  <r>
    <x v="1"/>
    <d v="2022-10-05T00:00:00"/>
    <s v="Day 2"/>
    <x v="45"/>
    <x v="39"/>
    <x v="43"/>
    <x v="4"/>
    <x v="11"/>
    <m/>
    <m/>
    <m/>
    <s v=""/>
    <s v=""/>
  </r>
  <r>
    <x v="1"/>
    <d v="2022-10-05T00:00:00"/>
    <s v="Day 2"/>
    <x v="67"/>
    <x v="59"/>
    <x v="63"/>
    <x v="4"/>
    <x v="11"/>
    <m/>
    <m/>
    <m/>
    <s v=""/>
    <s v=""/>
  </r>
  <r>
    <x v="1"/>
    <d v="2022-10-05T00:00:00"/>
    <s v="Day 2"/>
    <x v="75"/>
    <x v="67"/>
    <x v="33"/>
    <x v="6"/>
    <x v="11"/>
    <m/>
    <m/>
    <m/>
    <s v=""/>
    <s v=""/>
  </r>
  <r>
    <x v="1"/>
    <d v="2022-10-05T00:00:00"/>
    <s v="Day 2"/>
    <x v="65"/>
    <x v="57"/>
    <x v="61"/>
    <x v="5"/>
    <x v="11"/>
    <m/>
    <m/>
    <m/>
    <s v=""/>
    <s v=""/>
  </r>
  <r>
    <x v="1"/>
    <d v="2022-10-05T00:00:00"/>
    <s v="Day 2"/>
    <x v="47"/>
    <x v="41"/>
    <x v="45"/>
    <x v="1"/>
    <x v="5"/>
    <m/>
    <s v="Shark Spotted Gully"/>
    <n v="155"/>
    <n v="19.5"/>
    <n v="19.5"/>
  </r>
  <r>
    <x v="1"/>
    <d v="2022-10-05T00:00:00"/>
    <s v="Day 2"/>
    <x v="15"/>
    <x v="15"/>
    <x v="15"/>
    <x v="0"/>
    <x v="4"/>
    <m/>
    <s v="Shark Spotted Gully"/>
    <n v="155"/>
    <n v="19.5"/>
    <n v="19.5"/>
  </r>
  <r>
    <x v="1"/>
    <d v="2022-10-05T00:00:00"/>
    <s v="Day 2"/>
    <x v="48"/>
    <x v="42"/>
    <x v="46"/>
    <x v="0"/>
    <x v="4"/>
    <m/>
    <s v="Shark Spotted Gully"/>
    <n v="153"/>
    <n v="18.600000000000001"/>
    <n v="18.600000000000001"/>
  </r>
  <r>
    <x v="1"/>
    <d v="2022-10-05T00:00:00"/>
    <s v="Day 2"/>
    <x v="46"/>
    <x v="40"/>
    <x v="44"/>
    <x v="0"/>
    <x v="4"/>
    <m/>
    <s v="Shark Hound Smooth"/>
    <n v="158"/>
    <n v="18.3"/>
    <n v="18.3"/>
  </r>
  <r>
    <x v="1"/>
    <d v="2022-10-05T00:00:00"/>
    <s v="Day 2"/>
    <x v="15"/>
    <x v="15"/>
    <x v="15"/>
    <x v="0"/>
    <x v="4"/>
    <m/>
    <s v="Shark Spotted Gully"/>
    <n v="152"/>
    <n v="18.2"/>
    <n v="18.2"/>
  </r>
  <r>
    <x v="1"/>
    <d v="2022-10-05T00:00:00"/>
    <s v="Day 2"/>
    <x v="21"/>
    <x v="21"/>
    <x v="21"/>
    <x v="0"/>
    <x v="4"/>
    <m/>
    <s v="Shark Spotted Gully"/>
    <n v="151"/>
    <n v="17.8"/>
    <n v="17.8"/>
  </r>
  <r>
    <x v="1"/>
    <d v="2022-10-05T00:00:00"/>
    <s v="Day 2"/>
    <x v="15"/>
    <x v="15"/>
    <x v="15"/>
    <x v="0"/>
    <x v="4"/>
    <m/>
    <s v="Shark Spotted Gully"/>
    <n v="147"/>
    <n v="16.2"/>
    <n v="16.2"/>
  </r>
  <r>
    <x v="1"/>
    <d v="2022-10-05T00:00:00"/>
    <s v="Day 2"/>
    <x v="21"/>
    <x v="21"/>
    <x v="21"/>
    <x v="0"/>
    <x v="4"/>
    <m/>
    <s v="Shark Spotted Gully"/>
    <n v="147"/>
    <n v="16.2"/>
    <n v="16.2"/>
  </r>
  <r>
    <x v="1"/>
    <d v="2022-10-05T00:00:00"/>
    <s v="Day 2"/>
    <x v="47"/>
    <x v="41"/>
    <x v="45"/>
    <x v="1"/>
    <x v="5"/>
    <m/>
    <s v="Shark Cow / Sevengill"/>
    <n v="109"/>
    <n v="15.9"/>
    <n v="15.9"/>
  </r>
  <r>
    <x v="1"/>
    <d v="2022-10-05T00:00:00"/>
    <s v="Day 2"/>
    <x v="47"/>
    <x v="41"/>
    <x v="45"/>
    <x v="1"/>
    <x v="5"/>
    <m/>
    <s v="Shark Cow / Sevengill"/>
    <n v="108"/>
    <n v="15.4"/>
    <n v="15.4"/>
  </r>
  <r>
    <x v="1"/>
    <d v="2022-10-05T00:00:00"/>
    <s v="Day 2"/>
    <x v="20"/>
    <x v="20"/>
    <x v="20"/>
    <x v="1"/>
    <x v="5"/>
    <m/>
    <s v="Shark Spotted Gully"/>
    <n v="144"/>
    <n v="15.1"/>
    <n v="15.1"/>
  </r>
  <r>
    <x v="1"/>
    <d v="2022-10-05T00:00:00"/>
    <s v="Day 2"/>
    <x v="46"/>
    <x v="40"/>
    <x v="44"/>
    <x v="0"/>
    <x v="4"/>
    <m/>
    <s v="Shark Spotted Gully"/>
    <n v="138"/>
    <n v="13.1"/>
    <n v="13.1"/>
  </r>
  <r>
    <x v="1"/>
    <d v="2022-10-05T00:00:00"/>
    <s v="Day 2"/>
    <x v="17"/>
    <x v="17"/>
    <x v="17"/>
    <x v="0"/>
    <x v="4"/>
    <m/>
    <s v="Shark Spotted Gully"/>
    <n v="137"/>
    <n v="12.8"/>
    <n v="12.8"/>
  </r>
  <r>
    <x v="1"/>
    <d v="2022-10-05T00:00:00"/>
    <s v="Day 2"/>
    <x v="15"/>
    <x v="15"/>
    <x v="15"/>
    <x v="0"/>
    <x v="4"/>
    <m/>
    <s v="Shark Spotted Gully"/>
    <n v="135"/>
    <n v="12.1"/>
    <n v="12.1"/>
  </r>
  <r>
    <x v="1"/>
    <d v="2022-10-05T00:00:00"/>
    <s v="Day 2"/>
    <x v="24"/>
    <x v="23"/>
    <x v="23"/>
    <x v="0"/>
    <x v="5"/>
    <m/>
    <s v="Shark Hound Smooth"/>
    <n v="139"/>
    <n v="11.7"/>
    <n v="11.7"/>
  </r>
  <r>
    <x v="1"/>
    <d v="2022-10-05T00:00:00"/>
    <s v="Day 2"/>
    <x v="48"/>
    <x v="42"/>
    <x v="46"/>
    <x v="0"/>
    <x v="4"/>
    <m/>
    <s v="Shark Spotted Gully"/>
    <n v="133"/>
    <n v="11.5"/>
    <n v="11.5"/>
  </r>
  <r>
    <x v="1"/>
    <d v="2022-10-05T00:00:00"/>
    <s v="Day 2"/>
    <x v="21"/>
    <x v="21"/>
    <x v="21"/>
    <x v="0"/>
    <x v="4"/>
    <m/>
    <s v="Shark Spotted Gully"/>
    <n v="129"/>
    <n v="10.4"/>
    <n v="10.4"/>
  </r>
  <r>
    <x v="1"/>
    <d v="2022-10-05T00:00:00"/>
    <s v="Day 2"/>
    <x v="22"/>
    <x v="3"/>
    <x v="22"/>
    <x v="1"/>
    <x v="5"/>
    <m/>
    <s v="Shark Spotted Gully"/>
    <n v="129"/>
    <n v="10.4"/>
    <n v="10.4"/>
  </r>
  <r>
    <x v="1"/>
    <d v="2022-10-05T00:00:00"/>
    <s v="Day 2"/>
    <x v="22"/>
    <x v="3"/>
    <x v="22"/>
    <x v="1"/>
    <x v="5"/>
    <m/>
    <s v="Shark Spotted Gully"/>
    <n v="127"/>
    <n v="9.8000000000000007"/>
    <n v="9.8000000000000007"/>
  </r>
  <r>
    <x v="1"/>
    <d v="2022-10-05T00:00:00"/>
    <s v="Day 2"/>
    <x v="24"/>
    <x v="23"/>
    <x v="23"/>
    <x v="0"/>
    <x v="5"/>
    <s v="Kob"/>
    <m/>
    <n v="55"/>
    <n v="1.7"/>
    <n v="1.7"/>
  </r>
  <r>
    <x v="1"/>
    <d v="2022-10-05T00:00:00"/>
    <s v="Day 2"/>
    <x v="48"/>
    <x v="42"/>
    <x v="46"/>
    <x v="0"/>
    <x v="4"/>
    <m/>
    <s v="Shark Spotted Gully"/>
    <n v="124"/>
    <n v="9.1"/>
    <n v="9.1"/>
  </r>
  <r>
    <x v="1"/>
    <d v="2022-10-05T00:00:00"/>
    <s v="Day 2"/>
    <x v="48"/>
    <x v="42"/>
    <x v="46"/>
    <x v="0"/>
    <x v="4"/>
    <m/>
    <s v="Shark Spotted Gully"/>
    <n v="123"/>
    <n v="8.8000000000000007"/>
    <n v="8.8000000000000007"/>
  </r>
  <r>
    <x v="1"/>
    <d v="2022-10-05T00:00:00"/>
    <s v="Day 2"/>
    <x v="16"/>
    <x v="16"/>
    <x v="16"/>
    <x v="0"/>
    <x v="4"/>
    <m/>
    <s v="Shark Spotted Gully"/>
    <n v="122"/>
    <n v="8.6"/>
    <n v="8.6"/>
  </r>
  <r>
    <x v="1"/>
    <d v="2022-10-05T00:00:00"/>
    <s v="Day 2"/>
    <x v="21"/>
    <x v="21"/>
    <x v="21"/>
    <x v="0"/>
    <x v="4"/>
    <m/>
    <s v="Shark Spotted Gully"/>
    <n v="120"/>
    <n v="8.1"/>
    <n v="8.1"/>
  </r>
  <r>
    <x v="1"/>
    <d v="2022-10-05T00:00:00"/>
    <s v="Day 2"/>
    <x v="51"/>
    <x v="45"/>
    <x v="49"/>
    <x v="1"/>
    <x v="7"/>
    <m/>
    <s v="Shark Spotted Gully"/>
    <n v="159"/>
    <n v="21.3"/>
    <n v="21.3"/>
  </r>
  <r>
    <x v="1"/>
    <d v="2022-10-05T00:00:00"/>
    <s v="Day 2"/>
    <x v="29"/>
    <x v="27"/>
    <x v="28"/>
    <x v="1"/>
    <x v="7"/>
    <m/>
    <s v="Shark Spotted Gully"/>
    <n v="158"/>
    <n v="20.8"/>
    <n v="20.8"/>
  </r>
  <r>
    <x v="1"/>
    <d v="2022-10-05T00:00:00"/>
    <s v="Day 2"/>
    <x v="29"/>
    <x v="27"/>
    <x v="28"/>
    <x v="1"/>
    <x v="7"/>
    <m/>
    <s v="Shark Spotted Gully"/>
    <n v="153"/>
    <n v="18.600000000000001"/>
    <n v="18.600000000000001"/>
  </r>
  <r>
    <x v="1"/>
    <d v="2022-10-05T00:00:00"/>
    <s v="Day 2"/>
    <x v="31"/>
    <x v="29"/>
    <x v="30"/>
    <x v="0"/>
    <x v="6"/>
    <m/>
    <m/>
    <m/>
    <s v=""/>
    <s v=""/>
  </r>
  <r>
    <x v="1"/>
    <d v="2022-10-05T00:00:00"/>
    <s v="Day 2"/>
    <x v="76"/>
    <x v="68"/>
    <x v="69"/>
    <x v="0"/>
    <x v="7"/>
    <m/>
    <s v="Shark Cow / Sevengill"/>
    <n v="114"/>
    <n v="18.399999999999999"/>
    <n v="18.399999999999999"/>
  </r>
  <r>
    <x v="1"/>
    <d v="2022-10-05T00:00:00"/>
    <s v="Day 2"/>
    <x v="77"/>
    <x v="69"/>
    <x v="70"/>
    <x v="0"/>
    <x v="7"/>
    <m/>
    <s v="Shark Spotted Gully"/>
    <n v="151"/>
    <n v="17.8"/>
    <n v="17.8"/>
  </r>
  <r>
    <x v="1"/>
    <d v="2022-10-05T00:00:00"/>
    <s v="Day 2"/>
    <x v="33"/>
    <x v="26"/>
    <x v="32"/>
    <x v="0"/>
    <x v="6"/>
    <m/>
    <m/>
    <m/>
    <s v=""/>
    <s v=""/>
  </r>
  <r>
    <x v="1"/>
    <d v="2022-10-05T00:00:00"/>
    <s v="Day 2"/>
    <x v="76"/>
    <x v="68"/>
    <x v="69"/>
    <x v="0"/>
    <x v="7"/>
    <m/>
    <s v="Shark Spotted Gully"/>
    <n v="150"/>
    <n v="17.399999999999999"/>
    <n v="17.399999999999999"/>
  </r>
  <r>
    <x v="1"/>
    <d v="2022-10-05T00:00:00"/>
    <s v="Day 2"/>
    <x v="50"/>
    <x v="44"/>
    <x v="48"/>
    <x v="0"/>
    <x v="7"/>
    <m/>
    <s v="Shark Cow / Sevengill"/>
    <n v="111"/>
    <n v="16.899999999999999"/>
    <n v="16.899999999999999"/>
  </r>
  <r>
    <x v="1"/>
    <d v="2022-10-05T00:00:00"/>
    <s v="Day 2"/>
    <x v="25"/>
    <x v="21"/>
    <x v="24"/>
    <x v="0"/>
    <x v="6"/>
    <m/>
    <s v="Shark Cow / Sevengill"/>
    <n v="111"/>
    <n v="16.899999999999999"/>
    <n v="16.899999999999999"/>
  </r>
  <r>
    <x v="1"/>
    <d v="2022-10-05T00:00:00"/>
    <s v="Day 2"/>
    <x v="32"/>
    <x v="26"/>
    <x v="31"/>
    <x v="0"/>
    <x v="6"/>
    <m/>
    <s v="Shark Spotted Gully"/>
    <n v="146"/>
    <n v="15.9"/>
    <n v="15.9"/>
  </r>
  <r>
    <x v="1"/>
    <d v="2022-10-05T00:00:00"/>
    <s v="Day 2"/>
    <x v="25"/>
    <x v="21"/>
    <x v="24"/>
    <x v="0"/>
    <x v="6"/>
    <m/>
    <s v="Shark Spotted Gully"/>
    <n v="143"/>
    <n v="14.8"/>
    <n v="14.8"/>
  </r>
  <r>
    <x v="1"/>
    <d v="2022-10-05T00:00:00"/>
    <s v="Day 2"/>
    <x v="28"/>
    <x v="26"/>
    <x v="27"/>
    <x v="0"/>
    <x v="6"/>
    <m/>
    <s v="Shark Hound Smooth"/>
    <n v="148"/>
    <n v="14.6"/>
    <n v="14.6"/>
  </r>
  <r>
    <x v="1"/>
    <d v="2022-10-05T00:00:00"/>
    <s v="Day 2"/>
    <x v="52"/>
    <x v="46"/>
    <x v="50"/>
    <x v="0"/>
    <x v="6"/>
    <m/>
    <m/>
    <m/>
    <s v=""/>
    <s v=""/>
  </r>
  <r>
    <x v="1"/>
    <d v="2022-10-05T00:00:00"/>
    <s v="Day 2"/>
    <x v="28"/>
    <x v="26"/>
    <x v="27"/>
    <x v="0"/>
    <x v="6"/>
    <m/>
    <s v="Shark Spotted Gully"/>
    <n v="141"/>
    <n v="14.1"/>
    <n v="14.1"/>
  </r>
  <r>
    <x v="1"/>
    <d v="2022-10-05T00:00:00"/>
    <s v="Day 2"/>
    <x v="25"/>
    <x v="21"/>
    <x v="24"/>
    <x v="0"/>
    <x v="6"/>
    <m/>
    <s v="Shark Cow / Sevengill"/>
    <n v="103"/>
    <n v="13.2"/>
    <n v="13.2"/>
  </r>
  <r>
    <x v="1"/>
    <d v="2022-10-05T00:00:00"/>
    <s v="Day 2"/>
    <x v="26"/>
    <x v="24"/>
    <x v="25"/>
    <x v="1"/>
    <x v="7"/>
    <m/>
    <s v="Shark Spotted Gully"/>
    <n v="138"/>
    <n v="13.1"/>
    <n v="13.1"/>
  </r>
  <r>
    <x v="1"/>
    <d v="2022-10-05T00:00:00"/>
    <s v="Day 2"/>
    <x v="54"/>
    <x v="26"/>
    <x v="52"/>
    <x v="0"/>
    <x v="0"/>
    <m/>
    <m/>
    <m/>
    <s v=""/>
    <s v=""/>
  </r>
  <r>
    <x v="1"/>
    <d v="2022-10-05T00:00:00"/>
    <s v="Day 2"/>
    <x v="78"/>
    <x v="70"/>
    <x v="71"/>
    <x v="0"/>
    <x v="0"/>
    <m/>
    <m/>
    <m/>
    <s v=""/>
    <s v=""/>
  </r>
  <r>
    <x v="1"/>
    <d v="2022-10-05T00:00:00"/>
    <s v="Day 2"/>
    <x v="79"/>
    <x v="71"/>
    <x v="72"/>
    <x v="0"/>
    <x v="0"/>
    <m/>
    <s v="Shark Spotted Gully"/>
    <n v="164"/>
    <n v="23.6"/>
    <n v="23.6"/>
  </r>
  <r>
    <x v="1"/>
    <d v="2022-10-05T00:00:00"/>
    <s v="Day 2"/>
    <x v="4"/>
    <x v="4"/>
    <x v="4"/>
    <x v="1"/>
    <x v="1"/>
    <m/>
    <s v="Shark Cow / Sevengill"/>
    <n v="122"/>
    <n v="23"/>
    <n v="23"/>
  </r>
  <r>
    <x v="1"/>
    <d v="2022-10-05T00:00:00"/>
    <s v="Day 2"/>
    <x v="80"/>
    <x v="72"/>
    <x v="73"/>
    <x v="1"/>
    <x v="1"/>
    <s v="Kob"/>
    <m/>
    <n v="107"/>
    <n v="13"/>
    <n v="13"/>
  </r>
  <r>
    <x v="1"/>
    <d v="2022-10-05T00:00:00"/>
    <s v="Day 2"/>
    <x v="2"/>
    <x v="2"/>
    <x v="2"/>
    <x v="1"/>
    <x v="1"/>
    <m/>
    <s v="Shark Spotted Gully"/>
    <n v="162"/>
    <n v="22.7"/>
    <n v="22.7"/>
  </r>
  <r>
    <x v="1"/>
    <d v="2022-10-05T00:00:00"/>
    <s v="Day 2"/>
    <x v="2"/>
    <x v="2"/>
    <x v="2"/>
    <x v="1"/>
    <x v="1"/>
    <m/>
    <s v="Shark Cow / Sevengill"/>
    <n v="121"/>
    <n v="22.4"/>
    <n v="22.4"/>
  </r>
  <r>
    <x v="1"/>
    <d v="2022-10-05T00:00:00"/>
    <s v="Day 2"/>
    <x v="79"/>
    <x v="71"/>
    <x v="72"/>
    <x v="0"/>
    <x v="0"/>
    <m/>
    <s v="Shark Spotted Gully"/>
    <n v="160"/>
    <n v="21.7"/>
    <n v="21.7"/>
  </r>
  <r>
    <x v="1"/>
    <d v="2022-10-05T00:00:00"/>
    <s v="Day 2"/>
    <x v="80"/>
    <x v="72"/>
    <x v="73"/>
    <x v="1"/>
    <x v="1"/>
    <m/>
    <s v="Shark Spotted Gully"/>
    <n v="160"/>
    <n v="21.7"/>
    <n v="21.7"/>
  </r>
  <r>
    <x v="1"/>
    <d v="2022-10-05T00:00:00"/>
    <s v="Day 2"/>
    <x v="80"/>
    <x v="72"/>
    <x v="73"/>
    <x v="1"/>
    <x v="1"/>
    <m/>
    <s v="Shark Spotted Gully"/>
    <n v="158"/>
    <n v="20.8"/>
    <n v="20.8"/>
  </r>
  <r>
    <x v="2"/>
    <d v="2022-10-04T00:00:00"/>
    <s v="Day 1"/>
    <x v="79"/>
    <x v="71"/>
    <x v="72"/>
    <x v="0"/>
    <x v="0"/>
    <m/>
    <s v="Shark Spotted Gully"/>
    <n v="157"/>
    <n v="20.399999999999999"/>
    <n v="20.399999999999999"/>
  </r>
  <r>
    <x v="2"/>
    <d v="2022-10-04T00:00:00"/>
    <s v="Day 1"/>
    <x v="56"/>
    <x v="48"/>
    <x v="53"/>
    <x v="0"/>
    <x v="0"/>
    <m/>
    <s v="Shark Spotted Gully"/>
    <n v="156"/>
    <n v="19.899999999999999"/>
    <n v="19.899999999999999"/>
  </r>
  <r>
    <x v="2"/>
    <d v="2022-10-04T00:00:00"/>
    <s v="Day 1"/>
    <x v="2"/>
    <x v="2"/>
    <x v="2"/>
    <x v="1"/>
    <x v="1"/>
    <m/>
    <s v="Shark Spotted Gully"/>
    <n v="154"/>
    <n v="19.100000000000001"/>
    <n v="19.100000000000001"/>
  </r>
  <r>
    <x v="2"/>
    <d v="2022-10-04T00:00:00"/>
    <s v="Day 1"/>
    <x v="80"/>
    <x v="72"/>
    <x v="73"/>
    <x v="1"/>
    <x v="1"/>
    <m/>
    <s v="Shark Spotted Gully"/>
    <n v="153"/>
    <n v="18.600000000000001"/>
    <n v="18.600000000000001"/>
  </r>
  <r>
    <x v="2"/>
    <d v="2022-10-04T00:00:00"/>
    <s v="Day 1"/>
    <x v="80"/>
    <x v="72"/>
    <x v="73"/>
    <x v="1"/>
    <x v="1"/>
    <m/>
    <s v="Shark Spotted Gully"/>
    <n v="152"/>
    <n v="18.2"/>
    <n v="18.2"/>
  </r>
  <r>
    <x v="2"/>
    <d v="2022-10-04T00:00:00"/>
    <s v="Day 1"/>
    <x v="79"/>
    <x v="71"/>
    <x v="72"/>
    <x v="0"/>
    <x v="0"/>
    <m/>
    <s v="Shark Spotted Gully"/>
    <n v="149"/>
    <n v="17"/>
    <n v="17"/>
  </r>
  <r>
    <x v="2"/>
    <d v="2022-10-04T00:00:00"/>
    <s v="Day 1"/>
    <x v="53"/>
    <x v="47"/>
    <x v="51"/>
    <x v="1"/>
    <x v="1"/>
    <m/>
    <s v="Shark Spotted Gully"/>
    <n v="146"/>
    <n v="15.9"/>
    <n v="15.9"/>
  </r>
  <r>
    <x v="2"/>
    <d v="2022-10-04T00:00:00"/>
    <s v="Day 1"/>
    <x v="53"/>
    <x v="47"/>
    <x v="51"/>
    <x v="1"/>
    <x v="1"/>
    <m/>
    <s v="Shark Spotted Gully"/>
    <n v="145"/>
    <n v="15.5"/>
    <n v="15.5"/>
  </r>
  <r>
    <x v="2"/>
    <d v="2022-10-04T00:00:00"/>
    <s v="Day 1"/>
    <x v="81"/>
    <x v="73"/>
    <x v="0"/>
    <x v="0"/>
    <x v="3"/>
    <m/>
    <s v="Shark Spotted Gully"/>
    <n v="165"/>
    <n v="24.1"/>
    <n v="24.1"/>
  </r>
  <r>
    <x v="2"/>
    <d v="2022-10-04T00:00:00"/>
    <s v="Day 1"/>
    <x v="81"/>
    <x v="73"/>
    <x v="0"/>
    <x v="0"/>
    <x v="3"/>
    <m/>
    <s v="Shark Spotted Gully"/>
    <n v="163"/>
    <n v="23.1"/>
    <n v="23.1"/>
  </r>
  <r>
    <x v="2"/>
    <d v="2022-10-04T00:00:00"/>
    <s v="Day 1"/>
    <x v="64"/>
    <x v="56"/>
    <x v="60"/>
    <x v="0"/>
    <x v="3"/>
    <s v="Kob"/>
    <m/>
    <n v="56"/>
    <n v="1.8"/>
    <n v="1.8"/>
  </r>
  <r>
    <x v="2"/>
    <d v="2022-10-04T00:00:00"/>
    <s v="Day 1"/>
    <x v="81"/>
    <x v="73"/>
    <x v="0"/>
    <x v="0"/>
    <x v="3"/>
    <m/>
    <s v="Shark Spotted Gully"/>
    <n v="162"/>
    <n v="22.7"/>
    <n v="22.7"/>
  </r>
  <r>
    <x v="2"/>
    <d v="2022-10-04T00:00:00"/>
    <s v="Day 1"/>
    <x v="81"/>
    <x v="73"/>
    <x v="0"/>
    <x v="0"/>
    <x v="3"/>
    <m/>
    <s v="Shark Spotted Gully"/>
    <n v="161"/>
    <n v="22.2"/>
    <n v="22.2"/>
  </r>
  <r>
    <x v="2"/>
    <d v="2022-10-04T00:00:00"/>
    <s v="Day 1"/>
    <x v="82"/>
    <x v="74"/>
    <x v="74"/>
    <x v="0"/>
    <x v="3"/>
    <m/>
    <s v="Shark Spotted Gully"/>
    <n v="159"/>
    <n v="21.3"/>
    <n v="21.3"/>
  </r>
  <r>
    <x v="2"/>
    <d v="2022-10-04T00:00:00"/>
    <s v="Day 1"/>
    <x v="9"/>
    <x v="9"/>
    <x v="9"/>
    <x v="0"/>
    <x v="3"/>
    <m/>
    <s v="Shark Spotted Gully"/>
    <n v="157"/>
    <n v="20.399999999999999"/>
    <n v="20.399999999999999"/>
  </r>
  <r>
    <x v="2"/>
    <d v="2022-10-04T00:00:00"/>
    <s v="Day 1"/>
    <x v="9"/>
    <x v="9"/>
    <x v="9"/>
    <x v="0"/>
    <x v="3"/>
    <m/>
    <s v="Shark Spotted Gully"/>
    <n v="156"/>
    <n v="19.899999999999999"/>
    <n v="19.899999999999999"/>
  </r>
  <r>
    <x v="2"/>
    <d v="2022-10-04T00:00:00"/>
    <s v="Day 1"/>
    <x v="83"/>
    <x v="75"/>
    <x v="75"/>
    <x v="0"/>
    <x v="2"/>
    <m/>
    <s v="Shark Cow / Sevengill"/>
    <n v="115"/>
    <n v="19"/>
    <n v="19"/>
  </r>
  <r>
    <x v="2"/>
    <d v="2022-10-04T00:00:00"/>
    <s v="Day 1"/>
    <x v="11"/>
    <x v="11"/>
    <x v="11"/>
    <x v="0"/>
    <x v="2"/>
    <m/>
    <s v="Shark Spotted Gully"/>
    <n v="153"/>
    <n v="18.600000000000001"/>
    <n v="18.600000000000001"/>
  </r>
  <r>
    <x v="2"/>
    <d v="2022-10-04T00:00:00"/>
    <s v="Day 1"/>
    <x v="12"/>
    <x v="12"/>
    <x v="12"/>
    <x v="0"/>
    <x v="3"/>
    <m/>
    <s v="Shark Spotted Gully"/>
    <n v="151"/>
    <n v="17.8"/>
    <n v="17.8"/>
  </r>
  <r>
    <x v="2"/>
    <d v="2022-10-04T00:00:00"/>
    <s v="Day 1"/>
    <x v="13"/>
    <x v="13"/>
    <x v="13"/>
    <x v="1"/>
    <x v="3"/>
    <m/>
    <s v="Shark Hound Smooth"/>
    <n v="152"/>
    <n v="16"/>
    <n v="16"/>
  </r>
  <r>
    <x v="2"/>
    <d v="2022-10-04T00:00:00"/>
    <s v="Day 1"/>
    <x v="8"/>
    <x v="8"/>
    <x v="8"/>
    <x v="0"/>
    <x v="2"/>
    <m/>
    <s v="Ray Bull / Eagle"/>
    <n v="94"/>
    <n v="15.4"/>
    <n v="15.4"/>
  </r>
  <r>
    <x v="2"/>
    <d v="2022-10-04T00:00:00"/>
    <s v="Day 1"/>
    <x v="14"/>
    <x v="14"/>
    <x v="14"/>
    <x v="0"/>
    <x v="2"/>
    <m/>
    <s v="Shark Spotted Gully"/>
    <n v="144"/>
    <n v="15.1"/>
    <n v="15.1"/>
  </r>
  <r>
    <x v="2"/>
    <d v="2022-10-04T00:00:00"/>
    <s v="Day 1"/>
    <x v="82"/>
    <x v="74"/>
    <x v="74"/>
    <x v="0"/>
    <x v="3"/>
    <m/>
    <s v="Shark Spotted Gully"/>
    <n v="142"/>
    <n v="14.4"/>
    <n v="14.4"/>
  </r>
  <r>
    <x v="2"/>
    <d v="2022-10-04T00:00:00"/>
    <s v="Day 1"/>
    <x v="63"/>
    <x v="55"/>
    <x v="59"/>
    <x v="0"/>
    <x v="2"/>
    <m/>
    <s v="Shark Spotted Gully"/>
    <n v="139"/>
    <n v="13.4"/>
    <n v="13.4"/>
  </r>
  <r>
    <x v="2"/>
    <d v="2022-10-04T00:00:00"/>
    <s v="Day 1"/>
    <x v="57"/>
    <x v="49"/>
    <x v="54"/>
    <x v="3"/>
    <x v="9"/>
    <m/>
    <s v="Shark Spotted Gully"/>
    <n v="116"/>
    <n v="7.2"/>
    <n v="7.2"/>
  </r>
  <r>
    <x v="2"/>
    <d v="2022-10-04T00:00:00"/>
    <s v="Day 1"/>
    <x v="38"/>
    <x v="34"/>
    <x v="37"/>
    <x v="2"/>
    <x v="8"/>
    <m/>
    <s v="Shark Spotted Gully"/>
    <n v="113"/>
    <n v="6.6"/>
    <n v="6.6"/>
  </r>
  <r>
    <x v="2"/>
    <d v="2022-10-04T00:00:00"/>
    <s v="Day 1"/>
    <x v="68"/>
    <x v="60"/>
    <x v="64"/>
    <x v="2"/>
    <x v="8"/>
    <m/>
    <s v="Shark Spotted Gully"/>
    <n v="113"/>
    <n v="6.6"/>
    <n v="6.6"/>
  </r>
  <r>
    <x v="2"/>
    <d v="2022-10-04T00:00:00"/>
    <s v="Day 1"/>
    <x v="39"/>
    <x v="25"/>
    <x v="38"/>
    <x v="2"/>
    <x v="8"/>
    <m/>
    <s v="Shark Spotted Gully"/>
    <n v="111"/>
    <n v="6.2"/>
    <n v="6.2"/>
  </r>
  <r>
    <x v="2"/>
    <d v="2022-10-04T00:00:00"/>
    <s v="Day 1"/>
    <x v="38"/>
    <x v="34"/>
    <x v="37"/>
    <x v="2"/>
    <x v="8"/>
    <m/>
    <s v="Shark Spotted Gully"/>
    <n v="110"/>
    <n v="6"/>
    <n v="6"/>
  </r>
  <r>
    <x v="2"/>
    <d v="2022-10-04T00:00:00"/>
    <s v="Day 1"/>
    <x v="58"/>
    <x v="50"/>
    <x v="53"/>
    <x v="3"/>
    <x v="9"/>
    <m/>
    <s v="Shark Spotted Gully"/>
    <n v="109"/>
    <n v="5.8"/>
    <n v="5.8"/>
  </r>
  <r>
    <x v="2"/>
    <d v="2022-10-04T00:00:00"/>
    <s v="Day 1"/>
    <x v="40"/>
    <x v="25"/>
    <x v="39"/>
    <x v="3"/>
    <x v="9"/>
    <m/>
    <s v="Shark Spotted Gully"/>
    <n v="109"/>
    <n v="5.8"/>
    <n v="5.8"/>
  </r>
  <r>
    <x v="2"/>
    <d v="2022-10-04T00:00:00"/>
    <s v="Day 1"/>
    <x v="39"/>
    <x v="25"/>
    <x v="38"/>
    <x v="2"/>
    <x v="8"/>
    <m/>
    <s v="Shark Spotted Gully"/>
    <n v="108"/>
    <n v="5.6"/>
    <n v="5.6"/>
  </r>
  <r>
    <x v="3"/>
    <d v="2022-10-06T00:00:00"/>
    <s v="Day 3"/>
    <x v="40"/>
    <x v="25"/>
    <x v="39"/>
    <x v="3"/>
    <x v="9"/>
    <m/>
    <s v="Shark Spotted Gully"/>
    <n v="106"/>
    <n v="5.3"/>
    <n v="5.3"/>
  </r>
  <r>
    <x v="3"/>
    <d v="2022-10-06T00:00:00"/>
    <s v="Day 3"/>
    <x v="58"/>
    <x v="50"/>
    <x v="53"/>
    <x v="3"/>
    <x v="9"/>
    <m/>
    <s v="Shark Spotted Gully"/>
    <n v="105"/>
    <n v="5.0999999999999996"/>
    <n v="5.0999999999999996"/>
  </r>
  <r>
    <x v="3"/>
    <d v="2022-10-06T00:00:00"/>
    <s v="Day 3"/>
    <x v="61"/>
    <x v="53"/>
    <x v="57"/>
    <x v="3"/>
    <x v="9"/>
    <s v="Kob"/>
    <m/>
    <n v="49"/>
    <n v="1.2"/>
    <n v="1.2"/>
  </r>
  <r>
    <x v="3"/>
    <d v="2022-10-06T00:00:00"/>
    <s v="Day 3"/>
    <x v="59"/>
    <x v="51"/>
    <x v="55"/>
    <x v="2"/>
    <x v="8"/>
    <m/>
    <s v="Shark Spotted Gully"/>
    <n v="105"/>
    <n v="5.0999999999999996"/>
    <n v="5.0999999999999996"/>
  </r>
  <r>
    <x v="3"/>
    <d v="2022-10-06T00:00:00"/>
    <s v="Day 3"/>
    <x v="61"/>
    <x v="53"/>
    <x v="57"/>
    <x v="3"/>
    <x v="9"/>
    <s v="Kob"/>
    <m/>
    <n v="48"/>
    <n v="1.1000000000000001"/>
    <n v="1.1000000000000001"/>
  </r>
  <r>
    <x v="3"/>
    <d v="2022-10-06T00:00:00"/>
    <s v="Day 3"/>
    <x v="67"/>
    <x v="59"/>
    <x v="63"/>
    <x v="4"/>
    <x v="11"/>
    <m/>
    <m/>
    <m/>
    <s v=""/>
    <s v=""/>
  </r>
  <r>
    <x v="3"/>
    <d v="2022-10-06T00:00:00"/>
    <s v="Day 3"/>
    <x v="45"/>
    <x v="39"/>
    <x v="43"/>
    <x v="4"/>
    <x v="11"/>
    <m/>
    <m/>
    <m/>
    <s v=""/>
    <s v=""/>
  </r>
  <r>
    <x v="3"/>
    <d v="2022-10-06T00:00:00"/>
    <s v="Day 3"/>
    <x v="66"/>
    <x v="58"/>
    <x v="62"/>
    <x v="5"/>
    <x v="11"/>
    <m/>
    <m/>
    <m/>
    <s v=""/>
    <s v=""/>
  </r>
  <r>
    <x v="3"/>
    <d v="2022-10-06T00:00:00"/>
    <s v="Day 3"/>
    <x v="71"/>
    <x v="63"/>
    <x v="66"/>
    <x v="6"/>
    <x v="11"/>
    <m/>
    <m/>
    <m/>
    <s v=""/>
    <s v=""/>
  </r>
  <r>
    <x v="3"/>
    <d v="2022-10-06T00:00:00"/>
    <s v="Day 3"/>
    <x v="75"/>
    <x v="67"/>
    <x v="33"/>
    <x v="6"/>
    <x v="11"/>
    <m/>
    <m/>
    <m/>
    <s v=""/>
    <s v=""/>
  </r>
  <r>
    <x v="3"/>
    <d v="2022-10-06T00:00:00"/>
    <s v="Day 3"/>
    <x v="43"/>
    <x v="37"/>
    <x v="41"/>
    <x v="4"/>
    <x v="10"/>
    <m/>
    <m/>
    <m/>
    <s v=""/>
    <s v=""/>
  </r>
  <r>
    <x v="3"/>
    <d v="2022-10-06T00:00:00"/>
    <s v="Day 3"/>
    <x v="42"/>
    <x v="36"/>
    <x v="3"/>
    <x v="4"/>
    <x v="10"/>
    <m/>
    <m/>
    <m/>
    <s v=""/>
    <s v=""/>
  </r>
  <r>
    <x v="3"/>
    <d v="2022-10-06T00:00:00"/>
    <s v="Day 3"/>
    <x v="74"/>
    <x v="66"/>
    <x v="68"/>
    <x v="4"/>
    <x v="10"/>
    <m/>
    <m/>
    <m/>
    <s v=""/>
    <s v=""/>
  </r>
  <r>
    <x v="3"/>
    <d v="2022-10-06T00:00:00"/>
    <s v="Day 3"/>
    <x v="73"/>
    <x v="65"/>
    <x v="67"/>
    <x v="4"/>
    <x v="10"/>
    <m/>
    <m/>
    <m/>
    <s v=""/>
    <s v=""/>
  </r>
  <r>
    <x v="3"/>
    <d v="2022-10-06T00:00:00"/>
    <s v="Day 3"/>
    <x v="70"/>
    <x v="62"/>
    <x v="65"/>
    <x v="4"/>
    <x v="10"/>
    <m/>
    <m/>
    <m/>
    <s v=""/>
    <s v=""/>
  </r>
  <r>
    <x v="3"/>
    <d v="2022-10-06T00:00:00"/>
    <s v="Day 3"/>
    <x v="75"/>
    <x v="67"/>
    <x v="33"/>
    <x v="6"/>
    <x v="11"/>
    <m/>
    <m/>
    <m/>
    <s v=""/>
    <s v=""/>
  </r>
  <r>
    <x v="3"/>
    <d v="2022-10-06T00:00:00"/>
    <s v="Day 3"/>
    <x v="71"/>
    <x v="63"/>
    <x v="66"/>
    <x v="6"/>
    <x v="11"/>
    <m/>
    <m/>
    <m/>
    <s v=""/>
    <s v=""/>
  </r>
  <r>
    <x v="3"/>
    <d v="2022-10-06T00:00:00"/>
    <s v="Day 3"/>
    <x v="74"/>
    <x v="66"/>
    <x v="68"/>
    <x v="4"/>
    <x v="10"/>
    <m/>
    <m/>
    <m/>
    <s v=""/>
    <s v=""/>
  </r>
  <r>
    <x v="3"/>
    <d v="2022-10-06T00:00:00"/>
    <s v="Day 3"/>
    <x v="72"/>
    <x v="64"/>
    <x v="45"/>
    <x v="4"/>
    <x v="10"/>
    <m/>
    <m/>
    <m/>
    <s v=""/>
    <s v=""/>
  </r>
  <r>
    <x v="3"/>
    <d v="2022-10-06T00:00:00"/>
    <s v="Day 3"/>
    <x v="73"/>
    <x v="65"/>
    <x v="67"/>
    <x v="4"/>
    <x v="10"/>
    <m/>
    <m/>
    <m/>
    <s v=""/>
    <s v=""/>
  </r>
  <r>
    <x v="3"/>
    <d v="2022-10-06T00:00:00"/>
    <s v="Day 3"/>
    <x v="38"/>
    <x v="34"/>
    <x v="37"/>
    <x v="2"/>
    <x v="8"/>
    <m/>
    <s v="Shark Spotted Gully"/>
    <n v="102"/>
    <n v="4.5999999999999996"/>
    <n v="4.5999999999999996"/>
  </r>
  <r>
    <x v="3"/>
    <d v="2022-10-06T00:00:00"/>
    <s v="Day 3"/>
    <x v="36"/>
    <x v="32"/>
    <x v="35"/>
    <x v="3"/>
    <x v="9"/>
    <m/>
    <s v="Shark Spotted Gully"/>
    <n v="101"/>
    <n v="4.5"/>
    <n v="4.5"/>
  </r>
  <r>
    <x v="3"/>
    <d v="2022-10-06T00:00:00"/>
    <s v="Day 3"/>
    <x v="38"/>
    <x v="34"/>
    <x v="37"/>
    <x v="2"/>
    <x v="8"/>
    <m/>
    <s v="Shark Spotted Gully"/>
    <n v="101"/>
    <n v="4.5"/>
    <n v="4.5"/>
  </r>
  <r>
    <x v="3"/>
    <d v="2022-10-06T00:00:00"/>
    <s v="Day 3"/>
    <x v="58"/>
    <x v="50"/>
    <x v="53"/>
    <x v="3"/>
    <x v="9"/>
    <m/>
    <s v="Shark Spotted Gully"/>
    <n v="99"/>
    <n v="4.2"/>
    <n v="4.2"/>
  </r>
  <r>
    <x v="3"/>
    <d v="2022-10-06T00:00:00"/>
    <s v="Day 3"/>
    <x v="61"/>
    <x v="53"/>
    <x v="57"/>
    <x v="3"/>
    <x v="9"/>
    <m/>
    <s v="Shark Spotted Gully"/>
    <n v="99"/>
    <n v="4.2"/>
    <n v="4.2"/>
  </r>
  <r>
    <x v="3"/>
    <d v="2022-10-06T00:00:00"/>
    <s v="Day 3"/>
    <x v="58"/>
    <x v="50"/>
    <x v="53"/>
    <x v="3"/>
    <x v="9"/>
    <m/>
    <s v="Shark Spotted Gully"/>
    <n v="99"/>
    <n v="4.2"/>
    <n v="4.2"/>
  </r>
  <r>
    <x v="3"/>
    <d v="2022-10-06T00:00:00"/>
    <s v="Day 3"/>
    <x v="57"/>
    <x v="49"/>
    <x v="54"/>
    <x v="3"/>
    <x v="9"/>
    <m/>
    <s v="Shark Spotted Gully"/>
    <n v="98"/>
    <n v="4"/>
    <n v="4"/>
  </r>
  <r>
    <x v="3"/>
    <d v="2022-10-06T00:00:00"/>
    <s v="Day 3"/>
    <x v="68"/>
    <x v="60"/>
    <x v="64"/>
    <x v="2"/>
    <x v="8"/>
    <m/>
    <s v="Shark Spotted Gully"/>
    <n v="97"/>
    <n v="3.9"/>
    <n v="3.9"/>
  </r>
  <r>
    <x v="3"/>
    <d v="2022-10-06T00:00:00"/>
    <s v="Day 3"/>
    <x v="36"/>
    <x v="32"/>
    <x v="35"/>
    <x v="3"/>
    <x v="9"/>
    <m/>
    <s v="Shark Spotted Gully"/>
    <n v="97"/>
    <n v="3.9"/>
    <n v="3.9"/>
  </r>
  <r>
    <x v="3"/>
    <d v="2022-10-06T00:00:00"/>
    <s v="Day 3"/>
    <x v="68"/>
    <x v="60"/>
    <x v="64"/>
    <x v="2"/>
    <x v="8"/>
    <m/>
    <s v="Shark Spotted Gully"/>
    <n v="97"/>
    <n v="3.9"/>
    <n v="3.9"/>
  </r>
  <r>
    <x v="3"/>
    <d v="2022-10-06T00:00:00"/>
    <s v="Day 3"/>
    <x v="57"/>
    <x v="49"/>
    <x v="54"/>
    <x v="3"/>
    <x v="9"/>
    <m/>
    <s v="Shark Spotted Gully"/>
    <n v="96"/>
    <n v="3.8"/>
    <n v="3.8"/>
  </r>
  <r>
    <x v="3"/>
    <d v="2022-10-06T00:00:00"/>
    <s v="Day 3"/>
    <x v="69"/>
    <x v="61"/>
    <x v="45"/>
    <x v="2"/>
    <x v="8"/>
    <m/>
    <s v="Shark Hound Smooth"/>
    <n v="100"/>
    <n v="3.7"/>
    <n v="3.7"/>
  </r>
  <r>
    <x v="3"/>
    <d v="2022-10-06T00:00:00"/>
    <s v="Day 3"/>
    <x v="59"/>
    <x v="51"/>
    <x v="55"/>
    <x v="2"/>
    <x v="8"/>
    <m/>
    <s v="Shark Spotted Gully"/>
    <n v="95"/>
    <n v="3.6"/>
    <n v="3.6"/>
  </r>
  <r>
    <x v="3"/>
    <d v="2022-10-06T00:00:00"/>
    <s v="Day 3"/>
    <x v="58"/>
    <x v="50"/>
    <x v="53"/>
    <x v="3"/>
    <x v="9"/>
    <m/>
    <s v="Shark Spotted Gully"/>
    <n v="89"/>
    <n v="2.9"/>
    <n v="2.9"/>
  </r>
  <r>
    <x v="3"/>
    <d v="2022-10-06T00:00:00"/>
    <s v="Day 3"/>
    <x v="39"/>
    <x v="25"/>
    <x v="38"/>
    <x v="2"/>
    <x v="8"/>
    <m/>
    <s v="Shark Spotted Gully"/>
    <n v="86"/>
    <n v="2.6"/>
    <n v="2.6"/>
  </r>
  <r>
    <x v="3"/>
    <d v="2022-10-06T00:00:00"/>
    <s v="Day 3"/>
    <x v="69"/>
    <x v="61"/>
    <x v="45"/>
    <x v="2"/>
    <x v="8"/>
    <m/>
    <s v="Shark Spotted Gully"/>
    <n v="81"/>
    <n v="2.1"/>
    <n v="2.1"/>
  </r>
  <r>
    <x v="3"/>
    <d v="2022-10-06T00:00:00"/>
    <s v="Day 3"/>
    <x v="35"/>
    <x v="31"/>
    <x v="34"/>
    <x v="2"/>
    <x v="8"/>
    <m/>
    <s v="Shark Spotted Gully"/>
    <n v="68"/>
    <n v="1.2"/>
    <n v="1.2"/>
  </r>
  <r>
    <x v="3"/>
    <d v="2022-10-06T00:00:00"/>
    <s v="Day 3"/>
    <x v="36"/>
    <x v="32"/>
    <x v="35"/>
    <x v="3"/>
    <x v="9"/>
    <m/>
    <s v="Catfish - Sea Black"/>
    <n v="41"/>
    <n v="1.06"/>
    <n v="1.06"/>
  </r>
  <r>
    <x v="3"/>
    <d v="2022-10-06T00:00:00"/>
    <s v="Day 3"/>
    <x v="68"/>
    <x v="60"/>
    <x v="64"/>
    <x v="2"/>
    <x v="8"/>
    <m/>
    <s v="Catfish - Sea Black"/>
    <n v="41"/>
    <n v="1.06"/>
    <n v="1.06"/>
  </r>
  <r>
    <x v="3"/>
    <d v="2022-10-06T00:00:00"/>
    <s v="Day 3"/>
    <x v="39"/>
    <x v="25"/>
    <x v="38"/>
    <x v="2"/>
    <x v="8"/>
    <s v="Kob"/>
    <m/>
    <n v="41"/>
    <n v="0.7"/>
    <n v="0.7"/>
  </r>
  <r>
    <x v="3"/>
    <d v="2022-10-06T00:00:00"/>
    <s v="Day 3"/>
    <x v="16"/>
    <x v="16"/>
    <x v="16"/>
    <x v="0"/>
    <x v="4"/>
    <m/>
    <s v="Shark Hound Smooth"/>
    <n v="125"/>
    <n v="8.1"/>
    <n v="8.1"/>
  </r>
  <r>
    <x v="3"/>
    <d v="2022-10-06T00:00:00"/>
    <s v="Day 3"/>
    <x v="46"/>
    <x v="40"/>
    <x v="44"/>
    <x v="0"/>
    <x v="4"/>
    <m/>
    <s v="Shark Spotted Gully"/>
    <n v="118"/>
    <n v="7.6"/>
    <n v="7.6"/>
  </r>
  <r>
    <x v="3"/>
    <d v="2022-10-06T00:00:00"/>
    <s v="Day 3"/>
    <x v="24"/>
    <x v="23"/>
    <x v="23"/>
    <x v="0"/>
    <x v="5"/>
    <m/>
    <s v="Shark Spotted Gully"/>
    <n v="116"/>
    <n v="7.2"/>
    <n v="7.2"/>
  </r>
  <r>
    <x v="3"/>
    <d v="2022-10-06T00:00:00"/>
    <s v="Day 3"/>
    <x v="47"/>
    <x v="41"/>
    <x v="45"/>
    <x v="1"/>
    <x v="5"/>
    <m/>
    <s v="Shark Spotted Gully"/>
    <n v="115"/>
    <n v="7"/>
    <n v="7"/>
  </r>
  <r>
    <x v="3"/>
    <d v="2022-10-06T00:00:00"/>
    <s v="Day 3"/>
    <x v="20"/>
    <x v="20"/>
    <x v="20"/>
    <x v="1"/>
    <x v="5"/>
    <m/>
    <s v="Shark Spotted Gully"/>
    <n v="112"/>
    <n v="6.4"/>
    <n v="6.4"/>
  </r>
  <r>
    <x v="3"/>
    <d v="2022-10-06T00:00:00"/>
    <s v="Day 3"/>
    <x v="17"/>
    <x v="17"/>
    <x v="17"/>
    <x v="0"/>
    <x v="4"/>
    <m/>
    <s v="Shark Hound Smooth"/>
    <n v="117"/>
    <n v="6.4"/>
    <n v="6.4"/>
  </r>
  <r>
    <x v="3"/>
    <d v="2022-10-06T00:00:00"/>
    <s v="Day 3"/>
    <x v="20"/>
    <x v="20"/>
    <x v="20"/>
    <x v="1"/>
    <x v="5"/>
    <m/>
    <s v="Shark Spotted Gully"/>
    <n v="109"/>
    <n v="5.8"/>
    <n v="5.8"/>
  </r>
  <r>
    <x v="3"/>
    <d v="2022-10-06T00:00:00"/>
    <s v="Day 3"/>
    <x v="22"/>
    <x v="3"/>
    <x v="22"/>
    <x v="1"/>
    <x v="5"/>
    <m/>
    <s v="Shark Spotted Gully"/>
    <n v="105"/>
    <n v="5.0999999999999996"/>
    <n v="5.0999999999999996"/>
  </r>
  <r>
    <x v="3"/>
    <d v="2022-10-06T00:00:00"/>
    <s v="Day 3"/>
    <x v="23"/>
    <x v="22"/>
    <x v="3"/>
    <x v="0"/>
    <x v="5"/>
    <m/>
    <s v="Shark Spotted Gully"/>
    <n v="103"/>
    <n v="4.8"/>
    <n v="4.8"/>
  </r>
  <r>
    <x v="3"/>
    <d v="2022-10-06T00:00:00"/>
    <s v="Day 3"/>
    <x v="19"/>
    <x v="19"/>
    <x v="19"/>
    <x v="1"/>
    <x v="5"/>
    <m/>
    <s v="Shark Spotted Gully"/>
    <n v="103"/>
    <n v="4.8"/>
    <n v="4.8"/>
  </r>
  <r>
    <x v="3"/>
    <d v="2022-10-06T00:00:00"/>
    <s v="Day 3"/>
    <x v="18"/>
    <x v="18"/>
    <x v="18"/>
    <x v="0"/>
    <x v="4"/>
    <s v="Kob"/>
    <m/>
    <n v="72"/>
    <n v="3.9"/>
    <n v="3.9"/>
  </r>
  <r>
    <x v="3"/>
    <d v="2022-10-06T00:00:00"/>
    <s v="Day 3"/>
    <x v="46"/>
    <x v="40"/>
    <x v="44"/>
    <x v="0"/>
    <x v="4"/>
    <m/>
    <s v="Shark Spotted Gully"/>
    <n v="102"/>
    <n v="4.5999999999999996"/>
    <n v="4.5999999999999996"/>
  </r>
  <r>
    <x v="3"/>
    <d v="2022-10-06T00:00:00"/>
    <s v="Day 3"/>
    <x v="48"/>
    <x v="42"/>
    <x v="46"/>
    <x v="0"/>
    <x v="4"/>
    <m/>
    <s v="Shark Spotted Gully"/>
    <n v="101"/>
    <n v="4.5"/>
    <n v="4.5"/>
  </r>
  <r>
    <x v="3"/>
    <d v="2022-10-06T00:00:00"/>
    <s v="Day 3"/>
    <x v="49"/>
    <x v="43"/>
    <x v="47"/>
    <x v="1"/>
    <x v="5"/>
    <m/>
    <s v="Shark Spotted Gully"/>
    <n v="100"/>
    <n v="4.3"/>
    <n v="4.3"/>
  </r>
  <r>
    <x v="3"/>
    <d v="2022-10-06T00:00:00"/>
    <s v="Day 3"/>
    <x v="17"/>
    <x v="17"/>
    <x v="17"/>
    <x v="0"/>
    <x v="4"/>
    <m/>
    <s v="Shark Spotted Gully"/>
    <n v="100"/>
    <n v="4.3"/>
    <n v="4.3"/>
  </r>
  <r>
    <x v="3"/>
    <d v="2022-10-06T00:00:00"/>
    <s v="Day 3"/>
    <x v="16"/>
    <x v="16"/>
    <x v="16"/>
    <x v="0"/>
    <x v="4"/>
    <m/>
    <s v="Shark Spotted Gully"/>
    <n v="98"/>
    <n v="4"/>
    <n v="4"/>
  </r>
  <r>
    <x v="3"/>
    <d v="2022-10-06T00:00:00"/>
    <s v="Day 3"/>
    <x v="24"/>
    <x v="23"/>
    <x v="23"/>
    <x v="0"/>
    <x v="5"/>
    <s v="Kob"/>
    <m/>
    <n v="55"/>
    <n v="1.7"/>
    <n v="1.7"/>
  </r>
  <r>
    <x v="3"/>
    <d v="2022-10-06T00:00:00"/>
    <s v="Day 3"/>
    <x v="47"/>
    <x v="41"/>
    <x v="45"/>
    <x v="1"/>
    <x v="5"/>
    <m/>
    <s v="Shark Spotted Gully"/>
    <n v="96"/>
    <n v="3.8"/>
    <n v="3.8"/>
  </r>
  <r>
    <x v="3"/>
    <d v="2022-10-06T00:00:00"/>
    <s v="Day 3"/>
    <x v="22"/>
    <x v="3"/>
    <x v="22"/>
    <x v="1"/>
    <x v="5"/>
    <m/>
    <s v="Shark Spotted Gully"/>
    <n v="88"/>
    <n v="2.8"/>
    <n v="2.8"/>
  </r>
  <r>
    <x v="3"/>
    <d v="2022-10-06T00:00:00"/>
    <s v="Day 3"/>
    <x v="47"/>
    <x v="41"/>
    <x v="45"/>
    <x v="1"/>
    <x v="5"/>
    <m/>
    <s v="Shark Spotted Gully"/>
    <n v="87"/>
    <n v="2.7"/>
    <n v="2.7"/>
  </r>
  <r>
    <x v="3"/>
    <d v="2022-10-06T00:00:00"/>
    <s v="Day 3"/>
    <x v="22"/>
    <x v="3"/>
    <x v="22"/>
    <x v="1"/>
    <x v="5"/>
    <m/>
    <s v="Catfish - Sea Black"/>
    <n v="42"/>
    <n v="1.1499999999999999"/>
    <n v="1.1499999999999999"/>
  </r>
  <r>
    <x v="3"/>
    <d v="2022-10-06T00:00:00"/>
    <s v="Day 3"/>
    <x v="76"/>
    <x v="68"/>
    <x v="69"/>
    <x v="0"/>
    <x v="7"/>
    <m/>
    <s v="Shark Spotted Gully"/>
    <n v="138"/>
    <n v="13.1"/>
    <n v="13.1"/>
  </r>
  <r>
    <x v="3"/>
    <d v="2022-10-06T00:00:00"/>
    <s v="Day 3"/>
    <x v="77"/>
    <x v="69"/>
    <x v="70"/>
    <x v="0"/>
    <x v="7"/>
    <m/>
    <m/>
    <m/>
    <s v=""/>
    <s v=""/>
  </r>
  <r>
    <x v="3"/>
    <d v="2022-10-06T00:00:00"/>
    <s v="Day 3"/>
    <x v="26"/>
    <x v="24"/>
    <x v="25"/>
    <x v="1"/>
    <x v="7"/>
    <m/>
    <m/>
    <m/>
    <s v=""/>
    <s v=""/>
  </r>
  <r>
    <x v="3"/>
    <d v="2022-10-06T00:00:00"/>
    <s v="Day 3"/>
    <x v="52"/>
    <x v="46"/>
    <x v="50"/>
    <x v="0"/>
    <x v="6"/>
    <m/>
    <s v="Ray Bull / Eagle"/>
    <n v="87"/>
    <n v="12.1"/>
    <n v="12.1"/>
  </r>
  <r>
    <x v="3"/>
    <d v="2022-10-06T00:00:00"/>
    <s v="Day 3"/>
    <x v="77"/>
    <x v="69"/>
    <x v="70"/>
    <x v="0"/>
    <x v="7"/>
    <m/>
    <s v="Shark Spotted Gully"/>
    <n v="127"/>
    <n v="9.8000000000000007"/>
    <n v="9.8000000000000007"/>
  </r>
  <r>
    <x v="3"/>
    <d v="2022-10-06T00:00:00"/>
    <s v="Day 3"/>
    <x v="32"/>
    <x v="26"/>
    <x v="31"/>
    <x v="0"/>
    <x v="6"/>
    <m/>
    <s v="Shark Spotted Gully"/>
    <n v="121"/>
    <n v="8.3000000000000007"/>
    <n v="8.3000000000000007"/>
  </r>
  <r>
    <x v="3"/>
    <d v="2022-10-06T00:00:00"/>
    <s v="Day 3"/>
    <x v="28"/>
    <x v="26"/>
    <x v="27"/>
    <x v="0"/>
    <x v="6"/>
    <m/>
    <s v="Shark Hound Smooth"/>
    <n v="123"/>
    <n v="7.6"/>
    <n v="7.6"/>
  </r>
  <r>
    <x v="3"/>
    <d v="2022-10-06T00:00:00"/>
    <s v="Day 3"/>
    <x v="77"/>
    <x v="69"/>
    <x v="70"/>
    <x v="0"/>
    <x v="7"/>
    <m/>
    <s v="Shark Spotted Gully"/>
    <n v="118"/>
    <n v="7.6"/>
    <n v="7.6"/>
  </r>
  <r>
    <x v="3"/>
    <d v="2022-10-06T00:00:00"/>
    <s v="Day 3"/>
    <x v="76"/>
    <x v="68"/>
    <x v="69"/>
    <x v="0"/>
    <x v="7"/>
    <m/>
    <s v="Shark Spotted Gully"/>
    <n v="117"/>
    <n v="7.4"/>
    <n v="7.4"/>
  </r>
  <r>
    <x v="3"/>
    <d v="2022-10-06T00:00:00"/>
    <s v="Day 3"/>
    <x v="27"/>
    <x v="25"/>
    <x v="26"/>
    <x v="0"/>
    <x v="7"/>
    <m/>
    <s v="Shark Spotted Gully"/>
    <n v="114"/>
    <n v="6.8"/>
    <n v="6.8"/>
  </r>
  <r>
    <x v="3"/>
    <d v="2022-10-06T00:00:00"/>
    <s v="Day 3"/>
    <x v="27"/>
    <x v="25"/>
    <x v="26"/>
    <x v="0"/>
    <x v="7"/>
    <m/>
    <s v="Shark Spotted Gully"/>
    <n v="110"/>
    <n v="6"/>
    <n v="6"/>
  </r>
  <r>
    <x v="3"/>
    <d v="2022-10-06T00:00:00"/>
    <s v="Day 3"/>
    <x v="27"/>
    <x v="25"/>
    <x v="26"/>
    <x v="0"/>
    <x v="7"/>
    <m/>
    <s v="Shark Spotted Gully"/>
    <n v="109"/>
    <n v="5.8"/>
    <n v="5.8"/>
  </r>
  <r>
    <x v="3"/>
    <d v="2022-10-06T00:00:00"/>
    <s v="Day 3"/>
    <x v="50"/>
    <x v="44"/>
    <x v="48"/>
    <x v="0"/>
    <x v="7"/>
    <m/>
    <m/>
    <m/>
    <s v=""/>
    <s v=""/>
  </r>
  <r>
    <x v="3"/>
    <d v="2022-10-06T00:00:00"/>
    <s v="Day 3"/>
    <x v="25"/>
    <x v="21"/>
    <x v="24"/>
    <x v="0"/>
    <x v="6"/>
    <m/>
    <s v="Shark Spotted Gully"/>
    <n v="87"/>
    <n v="2.7"/>
    <n v="2.7"/>
  </r>
  <r>
    <x v="3"/>
    <d v="2022-10-06T00:00:00"/>
    <s v="Day 3"/>
    <x v="26"/>
    <x v="24"/>
    <x v="25"/>
    <x v="1"/>
    <x v="7"/>
    <m/>
    <s v="Shark Spotted Gully"/>
    <n v="86"/>
    <n v="2.6"/>
    <n v="2.6"/>
  </r>
  <r>
    <x v="3"/>
    <d v="2022-10-06T00:00:00"/>
    <s v="Day 3"/>
    <x v="52"/>
    <x v="46"/>
    <x v="50"/>
    <x v="0"/>
    <x v="6"/>
    <m/>
    <s v="Catfish - Sea Black"/>
    <n v="46"/>
    <n v="1.52"/>
    <n v="1.52"/>
  </r>
  <r>
    <x v="3"/>
    <d v="2022-10-06T00:00:00"/>
    <s v="Day 3"/>
    <x v="6"/>
    <x v="6"/>
    <x v="6"/>
    <x v="0"/>
    <x v="1"/>
    <m/>
    <s v="Shark Spotted Gully"/>
    <n v="145"/>
    <n v="15.5"/>
    <n v="15.5"/>
  </r>
  <r>
    <x v="3"/>
    <d v="2022-10-06T00:00:00"/>
    <s v="Day 3"/>
    <x v="78"/>
    <x v="70"/>
    <x v="71"/>
    <x v="0"/>
    <x v="0"/>
    <m/>
    <s v="Shark Cow / Sevengill"/>
    <n v="104"/>
    <n v="13.6"/>
    <n v="13.6"/>
  </r>
  <r>
    <x v="3"/>
    <d v="2022-10-06T00:00:00"/>
    <s v="Day 3"/>
    <x v="6"/>
    <x v="6"/>
    <x v="6"/>
    <x v="0"/>
    <x v="1"/>
    <m/>
    <s v="Shark Spotted Gully"/>
    <n v="136"/>
    <n v="12.4"/>
    <n v="12.4"/>
  </r>
  <r>
    <x v="3"/>
    <d v="2022-10-06T00:00:00"/>
    <s v="Day 3"/>
    <x v="54"/>
    <x v="26"/>
    <x v="52"/>
    <x v="0"/>
    <x v="0"/>
    <m/>
    <s v="Shark Spotted Gully"/>
    <n v="127"/>
    <n v="9.8000000000000007"/>
    <n v="9.8000000000000007"/>
  </r>
  <r>
    <x v="3"/>
    <d v="2022-10-06T00:00:00"/>
    <s v="Day 3"/>
    <x v="56"/>
    <x v="48"/>
    <x v="53"/>
    <x v="0"/>
    <x v="0"/>
    <m/>
    <s v="Shark Spotted Gully"/>
    <n v="127"/>
    <n v="9.8000000000000007"/>
    <n v="9.8000000000000007"/>
  </r>
  <r>
    <x v="3"/>
    <d v="2022-10-06T00:00:00"/>
    <s v="Day 3"/>
    <x v="1"/>
    <x v="1"/>
    <x v="1"/>
    <x v="0"/>
    <x v="0"/>
    <m/>
    <s v="Shark Hound Smooth"/>
    <n v="131"/>
    <n v="9.5"/>
    <n v="9.5"/>
  </r>
  <r>
    <x v="3"/>
    <d v="2022-10-06T00:00:00"/>
    <s v="Day 3"/>
    <x v="6"/>
    <x v="6"/>
    <x v="6"/>
    <x v="0"/>
    <x v="1"/>
    <m/>
    <s v="Shark Spotted Gully"/>
    <n v="124"/>
    <n v="9.1"/>
    <n v="9.1"/>
  </r>
  <r>
    <x v="3"/>
    <d v="2022-10-06T00:00:00"/>
    <s v="Day 3"/>
    <x v="6"/>
    <x v="6"/>
    <x v="6"/>
    <x v="0"/>
    <x v="1"/>
    <m/>
    <s v="Ray Bull / Eagle"/>
    <n v="79"/>
    <n v="9"/>
    <n v="9"/>
  </r>
  <r>
    <x v="3"/>
    <d v="2022-10-06T00:00:00"/>
    <s v="Day 3"/>
    <x v="79"/>
    <x v="71"/>
    <x v="72"/>
    <x v="0"/>
    <x v="0"/>
    <m/>
    <s v="Shark Spotted Gully"/>
    <n v="123"/>
    <n v="8.8000000000000007"/>
    <n v="8.8000000000000007"/>
  </r>
  <r>
    <x v="3"/>
    <d v="2022-10-06T00:00:00"/>
    <s v="Day 3"/>
    <x v="53"/>
    <x v="47"/>
    <x v="51"/>
    <x v="1"/>
    <x v="1"/>
    <m/>
    <s v="Shark Hound Smooth"/>
    <n v="124"/>
    <n v="7.9"/>
    <n v="7.9"/>
  </r>
  <r>
    <x v="3"/>
    <d v="2022-10-06T00:00:00"/>
    <s v="Day 3"/>
    <x v="56"/>
    <x v="48"/>
    <x v="53"/>
    <x v="0"/>
    <x v="0"/>
    <m/>
    <s v="Shark Hound Smooth"/>
    <n v="121"/>
    <n v="7.2"/>
    <n v="7.2"/>
  </r>
  <r>
    <x v="3"/>
    <d v="2022-10-06T00:00:00"/>
    <s v="Day 3"/>
    <x v="55"/>
    <x v="18"/>
    <x v="11"/>
    <x v="0"/>
    <x v="0"/>
    <m/>
    <s v="Shark Spotted Gully"/>
    <n v="115"/>
    <n v="7"/>
    <n v="7"/>
  </r>
  <r>
    <x v="3"/>
    <d v="2022-10-06T00:00:00"/>
    <s v="Day 3"/>
    <x v="55"/>
    <x v="18"/>
    <x v="11"/>
    <x v="0"/>
    <x v="0"/>
    <m/>
    <s v="Shark Spotted Gully"/>
    <n v="113"/>
    <n v="6.6"/>
    <n v="6.6"/>
  </r>
  <r>
    <x v="3"/>
    <d v="2022-10-06T00:00:00"/>
    <s v="Day 3"/>
    <x v="79"/>
    <x v="71"/>
    <x v="72"/>
    <x v="0"/>
    <x v="0"/>
    <m/>
    <s v="Shark Spotted Gully"/>
    <n v="113"/>
    <n v="6.6"/>
    <n v="6.6"/>
  </r>
  <r>
    <x v="3"/>
    <d v="2022-10-06T00:00:00"/>
    <s v="Day 3"/>
    <x v="53"/>
    <x v="47"/>
    <x v="51"/>
    <x v="1"/>
    <x v="1"/>
    <m/>
    <s v="Shark Spotted Gully"/>
    <n v="112"/>
    <n v="6.4"/>
    <n v="6.4"/>
  </r>
  <r>
    <x v="3"/>
    <d v="2022-10-06T00:00:00"/>
    <s v="Day 3"/>
    <x v="6"/>
    <x v="6"/>
    <x v="6"/>
    <x v="0"/>
    <x v="1"/>
    <m/>
    <s v="Shark Spotted Gully"/>
    <n v="110"/>
    <n v="6"/>
    <n v="6"/>
  </r>
  <r>
    <x v="3"/>
    <d v="2022-10-06T00:00:00"/>
    <s v="Day 3"/>
    <x v="5"/>
    <x v="5"/>
    <x v="5"/>
    <x v="1"/>
    <x v="1"/>
    <m/>
    <s v="Ray Bull / Eagle"/>
    <n v="69"/>
    <n v="6"/>
    <n v="6"/>
  </r>
  <r>
    <x v="3"/>
    <d v="2022-10-06T00:00:00"/>
    <s v="Day 3"/>
    <x v="78"/>
    <x v="70"/>
    <x v="71"/>
    <x v="0"/>
    <x v="0"/>
    <m/>
    <s v="Shark Spotted Gully"/>
    <n v="109"/>
    <n v="5.8"/>
    <n v="5.8"/>
  </r>
  <r>
    <x v="3"/>
    <d v="2022-10-06T00:00:00"/>
    <s v="Day 3"/>
    <x v="6"/>
    <x v="6"/>
    <x v="6"/>
    <x v="0"/>
    <x v="1"/>
    <m/>
    <s v="Shark Spotted Gully"/>
    <n v="102"/>
    <n v="4.5999999999999996"/>
    <n v="4.5999999999999996"/>
  </r>
  <r>
    <x v="3"/>
    <d v="2022-10-06T00:00:00"/>
    <s v="Day 3"/>
    <x v="11"/>
    <x v="11"/>
    <x v="11"/>
    <x v="0"/>
    <x v="2"/>
    <m/>
    <s v="Shark Hound Smooth"/>
    <n v="141"/>
    <n v="12.3"/>
    <n v="12.3"/>
  </r>
  <r>
    <x v="3"/>
    <d v="2022-10-06T00:00:00"/>
    <s v="Day 3"/>
    <x v="8"/>
    <x v="8"/>
    <x v="8"/>
    <x v="0"/>
    <x v="2"/>
    <s v="Kob"/>
    <m/>
    <n v="49"/>
    <n v="1.2"/>
    <n v="1.2"/>
  </r>
  <r>
    <x v="3"/>
    <d v="2022-10-06T00:00:00"/>
    <s v="Day 3"/>
    <x v="83"/>
    <x v="75"/>
    <x v="75"/>
    <x v="0"/>
    <x v="2"/>
    <s v="Kob"/>
    <m/>
    <n v="62"/>
    <n v="2.5"/>
    <n v="2.5"/>
  </r>
  <r>
    <x v="3"/>
    <d v="2022-10-06T00:00:00"/>
    <s v="Day 3"/>
    <x v="12"/>
    <x v="12"/>
    <x v="12"/>
    <x v="0"/>
    <x v="3"/>
    <m/>
    <s v="Shark Spotted Gully"/>
    <n v="134"/>
    <n v="11.8"/>
    <n v="11.8"/>
  </r>
  <r>
    <x v="3"/>
    <d v="2022-10-06T00:00:00"/>
    <s v="Day 3"/>
    <x v="64"/>
    <x v="56"/>
    <x v="60"/>
    <x v="0"/>
    <x v="3"/>
    <m/>
    <s v="Shark Spotted Gully"/>
    <n v="132"/>
    <n v="11.2"/>
    <n v="11.2"/>
  </r>
  <r>
    <x v="3"/>
    <d v="2022-10-06T00:00:00"/>
    <s v="Day 3"/>
    <x v="82"/>
    <x v="74"/>
    <x v="74"/>
    <x v="0"/>
    <x v="3"/>
    <m/>
    <s v="Shark Spotted Gully"/>
    <n v="128"/>
    <n v="10.1"/>
    <n v="10.1"/>
  </r>
  <r>
    <x v="3"/>
    <d v="2022-10-06T00:00:00"/>
    <s v="Day 3"/>
    <x v="13"/>
    <x v="13"/>
    <x v="13"/>
    <x v="1"/>
    <x v="3"/>
    <m/>
    <s v="Shark Spotted Gully"/>
    <n v="127"/>
    <n v="9.8000000000000007"/>
    <n v="9.8000000000000007"/>
  </r>
  <r>
    <x v="3"/>
    <d v="2022-10-06T00:00:00"/>
    <s v="Day 3"/>
    <x v="13"/>
    <x v="13"/>
    <x v="13"/>
    <x v="1"/>
    <x v="3"/>
    <m/>
    <s v="Shark Spotted Gully"/>
    <n v="126"/>
    <n v="9.6"/>
    <n v="9.6"/>
  </r>
  <r>
    <x v="3"/>
    <d v="2022-10-06T00:00:00"/>
    <s v="Day 3"/>
    <x v="81"/>
    <x v="73"/>
    <x v="0"/>
    <x v="0"/>
    <x v="3"/>
    <m/>
    <s v="Shark Spotted Gully"/>
    <n v="126"/>
    <n v="9.6"/>
    <n v="9.6"/>
  </r>
  <r>
    <x v="3"/>
    <d v="2022-10-06T00:00:00"/>
    <s v="Day 3"/>
    <x v="12"/>
    <x v="12"/>
    <x v="12"/>
    <x v="0"/>
    <x v="3"/>
    <m/>
    <s v="Shark Spotted Gully"/>
    <n v="124"/>
    <n v="9.1"/>
    <n v="9.1"/>
  </r>
  <r>
    <x v="3"/>
    <d v="2022-10-06T00:00:00"/>
    <s v="Day 3"/>
    <x v="11"/>
    <x v="11"/>
    <x v="11"/>
    <x v="0"/>
    <x v="2"/>
    <m/>
    <s v="Shark Spotted Gully"/>
    <n v="114"/>
    <n v="6.8"/>
    <n v="6.8"/>
  </r>
  <r>
    <x v="3"/>
    <d v="2022-10-06T00:00:00"/>
    <s v="Day 3"/>
    <x v="64"/>
    <x v="56"/>
    <x v="60"/>
    <x v="0"/>
    <x v="3"/>
    <m/>
    <s v="Shark Spotted Gully"/>
    <n v="113"/>
    <n v="6.6"/>
    <n v="6.6"/>
  </r>
  <r>
    <x v="3"/>
    <d v="2022-10-06T00:00:00"/>
    <s v="Day 3"/>
    <x v="63"/>
    <x v="55"/>
    <x v="59"/>
    <x v="0"/>
    <x v="2"/>
    <m/>
    <s v="Shark Hound Smooth"/>
    <n v="113"/>
    <n v="5.7"/>
    <n v="5.7"/>
  </r>
  <r>
    <x v="3"/>
    <d v="2022-10-06T00:00:00"/>
    <s v="Day 3"/>
    <x v="83"/>
    <x v="75"/>
    <x v="75"/>
    <x v="0"/>
    <x v="2"/>
    <m/>
    <s v="Shark Hound Smooth"/>
    <n v="99"/>
    <n v="3.6"/>
    <n v="3.6"/>
  </r>
  <r>
    <x v="3"/>
    <d v="2022-10-06T00:00:00"/>
    <s v="Day 3"/>
    <x v="83"/>
    <x v="75"/>
    <x v="75"/>
    <x v="0"/>
    <x v="2"/>
    <m/>
    <s v="Elephantfish"/>
    <n v="66"/>
    <n v="2.2999999999999998"/>
    <n v="2.2999999999999998"/>
  </r>
  <r>
    <x v="3"/>
    <d v="2022-10-06T00:00:00"/>
    <s v="Day 3"/>
    <x v="62"/>
    <x v="54"/>
    <x v="58"/>
    <x v="0"/>
    <x v="2"/>
    <m/>
    <s v="Guitarfish - Lesser"/>
    <n v="79"/>
    <n v="1.8"/>
    <n v="1.8"/>
  </r>
  <r>
    <x v="3"/>
    <d v="2022-10-06T00:00:00"/>
    <s v="Day 3"/>
    <x v="62"/>
    <x v="54"/>
    <x v="58"/>
    <x v="0"/>
    <x v="2"/>
    <m/>
    <s v="Catfish - Sea Black"/>
    <n v="47"/>
    <n v="1.62"/>
    <n v="1.62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5"/>
    <m/>
    <m/>
    <x v="84"/>
    <x v="77"/>
    <x v="77"/>
    <x v="8"/>
    <x v="13"/>
    <m/>
    <m/>
    <m/>
    <m/>
    <m/>
  </r>
  <r>
    <x v="5"/>
    <m/>
    <m/>
    <x v="84"/>
    <x v="77"/>
    <x v="77"/>
    <x v="8"/>
    <x v="13"/>
    <m/>
    <m/>
    <m/>
    <m/>
    <m/>
  </r>
</pivotCacheRecords>
</file>

<file path=xl/pivotCache/pivotCacheRecords4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88">
  <r>
    <x v="0"/>
    <s v="Date"/>
    <s v="Venue"/>
    <x v="0"/>
    <x v="0"/>
    <x v="0"/>
    <x v="0"/>
    <x v="0"/>
    <m/>
    <m/>
    <m/>
    <s v=""/>
    <s v=""/>
  </r>
  <r>
    <x v="0"/>
    <s v="Date"/>
    <s v="Venue"/>
    <x v="1"/>
    <x v="1"/>
    <x v="1"/>
    <x v="0"/>
    <x v="0"/>
    <m/>
    <m/>
    <m/>
    <s v=""/>
    <s v=""/>
  </r>
  <r>
    <x v="0"/>
    <s v="Date"/>
    <s v="Venue"/>
    <x v="2"/>
    <x v="2"/>
    <x v="2"/>
    <x v="1"/>
    <x v="1"/>
    <m/>
    <m/>
    <m/>
    <s v=""/>
    <s v=""/>
  </r>
  <r>
    <x v="0"/>
    <s v="Date"/>
    <s v="Venue"/>
    <x v="3"/>
    <x v="3"/>
    <x v="3"/>
    <x v="1"/>
    <x v="1"/>
    <m/>
    <m/>
    <m/>
    <s v=""/>
    <s v=""/>
  </r>
  <r>
    <x v="0"/>
    <s v="Date"/>
    <s v="Venue"/>
    <x v="4"/>
    <x v="4"/>
    <x v="4"/>
    <x v="1"/>
    <x v="1"/>
    <m/>
    <m/>
    <m/>
    <s v=""/>
    <s v=""/>
  </r>
  <r>
    <x v="0"/>
    <s v="Date"/>
    <s v="Venue"/>
    <x v="5"/>
    <x v="5"/>
    <x v="5"/>
    <x v="1"/>
    <x v="1"/>
    <m/>
    <m/>
    <m/>
    <s v=""/>
    <s v=""/>
  </r>
  <r>
    <x v="0"/>
    <s v="Date"/>
    <s v="Venue"/>
    <x v="0"/>
    <x v="0"/>
    <x v="0"/>
    <x v="0"/>
    <x v="0"/>
    <s v="Kob"/>
    <m/>
    <n v="40"/>
    <n v="0.7"/>
    <n v="0.7"/>
  </r>
  <r>
    <x v="0"/>
    <s v="Date"/>
    <s v="Venue"/>
    <x v="0"/>
    <x v="0"/>
    <x v="0"/>
    <x v="0"/>
    <x v="0"/>
    <s v="Kob"/>
    <m/>
    <n v="49"/>
    <n v="1.2"/>
    <n v="1.2"/>
  </r>
  <r>
    <x v="0"/>
    <s v="Date"/>
    <s v="Venue"/>
    <x v="6"/>
    <x v="6"/>
    <x v="6"/>
    <x v="0"/>
    <x v="1"/>
    <m/>
    <m/>
    <m/>
    <s v=""/>
    <s v=""/>
  </r>
  <r>
    <x v="0"/>
    <s v="Date"/>
    <s v="Venue"/>
    <x v="7"/>
    <x v="7"/>
    <x v="7"/>
    <x v="0"/>
    <x v="2"/>
    <m/>
    <m/>
    <m/>
    <s v=""/>
    <s v=""/>
  </r>
  <r>
    <x v="0"/>
    <s v="Date"/>
    <s v="Venue"/>
    <x v="8"/>
    <x v="8"/>
    <x v="8"/>
    <x v="0"/>
    <x v="2"/>
    <m/>
    <m/>
    <m/>
    <s v=""/>
    <s v=""/>
  </r>
  <r>
    <x v="0"/>
    <s v="Date"/>
    <s v="Venue"/>
    <x v="9"/>
    <x v="9"/>
    <x v="9"/>
    <x v="0"/>
    <x v="3"/>
    <m/>
    <m/>
    <m/>
    <s v=""/>
    <s v=""/>
  </r>
  <r>
    <x v="0"/>
    <s v="Date"/>
    <s v="Venue"/>
    <x v="10"/>
    <x v="10"/>
    <x v="10"/>
    <x v="0"/>
    <x v="3"/>
    <m/>
    <m/>
    <m/>
    <s v=""/>
    <s v=""/>
  </r>
  <r>
    <x v="0"/>
    <s v="Date"/>
    <s v="Venue"/>
    <x v="10"/>
    <x v="10"/>
    <x v="10"/>
    <x v="0"/>
    <x v="3"/>
    <m/>
    <m/>
    <m/>
    <s v=""/>
    <s v=""/>
  </r>
  <r>
    <x v="0"/>
    <s v="Date"/>
    <s v="Venue"/>
    <x v="11"/>
    <x v="11"/>
    <x v="11"/>
    <x v="0"/>
    <x v="2"/>
    <s v="Kob"/>
    <m/>
    <n v="84"/>
    <n v="6.2"/>
    <n v="6.2"/>
  </r>
  <r>
    <x v="0"/>
    <s v="Date"/>
    <s v="Venue"/>
    <x v="9"/>
    <x v="9"/>
    <x v="9"/>
    <x v="0"/>
    <x v="3"/>
    <m/>
    <m/>
    <m/>
    <s v=""/>
    <s v=""/>
  </r>
  <r>
    <x v="0"/>
    <s v="Date"/>
    <s v="Venue"/>
    <x v="12"/>
    <x v="12"/>
    <x v="12"/>
    <x v="0"/>
    <x v="3"/>
    <m/>
    <m/>
    <m/>
    <s v=""/>
    <s v=""/>
  </r>
  <r>
    <x v="0"/>
    <s v="Date"/>
    <s v="Venue"/>
    <x v="13"/>
    <x v="13"/>
    <x v="13"/>
    <x v="1"/>
    <x v="3"/>
    <m/>
    <m/>
    <m/>
    <s v=""/>
    <s v=""/>
  </r>
  <r>
    <x v="0"/>
    <s v="Date"/>
    <s v="Venue"/>
    <x v="14"/>
    <x v="14"/>
    <x v="14"/>
    <x v="0"/>
    <x v="2"/>
    <m/>
    <m/>
    <m/>
    <s v=""/>
    <s v=""/>
  </r>
  <r>
    <x v="0"/>
    <s v="Date"/>
    <s v="Venue"/>
    <x v="15"/>
    <x v="15"/>
    <x v="15"/>
    <x v="0"/>
    <x v="4"/>
    <s v="Kob"/>
    <m/>
    <n v="60"/>
    <n v="2.2000000000000002"/>
    <n v="2.2000000000000002"/>
  </r>
  <r>
    <x v="0"/>
    <s v="Date"/>
    <s v="Venue"/>
    <x v="16"/>
    <x v="16"/>
    <x v="16"/>
    <x v="0"/>
    <x v="4"/>
    <m/>
    <m/>
    <m/>
    <s v=""/>
    <s v=""/>
  </r>
  <r>
    <x v="0"/>
    <s v="Date"/>
    <s v="Venue"/>
    <x v="15"/>
    <x v="15"/>
    <x v="15"/>
    <x v="0"/>
    <x v="4"/>
    <m/>
    <m/>
    <m/>
    <s v=""/>
    <s v=""/>
  </r>
  <r>
    <x v="0"/>
    <s v="Date"/>
    <s v="Venue"/>
    <x v="17"/>
    <x v="17"/>
    <x v="17"/>
    <x v="0"/>
    <x v="4"/>
    <m/>
    <m/>
    <m/>
    <s v=""/>
    <s v=""/>
  </r>
  <r>
    <x v="0"/>
    <s v="Date"/>
    <s v="Venue"/>
    <x v="18"/>
    <x v="18"/>
    <x v="18"/>
    <x v="0"/>
    <x v="4"/>
    <m/>
    <m/>
    <m/>
    <s v=""/>
    <s v=""/>
  </r>
  <r>
    <x v="0"/>
    <s v="Date"/>
    <s v="Venue"/>
    <x v="19"/>
    <x v="19"/>
    <x v="19"/>
    <x v="1"/>
    <x v="5"/>
    <m/>
    <m/>
    <m/>
    <s v=""/>
    <s v=""/>
  </r>
  <r>
    <x v="0"/>
    <s v="Date"/>
    <s v="Venue"/>
    <x v="20"/>
    <x v="20"/>
    <x v="20"/>
    <x v="1"/>
    <x v="5"/>
    <m/>
    <m/>
    <m/>
    <s v=""/>
    <s v=""/>
  </r>
  <r>
    <x v="0"/>
    <s v="Date"/>
    <s v="Venue"/>
    <x v="21"/>
    <x v="21"/>
    <x v="21"/>
    <x v="0"/>
    <x v="4"/>
    <m/>
    <m/>
    <m/>
    <s v=""/>
    <s v=""/>
  </r>
  <r>
    <x v="0"/>
    <s v="Date"/>
    <s v="Venue"/>
    <x v="20"/>
    <x v="20"/>
    <x v="20"/>
    <x v="1"/>
    <x v="5"/>
    <m/>
    <m/>
    <m/>
    <s v=""/>
    <s v=""/>
  </r>
  <r>
    <x v="0"/>
    <s v="Date"/>
    <s v="Venue"/>
    <x v="22"/>
    <x v="3"/>
    <x v="22"/>
    <x v="1"/>
    <x v="5"/>
    <m/>
    <m/>
    <m/>
    <s v=""/>
    <s v=""/>
  </r>
  <r>
    <x v="0"/>
    <s v="Date"/>
    <s v="Venue"/>
    <x v="23"/>
    <x v="22"/>
    <x v="3"/>
    <x v="0"/>
    <x v="5"/>
    <m/>
    <m/>
    <m/>
    <s v=""/>
    <s v=""/>
  </r>
  <r>
    <x v="0"/>
    <s v="Date"/>
    <s v="Venue"/>
    <x v="19"/>
    <x v="19"/>
    <x v="19"/>
    <x v="1"/>
    <x v="5"/>
    <m/>
    <m/>
    <m/>
    <s v=""/>
    <s v=""/>
  </r>
  <r>
    <x v="0"/>
    <s v="Date"/>
    <s v="Venue"/>
    <x v="24"/>
    <x v="23"/>
    <x v="23"/>
    <x v="0"/>
    <x v="5"/>
    <m/>
    <s v="Shark Cow / Sevengill"/>
    <n v="140"/>
    <n v="36.1"/>
    <n v="36.1"/>
  </r>
  <r>
    <x v="0"/>
    <s v="Date"/>
    <s v="Venue"/>
    <x v="18"/>
    <x v="18"/>
    <x v="18"/>
    <x v="0"/>
    <x v="4"/>
    <m/>
    <s v="Shark Cow / Sevengill"/>
    <n v="132"/>
    <n v="29.8"/>
    <n v="29.8"/>
  </r>
  <r>
    <x v="0"/>
    <s v="Date"/>
    <s v="Venue"/>
    <x v="19"/>
    <x v="19"/>
    <x v="19"/>
    <x v="1"/>
    <x v="5"/>
    <m/>
    <s v="Shark Spotted Gully"/>
    <n v="170"/>
    <n v="26.7"/>
    <n v="26.7"/>
  </r>
  <r>
    <x v="0"/>
    <s v="Date"/>
    <s v="Venue"/>
    <x v="25"/>
    <x v="21"/>
    <x v="24"/>
    <x v="0"/>
    <x v="6"/>
    <s v="Kob"/>
    <m/>
    <n v="47"/>
    <n v="1.1000000000000001"/>
    <n v="1.1000000000000001"/>
  </r>
  <r>
    <x v="0"/>
    <s v="Date"/>
    <s v="Venue"/>
    <x v="26"/>
    <x v="24"/>
    <x v="25"/>
    <x v="1"/>
    <x v="7"/>
    <s v="Kob"/>
    <m/>
    <n v="54"/>
    <n v="1.6"/>
    <n v="1.6"/>
  </r>
  <r>
    <x v="0"/>
    <s v="Date"/>
    <s v="Venue"/>
    <x v="27"/>
    <x v="25"/>
    <x v="26"/>
    <x v="0"/>
    <x v="7"/>
    <s v="Kob"/>
    <m/>
    <n v="62"/>
    <n v="2.5"/>
    <n v="2.5"/>
  </r>
  <r>
    <x v="0"/>
    <s v="Date"/>
    <s v="Venue"/>
    <x v="25"/>
    <x v="21"/>
    <x v="24"/>
    <x v="0"/>
    <x v="6"/>
    <s v="Kob"/>
    <m/>
    <n v="79"/>
    <n v="5.2"/>
    <n v="5.2"/>
  </r>
  <r>
    <x v="0"/>
    <s v="Date"/>
    <s v="Venue"/>
    <x v="28"/>
    <x v="26"/>
    <x v="27"/>
    <x v="0"/>
    <x v="6"/>
    <s v="Kob"/>
    <m/>
    <n v="92"/>
    <n v="8.1999999999999993"/>
    <n v="8.1999999999999993"/>
  </r>
  <r>
    <x v="0"/>
    <s v="Date"/>
    <s v="Venue"/>
    <x v="29"/>
    <x v="27"/>
    <x v="28"/>
    <x v="1"/>
    <x v="7"/>
    <s v="Kob"/>
    <m/>
    <n v="105"/>
    <n v="12.2"/>
    <n v="12.2"/>
  </r>
  <r>
    <x v="0"/>
    <s v="Date"/>
    <s v="Venue"/>
    <x v="30"/>
    <x v="28"/>
    <x v="29"/>
    <x v="0"/>
    <x v="6"/>
    <m/>
    <m/>
    <m/>
    <s v=""/>
    <s v=""/>
  </r>
  <r>
    <x v="0"/>
    <s v="Date"/>
    <s v="Venue"/>
    <x v="31"/>
    <x v="29"/>
    <x v="30"/>
    <x v="0"/>
    <x v="6"/>
    <m/>
    <m/>
    <m/>
    <s v=""/>
    <s v=""/>
  </r>
  <r>
    <x v="0"/>
    <s v="Date"/>
    <s v="Venue"/>
    <x v="32"/>
    <x v="26"/>
    <x v="31"/>
    <x v="0"/>
    <x v="6"/>
    <m/>
    <m/>
    <m/>
    <s v=""/>
    <s v=""/>
  </r>
  <r>
    <x v="0"/>
    <s v="Date"/>
    <s v="Venue"/>
    <x v="33"/>
    <x v="26"/>
    <x v="32"/>
    <x v="0"/>
    <x v="6"/>
    <m/>
    <m/>
    <m/>
    <s v=""/>
    <s v=""/>
  </r>
  <r>
    <x v="0"/>
    <s v="Date"/>
    <s v="Venue"/>
    <x v="34"/>
    <x v="30"/>
    <x v="33"/>
    <x v="2"/>
    <x v="8"/>
    <m/>
    <m/>
    <m/>
    <s v=""/>
    <s v=""/>
  </r>
  <r>
    <x v="0"/>
    <s v="Date"/>
    <s v="Venue"/>
    <x v="35"/>
    <x v="31"/>
    <x v="34"/>
    <x v="2"/>
    <x v="8"/>
    <m/>
    <m/>
    <m/>
    <s v=""/>
    <s v=""/>
  </r>
  <r>
    <x v="0"/>
    <s v="Date"/>
    <s v="Venue"/>
    <x v="36"/>
    <x v="32"/>
    <x v="35"/>
    <x v="3"/>
    <x v="9"/>
    <m/>
    <m/>
    <m/>
    <s v=""/>
    <s v=""/>
  </r>
  <r>
    <x v="0"/>
    <s v="Date"/>
    <s v="Venue"/>
    <x v="37"/>
    <x v="33"/>
    <x v="36"/>
    <x v="3"/>
    <x v="9"/>
    <m/>
    <m/>
    <m/>
    <s v=""/>
    <s v=""/>
  </r>
  <r>
    <x v="0"/>
    <s v="Date"/>
    <s v="Venue"/>
    <x v="37"/>
    <x v="33"/>
    <x v="36"/>
    <x v="3"/>
    <x v="9"/>
    <m/>
    <m/>
    <m/>
    <s v=""/>
    <s v=""/>
  </r>
  <r>
    <x v="0"/>
    <s v="Date"/>
    <s v="Venue"/>
    <x v="34"/>
    <x v="30"/>
    <x v="33"/>
    <x v="2"/>
    <x v="8"/>
    <m/>
    <m/>
    <m/>
    <s v=""/>
    <s v=""/>
  </r>
  <r>
    <x v="0"/>
    <s v="Date"/>
    <s v="Venue"/>
    <x v="38"/>
    <x v="34"/>
    <x v="37"/>
    <x v="2"/>
    <x v="8"/>
    <m/>
    <s v="Shark Spotted Gully"/>
    <n v="168"/>
    <n v="25.7"/>
    <n v="25.7"/>
  </r>
  <r>
    <x v="0"/>
    <s v="Date"/>
    <s v="Venue"/>
    <x v="39"/>
    <x v="25"/>
    <x v="38"/>
    <x v="2"/>
    <x v="8"/>
    <m/>
    <s v="Shark Spotted Gully"/>
    <n v="167"/>
    <n v="25.2"/>
    <n v="25.2"/>
  </r>
  <r>
    <x v="0"/>
    <s v="Date"/>
    <s v="Venue"/>
    <x v="38"/>
    <x v="34"/>
    <x v="37"/>
    <x v="2"/>
    <x v="8"/>
    <m/>
    <s v="Shark Cow / Sevengill"/>
    <n v="124"/>
    <n v="24.3"/>
    <n v="24.3"/>
  </r>
  <r>
    <x v="0"/>
    <s v="Date"/>
    <s v="Venue"/>
    <x v="40"/>
    <x v="25"/>
    <x v="39"/>
    <x v="3"/>
    <x v="9"/>
    <m/>
    <s v="Shark Spotted Gully"/>
    <n v="165"/>
    <n v="24.1"/>
    <n v="24.1"/>
  </r>
  <r>
    <x v="0"/>
    <s v="Date"/>
    <s v="Venue"/>
    <x v="41"/>
    <x v="35"/>
    <x v="40"/>
    <x v="4"/>
    <x v="10"/>
    <m/>
    <s v="Shark Hound Smooth"/>
    <n v="81"/>
    <n v="1.8"/>
    <n v="1.8"/>
  </r>
  <r>
    <x v="0"/>
    <s v="Date"/>
    <s v="Venue"/>
    <x v="42"/>
    <x v="36"/>
    <x v="3"/>
    <x v="4"/>
    <x v="10"/>
    <m/>
    <s v="Guitarfish - Lesser"/>
    <n v="87"/>
    <n v="2.4"/>
    <n v="2.4"/>
  </r>
  <r>
    <x v="0"/>
    <s v="Date"/>
    <s v="Venue"/>
    <x v="43"/>
    <x v="37"/>
    <x v="41"/>
    <x v="4"/>
    <x v="10"/>
    <s v="Kob"/>
    <m/>
    <n v="43"/>
    <n v="0.8"/>
    <n v="0.8"/>
  </r>
  <r>
    <x v="0"/>
    <s v="Date"/>
    <s v="Venue"/>
    <x v="44"/>
    <x v="38"/>
    <x v="42"/>
    <x v="4"/>
    <x v="11"/>
    <s v="Kob"/>
    <m/>
    <n v="42"/>
    <n v="0.8"/>
    <n v="0.8"/>
  </r>
  <r>
    <x v="0"/>
    <s v="Date"/>
    <s v="Venue"/>
    <x v="41"/>
    <x v="35"/>
    <x v="40"/>
    <x v="4"/>
    <x v="10"/>
    <m/>
    <s v="Shark Spotted Gully"/>
    <n v="95"/>
    <n v="3.6"/>
    <n v="3.6"/>
  </r>
  <r>
    <x v="0"/>
    <s v="Date"/>
    <s v="Venue"/>
    <x v="41"/>
    <x v="35"/>
    <x v="40"/>
    <x v="4"/>
    <x v="10"/>
    <m/>
    <s v="Shark Spotted Gully"/>
    <n v="97"/>
    <n v="3.9"/>
    <n v="3.9"/>
  </r>
  <r>
    <x v="0"/>
    <s v="Date"/>
    <s v="Venue"/>
    <x v="45"/>
    <x v="39"/>
    <x v="43"/>
    <x v="4"/>
    <x v="11"/>
    <m/>
    <s v="Shark Spotted Gully"/>
    <n v="97"/>
    <n v="3.9"/>
    <n v="3.9"/>
  </r>
  <r>
    <x v="0"/>
    <s v="Date"/>
    <s v="Venue"/>
    <x v="46"/>
    <x v="40"/>
    <x v="44"/>
    <x v="0"/>
    <x v="4"/>
    <m/>
    <s v="Shark Spotted Gully"/>
    <n v="168"/>
    <n v="25.7"/>
    <n v="25.7"/>
  </r>
  <r>
    <x v="0"/>
    <s v="Date"/>
    <s v="Venue"/>
    <x v="23"/>
    <x v="22"/>
    <x v="3"/>
    <x v="0"/>
    <x v="5"/>
    <m/>
    <s v="Shark Cow / Sevengill"/>
    <n v="124"/>
    <n v="24.3"/>
    <n v="24.3"/>
  </r>
  <r>
    <x v="0"/>
    <s v="Date"/>
    <s v="Venue"/>
    <x v="23"/>
    <x v="22"/>
    <x v="3"/>
    <x v="0"/>
    <x v="5"/>
    <m/>
    <s v="Shark Cow / Sevengill"/>
    <n v="124"/>
    <n v="24.3"/>
    <n v="24.3"/>
  </r>
  <r>
    <x v="0"/>
    <s v="Date"/>
    <s v="Venue"/>
    <x v="16"/>
    <x v="16"/>
    <x v="16"/>
    <x v="0"/>
    <x v="4"/>
    <m/>
    <s v="Shark Spotted Gully"/>
    <n v="165"/>
    <n v="24.1"/>
    <n v="24.1"/>
  </r>
  <r>
    <x v="0"/>
    <s v="Date"/>
    <s v="Venue"/>
    <x v="47"/>
    <x v="41"/>
    <x v="45"/>
    <x v="1"/>
    <x v="5"/>
    <m/>
    <s v="Shark Spotted Gully"/>
    <n v="164"/>
    <n v="23.6"/>
    <n v="23.6"/>
  </r>
  <r>
    <x v="0"/>
    <s v="Date"/>
    <s v="Venue"/>
    <x v="48"/>
    <x v="42"/>
    <x v="46"/>
    <x v="0"/>
    <x v="4"/>
    <m/>
    <s v="Shark Spotted Gully"/>
    <n v="162"/>
    <n v="22.7"/>
    <n v="22.7"/>
  </r>
  <r>
    <x v="0"/>
    <s v="Date"/>
    <s v="Venue"/>
    <x v="23"/>
    <x v="22"/>
    <x v="3"/>
    <x v="0"/>
    <x v="5"/>
    <m/>
    <s v="Shark Cow / Sevengill"/>
    <n v="121"/>
    <n v="22.4"/>
    <n v="22.4"/>
  </r>
  <r>
    <x v="0"/>
    <s v="Date"/>
    <s v="Venue"/>
    <x v="49"/>
    <x v="43"/>
    <x v="47"/>
    <x v="1"/>
    <x v="5"/>
    <m/>
    <s v="Shark Cow / Sevengill"/>
    <n v="120"/>
    <n v="21.8"/>
    <n v="21.8"/>
  </r>
  <r>
    <x v="0"/>
    <s v="Date"/>
    <s v="Venue"/>
    <x v="18"/>
    <x v="18"/>
    <x v="18"/>
    <x v="0"/>
    <x v="4"/>
    <m/>
    <s v="Shark Spotted Gully"/>
    <n v="160"/>
    <n v="21.7"/>
    <n v="21.7"/>
  </r>
  <r>
    <x v="0"/>
    <s v="Date"/>
    <s v="Venue"/>
    <x v="17"/>
    <x v="17"/>
    <x v="17"/>
    <x v="0"/>
    <x v="4"/>
    <m/>
    <s v="Shark Spotted Gully"/>
    <n v="158"/>
    <n v="20.8"/>
    <n v="20.8"/>
  </r>
  <r>
    <x v="0"/>
    <s v="Date"/>
    <s v="Venue"/>
    <x v="17"/>
    <x v="17"/>
    <x v="17"/>
    <x v="0"/>
    <x v="4"/>
    <m/>
    <s v="Shark Spotted Gully"/>
    <n v="158"/>
    <n v="20.8"/>
    <n v="20.8"/>
  </r>
  <r>
    <x v="0"/>
    <s v="Date"/>
    <s v="Venue"/>
    <x v="16"/>
    <x v="16"/>
    <x v="16"/>
    <x v="0"/>
    <x v="4"/>
    <m/>
    <s v="Shark Spotted Gully"/>
    <n v="156"/>
    <n v="19.899999999999999"/>
    <n v="19.899999999999999"/>
  </r>
  <r>
    <x v="0"/>
    <s v="Date"/>
    <s v="Venue"/>
    <x v="49"/>
    <x v="43"/>
    <x v="47"/>
    <x v="1"/>
    <x v="5"/>
    <m/>
    <s v="Shark Spotted Gully"/>
    <n v="156"/>
    <n v="19.899999999999999"/>
    <n v="19.899999999999999"/>
  </r>
  <r>
    <x v="0"/>
    <s v="Date"/>
    <s v="Venue"/>
    <x v="17"/>
    <x v="17"/>
    <x v="17"/>
    <x v="0"/>
    <x v="4"/>
    <m/>
    <s v="Shark Spotted Gully"/>
    <n v="155"/>
    <n v="19.5"/>
    <n v="19.5"/>
  </r>
  <r>
    <x v="0"/>
    <s v="Date"/>
    <s v="Venue"/>
    <x v="50"/>
    <x v="44"/>
    <x v="48"/>
    <x v="0"/>
    <x v="7"/>
    <m/>
    <m/>
    <m/>
    <s v=""/>
    <s v=""/>
  </r>
  <r>
    <x v="0"/>
    <s v="Date"/>
    <s v="Venue"/>
    <x v="51"/>
    <x v="45"/>
    <x v="49"/>
    <x v="1"/>
    <x v="7"/>
    <m/>
    <m/>
    <m/>
    <s v=""/>
    <s v=""/>
  </r>
  <r>
    <x v="0"/>
    <s v="Date"/>
    <s v="Venue"/>
    <x v="30"/>
    <x v="28"/>
    <x v="29"/>
    <x v="0"/>
    <x v="6"/>
    <m/>
    <m/>
    <m/>
    <s v=""/>
    <s v=""/>
  </r>
  <r>
    <x v="0"/>
    <s v="Date"/>
    <s v="Venue"/>
    <x v="33"/>
    <x v="26"/>
    <x v="32"/>
    <x v="0"/>
    <x v="6"/>
    <m/>
    <m/>
    <m/>
    <s v=""/>
    <s v=""/>
  </r>
  <r>
    <x v="0"/>
    <s v="Date"/>
    <s v="Venue"/>
    <x v="31"/>
    <x v="29"/>
    <x v="30"/>
    <x v="0"/>
    <x v="6"/>
    <m/>
    <m/>
    <m/>
    <s v=""/>
    <s v=""/>
  </r>
  <r>
    <x v="0"/>
    <s v="Date"/>
    <s v="Venue"/>
    <x v="32"/>
    <x v="26"/>
    <x v="31"/>
    <x v="0"/>
    <x v="6"/>
    <m/>
    <m/>
    <m/>
    <s v=""/>
    <s v=""/>
  </r>
  <r>
    <x v="0"/>
    <s v="Date"/>
    <s v="Venue"/>
    <x v="30"/>
    <x v="28"/>
    <x v="29"/>
    <x v="0"/>
    <x v="6"/>
    <m/>
    <m/>
    <m/>
    <s v=""/>
    <s v=""/>
  </r>
  <r>
    <x v="0"/>
    <s v="Date"/>
    <s v="Venue"/>
    <x v="27"/>
    <x v="25"/>
    <x v="26"/>
    <x v="0"/>
    <x v="7"/>
    <m/>
    <s v="Shark Spotted Gully"/>
    <n v="161"/>
    <n v="22.2"/>
    <n v="22.2"/>
  </r>
  <r>
    <x v="0"/>
    <s v="Date"/>
    <s v="Venue"/>
    <x v="51"/>
    <x v="45"/>
    <x v="49"/>
    <x v="1"/>
    <x v="7"/>
    <m/>
    <s v="Shark Spotted Gully"/>
    <n v="161"/>
    <n v="22.2"/>
    <n v="22.2"/>
  </r>
  <r>
    <x v="0"/>
    <s v="Date"/>
    <s v="Venue"/>
    <x v="52"/>
    <x v="46"/>
    <x v="50"/>
    <x v="0"/>
    <x v="6"/>
    <m/>
    <s v="Shark Cow / Sevengill"/>
    <n v="120"/>
    <n v="21.8"/>
    <n v="21.8"/>
  </r>
  <r>
    <x v="0"/>
    <s v="Date"/>
    <s v="Venue"/>
    <x v="3"/>
    <x v="3"/>
    <x v="3"/>
    <x v="1"/>
    <x v="1"/>
    <m/>
    <m/>
    <m/>
    <s v=""/>
    <s v=""/>
  </r>
  <r>
    <x v="0"/>
    <s v="Date"/>
    <s v="Venue"/>
    <x v="53"/>
    <x v="47"/>
    <x v="51"/>
    <x v="1"/>
    <x v="1"/>
    <m/>
    <m/>
    <m/>
    <s v=""/>
    <s v=""/>
  </r>
  <r>
    <x v="0"/>
    <s v="Date"/>
    <s v="Venue"/>
    <x v="0"/>
    <x v="0"/>
    <x v="0"/>
    <x v="0"/>
    <x v="0"/>
    <m/>
    <m/>
    <m/>
    <s v=""/>
    <s v=""/>
  </r>
  <r>
    <x v="0"/>
    <s v="Date"/>
    <s v="Venue"/>
    <x v="54"/>
    <x v="26"/>
    <x v="52"/>
    <x v="0"/>
    <x v="0"/>
    <m/>
    <m/>
    <m/>
    <s v=""/>
    <s v=""/>
  </r>
  <r>
    <x v="0"/>
    <s v="Date"/>
    <s v="Venue"/>
    <x v="3"/>
    <x v="3"/>
    <x v="3"/>
    <x v="1"/>
    <x v="1"/>
    <m/>
    <m/>
    <m/>
    <s v=""/>
    <s v=""/>
  </r>
  <r>
    <x v="0"/>
    <s v="Date"/>
    <s v="Venue"/>
    <x v="5"/>
    <x v="5"/>
    <x v="5"/>
    <x v="1"/>
    <x v="1"/>
    <m/>
    <m/>
    <m/>
    <s v=""/>
    <s v=""/>
  </r>
  <r>
    <x v="0"/>
    <s v="Date"/>
    <s v="Venue"/>
    <x v="4"/>
    <x v="4"/>
    <x v="4"/>
    <x v="1"/>
    <x v="1"/>
    <m/>
    <m/>
    <m/>
    <s v=""/>
    <s v=""/>
  </r>
  <r>
    <x v="0"/>
    <s v="Date"/>
    <s v="Venue"/>
    <x v="53"/>
    <x v="47"/>
    <x v="51"/>
    <x v="1"/>
    <x v="1"/>
    <m/>
    <m/>
    <m/>
    <s v=""/>
    <s v=""/>
  </r>
  <r>
    <x v="0"/>
    <s v="Date"/>
    <s v="Venue"/>
    <x v="55"/>
    <x v="18"/>
    <x v="11"/>
    <x v="0"/>
    <x v="0"/>
    <m/>
    <m/>
    <m/>
    <s v=""/>
    <s v=""/>
  </r>
  <r>
    <x v="0"/>
    <s v="Date"/>
    <s v="Venue"/>
    <x v="1"/>
    <x v="1"/>
    <x v="1"/>
    <x v="0"/>
    <x v="0"/>
    <m/>
    <m/>
    <m/>
    <s v=""/>
    <s v=""/>
  </r>
  <r>
    <x v="0"/>
    <s v="Date"/>
    <s v="Venue"/>
    <x v="56"/>
    <x v="48"/>
    <x v="53"/>
    <x v="0"/>
    <x v="0"/>
    <m/>
    <m/>
    <m/>
    <s v=""/>
    <s v=""/>
  </r>
  <r>
    <x v="0"/>
    <s v="Date"/>
    <s v="Venue"/>
    <x v="55"/>
    <x v="18"/>
    <x v="11"/>
    <x v="0"/>
    <x v="0"/>
    <s v="Kob"/>
    <m/>
    <n v="65"/>
    <n v="2.8"/>
    <n v="2.8"/>
  </r>
  <r>
    <x v="0"/>
    <s v="Date"/>
    <s v="Venue"/>
    <x v="0"/>
    <x v="0"/>
    <x v="0"/>
    <x v="0"/>
    <x v="0"/>
    <s v="Kob"/>
    <m/>
    <n v="74"/>
    <n v="4.2"/>
    <n v="4.2"/>
  </r>
  <r>
    <x v="0"/>
    <s v="Date"/>
    <s v="Venue"/>
    <x v="56"/>
    <x v="48"/>
    <x v="53"/>
    <x v="0"/>
    <x v="0"/>
    <s v="Kob"/>
    <m/>
    <n v="92"/>
    <n v="8.1999999999999993"/>
    <n v="8.1999999999999993"/>
  </r>
  <r>
    <x v="0"/>
    <s v="Date"/>
    <s v="Venue"/>
    <x v="39"/>
    <x v="25"/>
    <x v="38"/>
    <x v="2"/>
    <x v="8"/>
    <m/>
    <s v="Shark Spotted Gully"/>
    <n v="165"/>
    <n v="24.1"/>
    <n v="24.1"/>
  </r>
  <r>
    <x v="0"/>
    <s v="Date"/>
    <s v="Venue"/>
    <x v="57"/>
    <x v="49"/>
    <x v="54"/>
    <x v="3"/>
    <x v="9"/>
    <m/>
    <s v="Shark Spotted Gully"/>
    <n v="163"/>
    <n v="23.1"/>
    <n v="23.1"/>
  </r>
  <r>
    <x v="0"/>
    <s v="Date"/>
    <s v="Venue"/>
    <x v="39"/>
    <x v="25"/>
    <x v="38"/>
    <x v="2"/>
    <x v="8"/>
    <m/>
    <s v="Shark Spotted Gully"/>
    <n v="163"/>
    <n v="23.1"/>
    <n v="23.1"/>
  </r>
  <r>
    <x v="0"/>
    <s v="Date"/>
    <s v="Venue"/>
    <x v="58"/>
    <x v="50"/>
    <x v="53"/>
    <x v="3"/>
    <x v="9"/>
    <m/>
    <s v="Shark Spotted Gully"/>
    <n v="162"/>
    <n v="22.7"/>
    <n v="22.7"/>
  </r>
  <r>
    <x v="0"/>
    <s v="Date"/>
    <s v="Venue"/>
    <x v="40"/>
    <x v="25"/>
    <x v="39"/>
    <x v="3"/>
    <x v="9"/>
    <m/>
    <s v="Shark Spotted Gully"/>
    <n v="162"/>
    <n v="22.7"/>
    <n v="22.7"/>
  </r>
  <r>
    <x v="0"/>
    <s v="Date"/>
    <s v="Venue"/>
    <x v="59"/>
    <x v="51"/>
    <x v="55"/>
    <x v="2"/>
    <x v="8"/>
    <m/>
    <s v="Shark Spotted Gully"/>
    <n v="161"/>
    <n v="22.2"/>
    <n v="22.2"/>
  </r>
  <r>
    <x v="0"/>
    <s v="Date"/>
    <s v="Venue"/>
    <x v="58"/>
    <x v="50"/>
    <x v="53"/>
    <x v="3"/>
    <x v="9"/>
    <m/>
    <s v="Shark Spotted Gully"/>
    <n v="160"/>
    <n v="21.7"/>
    <n v="21.7"/>
  </r>
  <r>
    <x v="0"/>
    <s v="Date"/>
    <s v="Venue"/>
    <x v="59"/>
    <x v="51"/>
    <x v="55"/>
    <x v="2"/>
    <x v="8"/>
    <m/>
    <s v="Shark Spotted Gully"/>
    <n v="157"/>
    <n v="20.399999999999999"/>
    <n v="20.399999999999999"/>
  </r>
  <r>
    <x v="0"/>
    <s v="Date"/>
    <s v="Venue"/>
    <x v="60"/>
    <x v="52"/>
    <x v="56"/>
    <x v="3"/>
    <x v="9"/>
    <m/>
    <s v="Shark Spotted Gully"/>
    <n v="156"/>
    <n v="19.899999999999999"/>
    <n v="19.899999999999999"/>
  </r>
  <r>
    <x v="0"/>
    <s v="Date"/>
    <s v="Venue"/>
    <x v="40"/>
    <x v="25"/>
    <x v="39"/>
    <x v="3"/>
    <x v="9"/>
    <m/>
    <s v="Shark Spotted Gully"/>
    <n v="156"/>
    <n v="19.899999999999999"/>
    <n v="19.899999999999999"/>
  </r>
  <r>
    <x v="0"/>
    <s v="Date"/>
    <s v="Venue"/>
    <x v="59"/>
    <x v="51"/>
    <x v="55"/>
    <x v="2"/>
    <x v="8"/>
    <m/>
    <s v="Shark Spotted Gully"/>
    <n v="156"/>
    <n v="19.899999999999999"/>
    <n v="19.899999999999999"/>
  </r>
  <r>
    <x v="0"/>
    <s v="Date"/>
    <s v="Venue"/>
    <x v="59"/>
    <x v="51"/>
    <x v="55"/>
    <x v="2"/>
    <x v="8"/>
    <m/>
    <s v="Shark Spotted Gully"/>
    <n v="154"/>
    <n v="19.100000000000001"/>
    <n v="19.100000000000001"/>
  </r>
  <r>
    <x v="0"/>
    <s v="Date"/>
    <s v="Venue"/>
    <x v="61"/>
    <x v="53"/>
    <x v="57"/>
    <x v="3"/>
    <x v="9"/>
    <m/>
    <s v="Shark Spotted Gully"/>
    <n v="154"/>
    <n v="19.100000000000001"/>
    <n v="19.100000000000001"/>
  </r>
  <r>
    <x v="0"/>
    <s v="Date"/>
    <s v="Venue"/>
    <x v="37"/>
    <x v="33"/>
    <x v="36"/>
    <x v="3"/>
    <x v="9"/>
    <m/>
    <s v="Shark Spotted Gully"/>
    <n v="153"/>
    <n v="18.600000000000001"/>
    <n v="18.600000000000001"/>
  </r>
  <r>
    <x v="0"/>
    <s v="Date"/>
    <s v="Venue"/>
    <x v="7"/>
    <x v="7"/>
    <x v="7"/>
    <x v="0"/>
    <x v="2"/>
    <m/>
    <m/>
    <m/>
    <s v=""/>
    <s v=""/>
  </r>
  <r>
    <x v="0"/>
    <s v="Date"/>
    <s v="Venue"/>
    <x v="62"/>
    <x v="54"/>
    <x v="58"/>
    <x v="0"/>
    <x v="2"/>
    <m/>
    <m/>
    <m/>
    <s v=""/>
    <s v=""/>
  </r>
  <r>
    <x v="0"/>
    <s v="Date"/>
    <s v="Venue"/>
    <x v="63"/>
    <x v="55"/>
    <x v="59"/>
    <x v="0"/>
    <x v="2"/>
    <m/>
    <m/>
    <m/>
    <s v=""/>
    <s v=""/>
  </r>
  <r>
    <x v="0"/>
    <s v="Date"/>
    <s v="Venue"/>
    <x v="14"/>
    <x v="14"/>
    <x v="14"/>
    <x v="0"/>
    <x v="2"/>
    <m/>
    <m/>
    <m/>
    <s v=""/>
    <s v=""/>
  </r>
  <r>
    <x v="0"/>
    <s v="Date"/>
    <s v="Venue"/>
    <x v="62"/>
    <x v="54"/>
    <x v="58"/>
    <x v="0"/>
    <x v="2"/>
    <m/>
    <m/>
    <m/>
    <s v=""/>
    <s v=""/>
  </r>
  <r>
    <x v="0"/>
    <s v="Date"/>
    <s v="Venue"/>
    <x v="63"/>
    <x v="55"/>
    <x v="59"/>
    <x v="0"/>
    <x v="2"/>
    <m/>
    <m/>
    <m/>
    <s v=""/>
    <s v=""/>
  </r>
  <r>
    <x v="0"/>
    <s v="Date"/>
    <s v="Venue"/>
    <x v="7"/>
    <x v="7"/>
    <x v="7"/>
    <x v="0"/>
    <x v="2"/>
    <m/>
    <m/>
    <m/>
    <s v=""/>
    <s v=""/>
  </r>
  <r>
    <x v="0"/>
    <s v="Date"/>
    <s v="Venue"/>
    <x v="13"/>
    <x v="13"/>
    <x v="13"/>
    <x v="1"/>
    <x v="3"/>
    <s v="Kob"/>
    <m/>
    <n v="49"/>
    <n v="1.2"/>
    <n v="1.2"/>
  </r>
  <r>
    <x v="0"/>
    <s v="Date"/>
    <s v="Venue"/>
    <x v="10"/>
    <x v="10"/>
    <x v="10"/>
    <x v="0"/>
    <x v="3"/>
    <m/>
    <m/>
    <m/>
    <s v=""/>
    <s v=""/>
  </r>
  <r>
    <x v="0"/>
    <s v="Date"/>
    <s v="Venue"/>
    <x v="64"/>
    <x v="56"/>
    <x v="60"/>
    <x v="0"/>
    <x v="3"/>
    <m/>
    <m/>
    <m/>
    <s v=""/>
    <s v=""/>
  </r>
  <r>
    <x v="0"/>
    <s v="Date"/>
    <s v="Venue"/>
    <x v="12"/>
    <x v="12"/>
    <x v="12"/>
    <x v="0"/>
    <x v="3"/>
    <m/>
    <m/>
    <m/>
    <s v=""/>
    <s v=""/>
  </r>
  <r>
    <x v="0"/>
    <s v="Date"/>
    <s v="Venue"/>
    <x v="13"/>
    <x v="13"/>
    <x v="13"/>
    <x v="1"/>
    <x v="3"/>
    <m/>
    <m/>
    <m/>
    <s v=""/>
    <s v=""/>
  </r>
  <r>
    <x v="0"/>
    <s v="Date"/>
    <s v="Venue"/>
    <x v="8"/>
    <x v="8"/>
    <x v="8"/>
    <x v="0"/>
    <x v="2"/>
    <m/>
    <s v="Shark Cow / Sevengill"/>
    <n v="130"/>
    <n v="28.3"/>
    <n v="28.3"/>
  </r>
  <r>
    <x v="0"/>
    <s v="Date"/>
    <s v="Venue"/>
    <x v="65"/>
    <x v="57"/>
    <x v="61"/>
    <x v="5"/>
    <x v="11"/>
    <m/>
    <s v="Shark Spotted Gully"/>
    <n v="105"/>
    <n v="5.0999999999999996"/>
    <n v="5.0999999999999996"/>
  </r>
  <r>
    <x v="0"/>
    <s v="Date"/>
    <s v="Venue"/>
    <x v="44"/>
    <x v="38"/>
    <x v="42"/>
    <x v="4"/>
    <x v="11"/>
    <m/>
    <s v="Shark Spotted Gully"/>
    <n v="121"/>
    <n v="8.3000000000000007"/>
    <n v="8.3000000000000007"/>
  </r>
  <r>
    <x v="0"/>
    <s v="Date"/>
    <s v="Venue"/>
    <x v="66"/>
    <x v="58"/>
    <x v="62"/>
    <x v="5"/>
    <x v="11"/>
    <m/>
    <s v="Shark Spotted Gully"/>
    <n v="133"/>
    <n v="11.5"/>
    <n v="11.5"/>
  </r>
  <r>
    <x v="0"/>
    <s v="Date"/>
    <s v="Venue"/>
    <x v="44"/>
    <x v="38"/>
    <x v="42"/>
    <x v="4"/>
    <x v="11"/>
    <m/>
    <s v="Shark Spotted Gully"/>
    <n v="142"/>
    <n v="14.4"/>
    <n v="14.4"/>
  </r>
  <r>
    <x v="0"/>
    <s v="Date"/>
    <s v="Venue"/>
    <x v="66"/>
    <x v="58"/>
    <x v="62"/>
    <x v="5"/>
    <x v="11"/>
    <m/>
    <s v="Shark Spotted Gully"/>
    <n v="144"/>
    <n v="15.1"/>
    <n v="15.1"/>
  </r>
  <r>
    <x v="0"/>
    <s v="Date"/>
    <s v="Venue"/>
    <x v="42"/>
    <x v="36"/>
    <x v="3"/>
    <x v="4"/>
    <x v="10"/>
    <s v="Kob"/>
    <m/>
    <n v="43"/>
    <n v="0.8"/>
    <n v="0.8"/>
  </r>
  <r>
    <x v="0"/>
    <s v="Date"/>
    <s v="Venue"/>
    <x v="41"/>
    <x v="35"/>
    <x v="40"/>
    <x v="4"/>
    <x v="10"/>
    <m/>
    <s v="Shark Spotted Gully"/>
    <n v="150"/>
    <n v="17.399999999999999"/>
    <n v="17.399999999999999"/>
  </r>
  <r>
    <x v="0"/>
    <s v="Date"/>
    <s v="Venue"/>
    <x v="67"/>
    <x v="59"/>
    <x v="63"/>
    <x v="4"/>
    <x v="11"/>
    <m/>
    <s v="Shark Spotted Gully"/>
    <n v="154"/>
    <n v="19.100000000000001"/>
    <n v="19.100000000000001"/>
  </r>
  <r>
    <x v="0"/>
    <s v="Date"/>
    <s v="Venue"/>
    <x v="66"/>
    <x v="58"/>
    <x v="62"/>
    <x v="5"/>
    <x v="11"/>
    <m/>
    <s v="Shark Spotted Gully"/>
    <n v="159"/>
    <n v="21.3"/>
    <n v="21.3"/>
  </r>
  <r>
    <x v="0"/>
    <s v="Date"/>
    <s v="Venue"/>
    <x v="59"/>
    <x v="51"/>
    <x v="55"/>
    <x v="2"/>
    <x v="8"/>
    <m/>
    <s v="Shark Spotted Gully"/>
    <n v="153"/>
    <n v="18.600000000000001"/>
    <n v="18.600000000000001"/>
  </r>
  <r>
    <x v="0"/>
    <s v="Date"/>
    <s v="Venue"/>
    <x v="59"/>
    <x v="51"/>
    <x v="55"/>
    <x v="2"/>
    <x v="8"/>
    <m/>
    <s v="Shark Hound Smooth"/>
    <n v="157"/>
    <n v="17.899999999999999"/>
    <n v="17.899999999999999"/>
  </r>
  <r>
    <x v="0"/>
    <s v="Date"/>
    <s v="Venue"/>
    <x v="37"/>
    <x v="33"/>
    <x v="36"/>
    <x v="3"/>
    <x v="9"/>
    <m/>
    <s v="Shark Spotted Gully"/>
    <n v="151"/>
    <n v="17.8"/>
    <n v="17.8"/>
  </r>
  <r>
    <x v="1"/>
    <d v="2022-10-05T00:00:00"/>
    <s v="Day 2"/>
    <x v="57"/>
    <x v="49"/>
    <x v="54"/>
    <x v="3"/>
    <x v="9"/>
    <m/>
    <s v="Shark Spotted Gully"/>
    <n v="150"/>
    <n v="17.399999999999999"/>
    <n v="17.399999999999999"/>
  </r>
  <r>
    <x v="1"/>
    <d v="2022-10-05T00:00:00"/>
    <s v="Day 2"/>
    <x v="39"/>
    <x v="25"/>
    <x v="38"/>
    <x v="2"/>
    <x v="8"/>
    <m/>
    <s v="Shark Spotted Gully"/>
    <n v="150"/>
    <n v="17.399999999999999"/>
    <n v="17.399999999999999"/>
  </r>
  <r>
    <x v="1"/>
    <d v="2022-10-05T00:00:00"/>
    <s v="Day 2"/>
    <x v="68"/>
    <x v="60"/>
    <x v="64"/>
    <x v="2"/>
    <x v="8"/>
    <m/>
    <s v="Shark Spotted Gully"/>
    <n v="147"/>
    <n v="16.2"/>
    <n v="16.2"/>
  </r>
  <r>
    <x v="1"/>
    <d v="2022-10-05T00:00:00"/>
    <s v="Day 2"/>
    <x v="34"/>
    <x v="30"/>
    <x v="33"/>
    <x v="2"/>
    <x v="8"/>
    <m/>
    <s v="Shark Spotted Gully"/>
    <n v="146"/>
    <n v="15.9"/>
    <n v="15.9"/>
  </r>
  <r>
    <x v="1"/>
    <d v="2022-10-05T00:00:00"/>
    <s v="Day 2"/>
    <x v="57"/>
    <x v="49"/>
    <x v="54"/>
    <x v="3"/>
    <x v="9"/>
    <m/>
    <s v="Shark Spotted Gully"/>
    <n v="144"/>
    <n v="15.1"/>
    <n v="15.1"/>
  </r>
  <r>
    <x v="1"/>
    <d v="2022-10-05T00:00:00"/>
    <s v="Day 2"/>
    <x v="59"/>
    <x v="51"/>
    <x v="55"/>
    <x v="2"/>
    <x v="8"/>
    <m/>
    <s v="Shark Hound Smooth"/>
    <n v="149"/>
    <n v="14.9"/>
    <n v="14.9"/>
  </r>
  <r>
    <x v="1"/>
    <d v="2022-10-05T00:00:00"/>
    <s v="Day 2"/>
    <x v="68"/>
    <x v="60"/>
    <x v="64"/>
    <x v="2"/>
    <x v="8"/>
    <m/>
    <s v="Shark Spotted Gully"/>
    <n v="140"/>
    <n v="13.7"/>
    <n v="13.7"/>
  </r>
  <r>
    <x v="1"/>
    <d v="2022-10-05T00:00:00"/>
    <s v="Day 2"/>
    <x v="38"/>
    <x v="34"/>
    <x v="37"/>
    <x v="2"/>
    <x v="8"/>
    <m/>
    <s v="Shark Spotted Gully"/>
    <n v="139"/>
    <n v="13.4"/>
    <n v="13.4"/>
  </r>
  <r>
    <x v="1"/>
    <d v="2022-10-05T00:00:00"/>
    <s v="Day 2"/>
    <x v="61"/>
    <x v="53"/>
    <x v="57"/>
    <x v="3"/>
    <x v="9"/>
    <m/>
    <s v="Shark Spotted Gully"/>
    <n v="138"/>
    <n v="13.1"/>
    <n v="13.1"/>
  </r>
  <r>
    <x v="1"/>
    <d v="2022-10-05T00:00:00"/>
    <s v="Day 2"/>
    <x v="68"/>
    <x v="60"/>
    <x v="64"/>
    <x v="2"/>
    <x v="8"/>
    <m/>
    <s v="Shark Spotted Gully"/>
    <n v="138"/>
    <n v="13.1"/>
    <n v="13.1"/>
  </r>
  <r>
    <x v="1"/>
    <d v="2022-10-05T00:00:00"/>
    <s v="Day 2"/>
    <x v="39"/>
    <x v="25"/>
    <x v="38"/>
    <x v="2"/>
    <x v="8"/>
    <m/>
    <s v="Shark Spotted Gully"/>
    <n v="138"/>
    <n v="13.1"/>
    <n v="13.1"/>
  </r>
  <r>
    <x v="1"/>
    <d v="2022-10-05T00:00:00"/>
    <s v="Day 2"/>
    <x v="39"/>
    <x v="25"/>
    <x v="38"/>
    <x v="2"/>
    <x v="8"/>
    <s v="Kob"/>
    <m/>
    <n v="102"/>
    <n v="11.2"/>
    <n v="11.2"/>
  </r>
  <r>
    <x v="1"/>
    <d v="2022-10-05T00:00:00"/>
    <s v="Day 2"/>
    <x v="61"/>
    <x v="53"/>
    <x v="57"/>
    <x v="3"/>
    <x v="9"/>
    <s v="Kob"/>
    <m/>
    <n v="71"/>
    <n v="3.7"/>
    <n v="3.7"/>
  </r>
  <r>
    <x v="1"/>
    <d v="2022-10-05T00:00:00"/>
    <s v="Day 2"/>
    <x v="69"/>
    <x v="61"/>
    <x v="45"/>
    <x v="2"/>
    <x v="8"/>
    <m/>
    <s v="Shark Spotted Gully"/>
    <n v="137"/>
    <n v="12.8"/>
    <n v="12.8"/>
  </r>
  <r>
    <x v="1"/>
    <d v="2022-10-05T00:00:00"/>
    <s v="Day 2"/>
    <x v="38"/>
    <x v="34"/>
    <x v="37"/>
    <x v="2"/>
    <x v="8"/>
    <m/>
    <s v="Shark Spotted Gully"/>
    <n v="135"/>
    <n v="12.1"/>
    <n v="12.1"/>
  </r>
  <r>
    <x v="1"/>
    <d v="2022-10-05T00:00:00"/>
    <s v="Day 2"/>
    <x v="58"/>
    <x v="50"/>
    <x v="53"/>
    <x v="3"/>
    <x v="9"/>
    <m/>
    <s v="Shark Spotted Gully"/>
    <n v="134"/>
    <n v="11.8"/>
    <n v="11.8"/>
  </r>
  <r>
    <x v="1"/>
    <d v="2022-10-05T00:00:00"/>
    <s v="Day 2"/>
    <x v="40"/>
    <x v="25"/>
    <x v="39"/>
    <x v="3"/>
    <x v="9"/>
    <m/>
    <s v="Shark Spotted Gully"/>
    <n v="133"/>
    <n v="11.5"/>
    <n v="11.5"/>
  </r>
  <r>
    <x v="1"/>
    <d v="2022-10-05T00:00:00"/>
    <s v="Day 2"/>
    <x v="59"/>
    <x v="51"/>
    <x v="55"/>
    <x v="2"/>
    <x v="8"/>
    <m/>
    <s v="Shark Spotted Gully"/>
    <n v="131"/>
    <n v="10.9"/>
    <n v="10.9"/>
  </r>
  <r>
    <x v="1"/>
    <d v="2022-10-05T00:00:00"/>
    <s v="Day 2"/>
    <x v="58"/>
    <x v="50"/>
    <x v="53"/>
    <x v="3"/>
    <x v="9"/>
    <m/>
    <s v="Shark Spotted Gully"/>
    <n v="131"/>
    <n v="10.9"/>
    <n v="10.9"/>
  </r>
  <r>
    <x v="1"/>
    <d v="2022-10-05T00:00:00"/>
    <s v="Day 2"/>
    <x v="60"/>
    <x v="52"/>
    <x v="56"/>
    <x v="3"/>
    <x v="9"/>
    <m/>
    <s v="Shark Spotted Gully"/>
    <n v="131"/>
    <n v="10.9"/>
    <n v="10.9"/>
  </r>
  <r>
    <x v="1"/>
    <d v="2022-10-05T00:00:00"/>
    <s v="Day 2"/>
    <x v="35"/>
    <x v="31"/>
    <x v="34"/>
    <x v="2"/>
    <x v="8"/>
    <m/>
    <s v="Shark Spotted Gully"/>
    <n v="131"/>
    <n v="10.9"/>
    <n v="10.9"/>
  </r>
  <r>
    <x v="1"/>
    <d v="2022-10-05T00:00:00"/>
    <s v="Day 2"/>
    <x v="39"/>
    <x v="25"/>
    <x v="38"/>
    <x v="2"/>
    <x v="8"/>
    <m/>
    <s v="Shark Spotted Gully"/>
    <n v="130"/>
    <n v="10.7"/>
    <n v="10.7"/>
  </r>
  <r>
    <x v="1"/>
    <d v="2022-10-05T00:00:00"/>
    <s v="Day 2"/>
    <x v="39"/>
    <x v="25"/>
    <x v="38"/>
    <x v="2"/>
    <x v="8"/>
    <m/>
    <s v="Shark Spotted Gully"/>
    <n v="128"/>
    <n v="10.1"/>
    <n v="10.1"/>
  </r>
  <r>
    <x v="1"/>
    <d v="2022-10-05T00:00:00"/>
    <s v="Day 2"/>
    <x v="69"/>
    <x v="61"/>
    <x v="45"/>
    <x v="2"/>
    <x v="8"/>
    <s v="Kob"/>
    <m/>
    <n v="51"/>
    <n v="1.4"/>
    <n v="1.4"/>
  </r>
  <r>
    <x v="1"/>
    <d v="2022-10-05T00:00:00"/>
    <s v="Day 2"/>
    <x v="61"/>
    <x v="53"/>
    <x v="57"/>
    <x v="3"/>
    <x v="9"/>
    <s v="Kob"/>
    <m/>
    <n v="51"/>
    <n v="1.4"/>
    <n v="1.4"/>
  </r>
  <r>
    <x v="1"/>
    <d v="2022-10-05T00:00:00"/>
    <s v="Day 2"/>
    <x v="68"/>
    <x v="60"/>
    <x v="64"/>
    <x v="2"/>
    <x v="8"/>
    <m/>
    <s v="Shark Spotted Gully"/>
    <n v="126"/>
    <n v="9.6"/>
    <n v="9.6"/>
  </r>
  <r>
    <x v="1"/>
    <d v="2022-10-05T00:00:00"/>
    <s v="Day 2"/>
    <x v="69"/>
    <x v="61"/>
    <x v="45"/>
    <x v="2"/>
    <x v="8"/>
    <m/>
    <s v="Shark Spotted Gully"/>
    <n v="124"/>
    <n v="9.1"/>
    <n v="9.1"/>
  </r>
  <r>
    <x v="1"/>
    <d v="2022-10-05T00:00:00"/>
    <s v="Day 2"/>
    <x v="59"/>
    <x v="51"/>
    <x v="55"/>
    <x v="2"/>
    <x v="8"/>
    <m/>
    <s v="Shark Spotted Gully"/>
    <n v="123"/>
    <n v="8.8000000000000007"/>
    <n v="8.8000000000000007"/>
  </r>
  <r>
    <x v="1"/>
    <d v="2022-10-05T00:00:00"/>
    <s v="Day 2"/>
    <x v="60"/>
    <x v="52"/>
    <x v="56"/>
    <x v="3"/>
    <x v="9"/>
    <s v="Kob"/>
    <m/>
    <n v="50"/>
    <n v="1.3"/>
    <n v="1.3"/>
  </r>
  <r>
    <x v="1"/>
    <d v="2022-10-05T00:00:00"/>
    <s v="Day 2"/>
    <x v="68"/>
    <x v="60"/>
    <x v="64"/>
    <x v="2"/>
    <x v="8"/>
    <m/>
    <s v="Shark Spotted Gully"/>
    <n v="119"/>
    <n v="7.9"/>
    <n v="7.9"/>
  </r>
  <r>
    <x v="1"/>
    <d v="2022-10-05T00:00:00"/>
    <s v="Day 2"/>
    <x v="70"/>
    <x v="62"/>
    <x v="65"/>
    <x v="4"/>
    <x v="10"/>
    <s v="Kob"/>
    <m/>
    <n v="47"/>
    <n v="1.1000000000000001"/>
    <n v="1.1000000000000001"/>
  </r>
  <r>
    <x v="1"/>
    <d v="2022-10-05T00:00:00"/>
    <s v="Day 2"/>
    <x v="44"/>
    <x v="38"/>
    <x v="42"/>
    <x v="4"/>
    <x v="11"/>
    <m/>
    <s v="Shark Spotted Gully"/>
    <n v="160"/>
    <n v="21.7"/>
    <n v="21.7"/>
  </r>
  <r>
    <x v="1"/>
    <d v="2022-10-05T00:00:00"/>
    <s v="Day 2"/>
    <x v="71"/>
    <x v="63"/>
    <x v="66"/>
    <x v="6"/>
    <x v="11"/>
    <m/>
    <s v="Shark Spotted Gully"/>
    <n v="165"/>
    <n v="24.1"/>
    <n v="24.1"/>
  </r>
  <r>
    <x v="1"/>
    <d v="2022-10-05T00:00:00"/>
    <s v="Day 2"/>
    <x v="65"/>
    <x v="57"/>
    <x v="61"/>
    <x v="5"/>
    <x v="11"/>
    <s v="Kob"/>
    <m/>
    <n v="61"/>
    <n v="2.2999999999999998"/>
    <n v="2.2999999999999998"/>
  </r>
  <r>
    <x v="1"/>
    <d v="2022-10-05T00:00:00"/>
    <s v="Day 2"/>
    <x v="72"/>
    <x v="64"/>
    <x v="45"/>
    <x v="4"/>
    <x v="10"/>
    <s v="Kob"/>
    <m/>
    <n v="68"/>
    <n v="3.3"/>
    <n v="3.3"/>
  </r>
  <r>
    <x v="1"/>
    <d v="2022-10-05T00:00:00"/>
    <s v="Day 2"/>
    <x v="43"/>
    <x v="37"/>
    <x v="41"/>
    <x v="4"/>
    <x v="10"/>
    <s v="Kob"/>
    <m/>
    <n v="69"/>
    <n v="3.4"/>
    <n v="3.4"/>
  </r>
  <r>
    <x v="1"/>
    <d v="2022-10-05T00:00:00"/>
    <s v="Day 2"/>
    <x v="70"/>
    <x v="62"/>
    <x v="65"/>
    <x v="4"/>
    <x v="10"/>
    <s v="Kob"/>
    <m/>
    <n v="70"/>
    <n v="3.6"/>
    <n v="3.6"/>
  </r>
  <r>
    <x v="1"/>
    <d v="2022-10-05T00:00:00"/>
    <s v="Day 2"/>
    <x v="73"/>
    <x v="65"/>
    <x v="67"/>
    <x v="4"/>
    <x v="10"/>
    <m/>
    <m/>
    <m/>
    <s v=""/>
    <s v=""/>
  </r>
  <r>
    <x v="1"/>
    <d v="2022-10-05T00:00:00"/>
    <s v="Day 2"/>
    <x v="72"/>
    <x v="64"/>
    <x v="45"/>
    <x v="4"/>
    <x v="10"/>
    <m/>
    <m/>
    <m/>
    <s v=""/>
    <s v=""/>
  </r>
  <r>
    <x v="1"/>
    <d v="2022-10-05T00:00:00"/>
    <s v="Day 2"/>
    <x v="74"/>
    <x v="66"/>
    <x v="68"/>
    <x v="4"/>
    <x v="10"/>
    <m/>
    <m/>
    <m/>
    <s v=""/>
    <s v=""/>
  </r>
  <r>
    <x v="1"/>
    <d v="2022-10-05T00:00:00"/>
    <s v="Day 2"/>
    <x v="42"/>
    <x v="36"/>
    <x v="3"/>
    <x v="4"/>
    <x v="10"/>
    <m/>
    <m/>
    <m/>
    <s v=""/>
    <s v=""/>
  </r>
  <r>
    <x v="1"/>
    <d v="2022-10-05T00:00:00"/>
    <s v="Day 2"/>
    <x v="45"/>
    <x v="39"/>
    <x v="43"/>
    <x v="4"/>
    <x v="11"/>
    <m/>
    <m/>
    <m/>
    <s v=""/>
    <s v=""/>
  </r>
  <r>
    <x v="1"/>
    <d v="2022-10-05T00:00:00"/>
    <s v="Day 2"/>
    <x v="67"/>
    <x v="59"/>
    <x v="63"/>
    <x v="4"/>
    <x v="11"/>
    <m/>
    <m/>
    <m/>
    <s v=""/>
    <s v=""/>
  </r>
  <r>
    <x v="1"/>
    <d v="2022-10-05T00:00:00"/>
    <s v="Day 2"/>
    <x v="75"/>
    <x v="67"/>
    <x v="33"/>
    <x v="6"/>
    <x v="11"/>
    <m/>
    <m/>
    <m/>
    <s v=""/>
    <s v=""/>
  </r>
  <r>
    <x v="1"/>
    <d v="2022-10-05T00:00:00"/>
    <s v="Day 2"/>
    <x v="65"/>
    <x v="57"/>
    <x v="61"/>
    <x v="5"/>
    <x v="11"/>
    <m/>
    <m/>
    <m/>
    <s v=""/>
    <s v=""/>
  </r>
  <r>
    <x v="1"/>
    <d v="2022-10-05T00:00:00"/>
    <s v="Day 2"/>
    <x v="47"/>
    <x v="41"/>
    <x v="45"/>
    <x v="1"/>
    <x v="5"/>
    <m/>
    <s v="Shark Spotted Gully"/>
    <n v="155"/>
    <n v="19.5"/>
    <n v="19.5"/>
  </r>
  <r>
    <x v="1"/>
    <d v="2022-10-05T00:00:00"/>
    <s v="Day 2"/>
    <x v="15"/>
    <x v="15"/>
    <x v="15"/>
    <x v="0"/>
    <x v="4"/>
    <m/>
    <s v="Shark Spotted Gully"/>
    <n v="155"/>
    <n v="19.5"/>
    <n v="19.5"/>
  </r>
  <r>
    <x v="1"/>
    <d v="2022-10-05T00:00:00"/>
    <s v="Day 2"/>
    <x v="48"/>
    <x v="42"/>
    <x v="46"/>
    <x v="0"/>
    <x v="4"/>
    <m/>
    <s v="Shark Spotted Gully"/>
    <n v="153"/>
    <n v="18.600000000000001"/>
    <n v="18.600000000000001"/>
  </r>
  <r>
    <x v="1"/>
    <d v="2022-10-05T00:00:00"/>
    <s v="Day 2"/>
    <x v="46"/>
    <x v="40"/>
    <x v="44"/>
    <x v="0"/>
    <x v="4"/>
    <m/>
    <s v="Shark Hound Smooth"/>
    <n v="158"/>
    <n v="18.3"/>
    <n v="18.3"/>
  </r>
  <r>
    <x v="1"/>
    <d v="2022-10-05T00:00:00"/>
    <s v="Day 2"/>
    <x v="15"/>
    <x v="15"/>
    <x v="15"/>
    <x v="0"/>
    <x v="4"/>
    <m/>
    <s v="Shark Spotted Gully"/>
    <n v="152"/>
    <n v="18.2"/>
    <n v="18.2"/>
  </r>
  <r>
    <x v="1"/>
    <d v="2022-10-05T00:00:00"/>
    <s v="Day 2"/>
    <x v="21"/>
    <x v="21"/>
    <x v="21"/>
    <x v="0"/>
    <x v="4"/>
    <m/>
    <s v="Shark Spotted Gully"/>
    <n v="151"/>
    <n v="17.8"/>
    <n v="17.8"/>
  </r>
  <r>
    <x v="1"/>
    <d v="2022-10-05T00:00:00"/>
    <s v="Day 2"/>
    <x v="15"/>
    <x v="15"/>
    <x v="15"/>
    <x v="0"/>
    <x v="4"/>
    <m/>
    <s v="Shark Spotted Gully"/>
    <n v="147"/>
    <n v="16.2"/>
    <n v="16.2"/>
  </r>
  <r>
    <x v="1"/>
    <d v="2022-10-05T00:00:00"/>
    <s v="Day 2"/>
    <x v="21"/>
    <x v="21"/>
    <x v="21"/>
    <x v="0"/>
    <x v="4"/>
    <m/>
    <s v="Shark Spotted Gully"/>
    <n v="147"/>
    <n v="16.2"/>
    <n v="16.2"/>
  </r>
  <r>
    <x v="1"/>
    <d v="2022-10-05T00:00:00"/>
    <s v="Day 2"/>
    <x v="47"/>
    <x v="41"/>
    <x v="45"/>
    <x v="1"/>
    <x v="5"/>
    <m/>
    <s v="Shark Cow / Sevengill"/>
    <n v="109"/>
    <n v="15.9"/>
    <n v="15.9"/>
  </r>
  <r>
    <x v="1"/>
    <d v="2022-10-05T00:00:00"/>
    <s v="Day 2"/>
    <x v="47"/>
    <x v="41"/>
    <x v="45"/>
    <x v="1"/>
    <x v="5"/>
    <m/>
    <s v="Shark Cow / Sevengill"/>
    <n v="108"/>
    <n v="15.4"/>
    <n v="15.4"/>
  </r>
  <r>
    <x v="1"/>
    <d v="2022-10-05T00:00:00"/>
    <s v="Day 2"/>
    <x v="20"/>
    <x v="20"/>
    <x v="20"/>
    <x v="1"/>
    <x v="5"/>
    <m/>
    <s v="Shark Spotted Gully"/>
    <n v="144"/>
    <n v="15.1"/>
    <n v="15.1"/>
  </r>
  <r>
    <x v="1"/>
    <d v="2022-10-05T00:00:00"/>
    <s v="Day 2"/>
    <x v="46"/>
    <x v="40"/>
    <x v="44"/>
    <x v="0"/>
    <x v="4"/>
    <m/>
    <s v="Shark Spotted Gully"/>
    <n v="138"/>
    <n v="13.1"/>
    <n v="13.1"/>
  </r>
  <r>
    <x v="1"/>
    <d v="2022-10-05T00:00:00"/>
    <s v="Day 2"/>
    <x v="17"/>
    <x v="17"/>
    <x v="17"/>
    <x v="0"/>
    <x v="4"/>
    <m/>
    <s v="Shark Spotted Gully"/>
    <n v="137"/>
    <n v="12.8"/>
    <n v="12.8"/>
  </r>
  <r>
    <x v="1"/>
    <d v="2022-10-05T00:00:00"/>
    <s v="Day 2"/>
    <x v="15"/>
    <x v="15"/>
    <x v="15"/>
    <x v="0"/>
    <x v="4"/>
    <m/>
    <s v="Shark Spotted Gully"/>
    <n v="135"/>
    <n v="12.1"/>
    <n v="12.1"/>
  </r>
  <r>
    <x v="1"/>
    <d v="2022-10-05T00:00:00"/>
    <s v="Day 2"/>
    <x v="24"/>
    <x v="23"/>
    <x v="23"/>
    <x v="0"/>
    <x v="5"/>
    <m/>
    <s v="Shark Hound Smooth"/>
    <n v="139"/>
    <n v="11.7"/>
    <n v="11.7"/>
  </r>
  <r>
    <x v="1"/>
    <d v="2022-10-05T00:00:00"/>
    <s v="Day 2"/>
    <x v="48"/>
    <x v="42"/>
    <x v="46"/>
    <x v="0"/>
    <x v="4"/>
    <m/>
    <s v="Shark Spotted Gully"/>
    <n v="133"/>
    <n v="11.5"/>
    <n v="11.5"/>
  </r>
  <r>
    <x v="1"/>
    <d v="2022-10-05T00:00:00"/>
    <s v="Day 2"/>
    <x v="21"/>
    <x v="21"/>
    <x v="21"/>
    <x v="0"/>
    <x v="4"/>
    <m/>
    <s v="Shark Spotted Gully"/>
    <n v="129"/>
    <n v="10.4"/>
    <n v="10.4"/>
  </r>
  <r>
    <x v="1"/>
    <d v="2022-10-05T00:00:00"/>
    <s v="Day 2"/>
    <x v="22"/>
    <x v="3"/>
    <x v="22"/>
    <x v="1"/>
    <x v="5"/>
    <m/>
    <s v="Shark Spotted Gully"/>
    <n v="129"/>
    <n v="10.4"/>
    <n v="10.4"/>
  </r>
  <r>
    <x v="1"/>
    <d v="2022-10-05T00:00:00"/>
    <s v="Day 2"/>
    <x v="22"/>
    <x v="3"/>
    <x v="22"/>
    <x v="1"/>
    <x v="5"/>
    <m/>
    <s v="Shark Spotted Gully"/>
    <n v="127"/>
    <n v="9.8000000000000007"/>
    <n v="9.8000000000000007"/>
  </r>
  <r>
    <x v="1"/>
    <d v="2022-10-05T00:00:00"/>
    <s v="Day 2"/>
    <x v="24"/>
    <x v="23"/>
    <x v="23"/>
    <x v="0"/>
    <x v="5"/>
    <s v="Kob"/>
    <m/>
    <n v="55"/>
    <n v="1.7"/>
    <n v="1.7"/>
  </r>
  <r>
    <x v="1"/>
    <d v="2022-10-05T00:00:00"/>
    <s v="Day 2"/>
    <x v="48"/>
    <x v="42"/>
    <x v="46"/>
    <x v="0"/>
    <x v="4"/>
    <m/>
    <s v="Shark Spotted Gully"/>
    <n v="124"/>
    <n v="9.1"/>
    <n v="9.1"/>
  </r>
  <r>
    <x v="1"/>
    <d v="2022-10-05T00:00:00"/>
    <s v="Day 2"/>
    <x v="48"/>
    <x v="42"/>
    <x v="46"/>
    <x v="0"/>
    <x v="4"/>
    <m/>
    <s v="Shark Spotted Gully"/>
    <n v="123"/>
    <n v="8.8000000000000007"/>
    <n v="8.8000000000000007"/>
  </r>
  <r>
    <x v="1"/>
    <d v="2022-10-05T00:00:00"/>
    <s v="Day 2"/>
    <x v="16"/>
    <x v="16"/>
    <x v="16"/>
    <x v="0"/>
    <x v="4"/>
    <m/>
    <s v="Shark Spotted Gully"/>
    <n v="122"/>
    <n v="8.6"/>
    <n v="8.6"/>
  </r>
  <r>
    <x v="1"/>
    <d v="2022-10-05T00:00:00"/>
    <s v="Day 2"/>
    <x v="21"/>
    <x v="21"/>
    <x v="21"/>
    <x v="0"/>
    <x v="4"/>
    <m/>
    <s v="Shark Spotted Gully"/>
    <n v="120"/>
    <n v="8.1"/>
    <n v="8.1"/>
  </r>
  <r>
    <x v="1"/>
    <d v="2022-10-05T00:00:00"/>
    <s v="Day 2"/>
    <x v="51"/>
    <x v="45"/>
    <x v="49"/>
    <x v="1"/>
    <x v="7"/>
    <m/>
    <s v="Shark Spotted Gully"/>
    <n v="159"/>
    <n v="21.3"/>
    <n v="21.3"/>
  </r>
  <r>
    <x v="1"/>
    <d v="2022-10-05T00:00:00"/>
    <s v="Day 2"/>
    <x v="29"/>
    <x v="27"/>
    <x v="28"/>
    <x v="1"/>
    <x v="7"/>
    <m/>
    <s v="Shark Spotted Gully"/>
    <n v="158"/>
    <n v="20.8"/>
    <n v="20.8"/>
  </r>
  <r>
    <x v="1"/>
    <d v="2022-10-05T00:00:00"/>
    <s v="Day 2"/>
    <x v="29"/>
    <x v="27"/>
    <x v="28"/>
    <x v="1"/>
    <x v="7"/>
    <m/>
    <s v="Shark Spotted Gully"/>
    <n v="153"/>
    <n v="18.600000000000001"/>
    <n v="18.600000000000001"/>
  </r>
  <r>
    <x v="1"/>
    <d v="2022-10-05T00:00:00"/>
    <s v="Day 2"/>
    <x v="31"/>
    <x v="29"/>
    <x v="30"/>
    <x v="0"/>
    <x v="6"/>
    <m/>
    <m/>
    <m/>
    <s v=""/>
    <s v=""/>
  </r>
  <r>
    <x v="1"/>
    <d v="2022-10-05T00:00:00"/>
    <s v="Day 2"/>
    <x v="76"/>
    <x v="68"/>
    <x v="69"/>
    <x v="0"/>
    <x v="7"/>
    <m/>
    <s v="Shark Cow / Sevengill"/>
    <n v="114"/>
    <n v="18.399999999999999"/>
    <n v="18.399999999999999"/>
  </r>
  <r>
    <x v="1"/>
    <d v="2022-10-05T00:00:00"/>
    <s v="Day 2"/>
    <x v="77"/>
    <x v="69"/>
    <x v="70"/>
    <x v="0"/>
    <x v="7"/>
    <m/>
    <s v="Shark Spotted Gully"/>
    <n v="151"/>
    <n v="17.8"/>
    <n v="17.8"/>
  </r>
  <r>
    <x v="1"/>
    <d v="2022-10-05T00:00:00"/>
    <s v="Day 2"/>
    <x v="33"/>
    <x v="26"/>
    <x v="32"/>
    <x v="0"/>
    <x v="6"/>
    <m/>
    <m/>
    <m/>
    <s v=""/>
    <s v=""/>
  </r>
  <r>
    <x v="1"/>
    <d v="2022-10-05T00:00:00"/>
    <s v="Day 2"/>
    <x v="76"/>
    <x v="68"/>
    <x v="69"/>
    <x v="0"/>
    <x v="7"/>
    <m/>
    <s v="Shark Spotted Gully"/>
    <n v="150"/>
    <n v="17.399999999999999"/>
    <n v="17.399999999999999"/>
  </r>
  <r>
    <x v="1"/>
    <d v="2022-10-05T00:00:00"/>
    <s v="Day 2"/>
    <x v="50"/>
    <x v="44"/>
    <x v="48"/>
    <x v="0"/>
    <x v="7"/>
    <m/>
    <s v="Shark Cow / Sevengill"/>
    <n v="111"/>
    <n v="16.899999999999999"/>
    <n v="16.899999999999999"/>
  </r>
  <r>
    <x v="1"/>
    <d v="2022-10-05T00:00:00"/>
    <s v="Day 2"/>
    <x v="25"/>
    <x v="21"/>
    <x v="24"/>
    <x v="0"/>
    <x v="6"/>
    <m/>
    <s v="Shark Cow / Sevengill"/>
    <n v="111"/>
    <n v="16.899999999999999"/>
    <n v="16.899999999999999"/>
  </r>
  <r>
    <x v="1"/>
    <d v="2022-10-05T00:00:00"/>
    <s v="Day 2"/>
    <x v="32"/>
    <x v="26"/>
    <x v="31"/>
    <x v="0"/>
    <x v="6"/>
    <m/>
    <s v="Shark Spotted Gully"/>
    <n v="146"/>
    <n v="15.9"/>
    <n v="15.9"/>
  </r>
  <r>
    <x v="1"/>
    <d v="2022-10-05T00:00:00"/>
    <s v="Day 2"/>
    <x v="25"/>
    <x v="21"/>
    <x v="24"/>
    <x v="0"/>
    <x v="6"/>
    <m/>
    <s v="Shark Spotted Gully"/>
    <n v="143"/>
    <n v="14.8"/>
    <n v="14.8"/>
  </r>
  <r>
    <x v="1"/>
    <d v="2022-10-05T00:00:00"/>
    <s v="Day 2"/>
    <x v="28"/>
    <x v="26"/>
    <x v="27"/>
    <x v="0"/>
    <x v="6"/>
    <m/>
    <s v="Shark Hound Smooth"/>
    <n v="148"/>
    <n v="14.6"/>
    <n v="14.6"/>
  </r>
  <r>
    <x v="1"/>
    <d v="2022-10-05T00:00:00"/>
    <s v="Day 2"/>
    <x v="52"/>
    <x v="46"/>
    <x v="50"/>
    <x v="0"/>
    <x v="6"/>
    <m/>
    <m/>
    <m/>
    <s v=""/>
    <s v=""/>
  </r>
  <r>
    <x v="1"/>
    <d v="2022-10-05T00:00:00"/>
    <s v="Day 2"/>
    <x v="28"/>
    <x v="26"/>
    <x v="27"/>
    <x v="0"/>
    <x v="6"/>
    <m/>
    <s v="Shark Spotted Gully"/>
    <n v="141"/>
    <n v="14.1"/>
    <n v="14.1"/>
  </r>
  <r>
    <x v="1"/>
    <d v="2022-10-05T00:00:00"/>
    <s v="Day 2"/>
    <x v="25"/>
    <x v="21"/>
    <x v="24"/>
    <x v="0"/>
    <x v="6"/>
    <m/>
    <s v="Shark Cow / Sevengill"/>
    <n v="103"/>
    <n v="13.2"/>
    <n v="13.2"/>
  </r>
  <r>
    <x v="1"/>
    <d v="2022-10-05T00:00:00"/>
    <s v="Day 2"/>
    <x v="26"/>
    <x v="24"/>
    <x v="25"/>
    <x v="1"/>
    <x v="7"/>
    <m/>
    <s v="Shark Spotted Gully"/>
    <n v="138"/>
    <n v="13.1"/>
    <n v="13.1"/>
  </r>
  <r>
    <x v="1"/>
    <d v="2022-10-05T00:00:00"/>
    <s v="Day 2"/>
    <x v="54"/>
    <x v="26"/>
    <x v="52"/>
    <x v="0"/>
    <x v="0"/>
    <m/>
    <m/>
    <m/>
    <s v=""/>
    <s v=""/>
  </r>
  <r>
    <x v="1"/>
    <d v="2022-10-05T00:00:00"/>
    <s v="Day 2"/>
    <x v="78"/>
    <x v="70"/>
    <x v="71"/>
    <x v="0"/>
    <x v="0"/>
    <m/>
    <m/>
    <m/>
    <s v=""/>
    <s v=""/>
  </r>
  <r>
    <x v="1"/>
    <d v="2022-10-05T00:00:00"/>
    <s v="Day 2"/>
    <x v="79"/>
    <x v="71"/>
    <x v="72"/>
    <x v="0"/>
    <x v="0"/>
    <m/>
    <s v="Shark Spotted Gully"/>
    <n v="164"/>
    <n v="23.6"/>
    <n v="23.6"/>
  </r>
  <r>
    <x v="1"/>
    <d v="2022-10-05T00:00:00"/>
    <s v="Day 2"/>
    <x v="4"/>
    <x v="4"/>
    <x v="4"/>
    <x v="1"/>
    <x v="1"/>
    <m/>
    <s v="Shark Cow / Sevengill"/>
    <n v="122"/>
    <n v="23"/>
    <n v="23"/>
  </r>
  <r>
    <x v="1"/>
    <d v="2022-10-05T00:00:00"/>
    <s v="Day 2"/>
    <x v="80"/>
    <x v="72"/>
    <x v="73"/>
    <x v="1"/>
    <x v="1"/>
    <s v="Kob"/>
    <m/>
    <n v="107"/>
    <n v="13"/>
    <n v="13"/>
  </r>
  <r>
    <x v="1"/>
    <d v="2022-10-05T00:00:00"/>
    <s v="Day 2"/>
    <x v="2"/>
    <x v="2"/>
    <x v="2"/>
    <x v="1"/>
    <x v="1"/>
    <m/>
    <s v="Shark Spotted Gully"/>
    <n v="162"/>
    <n v="22.7"/>
    <n v="22.7"/>
  </r>
  <r>
    <x v="1"/>
    <d v="2022-10-05T00:00:00"/>
    <s v="Day 2"/>
    <x v="2"/>
    <x v="2"/>
    <x v="2"/>
    <x v="1"/>
    <x v="1"/>
    <m/>
    <s v="Shark Cow / Sevengill"/>
    <n v="121"/>
    <n v="22.4"/>
    <n v="22.4"/>
  </r>
  <r>
    <x v="1"/>
    <d v="2022-10-05T00:00:00"/>
    <s v="Day 2"/>
    <x v="79"/>
    <x v="71"/>
    <x v="72"/>
    <x v="0"/>
    <x v="0"/>
    <m/>
    <s v="Shark Spotted Gully"/>
    <n v="160"/>
    <n v="21.7"/>
    <n v="21.7"/>
  </r>
  <r>
    <x v="1"/>
    <d v="2022-10-05T00:00:00"/>
    <s v="Day 2"/>
    <x v="80"/>
    <x v="72"/>
    <x v="73"/>
    <x v="1"/>
    <x v="1"/>
    <m/>
    <s v="Shark Spotted Gully"/>
    <n v="160"/>
    <n v="21.7"/>
    <n v="21.7"/>
  </r>
  <r>
    <x v="1"/>
    <d v="2022-10-05T00:00:00"/>
    <s v="Day 2"/>
    <x v="80"/>
    <x v="72"/>
    <x v="73"/>
    <x v="1"/>
    <x v="1"/>
    <m/>
    <s v="Shark Spotted Gully"/>
    <n v="158"/>
    <n v="20.8"/>
    <n v="20.8"/>
  </r>
  <r>
    <x v="2"/>
    <d v="2022-10-04T00:00:00"/>
    <s v="Day 1"/>
    <x v="79"/>
    <x v="71"/>
    <x v="72"/>
    <x v="0"/>
    <x v="0"/>
    <m/>
    <s v="Shark Spotted Gully"/>
    <n v="157"/>
    <n v="20.399999999999999"/>
    <n v="20.399999999999999"/>
  </r>
  <r>
    <x v="2"/>
    <d v="2022-10-04T00:00:00"/>
    <s v="Day 1"/>
    <x v="56"/>
    <x v="48"/>
    <x v="53"/>
    <x v="0"/>
    <x v="0"/>
    <m/>
    <s v="Shark Spotted Gully"/>
    <n v="156"/>
    <n v="19.899999999999999"/>
    <n v="19.899999999999999"/>
  </r>
  <r>
    <x v="2"/>
    <d v="2022-10-04T00:00:00"/>
    <s v="Day 1"/>
    <x v="2"/>
    <x v="2"/>
    <x v="2"/>
    <x v="1"/>
    <x v="1"/>
    <m/>
    <s v="Shark Spotted Gully"/>
    <n v="154"/>
    <n v="19.100000000000001"/>
    <n v="19.100000000000001"/>
  </r>
  <r>
    <x v="2"/>
    <d v="2022-10-04T00:00:00"/>
    <s v="Day 1"/>
    <x v="80"/>
    <x v="72"/>
    <x v="73"/>
    <x v="1"/>
    <x v="1"/>
    <m/>
    <s v="Shark Spotted Gully"/>
    <n v="153"/>
    <n v="18.600000000000001"/>
    <n v="18.600000000000001"/>
  </r>
  <r>
    <x v="2"/>
    <d v="2022-10-04T00:00:00"/>
    <s v="Day 1"/>
    <x v="80"/>
    <x v="72"/>
    <x v="73"/>
    <x v="1"/>
    <x v="1"/>
    <m/>
    <s v="Shark Spotted Gully"/>
    <n v="152"/>
    <n v="18.2"/>
    <n v="18.2"/>
  </r>
  <r>
    <x v="2"/>
    <d v="2022-10-04T00:00:00"/>
    <s v="Day 1"/>
    <x v="79"/>
    <x v="71"/>
    <x v="72"/>
    <x v="0"/>
    <x v="0"/>
    <m/>
    <s v="Shark Spotted Gully"/>
    <n v="149"/>
    <n v="17"/>
    <n v="17"/>
  </r>
  <r>
    <x v="2"/>
    <d v="2022-10-04T00:00:00"/>
    <s v="Day 1"/>
    <x v="53"/>
    <x v="47"/>
    <x v="51"/>
    <x v="1"/>
    <x v="1"/>
    <m/>
    <s v="Shark Spotted Gully"/>
    <n v="146"/>
    <n v="15.9"/>
    <n v="15.9"/>
  </r>
  <r>
    <x v="2"/>
    <d v="2022-10-04T00:00:00"/>
    <s v="Day 1"/>
    <x v="53"/>
    <x v="47"/>
    <x v="51"/>
    <x v="1"/>
    <x v="1"/>
    <m/>
    <s v="Shark Spotted Gully"/>
    <n v="145"/>
    <n v="15.5"/>
    <n v="15.5"/>
  </r>
  <r>
    <x v="2"/>
    <d v="2022-10-04T00:00:00"/>
    <s v="Day 1"/>
    <x v="81"/>
    <x v="73"/>
    <x v="0"/>
    <x v="0"/>
    <x v="3"/>
    <m/>
    <s v="Shark Spotted Gully"/>
    <n v="165"/>
    <n v="24.1"/>
    <n v="24.1"/>
  </r>
  <r>
    <x v="2"/>
    <d v="2022-10-04T00:00:00"/>
    <s v="Day 1"/>
    <x v="81"/>
    <x v="73"/>
    <x v="0"/>
    <x v="0"/>
    <x v="3"/>
    <m/>
    <s v="Shark Spotted Gully"/>
    <n v="163"/>
    <n v="23.1"/>
    <n v="23.1"/>
  </r>
  <r>
    <x v="2"/>
    <d v="2022-10-04T00:00:00"/>
    <s v="Day 1"/>
    <x v="64"/>
    <x v="56"/>
    <x v="60"/>
    <x v="0"/>
    <x v="3"/>
    <s v="Kob"/>
    <m/>
    <n v="56"/>
    <n v="1.8"/>
    <n v="1.8"/>
  </r>
  <r>
    <x v="2"/>
    <d v="2022-10-04T00:00:00"/>
    <s v="Day 1"/>
    <x v="81"/>
    <x v="73"/>
    <x v="0"/>
    <x v="0"/>
    <x v="3"/>
    <m/>
    <s v="Shark Spotted Gully"/>
    <n v="162"/>
    <n v="22.7"/>
    <n v="22.7"/>
  </r>
  <r>
    <x v="2"/>
    <d v="2022-10-04T00:00:00"/>
    <s v="Day 1"/>
    <x v="81"/>
    <x v="73"/>
    <x v="0"/>
    <x v="0"/>
    <x v="3"/>
    <m/>
    <s v="Shark Spotted Gully"/>
    <n v="161"/>
    <n v="22.2"/>
    <n v="22.2"/>
  </r>
  <r>
    <x v="2"/>
    <d v="2022-10-04T00:00:00"/>
    <s v="Day 1"/>
    <x v="82"/>
    <x v="74"/>
    <x v="74"/>
    <x v="0"/>
    <x v="3"/>
    <m/>
    <s v="Shark Spotted Gully"/>
    <n v="159"/>
    <n v="21.3"/>
    <n v="21.3"/>
  </r>
  <r>
    <x v="2"/>
    <d v="2022-10-04T00:00:00"/>
    <s v="Day 1"/>
    <x v="9"/>
    <x v="9"/>
    <x v="9"/>
    <x v="0"/>
    <x v="3"/>
    <m/>
    <s v="Shark Spotted Gully"/>
    <n v="157"/>
    <n v="20.399999999999999"/>
    <n v="20.399999999999999"/>
  </r>
  <r>
    <x v="2"/>
    <d v="2022-10-04T00:00:00"/>
    <s v="Day 1"/>
    <x v="9"/>
    <x v="9"/>
    <x v="9"/>
    <x v="0"/>
    <x v="3"/>
    <m/>
    <s v="Shark Spotted Gully"/>
    <n v="156"/>
    <n v="19.899999999999999"/>
    <n v="19.899999999999999"/>
  </r>
  <r>
    <x v="2"/>
    <d v="2022-10-04T00:00:00"/>
    <s v="Day 1"/>
    <x v="83"/>
    <x v="75"/>
    <x v="75"/>
    <x v="0"/>
    <x v="2"/>
    <m/>
    <s v="Shark Cow / Sevengill"/>
    <n v="115"/>
    <n v="19"/>
    <n v="19"/>
  </r>
  <r>
    <x v="2"/>
    <d v="2022-10-04T00:00:00"/>
    <s v="Day 1"/>
    <x v="11"/>
    <x v="11"/>
    <x v="11"/>
    <x v="0"/>
    <x v="2"/>
    <m/>
    <s v="Shark Spotted Gully"/>
    <n v="153"/>
    <n v="18.600000000000001"/>
    <n v="18.600000000000001"/>
  </r>
  <r>
    <x v="2"/>
    <d v="2022-10-04T00:00:00"/>
    <s v="Day 1"/>
    <x v="12"/>
    <x v="12"/>
    <x v="12"/>
    <x v="0"/>
    <x v="3"/>
    <m/>
    <s v="Shark Spotted Gully"/>
    <n v="151"/>
    <n v="17.8"/>
    <n v="17.8"/>
  </r>
  <r>
    <x v="2"/>
    <d v="2022-10-04T00:00:00"/>
    <s v="Day 1"/>
    <x v="13"/>
    <x v="13"/>
    <x v="13"/>
    <x v="1"/>
    <x v="3"/>
    <m/>
    <s v="Shark Hound Smooth"/>
    <n v="152"/>
    <n v="16"/>
    <n v="16"/>
  </r>
  <r>
    <x v="2"/>
    <d v="2022-10-04T00:00:00"/>
    <s v="Day 1"/>
    <x v="8"/>
    <x v="8"/>
    <x v="8"/>
    <x v="0"/>
    <x v="2"/>
    <m/>
    <s v="Ray Bull / Eagle"/>
    <n v="94"/>
    <n v="15.4"/>
    <n v="15.4"/>
  </r>
  <r>
    <x v="2"/>
    <d v="2022-10-04T00:00:00"/>
    <s v="Day 1"/>
    <x v="14"/>
    <x v="14"/>
    <x v="14"/>
    <x v="0"/>
    <x v="2"/>
    <m/>
    <s v="Shark Spotted Gully"/>
    <n v="144"/>
    <n v="15.1"/>
    <n v="15.1"/>
  </r>
  <r>
    <x v="2"/>
    <d v="2022-10-04T00:00:00"/>
    <s v="Day 1"/>
    <x v="82"/>
    <x v="74"/>
    <x v="74"/>
    <x v="0"/>
    <x v="3"/>
    <m/>
    <s v="Shark Spotted Gully"/>
    <n v="142"/>
    <n v="14.4"/>
    <n v="14.4"/>
  </r>
  <r>
    <x v="2"/>
    <d v="2022-10-04T00:00:00"/>
    <s v="Day 1"/>
    <x v="63"/>
    <x v="55"/>
    <x v="59"/>
    <x v="0"/>
    <x v="2"/>
    <m/>
    <s v="Shark Spotted Gully"/>
    <n v="139"/>
    <n v="13.4"/>
    <n v="13.4"/>
  </r>
  <r>
    <x v="2"/>
    <d v="2022-10-04T00:00:00"/>
    <s v="Day 1"/>
    <x v="57"/>
    <x v="49"/>
    <x v="54"/>
    <x v="3"/>
    <x v="9"/>
    <m/>
    <s v="Shark Spotted Gully"/>
    <n v="116"/>
    <n v="7.2"/>
    <n v="7.2"/>
  </r>
  <r>
    <x v="2"/>
    <d v="2022-10-04T00:00:00"/>
    <s v="Day 1"/>
    <x v="38"/>
    <x v="34"/>
    <x v="37"/>
    <x v="2"/>
    <x v="8"/>
    <m/>
    <s v="Shark Spotted Gully"/>
    <n v="113"/>
    <n v="6.6"/>
    <n v="6.6"/>
  </r>
  <r>
    <x v="2"/>
    <d v="2022-10-04T00:00:00"/>
    <s v="Day 1"/>
    <x v="68"/>
    <x v="60"/>
    <x v="64"/>
    <x v="2"/>
    <x v="8"/>
    <m/>
    <s v="Shark Spotted Gully"/>
    <n v="113"/>
    <n v="6.6"/>
    <n v="6.6"/>
  </r>
  <r>
    <x v="2"/>
    <d v="2022-10-04T00:00:00"/>
    <s v="Day 1"/>
    <x v="39"/>
    <x v="25"/>
    <x v="38"/>
    <x v="2"/>
    <x v="8"/>
    <m/>
    <s v="Shark Spotted Gully"/>
    <n v="111"/>
    <n v="6.2"/>
    <n v="6.2"/>
  </r>
  <r>
    <x v="2"/>
    <d v="2022-10-04T00:00:00"/>
    <s v="Day 1"/>
    <x v="38"/>
    <x v="34"/>
    <x v="37"/>
    <x v="2"/>
    <x v="8"/>
    <m/>
    <s v="Shark Spotted Gully"/>
    <n v="110"/>
    <n v="6"/>
    <n v="6"/>
  </r>
  <r>
    <x v="2"/>
    <d v="2022-10-04T00:00:00"/>
    <s v="Day 1"/>
    <x v="58"/>
    <x v="50"/>
    <x v="53"/>
    <x v="3"/>
    <x v="9"/>
    <m/>
    <s v="Shark Spotted Gully"/>
    <n v="109"/>
    <n v="5.8"/>
    <n v="5.8"/>
  </r>
  <r>
    <x v="2"/>
    <d v="2022-10-04T00:00:00"/>
    <s v="Day 1"/>
    <x v="40"/>
    <x v="25"/>
    <x v="39"/>
    <x v="3"/>
    <x v="9"/>
    <m/>
    <s v="Shark Spotted Gully"/>
    <n v="109"/>
    <n v="5.8"/>
    <n v="5.8"/>
  </r>
  <r>
    <x v="2"/>
    <d v="2022-10-04T00:00:00"/>
    <s v="Day 1"/>
    <x v="39"/>
    <x v="25"/>
    <x v="38"/>
    <x v="2"/>
    <x v="8"/>
    <m/>
    <s v="Shark Spotted Gully"/>
    <n v="108"/>
    <n v="5.6"/>
    <n v="5.6"/>
  </r>
  <r>
    <x v="3"/>
    <d v="2022-10-06T00:00:00"/>
    <s v="Day 3"/>
    <x v="40"/>
    <x v="25"/>
    <x v="39"/>
    <x v="3"/>
    <x v="9"/>
    <m/>
    <s v="Shark Spotted Gully"/>
    <n v="106"/>
    <n v="5.3"/>
    <n v="5.3"/>
  </r>
  <r>
    <x v="3"/>
    <d v="2022-10-06T00:00:00"/>
    <s v="Day 3"/>
    <x v="58"/>
    <x v="50"/>
    <x v="53"/>
    <x v="3"/>
    <x v="9"/>
    <m/>
    <s v="Shark Spotted Gully"/>
    <n v="105"/>
    <n v="5.0999999999999996"/>
    <n v="5.0999999999999996"/>
  </r>
  <r>
    <x v="3"/>
    <d v="2022-10-06T00:00:00"/>
    <s v="Day 3"/>
    <x v="61"/>
    <x v="53"/>
    <x v="57"/>
    <x v="3"/>
    <x v="9"/>
    <s v="Kob"/>
    <m/>
    <n v="49"/>
    <n v="1.2"/>
    <n v="1.2"/>
  </r>
  <r>
    <x v="3"/>
    <d v="2022-10-06T00:00:00"/>
    <s v="Day 3"/>
    <x v="59"/>
    <x v="51"/>
    <x v="55"/>
    <x v="2"/>
    <x v="8"/>
    <m/>
    <s v="Shark Spotted Gully"/>
    <n v="105"/>
    <n v="5.0999999999999996"/>
    <n v="5.0999999999999996"/>
  </r>
  <r>
    <x v="3"/>
    <d v="2022-10-06T00:00:00"/>
    <s v="Day 3"/>
    <x v="61"/>
    <x v="53"/>
    <x v="57"/>
    <x v="3"/>
    <x v="9"/>
    <s v="Kob"/>
    <m/>
    <n v="48"/>
    <n v="1.1000000000000001"/>
    <n v="1.1000000000000001"/>
  </r>
  <r>
    <x v="3"/>
    <d v="2022-10-06T00:00:00"/>
    <s v="Day 3"/>
    <x v="67"/>
    <x v="59"/>
    <x v="63"/>
    <x v="4"/>
    <x v="11"/>
    <m/>
    <m/>
    <m/>
    <s v=""/>
    <s v=""/>
  </r>
  <r>
    <x v="3"/>
    <d v="2022-10-06T00:00:00"/>
    <s v="Day 3"/>
    <x v="45"/>
    <x v="39"/>
    <x v="43"/>
    <x v="4"/>
    <x v="11"/>
    <m/>
    <m/>
    <m/>
    <s v=""/>
    <s v=""/>
  </r>
  <r>
    <x v="3"/>
    <d v="2022-10-06T00:00:00"/>
    <s v="Day 3"/>
    <x v="66"/>
    <x v="58"/>
    <x v="62"/>
    <x v="5"/>
    <x v="11"/>
    <m/>
    <m/>
    <m/>
    <s v=""/>
    <s v=""/>
  </r>
  <r>
    <x v="3"/>
    <d v="2022-10-06T00:00:00"/>
    <s v="Day 3"/>
    <x v="71"/>
    <x v="63"/>
    <x v="66"/>
    <x v="6"/>
    <x v="11"/>
    <m/>
    <m/>
    <m/>
    <s v=""/>
    <s v=""/>
  </r>
  <r>
    <x v="3"/>
    <d v="2022-10-06T00:00:00"/>
    <s v="Day 3"/>
    <x v="75"/>
    <x v="67"/>
    <x v="33"/>
    <x v="6"/>
    <x v="11"/>
    <m/>
    <m/>
    <m/>
    <s v=""/>
    <s v=""/>
  </r>
  <r>
    <x v="3"/>
    <d v="2022-10-06T00:00:00"/>
    <s v="Day 3"/>
    <x v="43"/>
    <x v="37"/>
    <x v="41"/>
    <x v="4"/>
    <x v="10"/>
    <m/>
    <m/>
    <m/>
    <s v=""/>
    <s v=""/>
  </r>
  <r>
    <x v="3"/>
    <d v="2022-10-06T00:00:00"/>
    <s v="Day 3"/>
    <x v="42"/>
    <x v="36"/>
    <x v="3"/>
    <x v="4"/>
    <x v="10"/>
    <m/>
    <m/>
    <m/>
    <s v=""/>
    <s v=""/>
  </r>
  <r>
    <x v="3"/>
    <d v="2022-10-06T00:00:00"/>
    <s v="Day 3"/>
    <x v="74"/>
    <x v="66"/>
    <x v="68"/>
    <x v="4"/>
    <x v="10"/>
    <m/>
    <m/>
    <m/>
    <s v=""/>
    <s v=""/>
  </r>
  <r>
    <x v="3"/>
    <d v="2022-10-06T00:00:00"/>
    <s v="Day 3"/>
    <x v="73"/>
    <x v="65"/>
    <x v="67"/>
    <x v="4"/>
    <x v="10"/>
    <m/>
    <m/>
    <m/>
    <s v=""/>
    <s v=""/>
  </r>
  <r>
    <x v="3"/>
    <d v="2022-10-06T00:00:00"/>
    <s v="Day 3"/>
    <x v="70"/>
    <x v="62"/>
    <x v="65"/>
    <x v="4"/>
    <x v="10"/>
    <m/>
    <m/>
    <m/>
    <s v=""/>
    <s v=""/>
  </r>
  <r>
    <x v="3"/>
    <d v="2022-10-06T00:00:00"/>
    <s v="Day 3"/>
    <x v="75"/>
    <x v="67"/>
    <x v="33"/>
    <x v="6"/>
    <x v="11"/>
    <m/>
    <m/>
    <m/>
    <s v=""/>
    <s v=""/>
  </r>
  <r>
    <x v="3"/>
    <d v="2022-10-06T00:00:00"/>
    <s v="Day 3"/>
    <x v="71"/>
    <x v="63"/>
    <x v="66"/>
    <x v="6"/>
    <x v="11"/>
    <m/>
    <m/>
    <m/>
    <s v=""/>
    <s v=""/>
  </r>
  <r>
    <x v="3"/>
    <d v="2022-10-06T00:00:00"/>
    <s v="Day 3"/>
    <x v="74"/>
    <x v="66"/>
    <x v="68"/>
    <x v="4"/>
    <x v="10"/>
    <m/>
    <m/>
    <m/>
    <s v=""/>
    <s v=""/>
  </r>
  <r>
    <x v="3"/>
    <d v="2022-10-06T00:00:00"/>
    <s v="Day 3"/>
    <x v="72"/>
    <x v="64"/>
    <x v="45"/>
    <x v="4"/>
    <x v="10"/>
    <m/>
    <m/>
    <m/>
    <s v=""/>
    <s v=""/>
  </r>
  <r>
    <x v="3"/>
    <d v="2022-10-06T00:00:00"/>
    <s v="Day 3"/>
    <x v="73"/>
    <x v="65"/>
    <x v="67"/>
    <x v="4"/>
    <x v="10"/>
    <m/>
    <m/>
    <m/>
    <s v=""/>
    <s v=""/>
  </r>
  <r>
    <x v="3"/>
    <d v="2022-10-06T00:00:00"/>
    <s v="Day 3"/>
    <x v="38"/>
    <x v="34"/>
    <x v="37"/>
    <x v="2"/>
    <x v="8"/>
    <m/>
    <s v="Shark Spotted Gully"/>
    <n v="102"/>
    <n v="4.5999999999999996"/>
    <n v="4.5999999999999996"/>
  </r>
  <r>
    <x v="3"/>
    <d v="2022-10-06T00:00:00"/>
    <s v="Day 3"/>
    <x v="36"/>
    <x v="32"/>
    <x v="35"/>
    <x v="3"/>
    <x v="9"/>
    <m/>
    <s v="Shark Spotted Gully"/>
    <n v="101"/>
    <n v="4.5"/>
    <n v="4.5"/>
  </r>
  <r>
    <x v="3"/>
    <d v="2022-10-06T00:00:00"/>
    <s v="Day 3"/>
    <x v="38"/>
    <x v="34"/>
    <x v="37"/>
    <x v="2"/>
    <x v="8"/>
    <m/>
    <s v="Shark Spotted Gully"/>
    <n v="101"/>
    <n v="4.5"/>
    <n v="4.5"/>
  </r>
  <r>
    <x v="3"/>
    <d v="2022-10-06T00:00:00"/>
    <s v="Day 3"/>
    <x v="58"/>
    <x v="50"/>
    <x v="53"/>
    <x v="3"/>
    <x v="9"/>
    <m/>
    <s v="Shark Spotted Gully"/>
    <n v="99"/>
    <n v="4.2"/>
    <n v="4.2"/>
  </r>
  <r>
    <x v="3"/>
    <d v="2022-10-06T00:00:00"/>
    <s v="Day 3"/>
    <x v="61"/>
    <x v="53"/>
    <x v="57"/>
    <x v="3"/>
    <x v="9"/>
    <m/>
    <s v="Shark Spotted Gully"/>
    <n v="99"/>
    <n v="4.2"/>
    <n v="4.2"/>
  </r>
  <r>
    <x v="3"/>
    <d v="2022-10-06T00:00:00"/>
    <s v="Day 3"/>
    <x v="58"/>
    <x v="50"/>
    <x v="53"/>
    <x v="3"/>
    <x v="9"/>
    <m/>
    <s v="Shark Spotted Gully"/>
    <n v="99"/>
    <n v="4.2"/>
    <n v="4.2"/>
  </r>
  <r>
    <x v="3"/>
    <d v="2022-10-06T00:00:00"/>
    <s v="Day 3"/>
    <x v="57"/>
    <x v="49"/>
    <x v="54"/>
    <x v="3"/>
    <x v="9"/>
    <m/>
    <s v="Shark Spotted Gully"/>
    <n v="98"/>
    <n v="4"/>
    <n v="4"/>
  </r>
  <r>
    <x v="3"/>
    <d v="2022-10-06T00:00:00"/>
    <s v="Day 3"/>
    <x v="68"/>
    <x v="60"/>
    <x v="64"/>
    <x v="2"/>
    <x v="8"/>
    <m/>
    <s v="Shark Spotted Gully"/>
    <n v="97"/>
    <n v="3.9"/>
    <n v="3.9"/>
  </r>
  <r>
    <x v="3"/>
    <d v="2022-10-06T00:00:00"/>
    <s v="Day 3"/>
    <x v="36"/>
    <x v="32"/>
    <x v="35"/>
    <x v="3"/>
    <x v="9"/>
    <m/>
    <s v="Shark Spotted Gully"/>
    <n v="97"/>
    <n v="3.9"/>
    <n v="3.9"/>
  </r>
  <r>
    <x v="3"/>
    <d v="2022-10-06T00:00:00"/>
    <s v="Day 3"/>
    <x v="68"/>
    <x v="60"/>
    <x v="64"/>
    <x v="2"/>
    <x v="8"/>
    <m/>
    <s v="Shark Spotted Gully"/>
    <n v="97"/>
    <n v="3.9"/>
    <n v="3.9"/>
  </r>
  <r>
    <x v="3"/>
    <d v="2022-10-06T00:00:00"/>
    <s v="Day 3"/>
    <x v="57"/>
    <x v="49"/>
    <x v="54"/>
    <x v="3"/>
    <x v="9"/>
    <m/>
    <s v="Shark Spotted Gully"/>
    <n v="96"/>
    <n v="3.8"/>
    <n v="3.8"/>
  </r>
  <r>
    <x v="3"/>
    <d v="2022-10-06T00:00:00"/>
    <s v="Day 3"/>
    <x v="69"/>
    <x v="61"/>
    <x v="45"/>
    <x v="2"/>
    <x v="8"/>
    <m/>
    <s v="Shark Hound Smooth"/>
    <n v="100"/>
    <n v="3.7"/>
    <n v="3.7"/>
  </r>
  <r>
    <x v="3"/>
    <d v="2022-10-06T00:00:00"/>
    <s v="Day 3"/>
    <x v="59"/>
    <x v="51"/>
    <x v="55"/>
    <x v="2"/>
    <x v="8"/>
    <m/>
    <s v="Shark Spotted Gully"/>
    <n v="95"/>
    <n v="3.6"/>
    <n v="3.6"/>
  </r>
  <r>
    <x v="3"/>
    <d v="2022-10-06T00:00:00"/>
    <s v="Day 3"/>
    <x v="58"/>
    <x v="50"/>
    <x v="53"/>
    <x v="3"/>
    <x v="9"/>
    <m/>
    <s v="Shark Spotted Gully"/>
    <n v="89"/>
    <n v="2.9"/>
    <n v="2.9"/>
  </r>
  <r>
    <x v="3"/>
    <d v="2022-10-06T00:00:00"/>
    <s v="Day 3"/>
    <x v="39"/>
    <x v="25"/>
    <x v="38"/>
    <x v="2"/>
    <x v="8"/>
    <m/>
    <s v="Shark Spotted Gully"/>
    <n v="86"/>
    <n v="2.6"/>
    <n v="2.6"/>
  </r>
  <r>
    <x v="3"/>
    <d v="2022-10-06T00:00:00"/>
    <s v="Day 3"/>
    <x v="69"/>
    <x v="61"/>
    <x v="45"/>
    <x v="2"/>
    <x v="8"/>
    <m/>
    <s v="Shark Spotted Gully"/>
    <n v="81"/>
    <n v="2.1"/>
    <n v="2.1"/>
  </r>
  <r>
    <x v="3"/>
    <d v="2022-10-06T00:00:00"/>
    <s v="Day 3"/>
    <x v="35"/>
    <x v="31"/>
    <x v="34"/>
    <x v="2"/>
    <x v="8"/>
    <m/>
    <s v="Shark Spotted Gully"/>
    <n v="68"/>
    <n v="1.2"/>
    <n v="1.2"/>
  </r>
  <r>
    <x v="3"/>
    <d v="2022-10-06T00:00:00"/>
    <s v="Day 3"/>
    <x v="36"/>
    <x v="32"/>
    <x v="35"/>
    <x v="3"/>
    <x v="9"/>
    <m/>
    <s v="Catfish - Sea Black"/>
    <n v="41"/>
    <n v="1.06"/>
    <n v="1.06"/>
  </r>
  <r>
    <x v="3"/>
    <d v="2022-10-06T00:00:00"/>
    <s v="Day 3"/>
    <x v="68"/>
    <x v="60"/>
    <x v="64"/>
    <x v="2"/>
    <x v="8"/>
    <m/>
    <s v="Catfish - Sea Black"/>
    <n v="41"/>
    <n v="1.06"/>
    <n v="1.06"/>
  </r>
  <r>
    <x v="3"/>
    <d v="2022-10-06T00:00:00"/>
    <s v="Day 3"/>
    <x v="39"/>
    <x v="25"/>
    <x v="38"/>
    <x v="2"/>
    <x v="8"/>
    <s v="Kob"/>
    <m/>
    <n v="41"/>
    <n v="0.7"/>
    <n v="0.7"/>
  </r>
  <r>
    <x v="3"/>
    <d v="2022-10-06T00:00:00"/>
    <s v="Day 3"/>
    <x v="16"/>
    <x v="16"/>
    <x v="16"/>
    <x v="0"/>
    <x v="4"/>
    <m/>
    <s v="Shark Hound Smooth"/>
    <n v="125"/>
    <n v="8.1"/>
    <n v="8.1"/>
  </r>
  <r>
    <x v="3"/>
    <d v="2022-10-06T00:00:00"/>
    <s v="Day 3"/>
    <x v="46"/>
    <x v="40"/>
    <x v="44"/>
    <x v="0"/>
    <x v="4"/>
    <m/>
    <s v="Shark Spotted Gully"/>
    <n v="118"/>
    <n v="7.6"/>
    <n v="7.6"/>
  </r>
  <r>
    <x v="3"/>
    <d v="2022-10-06T00:00:00"/>
    <s v="Day 3"/>
    <x v="24"/>
    <x v="23"/>
    <x v="23"/>
    <x v="0"/>
    <x v="5"/>
    <m/>
    <s v="Shark Spotted Gully"/>
    <n v="116"/>
    <n v="7.2"/>
    <n v="7.2"/>
  </r>
  <r>
    <x v="3"/>
    <d v="2022-10-06T00:00:00"/>
    <s v="Day 3"/>
    <x v="47"/>
    <x v="41"/>
    <x v="45"/>
    <x v="1"/>
    <x v="5"/>
    <m/>
    <s v="Shark Spotted Gully"/>
    <n v="115"/>
    <n v="7"/>
    <n v="7"/>
  </r>
  <r>
    <x v="3"/>
    <d v="2022-10-06T00:00:00"/>
    <s v="Day 3"/>
    <x v="20"/>
    <x v="20"/>
    <x v="20"/>
    <x v="1"/>
    <x v="5"/>
    <m/>
    <s v="Shark Spotted Gully"/>
    <n v="112"/>
    <n v="6.4"/>
    <n v="6.4"/>
  </r>
  <r>
    <x v="3"/>
    <d v="2022-10-06T00:00:00"/>
    <s v="Day 3"/>
    <x v="17"/>
    <x v="17"/>
    <x v="17"/>
    <x v="0"/>
    <x v="4"/>
    <m/>
    <s v="Shark Hound Smooth"/>
    <n v="117"/>
    <n v="6.4"/>
    <n v="6.4"/>
  </r>
  <r>
    <x v="3"/>
    <d v="2022-10-06T00:00:00"/>
    <s v="Day 3"/>
    <x v="20"/>
    <x v="20"/>
    <x v="20"/>
    <x v="1"/>
    <x v="5"/>
    <m/>
    <s v="Shark Spotted Gully"/>
    <n v="109"/>
    <n v="5.8"/>
    <n v="5.8"/>
  </r>
  <r>
    <x v="3"/>
    <d v="2022-10-06T00:00:00"/>
    <s v="Day 3"/>
    <x v="22"/>
    <x v="3"/>
    <x v="22"/>
    <x v="1"/>
    <x v="5"/>
    <m/>
    <s v="Shark Spotted Gully"/>
    <n v="105"/>
    <n v="5.0999999999999996"/>
    <n v="5.0999999999999996"/>
  </r>
  <r>
    <x v="3"/>
    <d v="2022-10-06T00:00:00"/>
    <s v="Day 3"/>
    <x v="23"/>
    <x v="22"/>
    <x v="3"/>
    <x v="0"/>
    <x v="5"/>
    <m/>
    <s v="Shark Spotted Gully"/>
    <n v="103"/>
    <n v="4.8"/>
    <n v="4.8"/>
  </r>
  <r>
    <x v="3"/>
    <d v="2022-10-06T00:00:00"/>
    <s v="Day 3"/>
    <x v="19"/>
    <x v="19"/>
    <x v="19"/>
    <x v="1"/>
    <x v="5"/>
    <m/>
    <s v="Shark Spotted Gully"/>
    <n v="103"/>
    <n v="4.8"/>
    <n v="4.8"/>
  </r>
  <r>
    <x v="3"/>
    <d v="2022-10-06T00:00:00"/>
    <s v="Day 3"/>
    <x v="18"/>
    <x v="18"/>
    <x v="18"/>
    <x v="0"/>
    <x v="4"/>
    <s v="Kob"/>
    <m/>
    <n v="72"/>
    <n v="3.9"/>
    <n v="3.9"/>
  </r>
  <r>
    <x v="3"/>
    <d v="2022-10-06T00:00:00"/>
    <s v="Day 3"/>
    <x v="46"/>
    <x v="40"/>
    <x v="44"/>
    <x v="0"/>
    <x v="4"/>
    <m/>
    <s v="Shark Spotted Gully"/>
    <n v="102"/>
    <n v="4.5999999999999996"/>
    <n v="4.5999999999999996"/>
  </r>
  <r>
    <x v="3"/>
    <d v="2022-10-06T00:00:00"/>
    <s v="Day 3"/>
    <x v="48"/>
    <x v="42"/>
    <x v="46"/>
    <x v="0"/>
    <x v="4"/>
    <m/>
    <s v="Shark Spotted Gully"/>
    <n v="101"/>
    <n v="4.5"/>
    <n v="4.5"/>
  </r>
  <r>
    <x v="3"/>
    <d v="2022-10-06T00:00:00"/>
    <s v="Day 3"/>
    <x v="49"/>
    <x v="43"/>
    <x v="47"/>
    <x v="1"/>
    <x v="5"/>
    <m/>
    <s v="Shark Spotted Gully"/>
    <n v="100"/>
    <n v="4.3"/>
    <n v="4.3"/>
  </r>
  <r>
    <x v="3"/>
    <d v="2022-10-06T00:00:00"/>
    <s v="Day 3"/>
    <x v="17"/>
    <x v="17"/>
    <x v="17"/>
    <x v="0"/>
    <x v="4"/>
    <m/>
    <s v="Shark Spotted Gully"/>
    <n v="100"/>
    <n v="4.3"/>
    <n v="4.3"/>
  </r>
  <r>
    <x v="3"/>
    <d v="2022-10-06T00:00:00"/>
    <s v="Day 3"/>
    <x v="16"/>
    <x v="16"/>
    <x v="16"/>
    <x v="0"/>
    <x v="4"/>
    <m/>
    <s v="Shark Spotted Gully"/>
    <n v="98"/>
    <n v="4"/>
    <n v="4"/>
  </r>
  <r>
    <x v="3"/>
    <d v="2022-10-06T00:00:00"/>
    <s v="Day 3"/>
    <x v="24"/>
    <x v="23"/>
    <x v="23"/>
    <x v="0"/>
    <x v="5"/>
    <s v="Kob"/>
    <m/>
    <n v="55"/>
    <n v="1.7"/>
    <n v="1.7"/>
  </r>
  <r>
    <x v="3"/>
    <d v="2022-10-06T00:00:00"/>
    <s v="Day 3"/>
    <x v="47"/>
    <x v="41"/>
    <x v="45"/>
    <x v="1"/>
    <x v="5"/>
    <m/>
    <s v="Shark Spotted Gully"/>
    <n v="96"/>
    <n v="3.8"/>
    <n v="3.8"/>
  </r>
  <r>
    <x v="3"/>
    <d v="2022-10-06T00:00:00"/>
    <s v="Day 3"/>
    <x v="22"/>
    <x v="3"/>
    <x v="22"/>
    <x v="1"/>
    <x v="5"/>
    <m/>
    <s v="Shark Spotted Gully"/>
    <n v="88"/>
    <n v="2.8"/>
    <n v="2.8"/>
  </r>
  <r>
    <x v="3"/>
    <d v="2022-10-06T00:00:00"/>
    <s v="Day 3"/>
    <x v="47"/>
    <x v="41"/>
    <x v="45"/>
    <x v="1"/>
    <x v="5"/>
    <m/>
    <s v="Shark Spotted Gully"/>
    <n v="87"/>
    <n v="2.7"/>
    <n v="2.7"/>
  </r>
  <r>
    <x v="3"/>
    <d v="2022-10-06T00:00:00"/>
    <s v="Day 3"/>
    <x v="22"/>
    <x v="3"/>
    <x v="22"/>
    <x v="1"/>
    <x v="5"/>
    <m/>
    <s v="Catfish - Sea Black"/>
    <n v="42"/>
    <n v="1.1499999999999999"/>
    <n v="1.1499999999999999"/>
  </r>
  <r>
    <x v="3"/>
    <d v="2022-10-06T00:00:00"/>
    <s v="Day 3"/>
    <x v="76"/>
    <x v="68"/>
    <x v="69"/>
    <x v="0"/>
    <x v="7"/>
    <m/>
    <s v="Shark Spotted Gully"/>
    <n v="138"/>
    <n v="13.1"/>
    <n v="13.1"/>
  </r>
  <r>
    <x v="3"/>
    <d v="2022-10-06T00:00:00"/>
    <s v="Day 3"/>
    <x v="77"/>
    <x v="69"/>
    <x v="70"/>
    <x v="0"/>
    <x v="7"/>
    <m/>
    <m/>
    <m/>
    <s v=""/>
    <s v=""/>
  </r>
  <r>
    <x v="3"/>
    <d v="2022-10-06T00:00:00"/>
    <s v="Day 3"/>
    <x v="26"/>
    <x v="24"/>
    <x v="25"/>
    <x v="1"/>
    <x v="7"/>
    <m/>
    <m/>
    <m/>
    <s v=""/>
    <s v=""/>
  </r>
  <r>
    <x v="3"/>
    <d v="2022-10-06T00:00:00"/>
    <s v="Day 3"/>
    <x v="52"/>
    <x v="46"/>
    <x v="50"/>
    <x v="0"/>
    <x v="6"/>
    <m/>
    <s v="Ray Bull / Eagle"/>
    <n v="87"/>
    <n v="12.1"/>
    <n v="12.1"/>
  </r>
  <r>
    <x v="3"/>
    <d v="2022-10-06T00:00:00"/>
    <s v="Day 3"/>
    <x v="77"/>
    <x v="69"/>
    <x v="70"/>
    <x v="0"/>
    <x v="7"/>
    <m/>
    <s v="Shark Spotted Gully"/>
    <n v="127"/>
    <n v="9.8000000000000007"/>
    <n v="9.8000000000000007"/>
  </r>
  <r>
    <x v="3"/>
    <d v="2022-10-06T00:00:00"/>
    <s v="Day 3"/>
    <x v="32"/>
    <x v="26"/>
    <x v="31"/>
    <x v="0"/>
    <x v="6"/>
    <m/>
    <s v="Shark Spotted Gully"/>
    <n v="121"/>
    <n v="8.3000000000000007"/>
    <n v="8.3000000000000007"/>
  </r>
  <r>
    <x v="3"/>
    <d v="2022-10-06T00:00:00"/>
    <s v="Day 3"/>
    <x v="28"/>
    <x v="26"/>
    <x v="27"/>
    <x v="0"/>
    <x v="6"/>
    <m/>
    <s v="Shark Hound Smooth"/>
    <n v="123"/>
    <n v="7.6"/>
    <n v="7.6"/>
  </r>
  <r>
    <x v="3"/>
    <d v="2022-10-06T00:00:00"/>
    <s v="Day 3"/>
    <x v="77"/>
    <x v="69"/>
    <x v="70"/>
    <x v="0"/>
    <x v="7"/>
    <m/>
    <s v="Shark Spotted Gully"/>
    <n v="118"/>
    <n v="7.6"/>
    <n v="7.6"/>
  </r>
  <r>
    <x v="3"/>
    <d v="2022-10-06T00:00:00"/>
    <s v="Day 3"/>
    <x v="76"/>
    <x v="68"/>
    <x v="69"/>
    <x v="0"/>
    <x v="7"/>
    <m/>
    <s v="Shark Spotted Gully"/>
    <n v="117"/>
    <n v="7.4"/>
    <n v="7.4"/>
  </r>
  <r>
    <x v="3"/>
    <d v="2022-10-06T00:00:00"/>
    <s v="Day 3"/>
    <x v="27"/>
    <x v="25"/>
    <x v="26"/>
    <x v="0"/>
    <x v="7"/>
    <m/>
    <s v="Shark Spotted Gully"/>
    <n v="114"/>
    <n v="6.8"/>
    <n v="6.8"/>
  </r>
  <r>
    <x v="3"/>
    <d v="2022-10-06T00:00:00"/>
    <s v="Day 3"/>
    <x v="27"/>
    <x v="25"/>
    <x v="26"/>
    <x v="0"/>
    <x v="7"/>
    <m/>
    <s v="Shark Spotted Gully"/>
    <n v="110"/>
    <n v="6"/>
    <n v="6"/>
  </r>
  <r>
    <x v="3"/>
    <d v="2022-10-06T00:00:00"/>
    <s v="Day 3"/>
    <x v="27"/>
    <x v="25"/>
    <x v="26"/>
    <x v="0"/>
    <x v="7"/>
    <m/>
    <s v="Shark Spotted Gully"/>
    <n v="109"/>
    <n v="5.8"/>
    <n v="5.8"/>
  </r>
  <r>
    <x v="3"/>
    <d v="2022-10-06T00:00:00"/>
    <s v="Day 3"/>
    <x v="50"/>
    <x v="44"/>
    <x v="48"/>
    <x v="0"/>
    <x v="7"/>
    <m/>
    <m/>
    <m/>
    <s v=""/>
    <s v=""/>
  </r>
  <r>
    <x v="3"/>
    <d v="2022-10-06T00:00:00"/>
    <s v="Day 3"/>
    <x v="25"/>
    <x v="21"/>
    <x v="24"/>
    <x v="0"/>
    <x v="6"/>
    <m/>
    <s v="Shark Spotted Gully"/>
    <n v="87"/>
    <n v="2.7"/>
    <n v="2.7"/>
  </r>
  <r>
    <x v="3"/>
    <d v="2022-10-06T00:00:00"/>
    <s v="Day 3"/>
    <x v="26"/>
    <x v="24"/>
    <x v="25"/>
    <x v="1"/>
    <x v="7"/>
    <m/>
    <s v="Shark Spotted Gully"/>
    <n v="86"/>
    <n v="2.6"/>
    <n v="2.6"/>
  </r>
  <r>
    <x v="3"/>
    <d v="2022-10-06T00:00:00"/>
    <s v="Day 3"/>
    <x v="52"/>
    <x v="46"/>
    <x v="50"/>
    <x v="0"/>
    <x v="6"/>
    <m/>
    <s v="Catfish - Sea Black"/>
    <n v="46"/>
    <n v="1.52"/>
    <n v="1.52"/>
  </r>
  <r>
    <x v="3"/>
    <d v="2022-10-06T00:00:00"/>
    <s v="Day 3"/>
    <x v="6"/>
    <x v="6"/>
    <x v="6"/>
    <x v="0"/>
    <x v="1"/>
    <m/>
    <s v="Shark Spotted Gully"/>
    <n v="145"/>
    <n v="15.5"/>
    <n v="15.5"/>
  </r>
  <r>
    <x v="3"/>
    <d v="2022-10-06T00:00:00"/>
    <s v="Day 3"/>
    <x v="78"/>
    <x v="70"/>
    <x v="71"/>
    <x v="0"/>
    <x v="0"/>
    <m/>
    <s v="Shark Cow / Sevengill"/>
    <n v="104"/>
    <n v="13.6"/>
    <n v="13.6"/>
  </r>
  <r>
    <x v="3"/>
    <d v="2022-10-06T00:00:00"/>
    <s v="Day 3"/>
    <x v="6"/>
    <x v="6"/>
    <x v="6"/>
    <x v="0"/>
    <x v="1"/>
    <m/>
    <s v="Shark Spotted Gully"/>
    <n v="136"/>
    <n v="12.4"/>
    <n v="12.4"/>
  </r>
  <r>
    <x v="3"/>
    <d v="2022-10-06T00:00:00"/>
    <s v="Day 3"/>
    <x v="54"/>
    <x v="26"/>
    <x v="52"/>
    <x v="0"/>
    <x v="0"/>
    <m/>
    <s v="Shark Spotted Gully"/>
    <n v="127"/>
    <n v="9.8000000000000007"/>
    <n v="9.8000000000000007"/>
  </r>
  <r>
    <x v="3"/>
    <d v="2022-10-06T00:00:00"/>
    <s v="Day 3"/>
    <x v="56"/>
    <x v="48"/>
    <x v="53"/>
    <x v="0"/>
    <x v="0"/>
    <m/>
    <s v="Shark Spotted Gully"/>
    <n v="127"/>
    <n v="9.8000000000000007"/>
    <n v="9.8000000000000007"/>
  </r>
  <r>
    <x v="3"/>
    <d v="2022-10-06T00:00:00"/>
    <s v="Day 3"/>
    <x v="1"/>
    <x v="1"/>
    <x v="1"/>
    <x v="0"/>
    <x v="0"/>
    <m/>
    <s v="Shark Hound Smooth"/>
    <n v="131"/>
    <n v="9.5"/>
    <n v="9.5"/>
  </r>
  <r>
    <x v="3"/>
    <d v="2022-10-06T00:00:00"/>
    <s v="Day 3"/>
    <x v="6"/>
    <x v="6"/>
    <x v="6"/>
    <x v="0"/>
    <x v="1"/>
    <m/>
    <s v="Shark Spotted Gully"/>
    <n v="124"/>
    <n v="9.1"/>
    <n v="9.1"/>
  </r>
  <r>
    <x v="3"/>
    <d v="2022-10-06T00:00:00"/>
    <s v="Day 3"/>
    <x v="6"/>
    <x v="6"/>
    <x v="6"/>
    <x v="0"/>
    <x v="1"/>
    <m/>
    <s v="Ray Bull / Eagle"/>
    <n v="79"/>
    <n v="9"/>
    <n v="9"/>
  </r>
  <r>
    <x v="3"/>
    <d v="2022-10-06T00:00:00"/>
    <s v="Day 3"/>
    <x v="79"/>
    <x v="71"/>
    <x v="72"/>
    <x v="0"/>
    <x v="0"/>
    <m/>
    <s v="Shark Spotted Gully"/>
    <n v="123"/>
    <n v="8.8000000000000007"/>
    <n v="8.8000000000000007"/>
  </r>
  <r>
    <x v="3"/>
    <d v="2022-10-06T00:00:00"/>
    <s v="Day 3"/>
    <x v="53"/>
    <x v="47"/>
    <x v="51"/>
    <x v="1"/>
    <x v="1"/>
    <m/>
    <s v="Shark Hound Smooth"/>
    <n v="124"/>
    <n v="7.9"/>
    <n v="7.9"/>
  </r>
  <r>
    <x v="3"/>
    <d v="2022-10-06T00:00:00"/>
    <s v="Day 3"/>
    <x v="56"/>
    <x v="48"/>
    <x v="53"/>
    <x v="0"/>
    <x v="0"/>
    <m/>
    <s v="Shark Hound Smooth"/>
    <n v="121"/>
    <n v="7.2"/>
    <n v="7.2"/>
  </r>
  <r>
    <x v="3"/>
    <d v="2022-10-06T00:00:00"/>
    <s v="Day 3"/>
    <x v="55"/>
    <x v="18"/>
    <x v="11"/>
    <x v="0"/>
    <x v="0"/>
    <m/>
    <s v="Shark Spotted Gully"/>
    <n v="115"/>
    <n v="7"/>
    <n v="7"/>
  </r>
  <r>
    <x v="3"/>
    <d v="2022-10-06T00:00:00"/>
    <s v="Day 3"/>
    <x v="55"/>
    <x v="18"/>
    <x v="11"/>
    <x v="0"/>
    <x v="0"/>
    <m/>
    <s v="Shark Spotted Gully"/>
    <n v="113"/>
    <n v="6.6"/>
    <n v="6.6"/>
  </r>
  <r>
    <x v="3"/>
    <d v="2022-10-06T00:00:00"/>
    <s v="Day 3"/>
    <x v="79"/>
    <x v="71"/>
    <x v="72"/>
    <x v="0"/>
    <x v="0"/>
    <m/>
    <s v="Shark Spotted Gully"/>
    <n v="113"/>
    <n v="6.6"/>
    <n v="6.6"/>
  </r>
  <r>
    <x v="3"/>
    <d v="2022-10-06T00:00:00"/>
    <s v="Day 3"/>
    <x v="53"/>
    <x v="47"/>
    <x v="51"/>
    <x v="1"/>
    <x v="1"/>
    <m/>
    <s v="Shark Spotted Gully"/>
    <n v="112"/>
    <n v="6.4"/>
    <n v="6.4"/>
  </r>
  <r>
    <x v="3"/>
    <d v="2022-10-06T00:00:00"/>
    <s v="Day 3"/>
    <x v="6"/>
    <x v="6"/>
    <x v="6"/>
    <x v="0"/>
    <x v="1"/>
    <m/>
    <s v="Shark Spotted Gully"/>
    <n v="110"/>
    <n v="6"/>
    <n v="6"/>
  </r>
  <r>
    <x v="3"/>
    <d v="2022-10-06T00:00:00"/>
    <s v="Day 3"/>
    <x v="5"/>
    <x v="5"/>
    <x v="5"/>
    <x v="1"/>
    <x v="1"/>
    <m/>
    <s v="Ray Bull / Eagle"/>
    <n v="69"/>
    <n v="6"/>
    <n v="6"/>
  </r>
  <r>
    <x v="3"/>
    <d v="2022-10-06T00:00:00"/>
    <s v="Day 3"/>
    <x v="78"/>
    <x v="70"/>
    <x v="71"/>
    <x v="0"/>
    <x v="0"/>
    <m/>
    <s v="Shark Spotted Gully"/>
    <n v="109"/>
    <n v="5.8"/>
    <n v="5.8"/>
  </r>
  <r>
    <x v="3"/>
    <d v="2022-10-06T00:00:00"/>
    <s v="Day 3"/>
    <x v="6"/>
    <x v="6"/>
    <x v="6"/>
    <x v="0"/>
    <x v="1"/>
    <m/>
    <s v="Shark Spotted Gully"/>
    <n v="102"/>
    <n v="4.5999999999999996"/>
    <n v="4.5999999999999996"/>
  </r>
  <r>
    <x v="3"/>
    <d v="2022-10-06T00:00:00"/>
    <s v="Day 3"/>
    <x v="11"/>
    <x v="11"/>
    <x v="11"/>
    <x v="0"/>
    <x v="2"/>
    <m/>
    <s v="Shark Hound Smooth"/>
    <n v="141"/>
    <n v="12.3"/>
    <n v="12.3"/>
  </r>
  <r>
    <x v="3"/>
    <d v="2022-10-06T00:00:00"/>
    <s v="Day 3"/>
    <x v="8"/>
    <x v="8"/>
    <x v="8"/>
    <x v="0"/>
    <x v="2"/>
    <s v="Kob"/>
    <m/>
    <n v="49"/>
    <n v="1.2"/>
    <n v="1.2"/>
  </r>
  <r>
    <x v="3"/>
    <d v="2022-10-06T00:00:00"/>
    <s v="Day 3"/>
    <x v="83"/>
    <x v="75"/>
    <x v="75"/>
    <x v="0"/>
    <x v="2"/>
    <s v="Kob"/>
    <m/>
    <n v="62"/>
    <n v="2.5"/>
    <n v="2.5"/>
  </r>
  <r>
    <x v="3"/>
    <d v="2022-10-06T00:00:00"/>
    <s v="Day 3"/>
    <x v="12"/>
    <x v="12"/>
    <x v="12"/>
    <x v="0"/>
    <x v="3"/>
    <m/>
    <s v="Shark Spotted Gully"/>
    <n v="134"/>
    <n v="11.8"/>
    <n v="11.8"/>
  </r>
  <r>
    <x v="3"/>
    <d v="2022-10-06T00:00:00"/>
    <s v="Day 3"/>
    <x v="64"/>
    <x v="56"/>
    <x v="60"/>
    <x v="0"/>
    <x v="3"/>
    <m/>
    <s v="Shark Spotted Gully"/>
    <n v="132"/>
    <n v="11.2"/>
    <n v="11.2"/>
  </r>
  <r>
    <x v="3"/>
    <d v="2022-10-06T00:00:00"/>
    <s v="Day 3"/>
    <x v="82"/>
    <x v="74"/>
    <x v="74"/>
    <x v="0"/>
    <x v="3"/>
    <m/>
    <s v="Shark Spotted Gully"/>
    <n v="128"/>
    <n v="10.1"/>
    <n v="10.1"/>
  </r>
  <r>
    <x v="3"/>
    <d v="2022-10-06T00:00:00"/>
    <s v="Day 3"/>
    <x v="13"/>
    <x v="13"/>
    <x v="13"/>
    <x v="1"/>
    <x v="3"/>
    <m/>
    <s v="Shark Spotted Gully"/>
    <n v="127"/>
    <n v="9.8000000000000007"/>
    <n v="9.8000000000000007"/>
  </r>
  <r>
    <x v="3"/>
    <d v="2022-10-06T00:00:00"/>
    <s v="Day 3"/>
    <x v="13"/>
    <x v="13"/>
    <x v="13"/>
    <x v="1"/>
    <x v="3"/>
    <m/>
    <s v="Shark Spotted Gully"/>
    <n v="126"/>
    <n v="9.6"/>
    <n v="9.6"/>
  </r>
  <r>
    <x v="3"/>
    <d v="2022-10-06T00:00:00"/>
    <s v="Day 3"/>
    <x v="81"/>
    <x v="73"/>
    <x v="0"/>
    <x v="0"/>
    <x v="3"/>
    <m/>
    <s v="Shark Spotted Gully"/>
    <n v="126"/>
    <n v="9.6"/>
    <n v="9.6"/>
  </r>
  <r>
    <x v="3"/>
    <d v="2022-10-06T00:00:00"/>
    <s v="Day 3"/>
    <x v="12"/>
    <x v="12"/>
    <x v="12"/>
    <x v="0"/>
    <x v="3"/>
    <m/>
    <s v="Shark Spotted Gully"/>
    <n v="124"/>
    <n v="9.1"/>
    <n v="9.1"/>
  </r>
  <r>
    <x v="3"/>
    <d v="2022-10-06T00:00:00"/>
    <s v="Day 3"/>
    <x v="11"/>
    <x v="11"/>
    <x v="11"/>
    <x v="0"/>
    <x v="2"/>
    <m/>
    <s v="Shark Spotted Gully"/>
    <n v="114"/>
    <n v="6.8"/>
    <n v="6.8"/>
  </r>
  <r>
    <x v="3"/>
    <d v="2022-10-06T00:00:00"/>
    <s v="Day 3"/>
    <x v="64"/>
    <x v="56"/>
    <x v="60"/>
    <x v="0"/>
    <x v="3"/>
    <m/>
    <s v="Shark Spotted Gully"/>
    <n v="113"/>
    <n v="6.6"/>
    <n v="6.6"/>
  </r>
  <r>
    <x v="3"/>
    <d v="2022-10-06T00:00:00"/>
    <s v="Day 3"/>
    <x v="63"/>
    <x v="55"/>
    <x v="59"/>
    <x v="0"/>
    <x v="2"/>
    <m/>
    <s v="Shark Hound Smooth"/>
    <n v="113"/>
    <n v="5.7"/>
    <n v="5.7"/>
  </r>
  <r>
    <x v="3"/>
    <d v="2022-10-06T00:00:00"/>
    <s v="Day 3"/>
    <x v="83"/>
    <x v="75"/>
    <x v="75"/>
    <x v="0"/>
    <x v="2"/>
    <m/>
    <s v="Shark Hound Smooth"/>
    <n v="99"/>
    <n v="3.6"/>
    <n v="3.6"/>
  </r>
  <r>
    <x v="3"/>
    <d v="2022-10-06T00:00:00"/>
    <s v="Day 3"/>
    <x v="83"/>
    <x v="75"/>
    <x v="75"/>
    <x v="0"/>
    <x v="2"/>
    <m/>
    <s v="Elephantfish"/>
    <n v="66"/>
    <n v="2.2999999999999998"/>
    <n v="2.2999999999999998"/>
  </r>
  <r>
    <x v="3"/>
    <d v="2022-10-06T00:00:00"/>
    <s v="Day 3"/>
    <x v="62"/>
    <x v="54"/>
    <x v="58"/>
    <x v="0"/>
    <x v="2"/>
    <m/>
    <s v="Guitarfish - Lesser"/>
    <n v="79"/>
    <n v="1.8"/>
    <n v="1.8"/>
  </r>
  <r>
    <x v="3"/>
    <d v="2022-10-06T00:00:00"/>
    <s v="Day 3"/>
    <x v="62"/>
    <x v="54"/>
    <x v="58"/>
    <x v="0"/>
    <x v="2"/>
    <m/>
    <s v="Catfish - Sea Black"/>
    <n v="47"/>
    <n v="1.62"/>
    <n v="1.62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5"/>
    <m/>
    <m/>
    <x v="84"/>
    <x v="77"/>
    <x v="77"/>
    <x v="8"/>
    <x v="13"/>
    <m/>
    <m/>
    <m/>
    <m/>
    <m/>
  </r>
  <r>
    <x v="5"/>
    <m/>
    <m/>
    <x v="84"/>
    <x v="77"/>
    <x v="77"/>
    <x v="8"/>
    <x v="13"/>
    <m/>
    <m/>
    <m/>
    <m/>
    <m/>
  </r>
</pivotCacheRecords>
</file>

<file path=xl/pivotCache/pivotCacheRecords5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18">
  <r>
    <x v="0"/>
    <s v="Date"/>
    <s v="Venue"/>
    <x v="0"/>
    <x v="0"/>
    <x v="0"/>
    <x v="0"/>
    <x v="0"/>
    <x v="0"/>
    <x v="0"/>
    <m/>
    <s v=""/>
    <s v=""/>
  </r>
  <r>
    <x v="0"/>
    <s v="Date"/>
    <s v="Venue"/>
    <x v="1"/>
    <x v="1"/>
    <x v="1"/>
    <x v="0"/>
    <x v="0"/>
    <x v="0"/>
    <x v="0"/>
    <m/>
    <s v=""/>
    <s v=""/>
  </r>
  <r>
    <x v="0"/>
    <s v="Date"/>
    <s v="Venue"/>
    <x v="2"/>
    <x v="2"/>
    <x v="2"/>
    <x v="1"/>
    <x v="1"/>
    <x v="0"/>
    <x v="0"/>
    <m/>
    <s v=""/>
    <s v=""/>
  </r>
  <r>
    <x v="0"/>
    <s v="Date"/>
    <s v="Venue"/>
    <x v="3"/>
    <x v="3"/>
    <x v="3"/>
    <x v="1"/>
    <x v="1"/>
    <x v="0"/>
    <x v="0"/>
    <m/>
    <s v=""/>
    <s v=""/>
  </r>
  <r>
    <x v="0"/>
    <s v="Date"/>
    <s v="Venue"/>
    <x v="4"/>
    <x v="4"/>
    <x v="4"/>
    <x v="1"/>
    <x v="1"/>
    <x v="0"/>
    <x v="0"/>
    <m/>
    <s v=""/>
    <s v=""/>
  </r>
  <r>
    <x v="0"/>
    <s v="Date"/>
    <s v="Venue"/>
    <x v="5"/>
    <x v="5"/>
    <x v="5"/>
    <x v="1"/>
    <x v="1"/>
    <x v="0"/>
    <x v="0"/>
    <m/>
    <s v=""/>
    <s v=""/>
  </r>
  <r>
    <x v="0"/>
    <s v="Date"/>
    <s v="Venue"/>
    <x v="0"/>
    <x v="0"/>
    <x v="0"/>
    <x v="0"/>
    <x v="0"/>
    <x v="1"/>
    <x v="0"/>
    <n v="40"/>
    <n v="0.7"/>
    <n v="0.7"/>
  </r>
  <r>
    <x v="0"/>
    <s v="Date"/>
    <s v="Venue"/>
    <x v="0"/>
    <x v="0"/>
    <x v="0"/>
    <x v="0"/>
    <x v="0"/>
    <x v="1"/>
    <x v="0"/>
    <n v="49"/>
    <n v="1.2"/>
    <n v="1.2"/>
  </r>
  <r>
    <x v="0"/>
    <s v="Date"/>
    <s v="Venue"/>
    <x v="6"/>
    <x v="6"/>
    <x v="6"/>
    <x v="0"/>
    <x v="1"/>
    <x v="0"/>
    <x v="0"/>
    <m/>
    <s v=""/>
    <s v=""/>
  </r>
  <r>
    <x v="0"/>
    <s v="Date"/>
    <s v="Venue"/>
    <x v="7"/>
    <x v="7"/>
    <x v="7"/>
    <x v="0"/>
    <x v="2"/>
    <x v="0"/>
    <x v="0"/>
    <m/>
    <s v=""/>
    <s v=""/>
  </r>
  <r>
    <x v="0"/>
    <s v="Date"/>
    <s v="Venue"/>
    <x v="8"/>
    <x v="8"/>
    <x v="8"/>
    <x v="0"/>
    <x v="2"/>
    <x v="0"/>
    <x v="0"/>
    <m/>
    <s v=""/>
    <s v=""/>
  </r>
  <r>
    <x v="0"/>
    <s v="Date"/>
    <s v="Venue"/>
    <x v="9"/>
    <x v="9"/>
    <x v="9"/>
    <x v="0"/>
    <x v="3"/>
    <x v="0"/>
    <x v="0"/>
    <m/>
    <s v=""/>
    <s v=""/>
  </r>
  <r>
    <x v="0"/>
    <s v="Date"/>
    <s v="Venue"/>
    <x v="10"/>
    <x v="10"/>
    <x v="10"/>
    <x v="0"/>
    <x v="3"/>
    <x v="0"/>
    <x v="0"/>
    <m/>
    <s v=""/>
    <s v=""/>
  </r>
  <r>
    <x v="0"/>
    <s v="Date"/>
    <s v="Venue"/>
    <x v="10"/>
    <x v="10"/>
    <x v="10"/>
    <x v="0"/>
    <x v="3"/>
    <x v="0"/>
    <x v="0"/>
    <m/>
    <s v=""/>
    <s v=""/>
  </r>
  <r>
    <x v="0"/>
    <s v="Date"/>
    <s v="Venue"/>
    <x v="11"/>
    <x v="11"/>
    <x v="11"/>
    <x v="0"/>
    <x v="2"/>
    <x v="1"/>
    <x v="0"/>
    <n v="84"/>
    <n v="6.2"/>
    <n v="6.2"/>
  </r>
  <r>
    <x v="0"/>
    <s v="Date"/>
    <s v="Venue"/>
    <x v="9"/>
    <x v="9"/>
    <x v="9"/>
    <x v="0"/>
    <x v="3"/>
    <x v="0"/>
    <x v="0"/>
    <m/>
    <s v=""/>
    <s v=""/>
  </r>
  <r>
    <x v="0"/>
    <s v="Date"/>
    <s v="Venue"/>
    <x v="12"/>
    <x v="12"/>
    <x v="12"/>
    <x v="0"/>
    <x v="3"/>
    <x v="0"/>
    <x v="0"/>
    <m/>
    <s v=""/>
    <s v=""/>
  </r>
  <r>
    <x v="0"/>
    <s v="Date"/>
    <s v="Venue"/>
    <x v="13"/>
    <x v="13"/>
    <x v="13"/>
    <x v="1"/>
    <x v="3"/>
    <x v="0"/>
    <x v="0"/>
    <m/>
    <s v=""/>
    <s v=""/>
  </r>
  <r>
    <x v="0"/>
    <s v="Date"/>
    <s v="Venue"/>
    <x v="14"/>
    <x v="14"/>
    <x v="14"/>
    <x v="0"/>
    <x v="2"/>
    <x v="0"/>
    <x v="0"/>
    <m/>
    <s v=""/>
    <s v=""/>
  </r>
  <r>
    <x v="0"/>
    <s v="Date"/>
    <s v="Venue"/>
    <x v="15"/>
    <x v="15"/>
    <x v="15"/>
    <x v="0"/>
    <x v="4"/>
    <x v="1"/>
    <x v="0"/>
    <n v="60"/>
    <n v="2.2000000000000002"/>
    <n v="2.2000000000000002"/>
  </r>
  <r>
    <x v="0"/>
    <s v="Date"/>
    <s v="Venue"/>
    <x v="16"/>
    <x v="16"/>
    <x v="16"/>
    <x v="0"/>
    <x v="4"/>
    <x v="0"/>
    <x v="0"/>
    <m/>
    <s v=""/>
    <s v=""/>
  </r>
  <r>
    <x v="0"/>
    <s v="Date"/>
    <s v="Venue"/>
    <x v="15"/>
    <x v="15"/>
    <x v="15"/>
    <x v="0"/>
    <x v="4"/>
    <x v="0"/>
    <x v="0"/>
    <m/>
    <s v=""/>
    <s v=""/>
  </r>
  <r>
    <x v="0"/>
    <s v="Date"/>
    <s v="Venue"/>
    <x v="17"/>
    <x v="17"/>
    <x v="17"/>
    <x v="0"/>
    <x v="4"/>
    <x v="0"/>
    <x v="0"/>
    <m/>
    <s v=""/>
    <s v=""/>
  </r>
  <r>
    <x v="0"/>
    <s v="Date"/>
    <s v="Venue"/>
    <x v="18"/>
    <x v="18"/>
    <x v="18"/>
    <x v="0"/>
    <x v="4"/>
    <x v="0"/>
    <x v="0"/>
    <m/>
    <s v=""/>
    <s v=""/>
  </r>
  <r>
    <x v="0"/>
    <s v="Date"/>
    <s v="Venue"/>
    <x v="19"/>
    <x v="19"/>
    <x v="19"/>
    <x v="1"/>
    <x v="5"/>
    <x v="0"/>
    <x v="0"/>
    <m/>
    <s v=""/>
    <s v=""/>
  </r>
  <r>
    <x v="0"/>
    <s v="Date"/>
    <s v="Venue"/>
    <x v="20"/>
    <x v="20"/>
    <x v="20"/>
    <x v="1"/>
    <x v="5"/>
    <x v="0"/>
    <x v="0"/>
    <m/>
    <s v=""/>
    <s v=""/>
  </r>
  <r>
    <x v="0"/>
    <s v="Date"/>
    <s v="Venue"/>
    <x v="21"/>
    <x v="21"/>
    <x v="21"/>
    <x v="0"/>
    <x v="4"/>
    <x v="0"/>
    <x v="0"/>
    <m/>
    <s v=""/>
    <s v=""/>
  </r>
  <r>
    <x v="0"/>
    <s v="Date"/>
    <s v="Venue"/>
    <x v="20"/>
    <x v="20"/>
    <x v="20"/>
    <x v="1"/>
    <x v="5"/>
    <x v="0"/>
    <x v="0"/>
    <m/>
    <s v=""/>
    <s v=""/>
  </r>
  <r>
    <x v="0"/>
    <s v="Date"/>
    <s v="Venue"/>
    <x v="22"/>
    <x v="3"/>
    <x v="22"/>
    <x v="1"/>
    <x v="5"/>
    <x v="0"/>
    <x v="0"/>
    <m/>
    <s v=""/>
    <s v=""/>
  </r>
  <r>
    <x v="0"/>
    <s v="Date"/>
    <s v="Venue"/>
    <x v="23"/>
    <x v="22"/>
    <x v="3"/>
    <x v="0"/>
    <x v="5"/>
    <x v="0"/>
    <x v="0"/>
    <m/>
    <s v=""/>
    <s v=""/>
  </r>
  <r>
    <x v="0"/>
    <s v="Date"/>
    <s v="Venue"/>
    <x v="19"/>
    <x v="19"/>
    <x v="19"/>
    <x v="1"/>
    <x v="5"/>
    <x v="0"/>
    <x v="0"/>
    <m/>
    <s v=""/>
    <s v=""/>
  </r>
  <r>
    <x v="0"/>
    <s v="Date"/>
    <s v="Venue"/>
    <x v="24"/>
    <x v="23"/>
    <x v="23"/>
    <x v="0"/>
    <x v="5"/>
    <x v="0"/>
    <x v="1"/>
    <n v="140"/>
    <n v="36.1"/>
    <n v="36.1"/>
  </r>
  <r>
    <x v="0"/>
    <s v="Date"/>
    <s v="Venue"/>
    <x v="18"/>
    <x v="18"/>
    <x v="18"/>
    <x v="0"/>
    <x v="4"/>
    <x v="0"/>
    <x v="1"/>
    <n v="132"/>
    <n v="29.8"/>
    <n v="29.8"/>
  </r>
  <r>
    <x v="0"/>
    <s v="Date"/>
    <s v="Venue"/>
    <x v="19"/>
    <x v="19"/>
    <x v="19"/>
    <x v="1"/>
    <x v="5"/>
    <x v="0"/>
    <x v="2"/>
    <n v="170"/>
    <n v="26.7"/>
    <n v="26.7"/>
  </r>
  <r>
    <x v="0"/>
    <s v="Date"/>
    <s v="Venue"/>
    <x v="25"/>
    <x v="21"/>
    <x v="24"/>
    <x v="0"/>
    <x v="6"/>
    <x v="1"/>
    <x v="0"/>
    <n v="47"/>
    <n v="1.1000000000000001"/>
    <n v="1.1000000000000001"/>
  </r>
  <r>
    <x v="0"/>
    <s v="Date"/>
    <s v="Venue"/>
    <x v="26"/>
    <x v="24"/>
    <x v="25"/>
    <x v="1"/>
    <x v="7"/>
    <x v="1"/>
    <x v="0"/>
    <n v="54"/>
    <n v="1.6"/>
    <n v="1.6"/>
  </r>
  <r>
    <x v="0"/>
    <s v="Date"/>
    <s v="Venue"/>
    <x v="27"/>
    <x v="25"/>
    <x v="26"/>
    <x v="0"/>
    <x v="7"/>
    <x v="1"/>
    <x v="0"/>
    <n v="62"/>
    <n v="2.5"/>
    <n v="2.5"/>
  </r>
  <r>
    <x v="0"/>
    <s v="Date"/>
    <s v="Venue"/>
    <x v="25"/>
    <x v="21"/>
    <x v="24"/>
    <x v="0"/>
    <x v="6"/>
    <x v="1"/>
    <x v="0"/>
    <n v="79"/>
    <n v="5.2"/>
    <n v="5.2"/>
  </r>
  <r>
    <x v="0"/>
    <s v="Date"/>
    <s v="Venue"/>
    <x v="28"/>
    <x v="26"/>
    <x v="27"/>
    <x v="0"/>
    <x v="6"/>
    <x v="1"/>
    <x v="0"/>
    <n v="92"/>
    <n v="8.1999999999999993"/>
    <n v="8.1999999999999993"/>
  </r>
  <r>
    <x v="0"/>
    <s v="Date"/>
    <s v="Venue"/>
    <x v="29"/>
    <x v="27"/>
    <x v="28"/>
    <x v="1"/>
    <x v="7"/>
    <x v="1"/>
    <x v="0"/>
    <n v="105"/>
    <n v="12.2"/>
    <n v="12.2"/>
  </r>
  <r>
    <x v="0"/>
    <s v="Date"/>
    <s v="Venue"/>
    <x v="30"/>
    <x v="28"/>
    <x v="29"/>
    <x v="0"/>
    <x v="6"/>
    <x v="0"/>
    <x v="0"/>
    <m/>
    <s v=""/>
    <s v=""/>
  </r>
  <r>
    <x v="0"/>
    <s v="Date"/>
    <s v="Venue"/>
    <x v="31"/>
    <x v="29"/>
    <x v="30"/>
    <x v="0"/>
    <x v="6"/>
    <x v="0"/>
    <x v="0"/>
    <m/>
    <s v=""/>
    <s v=""/>
  </r>
  <r>
    <x v="0"/>
    <s v="Date"/>
    <s v="Venue"/>
    <x v="32"/>
    <x v="26"/>
    <x v="31"/>
    <x v="0"/>
    <x v="6"/>
    <x v="0"/>
    <x v="0"/>
    <m/>
    <s v=""/>
    <s v=""/>
  </r>
  <r>
    <x v="0"/>
    <s v="Date"/>
    <s v="Venue"/>
    <x v="33"/>
    <x v="26"/>
    <x v="32"/>
    <x v="0"/>
    <x v="6"/>
    <x v="0"/>
    <x v="0"/>
    <m/>
    <s v=""/>
    <s v=""/>
  </r>
  <r>
    <x v="0"/>
    <s v="Date"/>
    <s v="Venue"/>
    <x v="34"/>
    <x v="30"/>
    <x v="33"/>
    <x v="2"/>
    <x v="8"/>
    <x v="0"/>
    <x v="0"/>
    <m/>
    <s v=""/>
    <s v=""/>
  </r>
  <r>
    <x v="0"/>
    <s v="Date"/>
    <s v="Venue"/>
    <x v="35"/>
    <x v="31"/>
    <x v="34"/>
    <x v="2"/>
    <x v="8"/>
    <x v="0"/>
    <x v="0"/>
    <m/>
    <s v=""/>
    <s v=""/>
  </r>
  <r>
    <x v="0"/>
    <s v="Date"/>
    <s v="Venue"/>
    <x v="36"/>
    <x v="32"/>
    <x v="35"/>
    <x v="3"/>
    <x v="9"/>
    <x v="0"/>
    <x v="0"/>
    <m/>
    <s v=""/>
    <s v=""/>
  </r>
  <r>
    <x v="0"/>
    <s v="Date"/>
    <s v="Venue"/>
    <x v="37"/>
    <x v="33"/>
    <x v="36"/>
    <x v="3"/>
    <x v="9"/>
    <x v="0"/>
    <x v="0"/>
    <m/>
    <s v=""/>
    <s v=""/>
  </r>
  <r>
    <x v="0"/>
    <s v="Date"/>
    <s v="Venue"/>
    <x v="37"/>
    <x v="33"/>
    <x v="36"/>
    <x v="3"/>
    <x v="9"/>
    <x v="0"/>
    <x v="0"/>
    <m/>
    <s v=""/>
    <s v=""/>
  </r>
  <r>
    <x v="0"/>
    <s v="Date"/>
    <s v="Venue"/>
    <x v="34"/>
    <x v="30"/>
    <x v="33"/>
    <x v="2"/>
    <x v="8"/>
    <x v="0"/>
    <x v="0"/>
    <m/>
    <s v=""/>
    <s v=""/>
  </r>
  <r>
    <x v="0"/>
    <s v="Date"/>
    <s v="Venue"/>
    <x v="38"/>
    <x v="34"/>
    <x v="37"/>
    <x v="2"/>
    <x v="8"/>
    <x v="0"/>
    <x v="2"/>
    <n v="168"/>
    <n v="25.7"/>
    <n v="25.7"/>
  </r>
  <r>
    <x v="0"/>
    <s v="Date"/>
    <s v="Venue"/>
    <x v="39"/>
    <x v="25"/>
    <x v="38"/>
    <x v="2"/>
    <x v="8"/>
    <x v="0"/>
    <x v="2"/>
    <n v="167"/>
    <n v="25.2"/>
    <n v="25.2"/>
  </r>
  <r>
    <x v="0"/>
    <s v="Date"/>
    <s v="Venue"/>
    <x v="38"/>
    <x v="34"/>
    <x v="37"/>
    <x v="2"/>
    <x v="8"/>
    <x v="0"/>
    <x v="1"/>
    <n v="124"/>
    <n v="24.3"/>
    <n v="24.3"/>
  </r>
  <r>
    <x v="0"/>
    <s v="Date"/>
    <s v="Venue"/>
    <x v="40"/>
    <x v="25"/>
    <x v="39"/>
    <x v="3"/>
    <x v="9"/>
    <x v="0"/>
    <x v="2"/>
    <n v="165"/>
    <n v="24.1"/>
    <n v="24.1"/>
  </r>
  <r>
    <x v="0"/>
    <s v="Date"/>
    <s v="Venue"/>
    <x v="41"/>
    <x v="35"/>
    <x v="40"/>
    <x v="4"/>
    <x v="10"/>
    <x v="0"/>
    <x v="3"/>
    <n v="81"/>
    <n v="1.8"/>
    <n v="1.8"/>
  </r>
  <r>
    <x v="0"/>
    <s v="Date"/>
    <s v="Venue"/>
    <x v="42"/>
    <x v="36"/>
    <x v="3"/>
    <x v="4"/>
    <x v="10"/>
    <x v="0"/>
    <x v="4"/>
    <n v="87"/>
    <n v="2.4"/>
    <n v="2.4"/>
  </r>
  <r>
    <x v="0"/>
    <s v="Date"/>
    <s v="Venue"/>
    <x v="43"/>
    <x v="37"/>
    <x v="41"/>
    <x v="4"/>
    <x v="10"/>
    <x v="1"/>
    <x v="0"/>
    <n v="43"/>
    <n v="0.8"/>
    <n v="0.8"/>
  </r>
  <r>
    <x v="0"/>
    <s v="Date"/>
    <s v="Venue"/>
    <x v="44"/>
    <x v="38"/>
    <x v="42"/>
    <x v="4"/>
    <x v="11"/>
    <x v="1"/>
    <x v="0"/>
    <n v="42"/>
    <n v="0.8"/>
    <n v="0.8"/>
  </r>
  <r>
    <x v="0"/>
    <s v="Date"/>
    <s v="Venue"/>
    <x v="41"/>
    <x v="35"/>
    <x v="40"/>
    <x v="4"/>
    <x v="10"/>
    <x v="0"/>
    <x v="2"/>
    <n v="95"/>
    <n v="3.6"/>
    <n v="3.6"/>
  </r>
  <r>
    <x v="0"/>
    <s v="Date"/>
    <s v="Venue"/>
    <x v="41"/>
    <x v="35"/>
    <x v="40"/>
    <x v="4"/>
    <x v="10"/>
    <x v="0"/>
    <x v="2"/>
    <n v="97"/>
    <n v="3.9"/>
    <n v="3.9"/>
  </r>
  <r>
    <x v="0"/>
    <s v="Date"/>
    <s v="Venue"/>
    <x v="45"/>
    <x v="39"/>
    <x v="43"/>
    <x v="4"/>
    <x v="11"/>
    <x v="0"/>
    <x v="2"/>
    <n v="97"/>
    <n v="3.9"/>
    <n v="3.9"/>
  </r>
  <r>
    <x v="0"/>
    <s v="Date"/>
    <s v="Venue"/>
    <x v="46"/>
    <x v="40"/>
    <x v="44"/>
    <x v="0"/>
    <x v="4"/>
    <x v="0"/>
    <x v="2"/>
    <n v="168"/>
    <n v="25.7"/>
    <n v="25.7"/>
  </r>
  <r>
    <x v="0"/>
    <s v="Date"/>
    <s v="Venue"/>
    <x v="23"/>
    <x v="22"/>
    <x v="3"/>
    <x v="0"/>
    <x v="5"/>
    <x v="0"/>
    <x v="1"/>
    <n v="124"/>
    <n v="24.3"/>
    <n v="24.3"/>
  </r>
  <r>
    <x v="0"/>
    <s v="Date"/>
    <s v="Venue"/>
    <x v="23"/>
    <x v="22"/>
    <x v="3"/>
    <x v="0"/>
    <x v="5"/>
    <x v="0"/>
    <x v="1"/>
    <n v="124"/>
    <n v="24.3"/>
    <n v="24.3"/>
  </r>
  <r>
    <x v="0"/>
    <s v="Date"/>
    <s v="Venue"/>
    <x v="16"/>
    <x v="16"/>
    <x v="16"/>
    <x v="0"/>
    <x v="4"/>
    <x v="0"/>
    <x v="2"/>
    <n v="165"/>
    <n v="24.1"/>
    <n v="24.1"/>
  </r>
  <r>
    <x v="0"/>
    <s v="Date"/>
    <s v="Venue"/>
    <x v="47"/>
    <x v="41"/>
    <x v="45"/>
    <x v="1"/>
    <x v="5"/>
    <x v="0"/>
    <x v="2"/>
    <n v="164"/>
    <n v="23.6"/>
    <n v="23.6"/>
  </r>
  <r>
    <x v="0"/>
    <s v="Date"/>
    <s v="Venue"/>
    <x v="48"/>
    <x v="42"/>
    <x v="46"/>
    <x v="0"/>
    <x v="4"/>
    <x v="0"/>
    <x v="2"/>
    <n v="162"/>
    <n v="22.7"/>
    <n v="22.7"/>
  </r>
  <r>
    <x v="0"/>
    <s v="Date"/>
    <s v="Venue"/>
    <x v="23"/>
    <x v="22"/>
    <x v="3"/>
    <x v="0"/>
    <x v="5"/>
    <x v="0"/>
    <x v="1"/>
    <n v="121"/>
    <n v="22.4"/>
    <n v="22.4"/>
  </r>
  <r>
    <x v="0"/>
    <s v="Date"/>
    <s v="Venue"/>
    <x v="49"/>
    <x v="43"/>
    <x v="47"/>
    <x v="1"/>
    <x v="5"/>
    <x v="0"/>
    <x v="1"/>
    <n v="120"/>
    <n v="21.8"/>
    <n v="21.8"/>
  </r>
  <r>
    <x v="0"/>
    <s v="Date"/>
    <s v="Venue"/>
    <x v="18"/>
    <x v="18"/>
    <x v="18"/>
    <x v="0"/>
    <x v="4"/>
    <x v="0"/>
    <x v="2"/>
    <n v="160"/>
    <n v="21.7"/>
    <n v="21.7"/>
  </r>
  <r>
    <x v="0"/>
    <s v="Date"/>
    <s v="Venue"/>
    <x v="17"/>
    <x v="17"/>
    <x v="17"/>
    <x v="0"/>
    <x v="4"/>
    <x v="0"/>
    <x v="2"/>
    <n v="158"/>
    <n v="20.8"/>
    <n v="20.8"/>
  </r>
  <r>
    <x v="0"/>
    <s v="Date"/>
    <s v="Venue"/>
    <x v="17"/>
    <x v="17"/>
    <x v="17"/>
    <x v="0"/>
    <x v="4"/>
    <x v="0"/>
    <x v="2"/>
    <n v="158"/>
    <n v="20.8"/>
    <n v="20.8"/>
  </r>
  <r>
    <x v="0"/>
    <s v="Date"/>
    <s v="Venue"/>
    <x v="16"/>
    <x v="16"/>
    <x v="16"/>
    <x v="0"/>
    <x v="4"/>
    <x v="0"/>
    <x v="2"/>
    <n v="156"/>
    <n v="19.899999999999999"/>
    <n v="19.899999999999999"/>
  </r>
  <r>
    <x v="0"/>
    <s v="Date"/>
    <s v="Venue"/>
    <x v="49"/>
    <x v="43"/>
    <x v="47"/>
    <x v="1"/>
    <x v="5"/>
    <x v="0"/>
    <x v="2"/>
    <n v="156"/>
    <n v="19.899999999999999"/>
    <n v="19.899999999999999"/>
  </r>
  <r>
    <x v="0"/>
    <s v="Date"/>
    <s v="Venue"/>
    <x v="17"/>
    <x v="17"/>
    <x v="17"/>
    <x v="0"/>
    <x v="4"/>
    <x v="0"/>
    <x v="2"/>
    <n v="155"/>
    <n v="19.5"/>
    <n v="19.5"/>
  </r>
  <r>
    <x v="0"/>
    <s v="Date"/>
    <s v="Venue"/>
    <x v="50"/>
    <x v="44"/>
    <x v="48"/>
    <x v="0"/>
    <x v="7"/>
    <x v="0"/>
    <x v="0"/>
    <m/>
    <s v=""/>
    <s v=""/>
  </r>
  <r>
    <x v="0"/>
    <s v="Date"/>
    <s v="Venue"/>
    <x v="51"/>
    <x v="45"/>
    <x v="49"/>
    <x v="1"/>
    <x v="7"/>
    <x v="0"/>
    <x v="0"/>
    <m/>
    <s v=""/>
    <s v=""/>
  </r>
  <r>
    <x v="0"/>
    <s v="Date"/>
    <s v="Venue"/>
    <x v="30"/>
    <x v="28"/>
    <x v="29"/>
    <x v="0"/>
    <x v="6"/>
    <x v="0"/>
    <x v="0"/>
    <m/>
    <s v=""/>
    <s v=""/>
  </r>
  <r>
    <x v="0"/>
    <s v="Date"/>
    <s v="Venue"/>
    <x v="33"/>
    <x v="26"/>
    <x v="32"/>
    <x v="0"/>
    <x v="6"/>
    <x v="0"/>
    <x v="0"/>
    <m/>
    <s v=""/>
    <s v=""/>
  </r>
  <r>
    <x v="0"/>
    <s v="Date"/>
    <s v="Venue"/>
    <x v="31"/>
    <x v="29"/>
    <x v="30"/>
    <x v="0"/>
    <x v="6"/>
    <x v="0"/>
    <x v="0"/>
    <m/>
    <s v=""/>
    <s v=""/>
  </r>
  <r>
    <x v="0"/>
    <s v="Date"/>
    <s v="Venue"/>
    <x v="32"/>
    <x v="26"/>
    <x v="31"/>
    <x v="0"/>
    <x v="6"/>
    <x v="0"/>
    <x v="0"/>
    <m/>
    <s v=""/>
    <s v=""/>
  </r>
  <r>
    <x v="0"/>
    <s v="Date"/>
    <s v="Venue"/>
    <x v="30"/>
    <x v="28"/>
    <x v="29"/>
    <x v="0"/>
    <x v="6"/>
    <x v="0"/>
    <x v="0"/>
    <m/>
    <s v=""/>
    <s v=""/>
  </r>
  <r>
    <x v="0"/>
    <s v="Date"/>
    <s v="Venue"/>
    <x v="27"/>
    <x v="25"/>
    <x v="26"/>
    <x v="0"/>
    <x v="7"/>
    <x v="0"/>
    <x v="2"/>
    <n v="161"/>
    <n v="22.2"/>
    <n v="22.2"/>
  </r>
  <r>
    <x v="0"/>
    <s v="Date"/>
    <s v="Venue"/>
    <x v="51"/>
    <x v="45"/>
    <x v="49"/>
    <x v="1"/>
    <x v="7"/>
    <x v="0"/>
    <x v="2"/>
    <n v="161"/>
    <n v="22.2"/>
    <n v="22.2"/>
  </r>
  <r>
    <x v="0"/>
    <s v="Date"/>
    <s v="Venue"/>
    <x v="52"/>
    <x v="46"/>
    <x v="50"/>
    <x v="0"/>
    <x v="6"/>
    <x v="0"/>
    <x v="1"/>
    <n v="120"/>
    <n v="21.8"/>
    <n v="21.8"/>
  </r>
  <r>
    <x v="0"/>
    <s v="Date"/>
    <s v="Venue"/>
    <x v="3"/>
    <x v="3"/>
    <x v="3"/>
    <x v="1"/>
    <x v="1"/>
    <x v="0"/>
    <x v="0"/>
    <m/>
    <s v=""/>
    <s v=""/>
  </r>
  <r>
    <x v="0"/>
    <s v="Date"/>
    <s v="Venue"/>
    <x v="53"/>
    <x v="47"/>
    <x v="51"/>
    <x v="1"/>
    <x v="1"/>
    <x v="0"/>
    <x v="0"/>
    <m/>
    <s v=""/>
    <s v=""/>
  </r>
  <r>
    <x v="0"/>
    <s v="Date"/>
    <s v="Venue"/>
    <x v="0"/>
    <x v="0"/>
    <x v="0"/>
    <x v="0"/>
    <x v="0"/>
    <x v="0"/>
    <x v="0"/>
    <m/>
    <s v=""/>
    <s v=""/>
  </r>
  <r>
    <x v="0"/>
    <s v="Date"/>
    <s v="Venue"/>
    <x v="54"/>
    <x v="26"/>
    <x v="52"/>
    <x v="0"/>
    <x v="0"/>
    <x v="0"/>
    <x v="0"/>
    <m/>
    <s v=""/>
    <s v=""/>
  </r>
  <r>
    <x v="0"/>
    <s v="Date"/>
    <s v="Venue"/>
    <x v="3"/>
    <x v="3"/>
    <x v="3"/>
    <x v="1"/>
    <x v="1"/>
    <x v="0"/>
    <x v="0"/>
    <m/>
    <s v=""/>
    <s v=""/>
  </r>
  <r>
    <x v="0"/>
    <s v="Date"/>
    <s v="Venue"/>
    <x v="5"/>
    <x v="5"/>
    <x v="5"/>
    <x v="1"/>
    <x v="1"/>
    <x v="0"/>
    <x v="0"/>
    <m/>
    <s v=""/>
    <s v=""/>
  </r>
  <r>
    <x v="0"/>
    <s v="Date"/>
    <s v="Venue"/>
    <x v="4"/>
    <x v="4"/>
    <x v="4"/>
    <x v="1"/>
    <x v="1"/>
    <x v="0"/>
    <x v="0"/>
    <m/>
    <s v=""/>
    <s v=""/>
  </r>
  <r>
    <x v="0"/>
    <s v="Date"/>
    <s v="Venue"/>
    <x v="53"/>
    <x v="47"/>
    <x v="51"/>
    <x v="1"/>
    <x v="1"/>
    <x v="0"/>
    <x v="0"/>
    <m/>
    <s v=""/>
    <s v=""/>
  </r>
  <r>
    <x v="0"/>
    <s v="Date"/>
    <s v="Venue"/>
    <x v="55"/>
    <x v="18"/>
    <x v="11"/>
    <x v="0"/>
    <x v="0"/>
    <x v="0"/>
    <x v="0"/>
    <m/>
    <s v=""/>
    <s v=""/>
  </r>
  <r>
    <x v="0"/>
    <s v="Date"/>
    <s v="Venue"/>
    <x v="1"/>
    <x v="1"/>
    <x v="1"/>
    <x v="0"/>
    <x v="0"/>
    <x v="0"/>
    <x v="0"/>
    <m/>
    <s v=""/>
    <s v=""/>
  </r>
  <r>
    <x v="0"/>
    <s v="Date"/>
    <s v="Venue"/>
    <x v="56"/>
    <x v="48"/>
    <x v="53"/>
    <x v="0"/>
    <x v="0"/>
    <x v="0"/>
    <x v="0"/>
    <m/>
    <s v=""/>
    <s v=""/>
  </r>
  <r>
    <x v="0"/>
    <s v="Date"/>
    <s v="Venue"/>
    <x v="55"/>
    <x v="18"/>
    <x v="11"/>
    <x v="0"/>
    <x v="0"/>
    <x v="1"/>
    <x v="0"/>
    <n v="65"/>
    <n v="2.8"/>
    <n v="2.8"/>
  </r>
  <r>
    <x v="0"/>
    <s v="Date"/>
    <s v="Venue"/>
    <x v="0"/>
    <x v="0"/>
    <x v="0"/>
    <x v="0"/>
    <x v="0"/>
    <x v="1"/>
    <x v="0"/>
    <n v="74"/>
    <n v="4.2"/>
    <n v="4.2"/>
  </r>
  <r>
    <x v="0"/>
    <s v="Date"/>
    <s v="Venue"/>
    <x v="56"/>
    <x v="48"/>
    <x v="53"/>
    <x v="0"/>
    <x v="0"/>
    <x v="1"/>
    <x v="0"/>
    <n v="92"/>
    <n v="8.1999999999999993"/>
    <n v="8.1999999999999993"/>
  </r>
  <r>
    <x v="0"/>
    <s v="Date"/>
    <s v="Venue"/>
    <x v="39"/>
    <x v="25"/>
    <x v="38"/>
    <x v="2"/>
    <x v="8"/>
    <x v="0"/>
    <x v="2"/>
    <n v="165"/>
    <n v="24.1"/>
    <n v="24.1"/>
  </r>
  <r>
    <x v="0"/>
    <s v="Date"/>
    <s v="Venue"/>
    <x v="57"/>
    <x v="49"/>
    <x v="54"/>
    <x v="3"/>
    <x v="9"/>
    <x v="0"/>
    <x v="2"/>
    <n v="163"/>
    <n v="23.1"/>
    <n v="23.1"/>
  </r>
  <r>
    <x v="0"/>
    <s v="Date"/>
    <s v="Venue"/>
    <x v="39"/>
    <x v="25"/>
    <x v="38"/>
    <x v="2"/>
    <x v="8"/>
    <x v="0"/>
    <x v="2"/>
    <n v="163"/>
    <n v="23.1"/>
    <n v="23.1"/>
  </r>
  <r>
    <x v="0"/>
    <s v="Date"/>
    <s v="Venue"/>
    <x v="58"/>
    <x v="50"/>
    <x v="53"/>
    <x v="3"/>
    <x v="9"/>
    <x v="0"/>
    <x v="2"/>
    <n v="162"/>
    <n v="22.7"/>
    <n v="22.7"/>
  </r>
  <r>
    <x v="0"/>
    <s v="Date"/>
    <s v="Venue"/>
    <x v="40"/>
    <x v="25"/>
    <x v="39"/>
    <x v="3"/>
    <x v="9"/>
    <x v="0"/>
    <x v="2"/>
    <n v="162"/>
    <n v="22.7"/>
    <n v="22.7"/>
  </r>
  <r>
    <x v="0"/>
    <s v="Date"/>
    <s v="Venue"/>
    <x v="59"/>
    <x v="51"/>
    <x v="55"/>
    <x v="2"/>
    <x v="8"/>
    <x v="0"/>
    <x v="2"/>
    <n v="161"/>
    <n v="22.2"/>
    <n v="22.2"/>
  </r>
  <r>
    <x v="0"/>
    <s v="Date"/>
    <s v="Venue"/>
    <x v="58"/>
    <x v="50"/>
    <x v="53"/>
    <x v="3"/>
    <x v="9"/>
    <x v="0"/>
    <x v="2"/>
    <n v="160"/>
    <n v="21.7"/>
    <n v="21.7"/>
  </r>
  <r>
    <x v="0"/>
    <s v="Date"/>
    <s v="Venue"/>
    <x v="59"/>
    <x v="51"/>
    <x v="55"/>
    <x v="2"/>
    <x v="8"/>
    <x v="0"/>
    <x v="2"/>
    <n v="157"/>
    <n v="20.399999999999999"/>
    <n v="20.399999999999999"/>
  </r>
  <r>
    <x v="0"/>
    <s v="Date"/>
    <s v="Venue"/>
    <x v="60"/>
    <x v="52"/>
    <x v="56"/>
    <x v="3"/>
    <x v="9"/>
    <x v="0"/>
    <x v="2"/>
    <n v="156"/>
    <n v="19.899999999999999"/>
    <n v="19.899999999999999"/>
  </r>
  <r>
    <x v="0"/>
    <s v="Date"/>
    <s v="Venue"/>
    <x v="40"/>
    <x v="25"/>
    <x v="39"/>
    <x v="3"/>
    <x v="9"/>
    <x v="0"/>
    <x v="2"/>
    <n v="156"/>
    <n v="19.899999999999999"/>
    <n v="19.899999999999999"/>
  </r>
  <r>
    <x v="0"/>
    <s v="Date"/>
    <s v="Venue"/>
    <x v="59"/>
    <x v="51"/>
    <x v="55"/>
    <x v="2"/>
    <x v="8"/>
    <x v="0"/>
    <x v="2"/>
    <n v="156"/>
    <n v="19.899999999999999"/>
    <n v="19.899999999999999"/>
  </r>
  <r>
    <x v="0"/>
    <s v="Date"/>
    <s v="Venue"/>
    <x v="59"/>
    <x v="51"/>
    <x v="55"/>
    <x v="2"/>
    <x v="8"/>
    <x v="0"/>
    <x v="2"/>
    <n v="154"/>
    <n v="19.100000000000001"/>
    <n v="19.100000000000001"/>
  </r>
  <r>
    <x v="0"/>
    <s v="Date"/>
    <s v="Venue"/>
    <x v="61"/>
    <x v="53"/>
    <x v="57"/>
    <x v="3"/>
    <x v="9"/>
    <x v="0"/>
    <x v="2"/>
    <n v="154"/>
    <n v="19.100000000000001"/>
    <n v="19.100000000000001"/>
  </r>
  <r>
    <x v="0"/>
    <s v="Date"/>
    <s v="Venue"/>
    <x v="37"/>
    <x v="33"/>
    <x v="36"/>
    <x v="3"/>
    <x v="9"/>
    <x v="0"/>
    <x v="2"/>
    <n v="153"/>
    <n v="18.600000000000001"/>
    <n v="18.600000000000001"/>
  </r>
  <r>
    <x v="0"/>
    <s v="Date"/>
    <s v="Venue"/>
    <x v="7"/>
    <x v="7"/>
    <x v="7"/>
    <x v="0"/>
    <x v="2"/>
    <x v="0"/>
    <x v="0"/>
    <m/>
    <s v=""/>
    <s v=""/>
  </r>
  <r>
    <x v="0"/>
    <s v="Date"/>
    <s v="Venue"/>
    <x v="62"/>
    <x v="54"/>
    <x v="58"/>
    <x v="0"/>
    <x v="2"/>
    <x v="0"/>
    <x v="0"/>
    <m/>
    <s v=""/>
    <s v=""/>
  </r>
  <r>
    <x v="0"/>
    <s v="Date"/>
    <s v="Venue"/>
    <x v="63"/>
    <x v="55"/>
    <x v="59"/>
    <x v="0"/>
    <x v="2"/>
    <x v="0"/>
    <x v="0"/>
    <m/>
    <s v=""/>
    <s v=""/>
  </r>
  <r>
    <x v="0"/>
    <s v="Date"/>
    <s v="Venue"/>
    <x v="14"/>
    <x v="14"/>
    <x v="14"/>
    <x v="0"/>
    <x v="2"/>
    <x v="0"/>
    <x v="0"/>
    <m/>
    <s v=""/>
    <s v=""/>
  </r>
  <r>
    <x v="0"/>
    <s v="Date"/>
    <s v="Venue"/>
    <x v="62"/>
    <x v="54"/>
    <x v="58"/>
    <x v="0"/>
    <x v="2"/>
    <x v="0"/>
    <x v="0"/>
    <m/>
    <s v=""/>
    <s v=""/>
  </r>
  <r>
    <x v="0"/>
    <s v="Date"/>
    <s v="Venue"/>
    <x v="63"/>
    <x v="55"/>
    <x v="59"/>
    <x v="0"/>
    <x v="2"/>
    <x v="0"/>
    <x v="0"/>
    <m/>
    <s v=""/>
    <s v=""/>
  </r>
  <r>
    <x v="0"/>
    <s v="Date"/>
    <s v="Venue"/>
    <x v="7"/>
    <x v="7"/>
    <x v="7"/>
    <x v="0"/>
    <x v="2"/>
    <x v="0"/>
    <x v="0"/>
    <m/>
    <s v=""/>
    <s v=""/>
  </r>
  <r>
    <x v="0"/>
    <s v="Date"/>
    <s v="Venue"/>
    <x v="13"/>
    <x v="13"/>
    <x v="13"/>
    <x v="1"/>
    <x v="3"/>
    <x v="1"/>
    <x v="0"/>
    <n v="49"/>
    <n v="1.2"/>
    <n v="1.2"/>
  </r>
  <r>
    <x v="0"/>
    <s v="Date"/>
    <s v="Venue"/>
    <x v="10"/>
    <x v="10"/>
    <x v="10"/>
    <x v="0"/>
    <x v="3"/>
    <x v="0"/>
    <x v="0"/>
    <m/>
    <s v=""/>
    <s v=""/>
  </r>
  <r>
    <x v="0"/>
    <s v="Date"/>
    <s v="Venue"/>
    <x v="64"/>
    <x v="56"/>
    <x v="60"/>
    <x v="0"/>
    <x v="3"/>
    <x v="0"/>
    <x v="0"/>
    <m/>
    <s v=""/>
    <s v=""/>
  </r>
  <r>
    <x v="0"/>
    <s v="Date"/>
    <s v="Venue"/>
    <x v="12"/>
    <x v="12"/>
    <x v="12"/>
    <x v="0"/>
    <x v="3"/>
    <x v="0"/>
    <x v="0"/>
    <m/>
    <s v=""/>
    <s v=""/>
  </r>
  <r>
    <x v="0"/>
    <s v="Date"/>
    <s v="Venue"/>
    <x v="13"/>
    <x v="13"/>
    <x v="13"/>
    <x v="1"/>
    <x v="3"/>
    <x v="0"/>
    <x v="0"/>
    <m/>
    <s v=""/>
    <s v=""/>
  </r>
  <r>
    <x v="0"/>
    <s v="Date"/>
    <s v="Venue"/>
    <x v="8"/>
    <x v="8"/>
    <x v="8"/>
    <x v="0"/>
    <x v="2"/>
    <x v="0"/>
    <x v="1"/>
    <n v="130"/>
    <n v="28.3"/>
    <n v="28.3"/>
  </r>
  <r>
    <x v="0"/>
    <s v="Date"/>
    <s v="Venue"/>
    <x v="65"/>
    <x v="57"/>
    <x v="61"/>
    <x v="5"/>
    <x v="11"/>
    <x v="0"/>
    <x v="2"/>
    <n v="105"/>
    <n v="5.0999999999999996"/>
    <n v="5.0999999999999996"/>
  </r>
  <r>
    <x v="0"/>
    <s v="Date"/>
    <s v="Venue"/>
    <x v="44"/>
    <x v="38"/>
    <x v="42"/>
    <x v="4"/>
    <x v="11"/>
    <x v="0"/>
    <x v="2"/>
    <n v="121"/>
    <n v="8.3000000000000007"/>
    <n v="8.3000000000000007"/>
  </r>
  <r>
    <x v="0"/>
    <s v="Date"/>
    <s v="Venue"/>
    <x v="66"/>
    <x v="58"/>
    <x v="62"/>
    <x v="5"/>
    <x v="11"/>
    <x v="0"/>
    <x v="2"/>
    <n v="133"/>
    <n v="11.5"/>
    <n v="11.5"/>
  </r>
  <r>
    <x v="0"/>
    <s v="Date"/>
    <s v="Venue"/>
    <x v="44"/>
    <x v="38"/>
    <x v="42"/>
    <x v="4"/>
    <x v="11"/>
    <x v="0"/>
    <x v="2"/>
    <n v="142"/>
    <n v="14.4"/>
    <n v="14.4"/>
  </r>
  <r>
    <x v="0"/>
    <s v="Date"/>
    <s v="Venue"/>
    <x v="66"/>
    <x v="58"/>
    <x v="62"/>
    <x v="5"/>
    <x v="11"/>
    <x v="0"/>
    <x v="2"/>
    <n v="144"/>
    <n v="15.1"/>
    <n v="15.1"/>
  </r>
  <r>
    <x v="0"/>
    <s v="Date"/>
    <s v="Venue"/>
    <x v="42"/>
    <x v="36"/>
    <x v="3"/>
    <x v="4"/>
    <x v="10"/>
    <x v="1"/>
    <x v="0"/>
    <n v="43"/>
    <n v="0.8"/>
    <n v="0.8"/>
  </r>
  <r>
    <x v="0"/>
    <s v="Date"/>
    <s v="Venue"/>
    <x v="41"/>
    <x v="35"/>
    <x v="40"/>
    <x v="4"/>
    <x v="10"/>
    <x v="0"/>
    <x v="2"/>
    <n v="150"/>
    <n v="17.399999999999999"/>
    <n v="17.399999999999999"/>
  </r>
  <r>
    <x v="0"/>
    <s v="Date"/>
    <s v="Venue"/>
    <x v="67"/>
    <x v="59"/>
    <x v="63"/>
    <x v="4"/>
    <x v="11"/>
    <x v="0"/>
    <x v="2"/>
    <n v="154"/>
    <n v="19.100000000000001"/>
    <n v="19.100000000000001"/>
  </r>
  <r>
    <x v="0"/>
    <s v="Date"/>
    <s v="Venue"/>
    <x v="66"/>
    <x v="58"/>
    <x v="62"/>
    <x v="5"/>
    <x v="11"/>
    <x v="0"/>
    <x v="2"/>
    <n v="159"/>
    <n v="21.3"/>
    <n v="21.3"/>
  </r>
  <r>
    <x v="0"/>
    <s v="Date"/>
    <s v="Venue"/>
    <x v="59"/>
    <x v="51"/>
    <x v="55"/>
    <x v="2"/>
    <x v="8"/>
    <x v="0"/>
    <x v="2"/>
    <n v="153"/>
    <n v="18.600000000000001"/>
    <n v="18.600000000000001"/>
  </r>
  <r>
    <x v="0"/>
    <s v="Date"/>
    <s v="Venue"/>
    <x v="59"/>
    <x v="51"/>
    <x v="55"/>
    <x v="2"/>
    <x v="8"/>
    <x v="0"/>
    <x v="3"/>
    <n v="157"/>
    <n v="17.899999999999999"/>
    <n v="17.899999999999999"/>
  </r>
  <r>
    <x v="0"/>
    <s v="Date"/>
    <s v="Venue"/>
    <x v="37"/>
    <x v="33"/>
    <x v="36"/>
    <x v="3"/>
    <x v="9"/>
    <x v="0"/>
    <x v="2"/>
    <n v="151"/>
    <n v="17.8"/>
    <n v="17.8"/>
  </r>
  <r>
    <x v="1"/>
    <d v="2022-10-05T00:00:00"/>
    <s v="Day 2"/>
    <x v="57"/>
    <x v="49"/>
    <x v="54"/>
    <x v="3"/>
    <x v="9"/>
    <x v="0"/>
    <x v="2"/>
    <n v="150"/>
    <n v="17.399999999999999"/>
    <n v="17.399999999999999"/>
  </r>
  <r>
    <x v="1"/>
    <d v="2022-10-05T00:00:00"/>
    <s v="Day 2"/>
    <x v="39"/>
    <x v="25"/>
    <x v="38"/>
    <x v="2"/>
    <x v="8"/>
    <x v="0"/>
    <x v="2"/>
    <n v="150"/>
    <n v="17.399999999999999"/>
    <n v="17.399999999999999"/>
  </r>
  <r>
    <x v="1"/>
    <d v="2022-10-05T00:00:00"/>
    <s v="Day 2"/>
    <x v="68"/>
    <x v="60"/>
    <x v="64"/>
    <x v="2"/>
    <x v="8"/>
    <x v="0"/>
    <x v="2"/>
    <n v="147"/>
    <n v="16.2"/>
    <n v="16.2"/>
  </r>
  <r>
    <x v="1"/>
    <d v="2022-10-05T00:00:00"/>
    <s v="Day 2"/>
    <x v="34"/>
    <x v="30"/>
    <x v="33"/>
    <x v="2"/>
    <x v="8"/>
    <x v="0"/>
    <x v="2"/>
    <n v="146"/>
    <n v="15.9"/>
    <n v="15.9"/>
  </r>
  <r>
    <x v="1"/>
    <d v="2022-10-05T00:00:00"/>
    <s v="Day 2"/>
    <x v="57"/>
    <x v="49"/>
    <x v="54"/>
    <x v="3"/>
    <x v="9"/>
    <x v="0"/>
    <x v="2"/>
    <n v="144"/>
    <n v="15.1"/>
    <n v="15.1"/>
  </r>
  <r>
    <x v="1"/>
    <d v="2022-10-05T00:00:00"/>
    <s v="Day 2"/>
    <x v="59"/>
    <x v="51"/>
    <x v="55"/>
    <x v="2"/>
    <x v="8"/>
    <x v="0"/>
    <x v="3"/>
    <n v="149"/>
    <n v="14.9"/>
    <n v="14.9"/>
  </r>
  <r>
    <x v="1"/>
    <d v="2022-10-05T00:00:00"/>
    <s v="Day 2"/>
    <x v="68"/>
    <x v="60"/>
    <x v="64"/>
    <x v="2"/>
    <x v="8"/>
    <x v="0"/>
    <x v="2"/>
    <n v="140"/>
    <n v="13.7"/>
    <n v="13.7"/>
  </r>
  <r>
    <x v="1"/>
    <d v="2022-10-05T00:00:00"/>
    <s v="Day 2"/>
    <x v="38"/>
    <x v="34"/>
    <x v="37"/>
    <x v="2"/>
    <x v="8"/>
    <x v="0"/>
    <x v="2"/>
    <n v="139"/>
    <n v="13.4"/>
    <n v="13.4"/>
  </r>
  <r>
    <x v="1"/>
    <d v="2022-10-05T00:00:00"/>
    <s v="Day 2"/>
    <x v="61"/>
    <x v="53"/>
    <x v="57"/>
    <x v="3"/>
    <x v="9"/>
    <x v="0"/>
    <x v="2"/>
    <n v="138"/>
    <n v="13.1"/>
    <n v="13.1"/>
  </r>
  <r>
    <x v="1"/>
    <d v="2022-10-05T00:00:00"/>
    <s v="Day 2"/>
    <x v="68"/>
    <x v="60"/>
    <x v="64"/>
    <x v="2"/>
    <x v="8"/>
    <x v="0"/>
    <x v="2"/>
    <n v="138"/>
    <n v="13.1"/>
    <n v="13.1"/>
  </r>
  <r>
    <x v="1"/>
    <d v="2022-10-05T00:00:00"/>
    <s v="Day 2"/>
    <x v="39"/>
    <x v="25"/>
    <x v="38"/>
    <x v="2"/>
    <x v="8"/>
    <x v="0"/>
    <x v="2"/>
    <n v="138"/>
    <n v="13.1"/>
    <n v="13.1"/>
  </r>
  <r>
    <x v="1"/>
    <d v="2022-10-05T00:00:00"/>
    <s v="Day 2"/>
    <x v="39"/>
    <x v="25"/>
    <x v="38"/>
    <x v="2"/>
    <x v="8"/>
    <x v="1"/>
    <x v="0"/>
    <n v="102"/>
    <n v="11.2"/>
    <n v="11.2"/>
  </r>
  <r>
    <x v="1"/>
    <d v="2022-10-05T00:00:00"/>
    <s v="Day 2"/>
    <x v="61"/>
    <x v="53"/>
    <x v="57"/>
    <x v="3"/>
    <x v="9"/>
    <x v="1"/>
    <x v="0"/>
    <n v="71"/>
    <n v="3.7"/>
    <n v="3.7"/>
  </r>
  <r>
    <x v="1"/>
    <d v="2022-10-05T00:00:00"/>
    <s v="Day 2"/>
    <x v="69"/>
    <x v="61"/>
    <x v="45"/>
    <x v="2"/>
    <x v="8"/>
    <x v="0"/>
    <x v="2"/>
    <n v="137"/>
    <n v="12.8"/>
    <n v="12.8"/>
  </r>
  <r>
    <x v="1"/>
    <d v="2022-10-05T00:00:00"/>
    <s v="Day 2"/>
    <x v="38"/>
    <x v="34"/>
    <x v="37"/>
    <x v="2"/>
    <x v="8"/>
    <x v="0"/>
    <x v="2"/>
    <n v="135"/>
    <n v="12.1"/>
    <n v="12.1"/>
  </r>
  <r>
    <x v="1"/>
    <d v="2022-10-05T00:00:00"/>
    <s v="Day 2"/>
    <x v="58"/>
    <x v="50"/>
    <x v="53"/>
    <x v="3"/>
    <x v="9"/>
    <x v="0"/>
    <x v="2"/>
    <n v="134"/>
    <n v="11.8"/>
    <n v="11.8"/>
  </r>
  <r>
    <x v="1"/>
    <d v="2022-10-05T00:00:00"/>
    <s v="Day 2"/>
    <x v="40"/>
    <x v="25"/>
    <x v="39"/>
    <x v="3"/>
    <x v="9"/>
    <x v="0"/>
    <x v="2"/>
    <n v="133"/>
    <n v="11.5"/>
    <n v="11.5"/>
  </r>
  <r>
    <x v="1"/>
    <d v="2022-10-05T00:00:00"/>
    <s v="Day 2"/>
    <x v="59"/>
    <x v="51"/>
    <x v="55"/>
    <x v="2"/>
    <x v="8"/>
    <x v="0"/>
    <x v="2"/>
    <n v="131"/>
    <n v="10.9"/>
    <n v="10.9"/>
  </r>
  <r>
    <x v="1"/>
    <d v="2022-10-05T00:00:00"/>
    <s v="Day 2"/>
    <x v="58"/>
    <x v="50"/>
    <x v="53"/>
    <x v="3"/>
    <x v="9"/>
    <x v="0"/>
    <x v="2"/>
    <n v="131"/>
    <n v="10.9"/>
    <n v="10.9"/>
  </r>
  <r>
    <x v="1"/>
    <d v="2022-10-05T00:00:00"/>
    <s v="Day 2"/>
    <x v="60"/>
    <x v="52"/>
    <x v="56"/>
    <x v="3"/>
    <x v="9"/>
    <x v="0"/>
    <x v="2"/>
    <n v="131"/>
    <n v="10.9"/>
    <n v="10.9"/>
  </r>
  <r>
    <x v="1"/>
    <d v="2022-10-05T00:00:00"/>
    <s v="Day 2"/>
    <x v="35"/>
    <x v="31"/>
    <x v="34"/>
    <x v="2"/>
    <x v="8"/>
    <x v="0"/>
    <x v="2"/>
    <n v="131"/>
    <n v="10.9"/>
    <n v="10.9"/>
  </r>
  <r>
    <x v="1"/>
    <d v="2022-10-05T00:00:00"/>
    <s v="Day 2"/>
    <x v="39"/>
    <x v="25"/>
    <x v="38"/>
    <x v="2"/>
    <x v="8"/>
    <x v="0"/>
    <x v="2"/>
    <n v="130"/>
    <n v="10.7"/>
    <n v="10.7"/>
  </r>
  <r>
    <x v="1"/>
    <d v="2022-10-05T00:00:00"/>
    <s v="Day 2"/>
    <x v="39"/>
    <x v="25"/>
    <x v="38"/>
    <x v="2"/>
    <x v="8"/>
    <x v="0"/>
    <x v="2"/>
    <n v="128"/>
    <n v="10.1"/>
    <n v="10.1"/>
  </r>
  <r>
    <x v="1"/>
    <d v="2022-10-05T00:00:00"/>
    <s v="Day 2"/>
    <x v="69"/>
    <x v="61"/>
    <x v="45"/>
    <x v="2"/>
    <x v="8"/>
    <x v="1"/>
    <x v="0"/>
    <n v="51"/>
    <n v="1.4"/>
    <n v="1.4"/>
  </r>
  <r>
    <x v="1"/>
    <d v="2022-10-05T00:00:00"/>
    <s v="Day 2"/>
    <x v="61"/>
    <x v="53"/>
    <x v="57"/>
    <x v="3"/>
    <x v="9"/>
    <x v="1"/>
    <x v="0"/>
    <n v="51"/>
    <n v="1.4"/>
    <n v="1.4"/>
  </r>
  <r>
    <x v="1"/>
    <d v="2022-10-05T00:00:00"/>
    <s v="Day 2"/>
    <x v="68"/>
    <x v="60"/>
    <x v="64"/>
    <x v="2"/>
    <x v="8"/>
    <x v="0"/>
    <x v="2"/>
    <n v="126"/>
    <n v="9.6"/>
    <n v="9.6"/>
  </r>
  <r>
    <x v="1"/>
    <d v="2022-10-05T00:00:00"/>
    <s v="Day 2"/>
    <x v="69"/>
    <x v="61"/>
    <x v="45"/>
    <x v="2"/>
    <x v="8"/>
    <x v="0"/>
    <x v="2"/>
    <n v="124"/>
    <n v="9.1"/>
    <n v="9.1"/>
  </r>
  <r>
    <x v="1"/>
    <d v="2022-10-05T00:00:00"/>
    <s v="Day 2"/>
    <x v="59"/>
    <x v="51"/>
    <x v="55"/>
    <x v="2"/>
    <x v="8"/>
    <x v="0"/>
    <x v="2"/>
    <n v="123"/>
    <n v="8.8000000000000007"/>
    <n v="8.8000000000000007"/>
  </r>
  <r>
    <x v="1"/>
    <d v="2022-10-05T00:00:00"/>
    <s v="Day 2"/>
    <x v="60"/>
    <x v="52"/>
    <x v="56"/>
    <x v="3"/>
    <x v="9"/>
    <x v="1"/>
    <x v="0"/>
    <n v="50"/>
    <n v="1.3"/>
    <n v="1.3"/>
  </r>
  <r>
    <x v="1"/>
    <d v="2022-10-05T00:00:00"/>
    <s v="Day 2"/>
    <x v="68"/>
    <x v="60"/>
    <x v="64"/>
    <x v="2"/>
    <x v="8"/>
    <x v="0"/>
    <x v="2"/>
    <n v="119"/>
    <n v="7.9"/>
    <n v="7.9"/>
  </r>
  <r>
    <x v="1"/>
    <d v="2022-10-05T00:00:00"/>
    <s v="Day 2"/>
    <x v="70"/>
    <x v="62"/>
    <x v="65"/>
    <x v="4"/>
    <x v="10"/>
    <x v="1"/>
    <x v="0"/>
    <n v="47"/>
    <n v="1.1000000000000001"/>
    <n v="1.1000000000000001"/>
  </r>
  <r>
    <x v="1"/>
    <d v="2022-10-05T00:00:00"/>
    <s v="Day 2"/>
    <x v="44"/>
    <x v="38"/>
    <x v="42"/>
    <x v="4"/>
    <x v="11"/>
    <x v="0"/>
    <x v="2"/>
    <n v="160"/>
    <n v="21.7"/>
    <n v="21.7"/>
  </r>
  <r>
    <x v="1"/>
    <d v="2022-10-05T00:00:00"/>
    <s v="Day 2"/>
    <x v="71"/>
    <x v="63"/>
    <x v="66"/>
    <x v="6"/>
    <x v="11"/>
    <x v="0"/>
    <x v="2"/>
    <n v="165"/>
    <n v="24.1"/>
    <n v="24.1"/>
  </r>
  <r>
    <x v="1"/>
    <d v="2022-10-05T00:00:00"/>
    <s v="Day 2"/>
    <x v="65"/>
    <x v="57"/>
    <x v="61"/>
    <x v="5"/>
    <x v="11"/>
    <x v="1"/>
    <x v="0"/>
    <n v="61"/>
    <n v="2.2999999999999998"/>
    <n v="2.2999999999999998"/>
  </r>
  <r>
    <x v="1"/>
    <d v="2022-10-05T00:00:00"/>
    <s v="Day 2"/>
    <x v="72"/>
    <x v="64"/>
    <x v="45"/>
    <x v="4"/>
    <x v="10"/>
    <x v="1"/>
    <x v="0"/>
    <n v="68"/>
    <n v="3.3"/>
    <n v="3.3"/>
  </r>
  <r>
    <x v="1"/>
    <d v="2022-10-05T00:00:00"/>
    <s v="Day 2"/>
    <x v="43"/>
    <x v="37"/>
    <x v="41"/>
    <x v="4"/>
    <x v="10"/>
    <x v="1"/>
    <x v="0"/>
    <n v="69"/>
    <n v="3.4"/>
    <n v="3.4"/>
  </r>
  <r>
    <x v="1"/>
    <d v="2022-10-05T00:00:00"/>
    <s v="Day 2"/>
    <x v="70"/>
    <x v="62"/>
    <x v="65"/>
    <x v="4"/>
    <x v="10"/>
    <x v="1"/>
    <x v="0"/>
    <n v="70"/>
    <n v="3.6"/>
    <n v="3.6"/>
  </r>
  <r>
    <x v="1"/>
    <d v="2022-10-05T00:00:00"/>
    <s v="Day 2"/>
    <x v="73"/>
    <x v="65"/>
    <x v="67"/>
    <x v="4"/>
    <x v="10"/>
    <x v="0"/>
    <x v="0"/>
    <m/>
    <s v=""/>
    <s v=""/>
  </r>
  <r>
    <x v="1"/>
    <d v="2022-10-05T00:00:00"/>
    <s v="Day 2"/>
    <x v="72"/>
    <x v="64"/>
    <x v="45"/>
    <x v="4"/>
    <x v="10"/>
    <x v="0"/>
    <x v="0"/>
    <m/>
    <s v=""/>
    <s v=""/>
  </r>
  <r>
    <x v="1"/>
    <d v="2022-10-05T00:00:00"/>
    <s v="Day 2"/>
    <x v="74"/>
    <x v="66"/>
    <x v="68"/>
    <x v="4"/>
    <x v="10"/>
    <x v="0"/>
    <x v="0"/>
    <m/>
    <s v=""/>
    <s v=""/>
  </r>
  <r>
    <x v="1"/>
    <d v="2022-10-05T00:00:00"/>
    <s v="Day 2"/>
    <x v="42"/>
    <x v="36"/>
    <x v="3"/>
    <x v="4"/>
    <x v="10"/>
    <x v="0"/>
    <x v="0"/>
    <m/>
    <s v=""/>
    <s v=""/>
  </r>
  <r>
    <x v="1"/>
    <d v="2022-10-05T00:00:00"/>
    <s v="Day 2"/>
    <x v="45"/>
    <x v="39"/>
    <x v="43"/>
    <x v="4"/>
    <x v="11"/>
    <x v="0"/>
    <x v="0"/>
    <m/>
    <s v=""/>
    <s v=""/>
  </r>
  <r>
    <x v="1"/>
    <d v="2022-10-05T00:00:00"/>
    <s v="Day 2"/>
    <x v="67"/>
    <x v="59"/>
    <x v="63"/>
    <x v="4"/>
    <x v="11"/>
    <x v="0"/>
    <x v="0"/>
    <m/>
    <s v=""/>
    <s v=""/>
  </r>
  <r>
    <x v="1"/>
    <d v="2022-10-05T00:00:00"/>
    <s v="Day 2"/>
    <x v="75"/>
    <x v="67"/>
    <x v="33"/>
    <x v="6"/>
    <x v="11"/>
    <x v="0"/>
    <x v="0"/>
    <m/>
    <s v=""/>
    <s v=""/>
  </r>
  <r>
    <x v="1"/>
    <d v="2022-10-05T00:00:00"/>
    <s v="Day 2"/>
    <x v="65"/>
    <x v="57"/>
    <x v="61"/>
    <x v="5"/>
    <x v="11"/>
    <x v="0"/>
    <x v="0"/>
    <m/>
    <s v=""/>
    <s v=""/>
  </r>
  <r>
    <x v="1"/>
    <d v="2022-10-05T00:00:00"/>
    <s v="Day 2"/>
    <x v="47"/>
    <x v="41"/>
    <x v="45"/>
    <x v="1"/>
    <x v="5"/>
    <x v="0"/>
    <x v="2"/>
    <n v="155"/>
    <n v="19.5"/>
    <n v="19.5"/>
  </r>
  <r>
    <x v="1"/>
    <d v="2022-10-05T00:00:00"/>
    <s v="Day 2"/>
    <x v="15"/>
    <x v="15"/>
    <x v="15"/>
    <x v="0"/>
    <x v="4"/>
    <x v="0"/>
    <x v="2"/>
    <n v="155"/>
    <n v="19.5"/>
    <n v="19.5"/>
  </r>
  <r>
    <x v="1"/>
    <d v="2022-10-05T00:00:00"/>
    <s v="Day 2"/>
    <x v="48"/>
    <x v="42"/>
    <x v="46"/>
    <x v="0"/>
    <x v="4"/>
    <x v="0"/>
    <x v="2"/>
    <n v="153"/>
    <n v="18.600000000000001"/>
    <n v="18.600000000000001"/>
  </r>
  <r>
    <x v="1"/>
    <d v="2022-10-05T00:00:00"/>
    <s v="Day 2"/>
    <x v="46"/>
    <x v="40"/>
    <x v="44"/>
    <x v="0"/>
    <x v="4"/>
    <x v="0"/>
    <x v="3"/>
    <n v="158"/>
    <n v="18.3"/>
    <n v="18.3"/>
  </r>
  <r>
    <x v="1"/>
    <d v="2022-10-05T00:00:00"/>
    <s v="Day 2"/>
    <x v="15"/>
    <x v="15"/>
    <x v="15"/>
    <x v="0"/>
    <x v="4"/>
    <x v="0"/>
    <x v="2"/>
    <n v="152"/>
    <n v="18.2"/>
    <n v="18.2"/>
  </r>
  <r>
    <x v="1"/>
    <d v="2022-10-05T00:00:00"/>
    <s v="Day 2"/>
    <x v="21"/>
    <x v="21"/>
    <x v="21"/>
    <x v="0"/>
    <x v="4"/>
    <x v="0"/>
    <x v="2"/>
    <n v="151"/>
    <n v="17.8"/>
    <n v="17.8"/>
  </r>
  <r>
    <x v="1"/>
    <d v="2022-10-05T00:00:00"/>
    <s v="Day 2"/>
    <x v="15"/>
    <x v="15"/>
    <x v="15"/>
    <x v="0"/>
    <x v="4"/>
    <x v="0"/>
    <x v="2"/>
    <n v="147"/>
    <n v="16.2"/>
    <n v="16.2"/>
  </r>
  <r>
    <x v="1"/>
    <d v="2022-10-05T00:00:00"/>
    <s v="Day 2"/>
    <x v="21"/>
    <x v="21"/>
    <x v="21"/>
    <x v="0"/>
    <x v="4"/>
    <x v="0"/>
    <x v="2"/>
    <n v="147"/>
    <n v="16.2"/>
    <n v="16.2"/>
  </r>
  <r>
    <x v="1"/>
    <d v="2022-10-05T00:00:00"/>
    <s v="Day 2"/>
    <x v="47"/>
    <x v="41"/>
    <x v="45"/>
    <x v="1"/>
    <x v="5"/>
    <x v="0"/>
    <x v="1"/>
    <n v="109"/>
    <n v="15.9"/>
    <n v="15.9"/>
  </r>
  <r>
    <x v="1"/>
    <d v="2022-10-05T00:00:00"/>
    <s v="Day 2"/>
    <x v="47"/>
    <x v="41"/>
    <x v="45"/>
    <x v="1"/>
    <x v="5"/>
    <x v="0"/>
    <x v="1"/>
    <n v="108"/>
    <n v="15.4"/>
    <n v="15.4"/>
  </r>
  <r>
    <x v="1"/>
    <d v="2022-10-05T00:00:00"/>
    <s v="Day 2"/>
    <x v="20"/>
    <x v="20"/>
    <x v="20"/>
    <x v="1"/>
    <x v="5"/>
    <x v="0"/>
    <x v="2"/>
    <n v="144"/>
    <n v="15.1"/>
    <n v="15.1"/>
  </r>
  <r>
    <x v="1"/>
    <d v="2022-10-05T00:00:00"/>
    <s v="Day 2"/>
    <x v="46"/>
    <x v="40"/>
    <x v="44"/>
    <x v="0"/>
    <x v="4"/>
    <x v="0"/>
    <x v="2"/>
    <n v="138"/>
    <n v="13.1"/>
    <n v="13.1"/>
  </r>
  <r>
    <x v="1"/>
    <d v="2022-10-05T00:00:00"/>
    <s v="Day 2"/>
    <x v="17"/>
    <x v="17"/>
    <x v="17"/>
    <x v="0"/>
    <x v="4"/>
    <x v="0"/>
    <x v="2"/>
    <n v="137"/>
    <n v="12.8"/>
    <n v="12.8"/>
  </r>
  <r>
    <x v="1"/>
    <d v="2022-10-05T00:00:00"/>
    <s v="Day 2"/>
    <x v="15"/>
    <x v="15"/>
    <x v="15"/>
    <x v="0"/>
    <x v="4"/>
    <x v="0"/>
    <x v="2"/>
    <n v="135"/>
    <n v="12.1"/>
    <n v="12.1"/>
  </r>
  <r>
    <x v="1"/>
    <d v="2022-10-05T00:00:00"/>
    <s v="Day 2"/>
    <x v="24"/>
    <x v="23"/>
    <x v="23"/>
    <x v="0"/>
    <x v="5"/>
    <x v="0"/>
    <x v="3"/>
    <n v="139"/>
    <n v="11.7"/>
    <n v="11.7"/>
  </r>
  <r>
    <x v="1"/>
    <d v="2022-10-05T00:00:00"/>
    <s v="Day 2"/>
    <x v="48"/>
    <x v="42"/>
    <x v="46"/>
    <x v="0"/>
    <x v="4"/>
    <x v="0"/>
    <x v="2"/>
    <n v="133"/>
    <n v="11.5"/>
    <n v="11.5"/>
  </r>
  <r>
    <x v="1"/>
    <d v="2022-10-05T00:00:00"/>
    <s v="Day 2"/>
    <x v="21"/>
    <x v="21"/>
    <x v="21"/>
    <x v="0"/>
    <x v="4"/>
    <x v="0"/>
    <x v="2"/>
    <n v="129"/>
    <n v="10.4"/>
    <n v="10.4"/>
  </r>
  <r>
    <x v="1"/>
    <d v="2022-10-05T00:00:00"/>
    <s v="Day 2"/>
    <x v="22"/>
    <x v="3"/>
    <x v="22"/>
    <x v="1"/>
    <x v="5"/>
    <x v="0"/>
    <x v="2"/>
    <n v="129"/>
    <n v="10.4"/>
    <n v="10.4"/>
  </r>
  <r>
    <x v="1"/>
    <d v="2022-10-05T00:00:00"/>
    <s v="Day 2"/>
    <x v="22"/>
    <x v="3"/>
    <x v="22"/>
    <x v="1"/>
    <x v="5"/>
    <x v="0"/>
    <x v="2"/>
    <n v="127"/>
    <n v="9.8000000000000007"/>
    <n v="9.8000000000000007"/>
  </r>
  <r>
    <x v="1"/>
    <d v="2022-10-05T00:00:00"/>
    <s v="Day 2"/>
    <x v="24"/>
    <x v="23"/>
    <x v="23"/>
    <x v="0"/>
    <x v="5"/>
    <x v="1"/>
    <x v="0"/>
    <n v="55"/>
    <n v="1.7"/>
    <n v="1.7"/>
  </r>
  <r>
    <x v="1"/>
    <d v="2022-10-05T00:00:00"/>
    <s v="Day 2"/>
    <x v="48"/>
    <x v="42"/>
    <x v="46"/>
    <x v="0"/>
    <x v="4"/>
    <x v="0"/>
    <x v="2"/>
    <n v="124"/>
    <n v="9.1"/>
    <n v="9.1"/>
  </r>
  <r>
    <x v="1"/>
    <d v="2022-10-05T00:00:00"/>
    <s v="Day 2"/>
    <x v="48"/>
    <x v="42"/>
    <x v="46"/>
    <x v="0"/>
    <x v="4"/>
    <x v="0"/>
    <x v="2"/>
    <n v="123"/>
    <n v="8.8000000000000007"/>
    <n v="8.8000000000000007"/>
  </r>
  <r>
    <x v="1"/>
    <d v="2022-10-05T00:00:00"/>
    <s v="Day 2"/>
    <x v="16"/>
    <x v="16"/>
    <x v="16"/>
    <x v="0"/>
    <x v="4"/>
    <x v="0"/>
    <x v="2"/>
    <n v="122"/>
    <n v="8.6"/>
    <n v="8.6"/>
  </r>
  <r>
    <x v="1"/>
    <d v="2022-10-05T00:00:00"/>
    <s v="Day 2"/>
    <x v="21"/>
    <x v="21"/>
    <x v="21"/>
    <x v="0"/>
    <x v="4"/>
    <x v="0"/>
    <x v="2"/>
    <n v="120"/>
    <n v="8.1"/>
    <n v="8.1"/>
  </r>
  <r>
    <x v="1"/>
    <d v="2022-10-05T00:00:00"/>
    <s v="Day 2"/>
    <x v="51"/>
    <x v="45"/>
    <x v="49"/>
    <x v="1"/>
    <x v="7"/>
    <x v="0"/>
    <x v="2"/>
    <n v="159"/>
    <n v="21.3"/>
    <n v="21.3"/>
  </r>
  <r>
    <x v="1"/>
    <d v="2022-10-05T00:00:00"/>
    <s v="Day 2"/>
    <x v="29"/>
    <x v="27"/>
    <x v="28"/>
    <x v="1"/>
    <x v="7"/>
    <x v="0"/>
    <x v="2"/>
    <n v="158"/>
    <n v="20.8"/>
    <n v="20.8"/>
  </r>
  <r>
    <x v="1"/>
    <d v="2022-10-05T00:00:00"/>
    <s v="Day 2"/>
    <x v="29"/>
    <x v="27"/>
    <x v="28"/>
    <x v="1"/>
    <x v="7"/>
    <x v="0"/>
    <x v="2"/>
    <n v="153"/>
    <n v="18.600000000000001"/>
    <n v="18.600000000000001"/>
  </r>
  <r>
    <x v="1"/>
    <d v="2022-10-05T00:00:00"/>
    <s v="Day 2"/>
    <x v="31"/>
    <x v="29"/>
    <x v="30"/>
    <x v="0"/>
    <x v="6"/>
    <x v="0"/>
    <x v="0"/>
    <m/>
    <s v=""/>
    <s v=""/>
  </r>
  <r>
    <x v="1"/>
    <d v="2022-10-05T00:00:00"/>
    <s v="Day 2"/>
    <x v="76"/>
    <x v="68"/>
    <x v="69"/>
    <x v="0"/>
    <x v="7"/>
    <x v="0"/>
    <x v="1"/>
    <n v="114"/>
    <n v="18.399999999999999"/>
    <n v="18.399999999999999"/>
  </r>
  <r>
    <x v="1"/>
    <d v="2022-10-05T00:00:00"/>
    <s v="Day 2"/>
    <x v="77"/>
    <x v="69"/>
    <x v="70"/>
    <x v="0"/>
    <x v="7"/>
    <x v="0"/>
    <x v="2"/>
    <n v="151"/>
    <n v="17.8"/>
    <n v="17.8"/>
  </r>
  <r>
    <x v="1"/>
    <d v="2022-10-05T00:00:00"/>
    <s v="Day 2"/>
    <x v="33"/>
    <x v="26"/>
    <x v="32"/>
    <x v="0"/>
    <x v="6"/>
    <x v="0"/>
    <x v="0"/>
    <m/>
    <s v=""/>
    <s v=""/>
  </r>
  <r>
    <x v="1"/>
    <d v="2022-10-05T00:00:00"/>
    <s v="Day 2"/>
    <x v="76"/>
    <x v="68"/>
    <x v="69"/>
    <x v="0"/>
    <x v="7"/>
    <x v="0"/>
    <x v="2"/>
    <n v="150"/>
    <n v="17.399999999999999"/>
    <n v="17.399999999999999"/>
  </r>
  <r>
    <x v="1"/>
    <d v="2022-10-05T00:00:00"/>
    <s v="Day 2"/>
    <x v="50"/>
    <x v="44"/>
    <x v="48"/>
    <x v="0"/>
    <x v="7"/>
    <x v="0"/>
    <x v="1"/>
    <n v="111"/>
    <n v="16.899999999999999"/>
    <n v="16.899999999999999"/>
  </r>
  <r>
    <x v="1"/>
    <d v="2022-10-05T00:00:00"/>
    <s v="Day 2"/>
    <x v="25"/>
    <x v="21"/>
    <x v="24"/>
    <x v="0"/>
    <x v="6"/>
    <x v="0"/>
    <x v="1"/>
    <n v="111"/>
    <n v="16.899999999999999"/>
    <n v="16.899999999999999"/>
  </r>
  <r>
    <x v="1"/>
    <d v="2022-10-05T00:00:00"/>
    <s v="Day 2"/>
    <x v="32"/>
    <x v="26"/>
    <x v="31"/>
    <x v="0"/>
    <x v="6"/>
    <x v="0"/>
    <x v="2"/>
    <n v="146"/>
    <n v="15.9"/>
    <n v="15.9"/>
  </r>
  <r>
    <x v="1"/>
    <d v="2022-10-05T00:00:00"/>
    <s v="Day 2"/>
    <x v="25"/>
    <x v="21"/>
    <x v="24"/>
    <x v="0"/>
    <x v="6"/>
    <x v="0"/>
    <x v="2"/>
    <n v="143"/>
    <n v="14.8"/>
    <n v="14.8"/>
  </r>
  <r>
    <x v="1"/>
    <d v="2022-10-05T00:00:00"/>
    <s v="Day 2"/>
    <x v="28"/>
    <x v="26"/>
    <x v="27"/>
    <x v="0"/>
    <x v="6"/>
    <x v="0"/>
    <x v="3"/>
    <n v="148"/>
    <n v="14.6"/>
    <n v="14.6"/>
  </r>
  <r>
    <x v="1"/>
    <d v="2022-10-05T00:00:00"/>
    <s v="Day 2"/>
    <x v="52"/>
    <x v="46"/>
    <x v="50"/>
    <x v="0"/>
    <x v="6"/>
    <x v="0"/>
    <x v="0"/>
    <m/>
    <s v=""/>
    <s v=""/>
  </r>
  <r>
    <x v="1"/>
    <d v="2022-10-05T00:00:00"/>
    <s v="Day 2"/>
    <x v="28"/>
    <x v="26"/>
    <x v="27"/>
    <x v="0"/>
    <x v="6"/>
    <x v="0"/>
    <x v="2"/>
    <n v="141"/>
    <n v="14.1"/>
    <n v="14.1"/>
  </r>
  <r>
    <x v="1"/>
    <d v="2022-10-05T00:00:00"/>
    <s v="Day 2"/>
    <x v="25"/>
    <x v="21"/>
    <x v="24"/>
    <x v="0"/>
    <x v="6"/>
    <x v="0"/>
    <x v="1"/>
    <n v="103"/>
    <n v="13.2"/>
    <n v="13.2"/>
  </r>
  <r>
    <x v="1"/>
    <d v="2022-10-05T00:00:00"/>
    <s v="Day 2"/>
    <x v="26"/>
    <x v="24"/>
    <x v="25"/>
    <x v="1"/>
    <x v="7"/>
    <x v="0"/>
    <x v="2"/>
    <n v="138"/>
    <n v="13.1"/>
    <n v="13.1"/>
  </r>
  <r>
    <x v="1"/>
    <d v="2022-10-05T00:00:00"/>
    <s v="Day 2"/>
    <x v="54"/>
    <x v="26"/>
    <x v="52"/>
    <x v="0"/>
    <x v="0"/>
    <x v="0"/>
    <x v="0"/>
    <m/>
    <s v=""/>
    <s v=""/>
  </r>
  <r>
    <x v="1"/>
    <d v="2022-10-05T00:00:00"/>
    <s v="Day 2"/>
    <x v="78"/>
    <x v="70"/>
    <x v="71"/>
    <x v="0"/>
    <x v="0"/>
    <x v="0"/>
    <x v="0"/>
    <m/>
    <s v=""/>
    <s v=""/>
  </r>
  <r>
    <x v="1"/>
    <d v="2022-10-05T00:00:00"/>
    <s v="Day 2"/>
    <x v="79"/>
    <x v="71"/>
    <x v="72"/>
    <x v="0"/>
    <x v="0"/>
    <x v="0"/>
    <x v="2"/>
    <n v="164"/>
    <n v="23.6"/>
    <n v="23.6"/>
  </r>
  <r>
    <x v="1"/>
    <d v="2022-10-05T00:00:00"/>
    <s v="Day 2"/>
    <x v="4"/>
    <x v="4"/>
    <x v="4"/>
    <x v="1"/>
    <x v="1"/>
    <x v="0"/>
    <x v="1"/>
    <n v="122"/>
    <n v="23"/>
    <n v="23"/>
  </r>
  <r>
    <x v="1"/>
    <d v="2022-10-05T00:00:00"/>
    <s v="Day 2"/>
    <x v="80"/>
    <x v="72"/>
    <x v="73"/>
    <x v="1"/>
    <x v="1"/>
    <x v="1"/>
    <x v="0"/>
    <n v="107"/>
    <n v="13"/>
    <n v="13"/>
  </r>
  <r>
    <x v="1"/>
    <d v="2022-10-05T00:00:00"/>
    <s v="Day 2"/>
    <x v="2"/>
    <x v="2"/>
    <x v="2"/>
    <x v="1"/>
    <x v="1"/>
    <x v="0"/>
    <x v="2"/>
    <n v="162"/>
    <n v="22.7"/>
    <n v="22.7"/>
  </r>
  <r>
    <x v="1"/>
    <d v="2022-10-05T00:00:00"/>
    <s v="Day 2"/>
    <x v="2"/>
    <x v="2"/>
    <x v="2"/>
    <x v="1"/>
    <x v="1"/>
    <x v="0"/>
    <x v="1"/>
    <n v="121"/>
    <n v="22.4"/>
    <n v="22.4"/>
  </r>
  <r>
    <x v="1"/>
    <d v="2022-10-05T00:00:00"/>
    <s v="Day 2"/>
    <x v="79"/>
    <x v="71"/>
    <x v="72"/>
    <x v="0"/>
    <x v="0"/>
    <x v="0"/>
    <x v="2"/>
    <n v="160"/>
    <n v="21.7"/>
    <n v="21.7"/>
  </r>
  <r>
    <x v="1"/>
    <d v="2022-10-05T00:00:00"/>
    <s v="Day 2"/>
    <x v="80"/>
    <x v="72"/>
    <x v="73"/>
    <x v="1"/>
    <x v="1"/>
    <x v="0"/>
    <x v="2"/>
    <n v="160"/>
    <n v="21.7"/>
    <n v="21.7"/>
  </r>
  <r>
    <x v="1"/>
    <d v="2022-10-05T00:00:00"/>
    <s v="Day 2"/>
    <x v="80"/>
    <x v="72"/>
    <x v="73"/>
    <x v="1"/>
    <x v="1"/>
    <x v="0"/>
    <x v="2"/>
    <n v="158"/>
    <n v="20.8"/>
    <n v="20.8"/>
  </r>
  <r>
    <x v="2"/>
    <d v="2022-10-04T00:00:00"/>
    <s v="Day 1"/>
    <x v="79"/>
    <x v="71"/>
    <x v="72"/>
    <x v="0"/>
    <x v="0"/>
    <x v="0"/>
    <x v="2"/>
    <n v="157"/>
    <n v="20.399999999999999"/>
    <n v="20.399999999999999"/>
  </r>
  <r>
    <x v="2"/>
    <d v="2022-10-04T00:00:00"/>
    <s v="Day 1"/>
    <x v="56"/>
    <x v="48"/>
    <x v="53"/>
    <x v="0"/>
    <x v="0"/>
    <x v="0"/>
    <x v="2"/>
    <n v="156"/>
    <n v="19.899999999999999"/>
    <n v="19.899999999999999"/>
  </r>
  <r>
    <x v="2"/>
    <d v="2022-10-04T00:00:00"/>
    <s v="Day 1"/>
    <x v="2"/>
    <x v="2"/>
    <x v="2"/>
    <x v="1"/>
    <x v="1"/>
    <x v="0"/>
    <x v="2"/>
    <n v="154"/>
    <n v="19.100000000000001"/>
    <n v="19.100000000000001"/>
  </r>
  <r>
    <x v="2"/>
    <d v="2022-10-04T00:00:00"/>
    <s v="Day 1"/>
    <x v="80"/>
    <x v="72"/>
    <x v="73"/>
    <x v="1"/>
    <x v="1"/>
    <x v="0"/>
    <x v="2"/>
    <n v="153"/>
    <n v="18.600000000000001"/>
    <n v="18.600000000000001"/>
  </r>
  <r>
    <x v="2"/>
    <d v="2022-10-04T00:00:00"/>
    <s v="Day 1"/>
    <x v="80"/>
    <x v="72"/>
    <x v="73"/>
    <x v="1"/>
    <x v="1"/>
    <x v="0"/>
    <x v="2"/>
    <n v="152"/>
    <n v="18.2"/>
    <n v="18.2"/>
  </r>
  <r>
    <x v="2"/>
    <d v="2022-10-04T00:00:00"/>
    <s v="Day 1"/>
    <x v="79"/>
    <x v="71"/>
    <x v="72"/>
    <x v="0"/>
    <x v="0"/>
    <x v="0"/>
    <x v="2"/>
    <n v="149"/>
    <n v="17"/>
    <n v="17"/>
  </r>
  <r>
    <x v="2"/>
    <d v="2022-10-04T00:00:00"/>
    <s v="Day 1"/>
    <x v="53"/>
    <x v="47"/>
    <x v="51"/>
    <x v="1"/>
    <x v="1"/>
    <x v="0"/>
    <x v="2"/>
    <n v="146"/>
    <n v="15.9"/>
    <n v="15.9"/>
  </r>
  <r>
    <x v="2"/>
    <d v="2022-10-04T00:00:00"/>
    <s v="Day 1"/>
    <x v="53"/>
    <x v="47"/>
    <x v="51"/>
    <x v="1"/>
    <x v="1"/>
    <x v="0"/>
    <x v="2"/>
    <n v="145"/>
    <n v="15.5"/>
    <n v="15.5"/>
  </r>
  <r>
    <x v="2"/>
    <d v="2022-10-04T00:00:00"/>
    <s v="Day 1"/>
    <x v="81"/>
    <x v="73"/>
    <x v="0"/>
    <x v="0"/>
    <x v="3"/>
    <x v="0"/>
    <x v="2"/>
    <n v="165"/>
    <n v="24.1"/>
    <n v="24.1"/>
  </r>
  <r>
    <x v="2"/>
    <d v="2022-10-04T00:00:00"/>
    <s v="Day 1"/>
    <x v="81"/>
    <x v="73"/>
    <x v="0"/>
    <x v="0"/>
    <x v="3"/>
    <x v="0"/>
    <x v="2"/>
    <n v="163"/>
    <n v="23.1"/>
    <n v="23.1"/>
  </r>
  <r>
    <x v="2"/>
    <d v="2022-10-04T00:00:00"/>
    <s v="Day 1"/>
    <x v="64"/>
    <x v="56"/>
    <x v="60"/>
    <x v="0"/>
    <x v="3"/>
    <x v="1"/>
    <x v="0"/>
    <n v="56"/>
    <n v="1.8"/>
    <n v="1.8"/>
  </r>
  <r>
    <x v="2"/>
    <d v="2022-10-04T00:00:00"/>
    <s v="Day 1"/>
    <x v="81"/>
    <x v="73"/>
    <x v="0"/>
    <x v="0"/>
    <x v="3"/>
    <x v="0"/>
    <x v="2"/>
    <n v="162"/>
    <n v="22.7"/>
    <n v="22.7"/>
  </r>
  <r>
    <x v="2"/>
    <d v="2022-10-04T00:00:00"/>
    <s v="Day 1"/>
    <x v="81"/>
    <x v="73"/>
    <x v="0"/>
    <x v="0"/>
    <x v="3"/>
    <x v="0"/>
    <x v="2"/>
    <n v="161"/>
    <n v="22.2"/>
    <n v="22.2"/>
  </r>
  <r>
    <x v="2"/>
    <d v="2022-10-04T00:00:00"/>
    <s v="Day 1"/>
    <x v="82"/>
    <x v="74"/>
    <x v="74"/>
    <x v="0"/>
    <x v="3"/>
    <x v="0"/>
    <x v="2"/>
    <n v="159"/>
    <n v="21.3"/>
    <n v="21.3"/>
  </r>
  <r>
    <x v="2"/>
    <d v="2022-10-04T00:00:00"/>
    <s v="Day 1"/>
    <x v="9"/>
    <x v="9"/>
    <x v="9"/>
    <x v="0"/>
    <x v="3"/>
    <x v="0"/>
    <x v="2"/>
    <n v="157"/>
    <n v="20.399999999999999"/>
    <n v="20.399999999999999"/>
  </r>
  <r>
    <x v="2"/>
    <d v="2022-10-04T00:00:00"/>
    <s v="Day 1"/>
    <x v="9"/>
    <x v="9"/>
    <x v="9"/>
    <x v="0"/>
    <x v="3"/>
    <x v="0"/>
    <x v="2"/>
    <n v="156"/>
    <n v="19.899999999999999"/>
    <n v="19.899999999999999"/>
  </r>
  <r>
    <x v="2"/>
    <d v="2022-10-04T00:00:00"/>
    <s v="Day 1"/>
    <x v="83"/>
    <x v="75"/>
    <x v="75"/>
    <x v="0"/>
    <x v="2"/>
    <x v="0"/>
    <x v="1"/>
    <n v="115"/>
    <n v="19"/>
    <n v="19"/>
  </r>
  <r>
    <x v="2"/>
    <d v="2022-10-04T00:00:00"/>
    <s v="Day 1"/>
    <x v="11"/>
    <x v="11"/>
    <x v="11"/>
    <x v="0"/>
    <x v="2"/>
    <x v="0"/>
    <x v="2"/>
    <n v="153"/>
    <n v="18.600000000000001"/>
    <n v="18.600000000000001"/>
  </r>
  <r>
    <x v="2"/>
    <d v="2022-10-04T00:00:00"/>
    <s v="Day 1"/>
    <x v="12"/>
    <x v="12"/>
    <x v="12"/>
    <x v="0"/>
    <x v="3"/>
    <x v="0"/>
    <x v="2"/>
    <n v="151"/>
    <n v="17.8"/>
    <n v="17.8"/>
  </r>
  <r>
    <x v="2"/>
    <d v="2022-10-04T00:00:00"/>
    <s v="Day 1"/>
    <x v="13"/>
    <x v="13"/>
    <x v="13"/>
    <x v="1"/>
    <x v="3"/>
    <x v="0"/>
    <x v="3"/>
    <n v="152"/>
    <n v="16"/>
    <n v="16"/>
  </r>
  <r>
    <x v="2"/>
    <d v="2022-10-04T00:00:00"/>
    <s v="Day 1"/>
    <x v="8"/>
    <x v="8"/>
    <x v="8"/>
    <x v="0"/>
    <x v="2"/>
    <x v="0"/>
    <x v="5"/>
    <n v="94"/>
    <n v="15.4"/>
    <n v="15.4"/>
  </r>
  <r>
    <x v="2"/>
    <d v="2022-10-04T00:00:00"/>
    <s v="Day 1"/>
    <x v="14"/>
    <x v="14"/>
    <x v="14"/>
    <x v="0"/>
    <x v="2"/>
    <x v="0"/>
    <x v="2"/>
    <n v="144"/>
    <n v="15.1"/>
    <n v="15.1"/>
  </r>
  <r>
    <x v="2"/>
    <d v="2022-10-04T00:00:00"/>
    <s v="Day 1"/>
    <x v="82"/>
    <x v="74"/>
    <x v="74"/>
    <x v="0"/>
    <x v="3"/>
    <x v="0"/>
    <x v="2"/>
    <n v="142"/>
    <n v="14.4"/>
    <n v="14.4"/>
  </r>
  <r>
    <x v="2"/>
    <d v="2022-10-04T00:00:00"/>
    <s v="Day 1"/>
    <x v="63"/>
    <x v="55"/>
    <x v="59"/>
    <x v="0"/>
    <x v="2"/>
    <x v="0"/>
    <x v="2"/>
    <n v="139"/>
    <n v="13.4"/>
    <n v="13.4"/>
  </r>
  <r>
    <x v="2"/>
    <d v="2022-10-04T00:00:00"/>
    <s v="Day 1"/>
    <x v="57"/>
    <x v="49"/>
    <x v="54"/>
    <x v="3"/>
    <x v="9"/>
    <x v="0"/>
    <x v="2"/>
    <n v="116"/>
    <n v="7.2"/>
    <n v="7.2"/>
  </r>
  <r>
    <x v="2"/>
    <d v="2022-10-04T00:00:00"/>
    <s v="Day 1"/>
    <x v="38"/>
    <x v="34"/>
    <x v="37"/>
    <x v="2"/>
    <x v="8"/>
    <x v="0"/>
    <x v="2"/>
    <n v="113"/>
    <n v="6.6"/>
    <n v="6.6"/>
  </r>
  <r>
    <x v="2"/>
    <d v="2022-10-04T00:00:00"/>
    <s v="Day 1"/>
    <x v="68"/>
    <x v="60"/>
    <x v="64"/>
    <x v="2"/>
    <x v="8"/>
    <x v="0"/>
    <x v="2"/>
    <n v="113"/>
    <n v="6.6"/>
    <n v="6.6"/>
  </r>
  <r>
    <x v="2"/>
    <d v="2022-10-04T00:00:00"/>
    <s v="Day 1"/>
    <x v="39"/>
    <x v="25"/>
    <x v="38"/>
    <x v="2"/>
    <x v="8"/>
    <x v="0"/>
    <x v="2"/>
    <n v="111"/>
    <n v="6.2"/>
    <n v="6.2"/>
  </r>
  <r>
    <x v="2"/>
    <d v="2022-10-04T00:00:00"/>
    <s v="Day 1"/>
    <x v="38"/>
    <x v="34"/>
    <x v="37"/>
    <x v="2"/>
    <x v="8"/>
    <x v="0"/>
    <x v="2"/>
    <n v="110"/>
    <n v="6"/>
    <n v="6"/>
  </r>
  <r>
    <x v="2"/>
    <d v="2022-10-04T00:00:00"/>
    <s v="Day 1"/>
    <x v="58"/>
    <x v="50"/>
    <x v="53"/>
    <x v="3"/>
    <x v="9"/>
    <x v="0"/>
    <x v="2"/>
    <n v="109"/>
    <n v="5.8"/>
    <n v="5.8"/>
  </r>
  <r>
    <x v="2"/>
    <d v="2022-10-04T00:00:00"/>
    <s v="Day 1"/>
    <x v="40"/>
    <x v="25"/>
    <x v="39"/>
    <x v="3"/>
    <x v="9"/>
    <x v="0"/>
    <x v="2"/>
    <n v="109"/>
    <n v="5.8"/>
    <n v="5.8"/>
  </r>
  <r>
    <x v="2"/>
    <d v="2022-10-04T00:00:00"/>
    <s v="Day 1"/>
    <x v="39"/>
    <x v="25"/>
    <x v="38"/>
    <x v="2"/>
    <x v="8"/>
    <x v="0"/>
    <x v="2"/>
    <n v="108"/>
    <n v="5.6"/>
    <n v="5.6"/>
  </r>
  <r>
    <x v="3"/>
    <d v="2022-10-06T00:00:00"/>
    <s v="Day 3"/>
    <x v="40"/>
    <x v="25"/>
    <x v="39"/>
    <x v="3"/>
    <x v="9"/>
    <x v="0"/>
    <x v="2"/>
    <n v="106"/>
    <n v="5.3"/>
    <n v="5.3"/>
  </r>
  <r>
    <x v="3"/>
    <d v="2022-10-06T00:00:00"/>
    <s v="Day 3"/>
    <x v="58"/>
    <x v="50"/>
    <x v="53"/>
    <x v="3"/>
    <x v="9"/>
    <x v="0"/>
    <x v="2"/>
    <n v="105"/>
    <n v="5.0999999999999996"/>
    <n v="5.0999999999999996"/>
  </r>
  <r>
    <x v="3"/>
    <d v="2022-10-06T00:00:00"/>
    <s v="Day 3"/>
    <x v="61"/>
    <x v="53"/>
    <x v="57"/>
    <x v="3"/>
    <x v="9"/>
    <x v="1"/>
    <x v="0"/>
    <n v="49"/>
    <n v="1.2"/>
    <n v="1.2"/>
  </r>
  <r>
    <x v="3"/>
    <d v="2022-10-06T00:00:00"/>
    <s v="Day 3"/>
    <x v="59"/>
    <x v="51"/>
    <x v="55"/>
    <x v="2"/>
    <x v="8"/>
    <x v="0"/>
    <x v="2"/>
    <n v="105"/>
    <n v="5.0999999999999996"/>
    <n v="5.0999999999999996"/>
  </r>
  <r>
    <x v="3"/>
    <d v="2022-10-06T00:00:00"/>
    <s v="Day 3"/>
    <x v="61"/>
    <x v="53"/>
    <x v="57"/>
    <x v="3"/>
    <x v="9"/>
    <x v="1"/>
    <x v="0"/>
    <n v="48"/>
    <n v="1.1000000000000001"/>
    <n v="1.1000000000000001"/>
  </r>
  <r>
    <x v="3"/>
    <d v="2022-10-06T00:00:00"/>
    <s v="Day 3"/>
    <x v="67"/>
    <x v="59"/>
    <x v="63"/>
    <x v="4"/>
    <x v="11"/>
    <x v="0"/>
    <x v="0"/>
    <m/>
    <s v=""/>
    <s v=""/>
  </r>
  <r>
    <x v="3"/>
    <d v="2022-10-06T00:00:00"/>
    <s v="Day 3"/>
    <x v="45"/>
    <x v="39"/>
    <x v="43"/>
    <x v="4"/>
    <x v="11"/>
    <x v="0"/>
    <x v="0"/>
    <m/>
    <s v=""/>
    <s v=""/>
  </r>
  <r>
    <x v="3"/>
    <d v="2022-10-06T00:00:00"/>
    <s v="Day 3"/>
    <x v="66"/>
    <x v="58"/>
    <x v="62"/>
    <x v="5"/>
    <x v="11"/>
    <x v="0"/>
    <x v="0"/>
    <m/>
    <s v=""/>
    <s v=""/>
  </r>
  <r>
    <x v="3"/>
    <d v="2022-10-06T00:00:00"/>
    <s v="Day 3"/>
    <x v="71"/>
    <x v="63"/>
    <x v="66"/>
    <x v="6"/>
    <x v="11"/>
    <x v="0"/>
    <x v="0"/>
    <m/>
    <s v=""/>
    <s v=""/>
  </r>
  <r>
    <x v="3"/>
    <d v="2022-10-06T00:00:00"/>
    <s v="Day 3"/>
    <x v="75"/>
    <x v="67"/>
    <x v="33"/>
    <x v="6"/>
    <x v="11"/>
    <x v="0"/>
    <x v="0"/>
    <m/>
    <s v=""/>
    <s v=""/>
  </r>
  <r>
    <x v="3"/>
    <d v="2022-10-06T00:00:00"/>
    <s v="Day 3"/>
    <x v="43"/>
    <x v="37"/>
    <x v="41"/>
    <x v="4"/>
    <x v="10"/>
    <x v="0"/>
    <x v="0"/>
    <m/>
    <s v=""/>
    <s v=""/>
  </r>
  <r>
    <x v="3"/>
    <d v="2022-10-06T00:00:00"/>
    <s v="Day 3"/>
    <x v="42"/>
    <x v="36"/>
    <x v="3"/>
    <x v="4"/>
    <x v="10"/>
    <x v="0"/>
    <x v="0"/>
    <m/>
    <s v=""/>
    <s v=""/>
  </r>
  <r>
    <x v="3"/>
    <d v="2022-10-06T00:00:00"/>
    <s v="Day 3"/>
    <x v="74"/>
    <x v="66"/>
    <x v="68"/>
    <x v="4"/>
    <x v="10"/>
    <x v="0"/>
    <x v="0"/>
    <m/>
    <s v=""/>
    <s v=""/>
  </r>
  <r>
    <x v="3"/>
    <d v="2022-10-06T00:00:00"/>
    <s v="Day 3"/>
    <x v="73"/>
    <x v="65"/>
    <x v="67"/>
    <x v="4"/>
    <x v="10"/>
    <x v="0"/>
    <x v="0"/>
    <m/>
    <s v=""/>
    <s v=""/>
  </r>
  <r>
    <x v="3"/>
    <d v="2022-10-06T00:00:00"/>
    <s v="Day 3"/>
    <x v="70"/>
    <x v="62"/>
    <x v="65"/>
    <x v="4"/>
    <x v="10"/>
    <x v="0"/>
    <x v="0"/>
    <m/>
    <s v=""/>
    <s v=""/>
  </r>
  <r>
    <x v="3"/>
    <d v="2022-10-06T00:00:00"/>
    <s v="Day 3"/>
    <x v="75"/>
    <x v="67"/>
    <x v="33"/>
    <x v="6"/>
    <x v="11"/>
    <x v="0"/>
    <x v="0"/>
    <m/>
    <s v=""/>
    <s v=""/>
  </r>
  <r>
    <x v="3"/>
    <d v="2022-10-06T00:00:00"/>
    <s v="Day 3"/>
    <x v="71"/>
    <x v="63"/>
    <x v="66"/>
    <x v="6"/>
    <x v="11"/>
    <x v="0"/>
    <x v="0"/>
    <m/>
    <s v=""/>
    <s v=""/>
  </r>
  <r>
    <x v="3"/>
    <d v="2022-10-06T00:00:00"/>
    <s v="Day 3"/>
    <x v="74"/>
    <x v="66"/>
    <x v="68"/>
    <x v="4"/>
    <x v="10"/>
    <x v="0"/>
    <x v="0"/>
    <m/>
    <s v=""/>
    <s v=""/>
  </r>
  <r>
    <x v="3"/>
    <d v="2022-10-06T00:00:00"/>
    <s v="Day 3"/>
    <x v="72"/>
    <x v="64"/>
    <x v="45"/>
    <x v="4"/>
    <x v="10"/>
    <x v="0"/>
    <x v="0"/>
    <m/>
    <s v=""/>
    <s v=""/>
  </r>
  <r>
    <x v="3"/>
    <d v="2022-10-06T00:00:00"/>
    <s v="Day 3"/>
    <x v="73"/>
    <x v="65"/>
    <x v="67"/>
    <x v="4"/>
    <x v="10"/>
    <x v="0"/>
    <x v="0"/>
    <m/>
    <s v=""/>
    <s v=""/>
  </r>
  <r>
    <x v="3"/>
    <d v="2022-10-06T00:00:00"/>
    <s v="Day 3"/>
    <x v="38"/>
    <x v="34"/>
    <x v="37"/>
    <x v="2"/>
    <x v="8"/>
    <x v="0"/>
    <x v="2"/>
    <n v="102"/>
    <n v="4.5999999999999996"/>
    <n v="4.5999999999999996"/>
  </r>
  <r>
    <x v="3"/>
    <d v="2022-10-06T00:00:00"/>
    <s v="Day 3"/>
    <x v="36"/>
    <x v="32"/>
    <x v="35"/>
    <x v="3"/>
    <x v="9"/>
    <x v="0"/>
    <x v="2"/>
    <n v="101"/>
    <n v="4.5"/>
    <n v="4.5"/>
  </r>
  <r>
    <x v="3"/>
    <d v="2022-10-06T00:00:00"/>
    <s v="Day 3"/>
    <x v="38"/>
    <x v="34"/>
    <x v="37"/>
    <x v="2"/>
    <x v="8"/>
    <x v="0"/>
    <x v="2"/>
    <n v="101"/>
    <n v="4.5"/>
    <n v="4.5"/>
  </r>
  <r>
    <x v="3"/>
    <d v="2022-10-06T00:00:00"/>
    <s v="Day 3"/>
    <x v="58"/>
    <x v="50"/>
    <x v="53"/>
    <x v="3"/>
    <x v="9"/>
    <x v="0"/>
    <x v="2"/>
    <n v="99"/>
    <n v="4.2"/>
    <n v="4.2"/>
  </r>
  <r>
    <x v="3"/>
    <d v="2022-10-06T00:00:00"/>
    <s v="Day 3"/>
    <x v="61"/>
    <x v="53"/>
    <x v="57"/>
    <x v="3"/>
    <x v="9"/>
    <x v="0"/>
    <x v="2"/>
    <n v="99"/>
    <n v="4.2"/>
    <n v="4.2"/>
  </r>
  <r>
    <x v="3"/>
    <d v="2022-10-06T00:00:00"/>
    <s v="Day 3"/>
    <x v="58"/>
    <x v="50"/>
    <x v="53"/>
    <x v="3"/>
    <x v="9"/>
    <x v="0"/>
    <x v="2"/>
    <n v="99"/>
    <n v="4.2"/>
    <n v="4.2"/>
  </r>
  <r>
    <x v="3"/>
    <d v="2022-10-06T00:00:00"/>
    <s v="Day 3"/>
    <x v="57"/>
    <x v="49"/>
    <x v="54"/>
    <x v="3"/>
    <x v="9"/>
    <x v="0"/>
    <x v="2"/>
    <n v="98"/>
    <n v="4"/>
    <n v="4"/>
  </r>
  <r>
    <x v="3"/>
    <d v="2022-10-06T00:00:00"/>
    <s v="Day 3"/>
    <x v="68"/>
    <x v="60"/>
    <x v="64"/>
    <x v="2"/>
    <x v="8"/>
    <x v="0"/>
    <x v="2"/>
    <n v="97"/>
    <n v="3.9"/>
    <n v="3.9"/>
  </r>
  <r>
    <x v="3"/>
    <d v="2022-10-06T00:00:00"/>
    <s v="Day 3"/>
    <x v="36"/>
    <x v="32"/>
    <x v="35"/>
    <x v="3"/>
    <x v="9"/>
    <x v="0"/>
    <x v="2"/>
    <n v="97"/>
    <n v="3.9"/>
    <n v="3.9"/>
  </r>
  <r>
    <x v="3"/>
    <d v="2022-10-06T00:00:00"/>
    <s v="Day 3"/>
    <x v="68"/>
    <x v="60"/>
    <x v="64"/>
    <x v="2"/>
    <x v="8"/>
    <x v="0"/>
    <x v="2"/>
    <n v="97"/>
    <n v="3.9"/>
    <n v="3.9"/>
  </r>
  <r>
    <x v="3"/>
    <d v="2022-10-06T00:00:00"/>
    <s v="Day 3"/>
    <x v="57"/>
    <x v="49"/>
    <x v="54"/>
    <x v="3"/>
    <x v="9"/>
    <x v="0"/>
    <x v="2"/>
    <n v="96"/>
    <n v="3.8"/>
    <n v="3.8"/>
  </r>
  <r>
    <x v="3"/>
    <d v="2022-10-06T00:00:00"/>
    <s v="Day 3"/>
    <x v="69"/>
    <x v="61"/>
    <x v="45"/>
    <x v="2"/>
    <x v="8"/>
    <x v="0"/>
    <x v="3"/>
    <n v="100"/>
    <n v="3.7"/>
    <n v="3.7"/>
  </r>
  <r>
    <x v="3"/>
    <d v="2022-10-06T00:00:00"/>
    <s v="Day 3"/>
    <x v="59"/>
    <x v="51"/>
    <x v="55"/>
    <x v="2"/>
    <x v="8"/>
    <x v="0"/>
    <x v="2"/>
    <n v="95"/>
    <n v="3.6"/>
    <n v="3.6"/>
  </r>
  <r>
    <x v="3"/>
    <d v="2022-10-06T00:00:00"/>
    <s v="Day 3"/>
    <x v="58"/>
    <x v="50"/>
    <x v="53"/>
    <x v="3"/>
    <x v="9"/>
    <x v="0"/>
    <x v="2"/>
    <n v="89"/>
    <n v="2.9"/>
    <n v="2.9"/>
  </r>
  <r>
    <x v="3"/>
    <d v="2022-10-06T00:00:00"/>
    <s v="Day 3"/>
    <x v="39"/>
    <x v="25"/>
    <x v="38"/>
    <x v="2"/>
    <x v="8"/>
    <x v="0"/>
    <x v="2"/>
    <n v="86"/>
    <n v="2.6"/>
    <n v="2.6"/>
  </r>
  <r>
    <x v="3"/>
    <d v="2022-10-06T00:00:00"/>
    <s v="Day 3"/>
    <x v="69"/>
    <x v="61"/>
    <x v="45"/>
    <x v="2"/>
    <x v="8"/>
    <x v="0"/>
    <x v="2"/>
    <n v="81"/>
    <n v="2.1"/>
    <n v="2.1"/>
  </r>
  <r>
    <x v="3"/>
    <d v="2022-10-06T00:00:00"/>
    <s v="Day 3"/>
    <x v="35"/>
    <x v="31"/>
    <x v="34"/>
    <x v="2"/>
    <x v="8"/>
    <x v="0"/>
    <x v="2"/>
    <n v="68"/>
    <n v="1.2"/>
    <n v="1.2"/>
  </r>
  <r>
    <x v="3"/>
    <d v="2022-10-06T00:00:00"/>
    <s v="Day 3"/>
    <x v="36"/>
    <x v="32"/>
    <x v="35"/>
    <x v="3"/>
    <x v="9"/>
    <x v="0"/>
    <x v="6"/>
    <n v="41"/>
    <n v="1.06"/>
    <n v="1.06"/>
  </r>
  <r>
    <x v="3"/>
    <d v="2022-10-06T00:00:00"/>
    <s v="Day 3"/>
    <x v="68"/>
    <x v="60"/>
    <x v="64"/>
    <x v="2"/>
    <x v="8"/>
    <x v="0"/>
    <x v="6"/>
    <n v="41"/>
    <n v="1.06"/>
    <n v="1.06"/>
  </r>
  <r>
    <x v="3"/>
    <d v="2022-10-06T00:00:00"/>
    <s v="Day 3"/>
    <x v="39"/>
    <x v="25"/>
    <x v="38"/>
    <x v="2"/>
    <x v="8"/>
    <x v="1"/>
    <x v="0"/>
    <n v="41"/>
    <n v="0.7"/>
    <n v="0.7"/>
  </r>
  <r>
    <x v="3"/>
    <d v="2022-10-06T00:00:00"/>
    <s v="Day 3"/>
    <x v="16"/>
    <x v="16"/>
    <x v="16"/>
    <x v="0"/>
    <x v="4"/>
    <x v="0"/>
    <x v="3"/>
    <n v="125"/>
    <n v="8.1"/>
    <n v="8.1"/>
  </r>
  <r>
    <x v="3"/>
    <d v="2022-10-06T00:00:00"/>
    <s v="Day 3"/>
    <x v="46"/>
    <x v="40"/>
    <x v="44"/>
    <x v="0"/>
    <x v="4"/>
    <x v="0"/>
    <x v="2"/>
    <n v="118"/>
    <n v="7.6"/>
    <n v="7.6"/>
  </r>
  <r>
    <x v="3"/>
    <d v="2022-10-06T00:00:00"/>
    <s v="Day 3"/>
    <x v="24"/>
    <x v="23"/>
    <x v="23"/>
    <x v="0"/>
    <x v="5"/>
    <x v="0"/>
    <x v="2"/>
    <n v="116"/>
    <n v="7.2"/>
    <n v="7.2"/>
  </r>
  <r>
    <x v="3"/>
    <d v="2022-10-06T00:00:00"/>
    <s v="Day 3"/>
    <x v="47"/>
    <x v="41"/>
    <x v="45"/>
    <x v="1"/>
    <x v="5"/>
    <x v="0"/>
    <x v="2"/>
    <n v="115"/>
    <n v="7"/>
    <n v="7"/>
  </r>
  <r>
    <x v="3"/>
    <d v="2022-10-06T00:00:00"/>
    <s v="Day 3"/>
    <x v="20"/>
    <x v="20"/>
    <x v="20"/>
    <x v="1"/>
    <x v="5"/>
    <x v="0"/>
    <x v="2"/>
    <n v="112"/>
    <n v="6.4"/>
    <n v="6.4"/>
  </r>
  <r>
    <x v="3"/>
    <d v="2022-10-06T00:00:00"/>
    <s v="Day 3"/>
    <x v="17"/>
    <x v="17"/>
    <x v="17"/>
    <x v="0"/>
    <x v="4"/>
    <x v="0"/>
    <x v="3"/>
    <n v="117"/>
    <n v="6.4"/>
    <n v="6.4"/>
  </r>
  <r>
    <x v="3"/>
    <d v="2022-10-06T00:00:00"/>
    <s v="Day 3"/>
    <x v="20"/>
    <x v="20"/>
    <x v="20"/>
    <x v="1"/>
    <x v="5"/>
    <x v="0"/>
    <x v="2"/>
    <n v="109"/>
    <n v="5.8"/>
    <n v="5.8"/>
  </r>
  <r>
    <x v="3"/>
    <d v="2022-10-06T00:00:00"/>
    <s v="Day 3"/>
    <x v="22"/>
    <x v="3"/>
    <x v="22"/>
    <x v="1"/>
    <x v="5"/>
    <x v="0"/>
    <x v="2"/>
    <n v="105"/>
    <n v="5.0999999999999996"/>
    <n v="5.0999999999999996"/>
  </r>
  <r>
    <x v="3"/>
    <d v="2022-10-06T00:00:00"/>
    <s v="Day 3"/>
    <x v="23"/>
    <x v="22"/>
    <x v="3"/>
    <x v="0"/>
    <x v="5"/>
    <x v="0"/>
    <x v="2"/>
    <n v="103"/>
    <n v="4.8"/>
    <n v="4.8"/>
  </r>
  <r>
    <x v="3"/>
    <d v="2022-10-06T00:00:00"/>
    <s v="Day 3"/>
    <x v="19"/>
    <x v="19"/>
    <x v="19"/>
    <x v="1"/>
    <x v="5"/>
    <x v="0"/>
    <x v="2"/>
    <n v="103"/>
    <n v="4.8"/>
    <n v="4.8"/>
  </r>
  <r>
    <x v="3"/>
    <d v="2022-10-06T00:00:00"/>
    <s v="Day 3"/>
    <x v="18"/>
    <x v="18"/>
    <x v="18"/>
    <x v="0"/>
    <x v="4"/>
    <x v="1"/>
    <x v="0"/>
    <n v="72"/>
    <n v="3.9"/>
    <n v="3.9"/>
  </r>
  <r>
    <x v="3"/>
    <d v="2022-10-06T00:00:00"/>
    <s v="Day 3"/>
    <x v="46"/>
    <x v="40"/>
    <x v="44"/>
    <x v="0"/>
    <x v="4"/>
    <x v="0"/>
    <x v="2"/>
    <n v="102"/>
    <n v="4.5999999999999996"/>
    <n v="4.5999999999999996"/>
  </r>
  <r>
    <x v="3"/>
    <d v="2022-10-06T00:00:00"/>
    <s v="Day 3"/>
    <x v="48"/>
    <x v="42"/>
    <x v="46"/>
    <x v="0"/>
    <x v="4"/>
    <x v="0"/>
    <x v="2"/>
    <n v="101"/>
    <n v="4.5"/>
    <n v="4.5"/>
  </r>
  <r>
    <x v="3"/>
    <d v="2022-10-06T00:00:00"/>
    <s v="Day 3"/>
    <x v="49"/>
    <x v="43"/>
    <x v="47"/>
    <x v="1"/>
    <x v="5"/>
    <x v="0"/>
    <x v="2"/>
    <n v="100"/>
    <n v="4.3"/>
    <n v="4.3"/>
  </r>
  <r>
    <x v="3"/>
    <d v="2022-10-06T00:00:00"/>
    <s v="Day 3"/>
    <x v="17"/>
    <x v="17"/>
    <x v="17"/>
    <x v="0"/>
    <x v="4"/>
    <x v="0"/>
    <x v="2"/>
    <n v="100"/>
    <n v="4.3"/>
    <n v="4.3"/>
  </r>
  <r>
    <x v="3"/>
    <d v="2022-10-06T00:00:00"/>
    <s v="Day 3"/>
    <x v="16"/>
    <x v="16"/>
    <x v="16"/>
    <x v="0"/>
    <x v="4"/>
    <x v="0"/>
    <x v="2"/>
    <n v="98"/>
    <n v="4"/>
    <n v="4"/>
  </r>
  <r>
    <x v="3"/>
    <d v="2022-10-06T00:00:00"/>
    <s v="Day 3"/>
    <x v="24"/>
    <x v="23"/>
    <x v="23"/>
    <x v="0"/>
    <x v="5"/>
    <x v="1"/>
    <x v="0"/>
    <n v="55"/>
    <n v="1.7"/>
    <n v="1.7"/>
  </r>
  <r>
    <x v="3"/>
    <d v="2022-10-06T00:00:00"/>
    <s v="Day 3"/>
    <x v="47"/>
    <x v="41"/>
    <x v="45"/>
    <x v="1"/>
    <x v="5"/>
    <x v="0"/>
    <x v="2"/>
    <n v="96"/>
    <n v="3.8"/>
    <n v="3.8"/>
  </r>
  <r>
    <x v="3"/>
    <d v="2022-10-06T00:00:00"/>
    <s v="Day 3"/>
    <x v="22"/>
    <x v="3"/>
    <x v="22"/>
    <x v="1"/>
    <x v="5"/>
    <x v="0"/>
    <x v="2"/>
    <n v="88"/>
    <n v="2.8"/>
    <n v="2.8"/>
  </r>
  <r>
    <x v="3"/>
    <d v="2022-10-06T00:00:00"/>
    <s v="Day 3"/>
    <x v="47"/>
    <x v="41"/>
    <x v="45"/>
    <x v="1"/>
    <x v="5"/>
    <x v="0"/>
    <x v="2"/>
    <n v="87"/>
    <n v="2.7"/>
    <n v="2.7"/>
  </r>
  <r>
    <x v="3"/>
    <d v="2022-10-06T00:00:00"/>
    <s v="Day 3"/>
    <x v="22"/>
    <x v="3"/>
    <x v="22"/>
    <x v="1"/>
    <x v="5"/>
    <x v="0"/>
    <x v="6"/>
    <n v="42"/>
    <n v="1.1499999999999999"/>
    <n v="1.1499999999999999"/>
  </r>
  <r>
    <x v="3"/>
    <d v="2022-10-06T00:00:00"/>
    <s v="Day 3"/>
    <x v="76"/>
    <x v="68"/>
    <x v="69"/>
    <x v="0"/>
    <x v="7"/>
    <x v="0"/>
    <x v="2"/>
    <n v="138"/>
    <n v="13.1"/>
    <n v="13.1"/>
  </r>
  <r>
    <x v="3"/>
    <d v="2022-10-06T00:00:00"/>
    <s v="Day 3"/>
    <x v="77"/>
    <x v="69"/>
    <x v="70"/>
    <x v="0"/>
    <x v="7"/>
    <x v="0"/>
    <x v="0"/>
    <m/>
    <s v=""/>
    <s v=""/>
  </r>
  <r>
    <x v="3"/>
    <d v="2022-10-06T00:00:00"/>
    <s v="Day 3"/>
    <x v="26"/>
    <x v="24"/>
    <x v="25"/>
    <x v="1"/>
    <x v="7"/>
    <x v="0"/>
    <x v="0"/>
    <m/>
    <s v=""/>
    <s v=""/>
  </r>
  <r>
    <x v="3"/>
    <d v="2022-10-06T00:00:00"/>
    <s v="Day 3"/>
    <x v="52"/>
    <x v="46"/>
    <x v="50"/>
    <x v="0"/>
    <x v="6"/>
    <x v="0"/>
    <x v="5"/>
    <n v="87"/>
    <n v="12.1"/>
    <n v="12.1"/>
  </r>
  <r>
    <x v="3"/>
    <d v="2022-10-06T00:00:00"/>
    <s v="Day 3"/>
    <x v="77"/>
    <x v="69"/>
    <x v="70"/>
    <x v="0"/>
    <x v="7"/>
    <x v="0"/>
    <x v="2"/>
    <n v="127"/>
    <n v="9.8000000000000007"/>
    <n v="9.8000000000000007"/>
  </r>
  <r>
    <x v="3"/>
    <d v="2022-10-06T00:00:00"/>
    <s v="Day 3"/>
    <x v="32"/>
    <x v="26"/>
    <x v="31"/>
    <x v="0"/>
    <x v="6"/>
    <x v="0"/>
    <x v="2"/>
    <n v="121"/>
    <n v="8.3000000000000007"/>
    <n v="8.3000000000000007"/>
  </r>
  <r>
    <x v="3"/>
    <d v="2022-10-06T00:00:00"/>
    <s v="Day 3"/>
    <x v="28"/>
    <x v="26"/>
    <x v="27"/>
    <x v="0"/>
    <x v="6"/>
    <x v="0"/>
    <x v="3"/>
    <n v="123"/>
    <n v="7.6"/>
    <n v="7.6"/>
  </r>
  <r>
    <x v="3"/>
    <d v="2022-10-06T00:00:00"/>
    <s v="Day 3"/>
    <x v="77"/>
    <x v="69"/>
    <x v="70"/>
    <x v="0"/>
    <x v="7"/>
    <x v="0"/>
    <x v="2"/>
    <n v="118"/>
    <n v="7.6"/>
    <n v="7.6"/>
  </r>
  <r>
    <x v="3"/>
    <d v="2022-10-06T00:00:00"/>
    <s v="Day 3"/>
    <x v="76"/>
    <x v="68"/>
    <x v="69"/>
    <x v="0"/>
    <x v="7"/>
    <x v="0"/>
    <x v="2"/>
    <n v="117"/>
    <n v="7.4"/>
    <n v="7.4"/>
  </r>
  <r>
    <x v="3"/>
    <d v="2022-10-06T00:00:00"/>
    <s v="Day 3"/>
    <x v="27"/>
    <x v="25"/>
    <x v="26"/>
    <x v="0"/>
    <x v="7"/>
    <x v="0"/>
    <x v="2"/>
    <n v="114"/>
    <n v="6.8"/>
    <n v="6.8"/>
  </r>
  <r>
    <x v="3"/>
    <d v="2022-10-06T00:00:00"/>
    <s v="Day 3"/>
    <x v="27"/>
    <x v="25"/>
    <x v="26"/>
    <x v="0"/>
    <x v="7"/>
    <x v="0"/>
    <x v="2"/>
    <n v="110"/>
    <n v="6"/>
    <n v="6"/>
  </r>
  <r>
    <x v="3"/>
    <d v="2022-10-06T00:00:00"/>
    <s v="Day 3"/>
    <x v="27"/>
    <x v="25"/>
    <x v="26"/>
    <x v="0"/>
    <x v="7"/>
    <x v="0"/>
    <x v="2"/>
    <n v="109"/>
    <n v="5.8"/>
    <n v="5.8"/>
  </r>
  <r>
    <x v="3"/>
    <d v="2022-10-06T00:00:00"/>
    <s v="Day 3"/>
    <x v="50"/>
    <x v="44"/>
    <x v="48"/>
    <x v="0"/>
    <x v="7"/>
    <x v="0"/>
    <x v="0"/>
    <m/>
    <s v=""/>
    <s v=""/>
  </r>
  <r>
    <x v="3"/>
    <d v="2022-10-06T00:00:00"/>
    <s v="Day 3"/>
    <x v="25"/>
    <x v="21"/>
    <x v="24"/>
    <x v="0"/>
    <x v="6"/>
    <x v="0"/>
    <x v="2"/>
    <n v="87"/>
    <n v="2.7"/>
    <n v="2.7"/>
  </r>
  <r>
    <x v="3"/>
    <d v="2022-10-06T00:00:00"/>
    <s v="Day 3"/>
    <x v="26"/>
    <x v="24"/>
    <x v="25"/>
    <x v="1"/>
    <x v="7"/>
    <x v="0"/>
    <x v="2"/>
    <n v="86"/>
    <n v="2.6"/>
    <n v="2.6"/>
  </r>
  <r>
    <x v="3"/>
    <d v="2022-10-06T00:00:00"/>
    <s v="Day 3"/>
    <x v="52"/>
    <x v="46"/>
    <x v="50"/>
    <x v="0"/>
    <x v="6"/>
    <x v="0"/>
    <x v="6"/>
    <n v="46"/>
    <n v="1.52"/>
    <n v="1.52"/>
  </r>
  <r>
    <x v="3"/>
    <d v="2022-10-06T00:00:00"/>
    <s v="Day 3"/>
    <x v="6"/>
    <x v="6"/>
    <x v="6"/>
    <x v="0"/>
    <x v="1"/>
    <x v="0"/>
    <x v="2"/>
    <n v="145"/>
    <n v="15.5"/>
    <n v="15.5"/>
  </r>
  <r>
    <x v="3"/>
    <d v="2022-10-06T00:00:00"/>
    <s v="Day 3"/>
    <x v="78"/>
    <x v="70"/>
    <x v="71"/>
    <x v="0"/>
    <x v="0"/>
    <x v="0"/>
    <x v="1"/>
    <n v="104"/>
    <n v="13.6"/>
    <n v="13.6"/>
  </r>
  <r>
    <x v="3"/>
    <d v="2022-10-06T00:00:00"/>
    <s v="Day 3"/>
    <x v="6"/>
    <x v="6"/>
    <x v="6"/>
    <x v="0"/>
    <x v="1"/>
    <x v="0"/>
    <x v="2"/>
    <n v="136"/>
    <n v="12.4"/>
    <n v="12.4"/>
  </r>
  <r>
    <x v="3"/>
    <d v="2022-10-06T00:00:00"/>
    <s v="Day 3"/>
    <x v="54"/>
    <x v="26"/>
    <x v="52"/>
    <x v="0"/>
    <x v="0"/>
    <x v="0"/>
    <x v="2"/>
    <n v="127"/>
    <n v="9.8000000000000007"/>
    <n v="9.8000000000000007"/>
  </r>
  <r>
    <x v="3"/>
    <d v="2022-10-06T00:00:00"/>
    <s v="Day 3"/>
    <x v="56"/>
    <x v="48"/>
    <x v="53"/>
    <x v="0"/>
    <x v="0"/>
    <x v="0"/>
    <x v="2"/>
    <n v="127"/>
    <n v="9.8000000000000007"/>
    <n v="9.8000000000000007"/>
  </r>
  <r>
    <x v="3"/>
    <d v="2022-10-06T00:00:00"/>
    <s v="Day 3"/>
    <x v="1"/>
    <x v="1"/>
    <x v="1"/>
    <x v="0"/>
    <x v="0"/>
    <x v="0"/>
    <x v="3"/>
    <n v="131"/>
    <n v="9.5"/>
    <n v="9.5"/>
  </r>
  <r>
    <x v="3"/>
    <d v="2022-10-06T00:00:00"/>
    <s v="Day 3"/>
    <x v="6"/>
    <x v="6"/>
    <x v="6"/>
    <x v="0"/>
    <x v="1"/>
    <x v="0"/>
    <x v="2"/>
    <n v="124"/>
    <n v="9.1"/>
    <n v="9.1"/>
  </r>
  <r>
    <x v="3"/>
    <d v="2022-10-06T00:00:00"/>
    <s v="Day 3"/>
    <x v="6"/>
    <x v="6"/>
    <x v="6"/>
    <x v="0"/>
    <x v="1"/>
    <x v="0"/>
    <x v="5"/>
    <n v="79"/>
    <n v="9"/>
    <n v="9"/>
  </r>
  <r>
    <x v="3"/>
    <d v="2022-10-06T00:00:00"/>
    <s v="Day 3"/>
    <x v="79"/>
    <x v="71"/>
    <x v="72"/>
    <x v="0"/>
    <x v="0"/>
    <x v="0"/>
    <x v="2"/>
    <n v="123"/>
    <n v="8.8000000000000007"/>
    <n v="8.8000000000000007"/>
  </r>
  <r>
    <x v="3"/>
    <d v="2022-10-06T00:00:00"/>
    <s v="Day 3"/>
    <x v="53"/>
    <x v="47"/>
    <x v="51"/>
    <x v="1"/>
    <x v="1"/>
    <x v="0"/>
    <x v="3"/>
    <n v="124"/>
    <n v="7.9"/>
    <n v="7.9"/>
  </r>
  <r>
    <x v="3"/>
    <d v="2022-10-06T00:00:00"/>
    <s v="Day 3"/>
    <x v="56"/>
    <x v="48"/>
    <x v="53"/>
    <x v="0"/>
    <x v="0"/>
    <x v="0"/>
    <x v="3"/>
    <n v="121"/>
    <n v="7.2"/>
    <n v="7.2"/>
  </r>
  <r>
    <x v="3"/>
    <d v="2022-10-06T00:00:00"/>
    <s v="Day 3"/>
    <x v="55"/>
    <x v="18"/>
    <x v="11"/>
    <x v="0"/>
    <x v="0"/>
    <x v="0"/>
    <x v="2"/>
    <n v="115"/>
    <n v="7"/>
    <n v="7"/>
  </r>
  <r>
    <x v="3"/>
    <d v="2022-10-06T00:00:00"/>
    <s v="Day 3"/>
    <x v="55"/>
    <x v="18"/>
    <x v="11"/>
    <x v="0"/>
    <x v="0"/>
    <x v="0"/>
    <x v="2"/>
    <n v="113"/>
    <n v="6.6"/>
    <n v="6.6"/>
  </r>
  <r>
    <x v="3"/>
    <d v="2022-10-06T00:00:00"/>
    <s v="Day 3"/>
    <x v="79"/>
    <x v="71"/>
    <x v="72"/>
    <x v="0"/>
    <x v="0"/>
    <x v="0"/>
    <x v="2"/>
    <n v="113"/>
    <n v="6.6"/>
    <n v="6.6"/>
  </r>
  <r>
    <x v="3"/>
    <d v="2022-10-06T00:00:00"/>
    <s v="Day 3"/>
    <x v="53"/>
    <x v="47"/>
    <x v="51"/>
    <x v="1"/>
    <x v="1"/>
    <x v="0"/>
    <x v="2"/>
    <n v="112"/>
    <n v="6.4"/>
    <n v="6.4"/>
  </r>
  <r>
    <x v="3"/>
    <d v="2022-10-06T00:00:00"/>
    <s v="Day 3"/>
    <x v="6"/>
    <x v="6"/>
    <x v="6"/>
    <x v="0"/>
    <x v="1"/>
    <x v="0"/>
    <x v="2"/>
    <n v="110"/>
    <n v="6"/>
    <n v="6"/>
  </r>
  <r>
    <x v="3"/>
    <d v="2022-10-06T00:00:00"/>
    <s v="Day 3"/>
    <x v="5"/>
    <x v="5"/>
    <x v="5"/>
    <x v="1"/>
    <x v="1"/>
    <x v="0"/>
    <x v="5"/>
    <n v="69"/>
    <n v="6"/>
    <n v="6"/>
  </r>
  <r>
    <x v="3"/>
    <d v="2022-10-06T00:00:00"/>
    <s v="Day 3"/>
    <x v="78"/>
    <x v="70"/>
    <x v="71"/>
    <x v="0"/>
    <x v="0"/>
    <x v="0"/>
    <x v="2"/>
    <n v="109"/>
    <n v="5.8"/>
    <n v="5.8"/>
  </r>
  <r>
    <x v="3"/>
    <d v="2022-10-06T00:00:00"/>
    <s v="Day 3"/>
    <x v="6"/>
    <x v="6"/>
    <x v="6"/>
    <x v="0"/>
    <x v="1"/>
    <x v="0"/>
    <x v="2"/>
    <n v="102"/>
    <n v="4.5999999999999996"/>
    <n v="4.5999999999999996"/>
  </r>
  <r>
    <x v="3"/>
    <d v="2022-10-06T00:00:00"/>
    <s v="Day 3"/>
    <x v="11"/>
    <x v="11"/>
    <x v="11"/>
    <x v="0"/>
    <x v="2"/>
    <x v="0"/>
    <x v="3"/>
    <n v="141"/>
    <n v="12.3"/>
    <n v="12.3"/>
  </r>
  <r>
    <x v="3"/>
    <d v="2022-10-06T00:00:00"/>
    <s v="Day 3"/>
    <x v="8"/>
    <x v="8"/>
    <x v="8"/>
    <x v="0"/>
    <x v="2"/>
    <x v="1"/>
    <x v="0"/>
    <n v="49"/>
    <n v="1.2"/>
    <n v="1.2"/>
  </r>
  <r>
    <x v="3"/>
    <d v="2022-10-06T00:00:00"/>
    <s v="Day 3"/>
    <x v="83"/>
    <x v="75"/>
    <x v="75"/>
    <x v="0"/>
    <x v="2"/>
    <x v="1"/>
    <x v="0"/>
    <n v="62"/>
    <n v="2.5"/>
    <n v="2.5"/>
  </r>
  <r>
    <x v="3"/>
    <d v="2022-10-06T00:00:00"/>
    <s v="Day 3"/>
    <x v="12"/>
    <x v="12"/>
    <x v="12"/>
    <x v="0"/>
    <x v="3"/>
    <x v="0"/>
    <x v="2"/>
    <n v="134"/>
    <n v="11.8"/>
    <n v="11.8"/>
  </r>
  <r>
    <x v="3"/>
    <d v="2022-10-06T00:00:00"/>
    <s v="Day 3"/>
    <x v="64"/>
    <x v="56"/>
    <x v="60"/>
    <x v="0"/>
    <x v="3"/>
    <x v="0"/>
    <x v="2"/>
    <n v="132"/>
    <n v="11.2"/>
    <n v="11.2"/>
  </r>
  <r>
    <x v="3"/>
    <d v="2022-10-06T00:00:00"/>
    <s v="Day 3"/>
    <x v="82"/>
    <x v="74"/>
    <x v="74"/>
    <x v="0"/>
    <x v="3"/>
    <x v="0"/>
    <x v="2"/>
    <n v="128"/>
    <n v="10.1"/>
    <n v="10.1"/>
  </r>
  <r>
    <x v="3"/>
    <d v="2022-10-06T00:00:00"/>
    <s v="Day 3"/>
    <x v="13"/>
    <x v="13"/>
    <x v="13"/>
    <x v="1"/>
    <x v="3"/>
    <x v="0"/>
    <x v="2"/>
    <n v="127"/>
    <n v="9.8000000000000007"/>
    <n v="9.8000000000000007"/>
  </r>
  <r>
    <x v="3"/>
    <d v="2022-10-06T00:00:00"/>
    <s v="Day 3"/>
    <x v="13"/>
    <x v="13"/>
    <x v="13"/>
    <x v="1"/>
    <x v="3"/>
    <x v="0"/>
    <x v="2"/>
    <n v="126"/>
    <n v="9.6"/>
    <n v="9.6"/>
  </r>
  <r>
    <x v="3"/>
    <d v="2022-10-06T00:00:00"/>
    <s v="Day 3"/>
    <x v="81"/>
    <x v="73"/>
    <x v="0"/>
    <x v="0"/>
    <x v="3"/>
    <x v="0"/>
    <x v="2"/>
    <n v="126"/>
    <n v="9.6"/>
    <n v="9.6"/>
  </r>
  <r>
    <x v="3"/>
    <d v="2022-10-06T00:00:00"/>
    <s v="Day 3"/>
    <x v="12"/>
    <x v="12"/>
    <x v="12"/>
    <x v="0"/>
    <x v="3"/>
    <x v="0"/>
    <x v="2"/>
    <n v="124"/>
    <n v="9.1"/>
    <n v="9.1"/>
  </r>
  <r>
    <x v="3"/>
    <d v="2022-10-06T00:00:00"/>
    <s v="Day 3"/>
    <x v="11"/>
    <x v="11"/>
    <x v="11"/>
    <x v="0"/>
    <x v="2"/>
    <x v="0"/>
    <x v="2"/>
    <n v="114"/>
    <n v="6.8"/>
    <n v="6.8"/>
  </r>
  <r>
    <x v="3"/>
    <d v="2022-10-06T00:00:00"/>
    <s v="Day 3"/>
    <x v="64"/>
    <x v="56"/>
    <x v="60"/>
    <x v="0"/>
    <x v="3"/>
    <x v="0"/>
    <x v="2"/>
    <n v="113"/>
    <n v="6.6"/>
    <n v="6.6"/>
  </r>
  <r>
    <x v="3"/>
    <d v="2022-10-06T00:00:00"/>
    <s v="Day 3"/>
    <x v="63"/>
    <x v="55"/>
    <x v="59"/>
    <x v="0"/>
    <x v="2"/>
    <x v="0"/>
    <x v="3"/>
    <n v="113"/>
    <n v="5.7"/>
    <n v="5.7"/>
  </r>
  <r>
    <x v="3"/>
    <d v="2022-10-06T00:00:00"/>
    <s v="Day 3"/>
    <x v="83"/>
    <x v="75"/>
    <x v="75"/>
    <x v="0"/>
    <x v="2"/>
    <x v="0"/>
    <x v="3"/>
    <n v="99"/>
    <n v="3.6"/>
    <n v="3.6"/>
  </r>
  <r>
    <x v="3"/>
    <d v="2022-10-06T00:00:00"/>
    <s v="Day 3"/>
    <x v="83"/>
    <x v="75"/>
    <x v="75"/>
    <x v="0"/>
    <x v="2"/>
    <x v="0"/>
    <x v="7"/>
    <n v="66"/>
    <n v="2.2999999999999998"/>
    <n v="2.2999999999999998"/>
  </r>
  <r>
    <x v="3"/>
    <d v="2022-10-06T00:00:00"/>
    <s v="Day 3"/>
    <x v="62"/>
    <x v="54"/>
    <x v="58"/>
    <x v="0"/>
    <x v="2"/>
    <x v="0"/>
    <x v="4"/>
    <n v="79"/>
    <n v="1.8"/>
    <n v="1.8"/>
  </r>
  <r>
    <x v="3"/>
    <d v="2022-10-06T00:00:00"/>
    <s v="Day 3"/>
    <x v="62"/>
    <x v="54"/>
    <x v="58"/>
    <x v="0"/>
    <x v="2"/>
    <x v="0"/>
    <x v="6"/>
    <n v="47"/>
    <n v="1.62"/>
    <n v="1.62"/>
  </r>
  <r>
    <x v="4"/>
    <s v=""/>
    <s v=""/>
    <x v="84"/>
    <x v="76"/>
    <x v="76"/>
    <x v="7"/>
    <x v="12"/>
    <x v="0"/>
    <x v="0"/>
    <m/>
    <s v=""/>
    <s v=""/>
  </r>
  <r>
    <x v="4"/>
    <s v=""/>
    <s v=""/>
    <x v="84"/>
    <x v="76"/>
    <x v="76"/>
    <x v="7"/>
    <x v="12"/>
    <x v="0"/>
    <x v="0"/>
    <m/>
    <s v=""/>
    <s v=""/>
  </r>
  <r>
    <x v="4"/>
    <s v=""/>
    <s v=""/>
    <x v="84"/>
    <x v="76"/>
    <x v="76"/>
    <x v="7"/>
    <x v="12"/>
    <x v="0"/>
    <x v="0"/>
    <m/>
    <s v=""/>
    <s v=""/>
  </r>
  <r>
    <x v="4"/>
    <s v=""/>
    <s v=""/>
    <x v="84"/>
    <x v="76"/>
    <x v="76"/>
    <x v="7"/>
    <x v="12"/>
    <x v="0"/>
    <x v="0"/>
    <m/>
    <s v=""/>
    <s v=""/>
  </r>
  <r>
    <x v="4"/>
    <s v=""/>
    <s v=""/>
    <x v="84"/>
    <x v="76"/>
    <x v="76"/>
    <x v="7"/>
    <x v="12"/>
    <x v="0"/>
    <x v="0"/>
    <m/>
    <s v=""/>
    <s v=""/>
  </r>
  <r>
    <x v="4"/>
    <s v=""/>
    <s v=""/>
    <x v="84"/>
    <x v="76"/>
    <x v="76"/>
    <x v="7"/>
    <x v="12"/>
    <x v="0"/>
    <x v="0"/>
    <m/>
    <s v=""/>
    <s v=""/>
  </r>
  <r>
    <x v="4"/>
    <s v=""/>
    <s v=""/>
    <x v="84"/>
    <x v="76"/>
    <x v="76"/>
    <x v="7"/>
    <x v="12"/>
    <x v="0"/>
    <x v="0"/>
    <m/>
    <s v=""/>
    <s v=""/>
  </r>
  <r>
    <x v="4"/>
    <s v=""/>
    <s v=""/>
    <x v="84"/>
    <x v="76"/>
    <x v="76"/>
    <x v="7"/>
    <x v="12"/>
    <x v="0"/>
    <x v="0"/>
    <m/>
    <s v=""/>
    <s v=""/>
  </r>
  <r>
    <x v="4"/>
    <s v=""/>
    <s v=""/>
    <x v="84"/>
    <x v="76"/>
    <x v="76"/>
    <x v="7"/>
    <x v="12"/>
    <x v="0"/>
    <x v="0"/>
    <m/>
    <s v=""/>
    <s v=""/>
  </r>
  <r>
    <x v="4"/>
    <s v=""/>
    <s v=""/>
    <x v="84"/>
    <x v="76"/>
    <x v="76"/>
    <x v="7"/>
    <x v="12"/>
    <x v="0"/>
    <x v="0"/>
    <m/>
    <s v=""/>
    <s v=""/>
  </r>
  <r>
    <x v="4"/>
    <s v=""/>
    <s v=""/>
    <x v="84"/>
    <x v="76"/>
    <x v="76"/>
    <x v="7"/>
    <x v="12"/>
    <x v="0"/>
    <x v="0"/>
    <m/>
    <s v=""/>
    <s v=""/>
  </r>
  <r>
    <x v="4"/>
    <s v=""/>
    <s v=""/>
    <x v="84"/>
    <x v="76"/>
    <x v="76"/>
    <x v="7"/>
    <x v="12"/>
    <x v="0"/>
    <x v="0"/>
    <m/>
    <s v=""/>
    <s v=""/>
  </r>
  <r>
    <x v="4"/>
    <s v=""/>
    <s v=""/>
    <x v="84"/>
    <x v="76"/>
    <x v="76"/>
    <x v="7"/>
    <x v="12"/>
    <x v="0"/>
    <x v="0"/>
    <m/>
    <s v=""/>
    <s v=""/>
  </r>
  <r>
    <x v="4"/>
    <s v=""/>
    <s v=""/>
    <x v="84"/>
    <x v="76"/>
    <x v="76"/>
    <x v="7"/>
    <x v="12"/>
    <x v="0"/>
    <x v="0"/>
    <m/>
    <s v=""/>
    <s v=""/>
  </r>
  <r>
    <x v="4"/>
    <s v=""/>
    <s v=""/>
    <x v="84"/>
    <x v="76"/>
    <x v="76"/>
    <x v="7"/>
    <x v="12"/>
    <x v="0"/>
    <x v="0"/>
    <m/>
    <s v=""/>
    <s v=""/>
  </r>
  <r>
    <x v="4"/>
    <s v=""/>
    <s v=""/>
    <x v="84"/>
    <x v="76"/>
    <x v="76"/>
    <x v="7"/>
    <x v="12"/>
    <x v="0"/>
    <x v="0"/>
    <m/>
    <s v=""/>
    <s v=""/>
  </r>
  <r>
    <x v="4"/>
    <s v=""/>
    <s v=""/>
    <x v="84"/>
    <x v="76"/>
    <x v="76"/>
    <x v="7"/>
    <x v="12"/>
    <x v="0"/>
    <x v="0"/>
    <m/>
    <s v=""/>
    <s v=""/>
  </r>
  <r>
    <x v="4"/>
    <s v=""/>
    <s v=""/>
    <x v="84"/>
    <x v="76"/>
    <x v="76"/>
    <x v="7"/>
    <x v="12"/>
    <x v="0"/>
    <x v="0"/>
    <m/>
    <s v=""/>
    <s v=""/>
  </r>
  <r>
    <x v="4"/>
    <s v=""/>
    <s v=""/>
    <x v="84"/>
    <x v="76"/>
    <x v="76"/>
    <x v="7"/>
    <x v="12"/>
    <x v="0"/>
    <x v="0"/>
    <m/>
    <s v=""/>
    <s v=""/>
  </r>
  <r>
    <x v="4"/>
    <s v=""/>
    <s v=""/>
    <x v="84"/>
    <x v="76"/>
    <x v="76"/>
    <x v="7"/>
    <x v="12"/>
    <x v="0"/>
    <x v="0"/>
    <m/>
    <s v=""/>
    <s v=""/>
  </r>
  <r>
    <x v="4"/>
    <s v=""/>
    <s v=""/>
    <x v="84"/>
    <x v="76"/>
    <x v="76"/>
    <x v="7"/>
    <x v="12"/>
    <x v="0"/>
    <x v="0"/>
    <m/>
    <s v=""/>
    <s v=""/>
  </r>
  <r>
    <x v="4"/>
    <s v=""/>
    <s v=""/>
    <x v="84"/>
    <x v="76"/>
    <x v="76"/>
    <x v="7"/>
    <x v="12"/>
    <x v="0"/>
    <x v="0"/>
    <m/>
    <s v=""/>
    <s v=""/>
  </r>
  <r>
    <x v="4"/>
    <s v=""/>
    <s v=""/>
    <x v="84"/>
    <x v="76"/>
    <x v="76"/>
    <x v="7"/>
    <x v="12"/>
    <x v="0"/>
    <x v="0"/>
    <m/>
    <s v=""/>
    <s v=""/>
  </r>
  <r>
    <x v="4"/>
    <s v=""/>
    <s v=""/>
    <x v="84"/>
    <x v="76"/>
    <x v="76"/>
    <x v="7"/>
    <x v="12"/>
    <x v="0"/>
    <x v="0"/>
    <m/>
    <s v=""/>
    <s v=""/>
  </r>
  <r>
    <x v="4"/>
    <s v=""/>
    <s v=""/>
    <x v="84"/>
    <x v="76"/>
    <x v="76"/>
    <x v="7"/>
    <x v="12"/>
    <x v="0"/>
    <x v="0"/>
    <m/>
    <s v=""/>
    <s v=""/>
  </r>
  <r>
    <x v="4"/>
    <s v=""/>
    <s v=""/>
    <x v="84"/>
    <x v="76"/>
    <x v="76"/>
    <x v="7"/>
    <x v="12"/>
    <x v="0"/>
    <x v="0"/>
    <m/>
    <s v=""/>
    <s v=""/>
  </r>
  <r>
    <x v="4"/>
    <s v=""/>
    <s v=""/>
    <x v="84"/>
    <x v="76"/>
    <x v="76"/>
    <x v="7"/>
    <x v="12"/>
    <x v="0"/>
    <x v="0"/>
    <m/>
    <s v=""/>
    <s v=""/>
  </r>
  <r>
    <x v="4"/>
    <s v=""/>
    <s v=""/>
    <x v="84"/>
    <x v="76"/>
    <x v="76"/>
    <x v="7"/>
    <x v="12"/>
    <x v="0"/>
    <x v="0"/>
    <m/>
    <s v=""/>
    <s v=""/>
  </r>
  <r>
    <x v="4"/>
    <s v=""/>
    <s v=""/>
    <x v="84"/>
    <x v="76"/>
    <x v="76"/>
    <x v="7"/>
    <x v="12"/>
    <x v="0"/>
    <x v="0"/>
    <m/>
    <s v=""/>
    <s v=""/>
  </r>
  <r>
    <x v="4"/>
    <s v=""/>
    <s v=""/>
    <x v="84"/>
    <x v="76"/>
    <x v="76"/>
    <x v="7"/>
    <x v="12"/>
    <x v="0"/>
    <x v="0"/>
    <m/>
    <s v=""/>
    <s v=""/>
  </r>
  <r>
    <x v="4"/>
    <s v=""/>
    <s v=""/>
    <x v="84"/>
    <x v="76"/>
    <x v="76"/>
    <x v="7"/>
    <x v="12"/>
    <x v="0"/>
    <x v="0"/>
    <m/>
    <s v=""/>
    <s v=""/>
  </r>
  <r>
    <x v="4"/>
    <s v=""/>
    <s v=""/>
    <x v="84"/>
    <x v="76"/>
    <x v="76"/>
    <x v="7"/>
    <x v="12"/>
    <x v="0"/>
    <x v="0"/>
    <m/>
    <s v=""/>
    <s v=""/>
  </r>
  <r>
    <x v="4"/>
    <s v=""/>
    <s v=""/>
    <x v="84"/>
    <x v="76"/>
    <x v="76"/>
    <x v="7"/>
    <x v="12"/>
    <x v="0"/>
    <x v="0"/>
    <m/>
    <s v=""/>
    <s v=""/>
  </r>
  <r>
    <x v="4"/>
    <s v=""/>
    <s v=""/>
    <x v="84"/>
    <x v="76"/>
    <x v="76"/>
    <x v="7"/>
    <x v="12"/>
    <x v="0"/>
    <x v="0"/>
    <m/>
    <s v=""/>
    <s v=""/>
  </r>
  <r>
    <x v="4"/>
    <s v=""/>
    <s v=""/>
    <x v="84"/>
    <x v="76"/>
    <x v="76"/>
    <x v="7"/>
    <x v="12"/>
    <x v="0"/>
    <x v="0"/>
    <m/>
    <s v=""/>
    <s v=""/>
  </r>
  <r>
    <x v="4"/>
    <s v=""/>
    <s v=""/>
    <x v="84"/>
    <x v="76"/>
    <x v="76"/>
    <x v="7"/>
    <x v="12"/>
    <x v="0"/>
    <x v="0"/>
    <m/>
    <s v=""/>
    <s v=""/>
  </r>
  <r>
    <x v="4"/>
    <s v=""/>
    <s v=""/>
    <x v="84"/>
    <x v="76"/>
    <x v="76"/>
    <x v="7"/>
    <x v="12"/>
    <x v="0"/>
    <x v="0"/>
    <m/>
    <s v=""/>
    <s v=""/>
  </r>
  <r>
    <x v="4"/>
    <s v=""/>
    <s v=""/>
    <x v="84"/>
    <x v="76"/>
    <x v="76"/>
    <x v="7"/>
    <x v="12"/>
    <x v="0"/>
    <x v="0"/>
    <m/>
    <s v=""/>
    <s v=""/>
  </r>
  <r>
    <x v="4"/>
    <s v=""/>
    <s v=""/>
    <x v="84"/>
    <x v="76"/>
    <x v="76"/>
    <x v="7"/>
    <x v="12"/>
    <x v="0"/>
    <x v="0"/>
    <m/>
    <s v=""/>
    <s v=""/>
  </r>
  <r>
    <x v="4"/>
    <s v=""/>
    <s v=""/>
    <x v="84"/>
    <x v="76"/>
    <x v="76"/>
    <x v="7"/>
    <x v="12"/>
    <x v="0"/>
    <x v="0"/>
    <m/>
    <s v=""/>
    <s v=""/>
  </r>
  <r>
    <x v="4"/>
    <s v=""/>
    <s v=""/>
    <x v="84"/>
    <x v="76"/>
    <x v="76"/>
    <x v="7"/>
    <x v="12"/>
    <x v="0"/>
    <x v="0"/>
    <m/>
    <s v=""/>
    <s v=""/>
  </r>
  <r>
    <x v="4"/>
    <s v=""/>
    <s v=""/>
    <x v="84"/>
    <x v="76"/>
    <x v="76"/>
    <x v="7"/>
    <x v="12"/>
    <x v="0"/>
    <x v="0"/>
    <m/>
    <s v=""/>
    <s v=""/>
  </r>
  <r>
    <x v="4"/>
    <s v=""/>
    <s v=""/>
    <x v="84"/>
    <x v="76"/>
    <x v="76"/>
    <x v="7"/>
    <x v="12"/>
    <x v="0"/>
    <x v="0"/>
    <m/>
    <s v=""/>
    <s v=""/>
  </r>
  <r>
    <x v="4"/>
    <s v=""/>
    <s v=""/>
    <x v="84"/>
    <x v="76"/>
    <x v="76"/>
    <x v="7"/>
    <x v="12"/>
    <x v="0"/>
    <x v="0"/>
    <m/>
    <s v=""/>
    <s v=""/>
  </r>
  <r>
    <x v="4"/>
    <s v=""/>
    <s v=""/>
    <x v="84"/>
    <x v="76"/>
    <x v="76"/>
    <x v="7"/>
    <x v="12"/>
    <x v="0"/>
    <x v="0"/>
    <m/>
    <s v=""/>
    <s v=""/>
  </r>
  <r>
    <x v="4"/>
    <s v=""/>
    <s v=""/>
    <x v="84"/>
    <x v="76"/>
    <x v="76"/>
    <x v="7"/>
    <x v="12"/>
    <x v="0"/>
    <x v="0"/>
    <m/>
    <s v=""/>
    <s v=""/>
  </r>
  <r>
    <x v="4"/>
    <s v=""/>
    <s v=""/>
    <x v="84"/>
    <x v="76"/>
    <x v="76"/>
    <x v="7"/>
    <x v="12"/>
    <x v="0"/>
    <x v="0"/>
    <m/>
    <s v=""/>
    <s v=""/>
  </r>
  <r>
    <x v="4"/>
    <s v=""/>
    <s v=""/>
    <x v="84"/>
    <x v="76"/>
    <x v="76"/>
    <x v="7"/>
    <x v="12"/>
    <x v="0"/>
    <x v="0"/>
    <m/>
    <s v=""/>
    <s v=""/>
  </r>
  <r>
    <x v="4"/>
    <s v=""/>
    <s v=""/>
    <x v="84"/>
    <x v="76"/>
    <x v="76"/>
    <x v="7"/>
    <x v="12"/>
    <x v="0"/>
    <x v="0"/>
    <m/>
    <s v=""/>
    <s v=""/>
  </r>
  <r>
    <x v="4"/>
    <s v=""/>
    <s v=""/>
    <x v="84"/>
    <x v="76"/>
    <x v="76"/>
    <x v="7"/>
    <x v="12"/>
    <x v="0"/>
    <x v="0"/>
    <m/>
    <s v=""/>
    <s v=""/>
  </r>
  <r>
    <x v="4"/>
    <s v=""/>
    <s v=""/>
    <x v="84"/>
    <x v="76"/>
    <x v="76"/>
    <x v="7"/>
    <x v="12"/>
    <x v="0"/>
    <x v="0"/>
    <m/>
    <s v=""/>
    <s v=""/>
  </r>
  <r>
    <x v="4"/>
    <s v=""/>
    <s v=""/>
    <x v="84"/>
    <x v="76"/>
    <x v="76"/>
    <x v="7"/>
    <x v="12"/>
    <x v="0"/>
    <x v="0"/>
    <m/>
    <s v=""/>
    <s v=""/>
  </r>
  <r>
    <x v="4"/>
    <s v=""/>
    <s v=""/>
    <x v="84"/>
    <x v="76"/>
    <x v="76"/>
    <x v="7"/>
    <x v="12"/>
    <x v="0"/>
    <x v="0"/>
    <m/>
    <s v=""/>
    <s v=""/>
  </r>
  <r>
    <x v="4"/>
    <s v=""/>
    <s v=""/>
    <x v="84"/>
    <x v="76"/>
    <x v="76"/>
    <x v="7"/>
    <x v="12"/>
    <x v="0"/>
    <x v="0"/>
    <m/>
    <s v=""/>
    <s v=""/>
  </r>
  <r>
    <x v="4"/>
    <s v=""/>
    <s v=""/>
    <x v="84"/>
    <x v="76"/>
    <x v="76"/>
    <x v="7"/>
    <x v="12"/>
    <x v="0"/>
    <x v="0"/>
    <m/>
    <s v=""/>
    <s v=""/>
  </r>
  <r>
    <x v="4"/>
    <s v=""/>
    <s v=""/>
    <x v="84"/>
    <x v="76"/>
    <x v="76"/>
    <x v="7"/>
    <x v="12"/>
    <x v="0"/>
    <x v="0"/>
    <m/>
    <s v=""/>
    <s v=""/>
  </r>
  <r>
    <x v="4"/>
    <s v=""/>
    <s v=""/>
    <x v="84"/>
    <x v="76"/>
    <x v="76"/>
    <x v="7"/>
    <x v="12"/>
    <x v="0"/>
    <x v="0"/>
    <m/>
    <s v=""/>
    <s v=""/>
  </r>
  <r>
    <x v="4"/>
    <s v=""/>
    <s v=""/>
    <x v="84"/>
    <x v="76"/>
    <x v="76"/>
    <x v="7"/>
    <x v="12"/>
    <x v="0"/>
    <x v="0"/>
    <m/>
    <s v=""/>
    <s v=""/>
  </r>
  <r>
    <x v="4"/>
    <s v=""/>
    <s v=""/>
    <x v="84"/>
    <x v="76"/>
    <x v="76"/>
    <x v="7"/>
    <x v="12"/>
    <x v="0"/>
    <x v="0"/>
    <m/>
    <s v=""/>
    <s v=""/>
  </r>
  <r>
    <x v="4"/>
    <s v=""/>
    <s v=""/>
    <x v="84"/>
    <x v="76"/>
    <x v="76"/>
    <x v="7"/>
    <x v="12"/>
    <x v="0"/>
    <x v="0"/>
    <m/>
    <s v=""/>
    <s v=""/>
  </r>
  <r>
    <x v="4"/>
    <s v=""/>
    <s v=""/>
    <x v="84"/>
    <x v="76"/>
    <x v="76"/>
    <x v="7"/>
    <x v="12"/>
    <x v="0"/>
    <x v="0"/>
    <m/>
    <s v=""/>
    <s v=""/>
  </r>
  <r>
    <x v="4"/>
    <s v=""/>
    <s v=""/>
    <x v="84"/>
    <x v="76"/>
    <x v="76"/>
    <x v="7"/>
    <x v="12"/>
    <x v="0"/>
    <x v="0"/>
    <m/>
    <s v=""/>
    <s v=""/>
  </r>
  <r>
    <x v="4"/>
    <s v=""/>
    <s v=""/>
    <x v="84"/>
    <x v="76"/>
    <x v="76"/>
    <x v="7"/>
    <x v="12"/>
    <x v="0"/>
    <x v="0"/>
    <m/>
    <s v=""/>
    <s v=""/>
  </r>
  <r>
    <x v="4"/>
    <s v=""/>
    <s v=""/>
    <x v="84"/>
    <x v="76"/>
    <x v="76"/>
    <x v="7"/>
    <x v="12"/>
    <x v="0"/>
    <x v="0"/>
    <m/>
    <s v=""/>
    <s v=""/>
  </r>
  <r>
    <x v="4"/>
    <s v=""/>
    <s v=""/>
    <x v="84"/>
    <x v="76"/>
    <x v="76"/>
    <x v="7"/>
    <x v="12"/>
    <x v="0"/>
    <x v="0"/>
    <m/>
    <s v=""/>
    <s v=""/>
  </r>
  <r>
    <x v="4"/>
    <s v=""/>
    <s v=""/>
    <x v="84"/>
    <x v="76"/>
    <x v="76"/>
    <x v="7"/>
    <x v="12"/>
    <x v="0"/>
    <x v="0"/>
    <m/>
    <s v=""/>
    <s v=""/>
  </r>
  <r>
    <x v="4"/>
    <s v=""/>
    <s v=""/>
    <x v="84"/>
    <x v="76"/>
    <x v="76"/>
    <x v="7"/>
    <x v="12"/>
    <x v="0"/>
    <x v="0"/>
    <m/>
    <s v=""/>
    <s v=""/>
  </r>
  <r>
    <x v="4"/>
    <s v=""/>
    <s v=""/>
    <x v="84"/>
    <x v="76"/>
    <x v="76"/>
    <x v="7"/>
    <x v="12"/>
    <x v="0"/>
    <x v="0"/>
    <m/>
    <s v=""/>
    <s v=""/>
  </r>
  <r>
    <x v="4"/>
    <s v=""/>
    <s v=""/>
    <x v="84"/>
    <x v="76"/>
    <x v="76"/>
    <x v="7"/>
    <x v="12"/>
    <x v="0"/>
    <x v="0"/>
    <m/>
    <s v=""/>
    <s v=""/>
  </r>
  <r>
    <x v="4"/>
    <s v=""/>
    <s v=""/>
    <x v="84"/>
    <x v="76"/>
    <x v="76"/>
    <x v="7"/>
    <x v="12"/>
    <x v="0"/>
    <x v="0"/>
    <m/>
    <s v=""/>
    <s v=""/>
  </r>
  <r>
    <x v="4"/>
    <s v=""/>
    <s v=""/>
    <x v="84"/>
    <x v="76"/>
    <x v="76"/>
    <x v="7"/>
    <x v="12"/>
    <x v="0"/>
    <x v="0"/>
    <m/>
    <s v=""/>
    <s v=""/>
  </r>
  <r>
    <x v="4"/>
    <s v=""/>
    <s v=""/>
    <x v="84"/>
    <x v="76"/>
    <x v="76"/>
    <x v="7"/>
    <x v="12"/>
    <x v="0"/>
    <x v="0"/>
    <m/>
    <s v=""/>
    <s v=""/>
  </r>
  <r>
    <x v="4"/>
    <s v=""/>
    <s v=""/>
    <x v="84"/>
    <x v="76"/>
    <x v="76"/>
    <x v="7"/>
    <x v="12"/>
    <x v="0"/>
    <x v="0"/>
    <m/>
    <s v=""/>
    <s v=""/>
  </r>
  <r>
    <x v="4"/>
    <s v=""/>
    <s v=""/>
    <x v="84"/>
    <x v="76"/>
    <x v="76"/>
    <x v="7"/>
    <x v="12"/>
    <x v="0"/>
    <x v="0"/>
    <m/>
    <s v=""/>
    <s v=""/>
  </r>
  <r>
    <x v="4"/>
    <s v=""/>
    <s v=""/>
    <x v="84"/>
    <x v="76"/>
    <x v="76"/>
    <x v="7"/>
    <x v="12"/>
    <x v="0"/>
    <x v="0"/>
    <m/>
    <s v=""/>
    <s v=""/>
  </r>
  <r>
    <x v="4"/>
    <s v=""/>
    <s v=""/>
    <x v="84"/>
    <x v="76"/>
    <x v="76"/>
    <x v="7"/>
    <x v="12"/>
    <x v="0"/>
    <x v="0"/>
    <m/>
    <s v=""/>
    <s v=""/>
  </r>
  <r>
    <x v="4"/>
    <s v=""/>
    <s v=""/>
    <x v="84"/>
    <x v="76"/>
    <x v="76"/>
    <x v="7"/>
    <x v="12"/>
    <x v="0"/>
    <x v="0"/>
    <m/>
    <s v=""/>
    <s v=""/>
  </r>
  <r>
    <x v="4"/>
    <s v=""/>
    <s v=""/>
    <x v="84"/>
    <x v="76"/>
    <x v="76"/>
    <x v="7"/>
    <x v="12"/>
    <x v="0"/>
    <x v="0"/>
    <m/>
    <s v=""/>
    <s v=""/>
  </r>
  <r>
    <x v="4"/>
    <s v=""/>
    <s v=""/>
    <x v="84"/>
    <x v="76"/>
    <x v="76"/>
    <x v="7"/>
    <x v="12"/>
    <x v="0"/>
    <x v="0"/>
    <m/>
    <s v=""/>
    <s v=""/>
  </r>
  <r>
    <x v="4"/>
    <s v=""/>
    <s v=""/>
    <x v="84"/>
    <x v="76"/>
    <x v="76"/>
    <x v="7"/>
    <x v="12"/>
    <x v="0"/>
    <x v="0"/>
    <m/>
    <s v=""/>
    <s v=""/>
  </r>
  <r>
    <x v="4"/>
    <s v=""/>
    <s v=""/>
    <x v="84"/>
    <x v="76"/>
    <x v="76"/>
    <x v="7"/>
    <x v="12"/>
    <x v="0"/>
    <x v="0"/>
    <m/>
    <s v=""/>
    <s v=""/>
  </r>
  <r>
    <x v="4"/>
    <s v=""/>
    <s v=""/>
    <x v="84"/>
    <x v="76"/>
    <x v="76"/>
    <x v="7"/>
    <x v="12"/>
    <x v="0"/>
    <x v="0"/>
    <m/>
    <s v=""/>
    <s v=""/>
  </r>
  <r>
    <x v="4"/>
    <s v=""/>
    <s v=""/>
    <x v="84"/>
    <x v="76"/>
    <x v="76"/>
    <x v="7"/>
    <x v="12"/>
    <x v="0"/>
    <x v="0"/>
    <m/>
    <s v=""/>
    <s v=""/>
  </r>
  <r>
    <x v="4"/>
    <s v=""/>
    <s v=""/>
    <x v="84"/>
    <x v="76"/>
    <x v="76"/>
    <x v="7"/>
    <x v="12"/>
    <x v="0"/>
    <x v="0"/>
    <m/>
    <s v=""/>
    <s v=""/>
  </r>
  <r>
    <x v="4"/>
    <s v=""/>
    <s v=""/>
    <x v="84"/>
    <x v="76"/>
    <x v="76"/>
    <x v="7"/>
    <x v="12"/>
    <x v="0"/>
    <x v="0"/>
    <m/>
    <s v=""/>
    <s v=""/>
  </r>
  <r>
    <x v="4"/>
    <s v=""/>
    <s v=""/>
    <x v="84"/>
    <x v="76"/>
    <x v="76"/>
    <x v="7"/>
    <x v="12"/>
    <x v="0"/>
    <x v="0"/>
    <m/>
    <s v=""/>
    <s v=""/>
  </r>
  <r>
    <x v="4"/>
    <s v=""/>
    <s v=""/>
    <x v="84"/>
    <x v="76"/>
    <x v="76"/>
    <x v="7"/>
    <x v="12"/>
    <x v="0"/>
    <x v="0"/>
    <m/>
    <s v=""/>
    <s v=""/>
  </r>
  <r>
    <x v="4"/>
    <s v=""/>
    <s v=""/>
    <x v="84"/>
    <x v="76"/>
    <x v="76"/>
    <x v="7"/>
    <x v="12"/>
    <x v="0"/>
    <x v="0"/>
    <m/>
    <s v=""/>
    <s v=""/>
  </r>
  <r>
    <x v="4"/>
    <s v=""/>
    <s v=""/>
    <x v="84"/>
    <x v="76"/>
    <x v="76"/>
    <x v="7"/>
    <x v="12"/>
    <x v="0"/>
    <x v="0"/>
    <m/>
    <s v=""/>
    <s v=""/>
  </r>
  <r>
    <x v="4"/>
    <s v=""/>
    <s v=""/>
    <x v="84"/>
    <x v="76"/>
    <x v="76"/>
    <x v="7"/>
    <x v="12"/>
    <x v="0"/>
    <x v="0"/>
    <m/>
    <s v=""/>
    <s v=""/>
  </r>
  <r>
    <x v="4"/>
    <s v=""/>
    <s v=""/>
    <x v="84"/>
    <x v="76"/>
    <x v="76"/>
    <x v="7"/>
    <x v="12"/>
    <x v="0"/>
    <x v="0"/>
    <m/>
    <s v=""/>
    <s v=""/>
  </r>
  <r>
    <x v="4"/>
    <s v=""/>
    <s v=""/>
    <x v="84"/>
    <x v="76"/>
    <x v="76"/>
    <x v="7"/>
    <x v="12"/>
    <x v="0"/>
    <x v="0"/>
    <m/>
    <s v=""/>
    <s v=""/>
  </r>
  <r>
    <x v="4"/>
    <s v=""/>
    <s v=""/>
    <x v="84"/>
    <x v="76"/>
    <x v="76"/>
    <x v="7"/>
    <x v="12"/>
    <x v="0"/>
    <x v="0"/>
    <m/>
    <s v=""/>
    <s v=""/>
  </r>
  <r>
    <x v="4"/>
    <s v=""/>
    <s v=""/>
    <x v="84"/>
    <x v="76"/>
    <x v="76"/>
    <x v="7"/>
    <x v="12"/>
    <x v="0"/>
    <x v="0"/>
    <m/>
    <s v=""/>
    <s v=""/>
  </r>
  <r>
    <x v="4"/>
    <s v=""/>
    <s v=""/>
    <x v="84"/>
    <x v="76"/>
    <x v="76"/>
    <x v="7"/>
    <x v="12"/>
    <x v="0"/>
    <x v="0"/>
    <m/>
    <s v=""/>
    <s v=""/>
  </r>
  <r>
    <x v="4"/>
    <s v=""/>
    <s v=""/>
    <x v="84"/>
    <x v="76"/>
    <x v="76"/>
    <x v="7"/>
    <x v="12"/>
    <x v="0"/>
    <x v="0"/>
    <m/>
    <s v=""/>
    <s v=""/>
  </r>
  <r>
    <x v="4"/>
    <s v=""/>
    <s v=""/>
    <x v="84"/>
    <x v="76"/>
    <x v="76"/>
    <x v="7"/>
    <x v="12"/>
    <x v="0"/>
    <x v="0"/>
    <m/>
    <s v=""/>
    <s v=""/>
  </r>
  <r>
    <x v="4"/>
    <s v=""/>
    <s v=""/>
    <x v="84"/>
    <x v="76"/>
    <x v="76"/>
    <x v="7"/>
    <x v="12"/>
    <x v="0"/>
    <x v="0"/>
    <m/>
    <s v=""/>
    <s v=""/>
  </r>
  <r>
    <x v="4"/>
    <s v=""/>
    <s v=""/>
    <x v="84"/>
    <x v="76"/>
    <x v="76"/>
    <x v="7"/>
    <x v="12"/>
    <x v="0"/>
    <x v="0"/>
    <m/>
    <s v=""/>
    <s v=""/>
  </r>
  <r>
    <x v="4"/>
    <s v=""/>
    <s v=""/>
    <x v="84"/>
    <x v="76"/>
    <x v="76"/>
    <x v="7"/>
    <x v="12"/>
    <x v="0"/>
    <x v="0"/>
    <m/>
    <s v=""/>
    <s v=""/>
  </r>
  <r>
    <x v="4"/>
    <s v=""/>
    <s v=""/>
    <x v="84"/>
    <x v="76"/>
    <x v="76"/>
    <x v="7"/>
    <x v="12"/>
    <x v="0"/>
    <x v="0"/>
    <m/>
    <s v=""/>
    <s v=""/>
  </r>
  <r>
    <x v="4"/>
    <s v=""/>
    <s v=""/>
    <x v="84"/>
    <x v="76"/>
    <x v="76"/>
    <x v="7"/>
    <x v="12"/>
    <x v="0"/>
    <x v="0"/>
    <m/>
    <s v=""/>
    <s v=""/>
  </r>
  <r>
    <x v="4"/>
    <s v=""/>
    <s v=""/>
    <x v="84"/>
    <x v="76"/>
    <x v="76"/>
    <x v="7"/>
    <x v="12"/>
    <x v="0"/>
    <x v="0"/>
    <m/>
    <s v=""/>
    <s v=""/>
  </r>
  <r>
    <x v="4"/>
    <s v=""/>
    <s v=""/>
    <x v="84"/>
    <x v="76"/>
    <x v="76"/>
    <x v="7"/>
    <x v="12"/>
    <x v="0"/>
    <x v="0"/>
    <m/>
    <s v=""/>
    <s v=""/>
  </r>
  <r>
    <x v="4"/>
    <s v=""/>
    <s v=""/>
    <x v="84"/>
    <x v="76"/>
    <x v="76"/>
    <x v="7"/>
    <x v="12"/>
    <x v="0"/>
    <x v="0"/>
    <m/>
    <s v=""/>
    <s v=""/>
  </r>
  <r>
    <x v="4"/>
    <s v=""/>
    <s v=""/>
    <x v="84"/>
    <x v="76"/>
    <x v="76"/>
    <x v="7"/>
    <x v="12"/>
    <x v="0"/>
    <x v="0"/>
    <m/>
    <s v=""/>
    <s v=""/>
  </r>
  <r>
    <x v="4"/>
    <s v=""/>
    <s v=""/>
    <x v="84"/>
    <x v="76"/>
    <x v="76"/>
    <x v="7"/>
    <x v="12"/>
    <x v="0"/>
    <x v="0"/>
    <m/>
    <s v=""/>
    <s v=""/>
  </r>
  <r>
    <x v="4"/>
    <s v=""/>
    <s v=""/>
    <x v="84"/>
    <x v="76"/>
    <x v="76"/>
    <x v="7"/>
    <x v="12"/>
    <x v="0"/>
    <x v="0"/>
    <m/>
    <s v=""/>
    <s v=""/>
  </r>
  <r>
    <x v="4"/>
    <s v=""/>
    <s v=""/>
    <x v="84"/>
    <x v="76"/>
    <x v="76"/>
    <x v="7"/>
    <x v="12"/>
    <x v="0"/>
    <x v="0"/>
    <m/>
    <s v=""/>
    <s v=""/>
  </r>
  <r>
    <x v="4"/>
    <s v=""/>
    <s v=""/>
    <x v="84"/>
    <x v="76"/>
    <x v="76"/>
    <x v="7"/>
    <x v="12"/>
    <x v="0"/>
    <x v="0"/>
    <m/>
    <s v=""/>
    <s v=""/>
  </r>
  <r>
    <x v="4"/>
    <s v=""/>
    <s v=""/>
    <x v="84"/>
    <x v="76"/>
    <x v="76"/>
    <x v="7"/>
    <x v="12"/>
    <x v="0"/>
    <x v="0"/>
    <m/>
    <s v=""/>
    <s v=""/>
  </r>
  <r>
    <x v="4"/>
    <s v=""/>
    <s v=""/>
    <x v="84"/>
    <x v="76"/>
    <x v="76"/>
    <x v="7"/>
    <x v="12"/>
    <x v="0"/>
    <x v="0"/>
    <m/>
    <s v=""/>
    <s v=""/>
  </r>
  <r>
    <x v="4"/>
    <s v=""/>
    <s v=""/>
    <x v="84"/>
    <x v="76"/>
    <x v="76"/>
    <x v="7"/>
    <x v="12"/>
    <x v="0"/>
    <x v="0"/>
    <m/>
    <s v=""/>
    <s v=""/>
  </r>
  <r>
    <x v="4"/>
    <s v=""/>
    <s v=""/>
    <x v="84"/>
    <x v="76"/>
    <x v="76"/>
    <x v="7"/>
    <x v="12"/>
    <x v="0"/>
    <x v="0"/>
    <m/>
    <s v=""/>
    <s v=""/>
  </r>
  <r>
    <x v="4"/>
    <s v=""/>
    <s v=""/>
    <x v="84"/>
    <x v="76"/>
    <x v="76"/>
    <x v="7"/>
    <x v="12"/>
    <x v="0"/>
    <x v="0"/>
    <m/>
    <s v=""/>
    <s v=""/>
  </r>
  <r>
    <x v="4"/>
    <s v=""/>
    <s v=""/>
    <x v="84"/>
    <x v="76"/>
    <x v="76"/>
    <x v="7"/>
    <x v="12"/>
    <x v="0"/>
    <x v="0"/>
    <m/>
    <s v=""/>
    <s v=""/>
  </r>
  <r>
    <x v="4"/>
    <s v=""/>
    <s v=""/>
    <x v="84"/>
    <x v="76"/>
    <x v="76"/>
    <x v="7"/>
    <x v="12"/>
    <x v="0"/>
    <x v="0"/>
    <m/>
    <s v=""/>
    <s v=""/>
  </r>
  <r>
    <x v="4"/>
    <s v=""/>
    <s v=""/>
    <x v="84"/>
    <x v="76"/>
    <x v="76"/>
    <x v="7"/>
    <x v="12"/>
    <x v="0"/>
    <x v="0"/>
    <m/>
    <s v=""/>
    <s v=""/>
  </r>
  <r>
    <x v="4"/>
    <s v=""/>
    <s v=""/>
    <x v="84"/>
    <x v="76"/>
    <x v="76"/>
    <x v="7"/>
    <x v="12"/>
    <x v="0"/>
    <x v="0"/>
    <m/>
    <s v=""/>
    <s v=""/>
  </r>
  <r>
    <x v="4"/>
    <s v=""/>
    <s v=""/>
    <x v="84"/>
    <x v="76"/>
    <x v="76"/>
    <x v="7"/>
    <x v="12"/>
    <x v="0"/>
    <x v="0"/>
    <m/>
    <s v=""/>
    <s v=""/>
  </r>
  <r>
    <x v="4"/>
    <s v=""/>
    <s v=""/>
    <x v="84"/>
    <x v="76"/>
    <x v="76"/>
    <x v="7"/>
    <x v="12"/>
    <x v="0"/>
    <x v="0"/>
    <m/>
    <s v=""/>
    <s v=""/>
  </r>
  <r>
    <x v="4"/>
    <s v=""/>
    <s v=""/>
    <x v="84"/>
    <x v="76"/>
    <x v="76"/>
    <x v="7"/>
    <x v="12"/>
    <x v="0"/>
    <x v="0"/>
    <m/>
    <s v=""/>
    <s v=""/>
  </r>
  <r>
    <x v="4"/>
    <s v=""/>
    <s v=""/>
    <x v="84"/>
    <x v="76"/>
    <x v="76"/>
    <x v="7"/>
    <x v="12"/>
    <x v="0"/>
    <x v="0"/>
    <m/>
    <s v=""/>
    <s v=""/>
  </r>
  <r>
    <x v="4"/>
    <s v=""/>
    <s v=""/>
    <x v="84"/>
    <x v="76"/>
    <x v="76"/>
    <x v="7"/>
    <x v="12"/>
    <x v="0"/>
    <x v="0"/>
    <m/>
    <s v=""/>
    <s v=""/>
  </r>
  <r>
    <x v="4"/>
    <s v=""/>
    <s v=""/>
    <x v="84"/>
    <x v="76"/>
    <x v="76"/>
    <x v="7"/>
    <x v="12"/>
    <x v="0"/>
    <x v="0"/>
    <m/>
    <s v=""/>
    <s v=""/>
  </r>
  <r>
    <x v="4"/>
    <s v=""/>
    <s v=""/>
    <x v="84"/>
    <x v="76"/>
    <x v="76"/>
    <x v="7"/>
    <x v="12"/>
    <x v="0"/>
    <x v="0"/>
    <m/>
    <s v=""/>
    <s v=""/>
  </r>
  <r>
    <x v="4"/>
    <s v=""/>
    <s v=""/>
    <x v="84"/>
    <x v="76"/>
    <x v="76"/>
    <x v="7"/>
    <x v="12"/>
    <x v="0"/>
    <x v="0"/>
    <m/>
    <s v=""/>
    <s v=""/>
  </r>
  <r>
    <x v="4"/>
    <s v=""/>
    <s v=""/>
    <x v="84"/>
    <x v="76"/>
    <x v="76"/>
    <x v="7"/>
    <x v="12"/>
    <x v="0"/>
    <x v="0"/>
    <m/>
    <s v=""/>
    <s v=""/>
  </r>
  <r>
    <x v="4"/>
    <s v=""/>
    <s v=""/>
    <x v="84"/>
    <x v="76"/>
    <x v="76"/>
    <x v="7"/>
    <x v="12"/>
    <x v="0"/>
    <x v="0"/>
    <m/>
    <s v=""/>
    <s v=""/>
  </r>
  <r>
    <x v="4"/>
    <s v=""/>
    <s v=""/>
    <x v="84"/>
    <x v="76"/>
    <x v="76"/>
    <x v="7"/>
    <x v="12"/>
    <x v="0"/>
    <x v="0"/>
    <m/>
    <s v=""/>
    <s v=""/>
  </r>
  <r>
    <x v="4"/>
    <s v=""/>
    <s v=""/>
    <x v="84"/>
    <x v="76"/>
    <x v="76"/>
    <x v="7"/>
    <x v="12"/>
    <x v="0"/>
    <x v="0"/>
    <m/>
    <s v=""/>
    <s v=""/>
  </r>
  <r>
    <x v="4"/>
    <s v=""/>
    <s v=""/>
    <x v="84"/>
    <x v="76"/>
    <x v="76"/>
    <x v="7"/>
    <x v="12"/>
    <x v="0"/>
    <x v="0"/>
    <m/>
    <s v=""/>
    <s v=""/>
  </r>
  <r>
    <x v="4"/>
    <s v=""/>
    <s v=""/>
    <x v="84"/>
    <x v="76"/>
    <x v="76"/>
    <x v="7"/>
    <x v="12"/>
    <x v="0"/>
    <x v="0"/>
    <m/>
    <s v=""/>
    <s v=""/>
  </r>
  <r>
    <x v="4"/>
    <s v=""/>
    <s v=""/>
    <x v="84"/>
    <x v="76"/>
    <x v="76"/>
    <x v="7"/>
    <x v="12"/>
    <x v="0"/>
    <x v="0"/>
    <m/>
    <s v=""/>
    <s v=""/>
  </r>
  <r>
    <x v="4"/>
    <s v=""/>
    <s v=""/>
    <x v="84"/>
    <x v="76"/>
    <x v="76"/>
    <x v="7"/>
    <x v="12"/>
    <x v="0"/>
    <x v="0"/>
    <m/>
    <s v=""/>
    <s v=""/>
  </r>
  <r>
    <x v="4"/>
    <s v=""/>
    <s v=""/>
    <x v="84"/>
    <x v="76"/>
    <x v="76"/>
    <x v="7"/>
    <x v="12"/>
    <x v="0"/>
    <x v="0"/>
    <m/>
    <s v=""/>
    <s v=""/>
  </r>
  <r>
    <x v="4"/>
    <s v=""/>
    <s v=""/>
    <x v="84"/>
    <x v="76"/>
    <x v="76"/>
    <x v="7"/>
    <x v="12"/>
    <x v="0"/>
    <x v="0"/>
    <m/>
    <s v=""/>
    <s v=""/>
  </r>
  <r>
    <x v="4"/>
    <s v=""/>
    <s v=""/>
    <x v="84"/>
    <x v="76"/>
    <x v="76"/>
    <x v="7"/>
    <x v="12"/>
    <x v="0"/>
    <x v="0"/>
    <m/>
    <s v=""/>
    <s v=""/>
  </r>
  <r>
    <x v="4"/>
    <s v=""/>
    <s v=""/>
    <x v="84"/>
    <x v="76"/>
    <x v="76"/>
    <x v="7"/>
    <x v="12"/>
    <x v="0"/>
    <x v="0"/>
    <m/>
    <s v=""/>
    <s v=""/>
  </r>
</pivotCacheRecords>
</file>

<file path=xl/pivotCache/pivotCacheRecords6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88">
  <r>
    <x v="0"/>
    <s v="Date"/>
    <s v="Venue"/>
    <x v="0"/>
    <x v="0"/>
    <x v="0"/>
    <x v="0"/>
    <x v="0"/>
    <m/>
    <m/>
    <m/>
    <s v=""/>
    <s v=""/>
  </r>
  <r>
    <x v="0"/>
    <s v="Date"/>
    <s v="Venue"/>
    <x v="1"/>
    <x v="1"/>
    <x v="1"/>
    <x v="0"/>
    <x v="0"/>
    <m/>
    <m/>
    <m/>
    <s v=""/>
    <s v=""/>
  </r>
  <r>
    <x v="0"/>
    <s v="Date"/>
    <s v="Venue"/>
    <x v="2"/>
    <x v="2"/>
    <x v="2"/>
    <x v="1"/>
    <x v="1"/>
    <m/>
    <m/>
    <m/>
    <s v=""/>
    <s v=""/>
  </r>
  <r>
    <x v="0"/>
    <s v="Date"/>
    <s v="Venue"/>
    <x v="3"/>
    <x v="3"/>
    <x v="3"/>
    <x v="1"/>
    <x v="1"/>
    <m/>
    <m/>
    <m/>
    <s v=""/>
    <s v=""/>
  </r>
  <r>
    <x v="0"/>
    <s v="Date"/>
    <s v="Venue"/>
    <x v="4"/>
    <x v="4"/>
    <x v="4"/>
    <x v="1"/>
    <x v="1"/>
    <m/>
    <m/>
    <m/>
    <s v=""/>
    <s v=""/>
  </r>
  <r>
    <x v="0"/>
    <s v="Date"/>
    <s v="Venue"/>
    <x v="5"/>
    <x v="5"/>
    <x v="5"/>
    <x v="1"/>
    <x v="1"/>
    <m/>
    <m/>
    <m/>
    <s v=""/>
    <s v=""/>
  </r>
  <r>
    <x v="0"/>
    <s v="Date"/>
    <s v="Venue"/>
    <x v="0"/>
    <x v="0"/>
    <x v="0"/>
    <x v="0"/>
    <x v="0"/>
    <s v="Kob"/>
    <m/>
    <n v="40"/>
    <n v="0.7"/>
    <n v="0.7"/>
  </r>
  <r>
    <x v="0"/>
    <s v="Date"/>
    <s v="Venue"/>
    <x v="0"/>
    <x v="0"/>
    <x v="0"/>
    <x v="0"/>
    <x v="0"/>
    <s v="Kob"/>
    <m/>
    <n v="49"/>
    <n v="1.2"/>
    <n v="1.2"/>
  </r>
  <r>
    <x v="0"/>
    <s v="Date"/>
    <s v="Venue"/>
    <x v="6"/>
    <x v="6"/>
    <x v="6"/>
    <x v="0"/>
    <x v="1"/>
    <m/>
    <m/>
    <m/>
    <s v=""/>
    <s v=""/>
  </r>
  <r>
    <x v="0"/>
    <s v="Date"/>
    <s v="Venue"/>
    <x v="7"/>
    <x v="7"/>
    <x v="7"/>
    <x v="0"/>
    <x v="2"/>
    <m/>
    <m/>
    <m/>
    <s v=""/>
    <s v=""/>
  </r>
  <r>
    <x v="0"/>
    <s v="Date"/>
    <s v="Venue"/>
    <x v="8"/>
    <x v="8"/>
    <x v="8"/>
    <x v="0"/>
    <x v="2"/>
    <m/>
    <m/>
    <m/>
    <s v=""/>
    <s v=""/>
  </r>
  <r>
    <x v="0"/>
    <s v="Date"/>
    <s v="Venue"/>
    <x v="9"/>
    <x v="9"/>
    <x v="9"/>
    <x v="0"/>
    <x v="3"/>
    <m/>
    <m/>
    <m/>
    <s v=""/>
    <s v=""/>
  </r>
  <r>
    <x v="0"/>
    <s v="Date"/>
    <s v="Venue"/>
    <x v="10"/>
    <x v="10"/>
    <x v="10"/>
    <x v="0"/>
    <x v="3"/>
    <m/>
    <m/>
    <m/>
    <s v=""/>
    <s v=""/>
  </r>
  <r>
    <x v="0"/>
    <s v="Date"/>
    <s v="Venue"/>
    <x v="10"/>
    <x v="10"/>
    <x v="10"/>
    <x v="0"/>
    <x v="3"/>
    <m/>
    <m/>
    <m/>
    <s v=""/>
    <s v=""/>
  </r>
  <r>
    <x v="0"/>
    <s v="Date"/>
    <s v="Venue"/>
    <x v="11"/>
    <x v="11"/>
    <x v="11"/>
    <x v="0"/>
    <x v="2"/>
    <s v="Kob"/>
    <m/>
    <n v="84"/>
    <n v="6.2"/>
    <n v="6.2"/>
  </r>
  <r>
    <x v="0"/>
    <s v="Date"/>
    <s v="Venue"/>
    <x v="9"/>
    <x v="9"/>
    <x v="9"/>
    <x v="0"/>
    <x v="3"/>
    <m/>
    <m/>
    <m/>
    <s v=""/>
    <s v=""/>
  </r>
  <r>
    <x v="0"/>
    <s v="Date"/>
    <s v="Venue"/>
    <x v="12"/>
    <x v="12"/>
    <x v="12"/>
    <x v="0"/>
    <x v="3"/>
    <m/>
    <m/>
    <m/>
    <s v=""/>
    <s v=""/>
  </r>
  <r>
    <x v="0"/>
    <s v="Date"/>
    <s v="Venue"/>
    <x v="13"/>
    <x v="13"/>
    <x v="13"/>
    <x v="1"/>
    <x v="3"/>
    <m/>
    <m/>
    <m/>
    <s v=""/>
    <s v=""/>
  </r>
  <r>
    <x v="0"/>
    <s v="Date"/>
    <s v="Venue"/>
    <x v="14"/>
    <x v="14"/>
    <x v="14"/>
    <x v="0"/>
    <x v="2"/>
    <m/>
    <m/>
    <m/>
    <s v=""/>
    <s v=""/>
  </r>
  <r>
    <x v="0"/>
    <s v="Date"/>
    <s v="Venue"/>
    <x v="15"/>
    <x v="15"/>
    <x v="15"/>
    <x v="0"/>
    <x v="4"/>
    <s v="Kob"/>
    <m/>
    <n v="60"/>
    <n v="2.2000000000000002"/>
    <n v="2.2000000000000002"/>
  </r>
  <r>
    <x v="0"/>
    <s v="Date"/>
    <s v="Venue"/>
    <x v="16"/>
    <x v="16"/>
    <x v="16"/>
    <x v="0"/>
    <x v="4"/>
    <m/>
    <m/>
    <m/>
    <s v=""/>
    <s v=""/>
  </r>
  <r>
    <x v="0"/>
    <s v="Date"/>
    <s v="Venue"/>
    <x v="15"/>
    <x v="15"/>
    <x v="15"/>
    <x v="0"/>
    <x v="4"/>
    <m/>
    <m/>
    <m/>
    <s v=""/>
    <s v=""/>
  </r>
  <r>
    <x v="0"/>
    <s v="Date"/>
    <s v="Venue"/>
    <x v="17"/>
    <x v="17"/>
    <x v="17"/>
    <x v="0"/>
    <x v="4"/>
    <m/>
    <m/>
    <m/>
    <s v=""/>
    <s v=""/>
  </r>
  <r>
    <x v="0"/>
    <s v="Date"/>
    <s v="Venue"/>
    <x v="18"/>
    <x v="18"/>
    <x v="18"/>
    <x v="0"/>
    <x v="4"/>
    <m/>
    <m/>
    <m/>
    <s v=""/>
    <s v=""/>
  </r>
  <r>
    <x v="0"/>
    <s v="Date"/>
    <s v="Venue"/>
    <x v="19"/>
    <x v="19"/>
    <x v="19"/>
    <x v="1"/>
    <x v="5"/>
    <m/>
    <m/>
    <m/>
    <s v=""/>
    <s v=""/>
  </r>
  <r>
    <x v="0"/>
    <s v="Date"/>
    <s v="Venue"/>
    <x v="20"/>
    <x v="20"/>
    <x v="20"/>
    <x v="1"/>
    <x v="5"/>
    <m/>
    <m/>
    <m/>
    <s v=""/>
    <s v=""/>
  </r>
  <r>
    <x v="0"/>
    <s v="Date"/>
    <s v="Venue"/>
    <x v="21"/>
    <x v="21"/>
    <x v="21"/>
    <x v="0"/>
    <x v="4"/>
    <m/>
    <m/>
    <m/>
    <s v=""/>
    <s v=""/>
  </r>
  <r>
    <x v="0"/>
    <s v="Date"/>
    <s v="Venue"/>
    <x v="20"/>
    <x v="20"/>
    <x v="20"/>
    <x v="1"/>
    <x v="5"/>
    <m/>
    <m/>
    <m/>
    <s v=""/>
    <s v=""/>
  </r>
  <r>
    <x v="0"/>
    <s v="Date"/>
    <s v="Venue"/>
    <x v="22"/>
    <x v="3"/>
    <x v="22"/>
    <x v="1"/>
    <x v="5"/>
    <m/>
    <m/>
    <m/>
    <s v=""/>
    <s v=""/>
  </r>
  <r>
    <x v="0"/>
    <s v="Date"/>
    <s v="Venue"/>
    <x v="23"/>
    <x v="22"/>
    <x v="3"/>
    <x v="0"/>
    <x v="5"/>
    <m/>
    <m/>
    <m/>
    <s v=""/>
    <s v=""/>
  </r>
  <r>
    <x v="0"/>
    <s v="Date"/>
    <s v="Venue"/>
    <x v="19"/>
    <x v="19"/>
    <x v="19"/>
    <x v="1"/>
    <x v="5"/>
    <m/>
    <m/>
    <m/>
    <s v=""/>
    <s v=""/>
  </r>
  <r>
    <x v="0"/>
    <s v="Date"/>
    <s v="Venue"/>
    <x v="24"/>
    <x v="23"/>
    <x v="23"/>
    <x v="0"/>
    <x v="5"/>
    <m/>
    <s v="Shark Cow / Sevengill"/>
    <n v="140"/>
    <n v="36.1"/>
    <n v="36.1"/>
  </r>
  <r>
    <x v="0"/>
    <s v="Date"/>
    <s v="Venue"/>
    <x v="18"/>
    <x v="18"/>
    <x v="18"/>
    <x v="0"/>
    <x v="4"/>
    <m/>
    <s v="Shark Cow / Sevengill"/>
    <n v="132"/>
    <n v="29.8"/>
    <n v="29.8"/>
  </r>
  <r>
    <x v="0"/>
    <s v="Date"/>
    <s v="Venue"/>
    <x v="19"/>
    <x v="19"/>
    <x v="19"/>
    <x v="1"/>
    <x v="5"/>
    <m/>
    <s v="Shark Spotted Gully"/>
    <n v="170"/>
    <n v="26.7"/>
    <n v="26.7"/>
  </r>
  <r>
    <x v="0"/>
    <s v="Date"/>
    <s v="Venue"/>
    <x v="25"/>
    <x v="21"/>
    <x v="24"/>
    <x v="0"/>
    <x v="6"/>
    <s v="Kob"/>
    <m/>
    <n v="47"/>
    <n v="1.1000000000000001"/>
    <n v="1.1000000000000001"/>
  </r>
  <r>
    <x v="0"/>
    <s v="Date"/>
    <s v="Venue"/>
    <x v="26"/>
    <x v="24"/>
    <x v="25"/>
    <x v="1"/>
    <x v="7"/>
    <s v="Kob"/>
    <m/>
    <n v="54"/>
    <n v="1.6"/>
    <n v="1.6"/>
  </r>
  <r>
    <x v="0"/>
    <s v="Date"/>
    <s v="Venue"/>
    <x v="27"/>
    <x v="25"/>
    <x v="26"/>
    <x v="0"/>
    <x v="7"/>
    <s v="Kob"/>
    <m/>
    <n v="62"/>
    <n v="2.5"/>
    <n v="2.5"/>
  </r>
  <r>
    <x v="0"/>
    <s v="Date"/>
    <s v="Venue"/>
    <x v="25"/>
    <x v="21"/>
    <x v="24"/>
    <x v="0"/>
    <x v="6"/>
    <s v="Kob"/>
    <m/>
    <n v="79"/>
    <n v="5.2"/>
    <n v="5.2"/>
  </r>
  <r>
    <x v="0"/>
    <s v="Date"/>
    <s v="Venue"/>
    <x v="28"/>
    <x v="26"/>
    <x v="27"/>
    <x v="0"/>
    <x v="6"/>
    <s v="Kob"/>
    <m/>
    <n v="92"/>
    <n v="8.1999999999999993"/>
    <n v="8.1999999999999993"/>
  </r>
  <r>
    <x v="0"/>
    <s v="Date"/>
    <s v="Venue"/>
    <x v="29"/>
    <x v="27"/>
    <x v="28"/>
    <x v="1"/>
    <x v="7"/>
    <s v="Kob"/>
    <m/>
    <n v="105"/>
    <n v="12.2"/>
    <n v="12.2"/>
  </r>
  <r>
    <x v="0"/>
    <s v="Date"/>
    <s v="Venue"/>
    <x v="30"/>
    <x v="28"/>
    <x v="29"/>
    <x v="0"/>
    <x v="6"/>
    <m/>
    <m/>
    <m/>
    <s v=""/>
    <s v=""/>
  </r>
  <r>
    <x v="0"/>
    <s v="Date"/>
    <s v="Venue"/>
    <x v="31"/>
    <x v="29"/>
    <x v="30"/>
    <x v="0"/>
    <x v="6"/>
    <m/>
    <m/>
    <m/>
    <s v=""/>
    <s v=""/>
  </r>
  <r>
    <x v="0"/>
    <s v="Date"/>
    <s v="Venue"/>
    <x v="32"/>
    <x v="26"/>
    <x v="31"/>
    <x v="0"/>
    <x v="6"/>
    <m/>
    <m/>
    <m/>
    <s v=""/>
    <s v=""/>
  </r>
  <r>
    <x v="0"/>
    <s v="Date"/>
    <s v="Venue"/>
    <x v="33"/>
    <x v="26"/>
    <x v="32"/>
    <x v="0"/>
    <x v="6"/>
    <m/>
    <m/>
    <m/>
    <s v=""/>
    <s v=""/>
  </r>
  <r>
    <x v="0"/>
    <s v="Date"/>
    <s v="Venue"/>
    <x v="34"/>
    <x v="30"/>
    <x v="33"/>
    <x v="2"/>
    <x v="8"/>
    <m/>
    <m/>
    <m/>
    <s v=""/>
    <s v=""/>
  </r>
  <r>
    <x v="0"/>
    <s v="Date"/>
    <s v="Venue"/>
    <x v="35"/>
    <x v="31"/>
    <x v="34"/>
    <x v="2"/>
    <x v="8"/>
    <m/>
    <m/>
    <m/>
    <s v=""/>
    <s v=""/>
  </r>
  <r>
    <x v="0"/>
    <s v="Date"/>
    <s v="Venue"/>
    <x v="36"/>
    <x v="32"/>
    <x v="35"/>
    <x v="3"/>
    <x v="9"/>
    <m/>
    <m/>
    <m/>
    <s v=""/>
    <s v=""/>
  </r>
  <r>
    <x v="0"/>
    <s v="Date"/>
    <s v="Venue"/>
    <x v="37"/>
    <x v="33"/>
    <x v="36"/>
    <x v="3"/>
    <x v="9"/>
    <m/>
    <m/>
    <m/>
    <s v=""/>
    <s v=""/>
  </r>
  <r>
    <x v="0"/>
    <s v="Date"/>
    <s v="Venue"/>
    <x v="37"/>
    <x v="33"/>
    <x v="36"/>
    <x v="3"/>
    <x v="9"/>
    <m/>
    <m/>
    <m/>
    <s v=""/>
    <s v=""/>
  </r>
  <r>
    <x v="0"/>
    <s v="Date"/>
    <s v="Venue"/>
    <x v="34"/>
    <x v="30"/>
    <x v="33"/>
    <x v="2"/>
    <x v="8"/>
    <m/>
    <m/>
    <m/>
    <s v=""/>
    <s v=""/>
  </r>
  <r>
    <x v="0"/>
    <s v="Date"/>
    <s v="Venue"/>
    <x v="38"/>
    <x v="34"/>
    <x v="37"/>
    <x v="2"/>
    <x v="8"/>
    <m/>
    <s v="Shark Spotted Gully"/>
    <n v="168"/>
    <n v="25.7"/>
    <n v="25.7"/>
  </r>
  <r>
    <x v="0"/>
    <s v="Date"/>
    <s v="Venue"/>
    <x v="39"/>
    <x v="25"/>
    <x v="38"/>
    <x v="2"/>
    <x v="8"/>
    <m/>
    <s v="Shark Spotted Gully"/>
    <n v="167"/>
    <n v="25.2"/>
    <n v="25.2"/>
  </r>
  <r>
    <x v="0"/>
    <s v="Date"/>
    <s v="Venue"/>
    <x v="38"/>
    <x v="34"/>
    <x v="37"/>
    <x v="2"/>
    <x v="8"/>
    <m/>
    <s v="Shark Cow / Sevengill"/>
    <n v="124"/>
    <n v="24.3"/>
    <n v="24.3"/>
  </r>
  <r>
    <x v="0"/>
    <s v="Date"/>
    <s v="Venue"/>
    <x v="40"/>
    <x v="25"/>
    <x v="39"/>
    <x v="3"/>
    <x v="9"/>
    <m/>
    <s v="Shark Spotted Gully"/>
    <n v="165"/>
    <n v="24.1"/>
    <n v="24.1"/>
  </r>
  <r>
    <x v="0"/>
    <s v="Date"/>
    <s v="Venue"/>
    <x v="41"/>
    <x v="35"/>
    <x v="40"/>
    <x v="4"/>
    <x v="10"/>
    <m/>
    <s v="Shark Hound Smooth"/>
    <n v="81"/>
    <n v="1.8"/>
    <n v="1.8"/>
  </r>
  <r>
    <x v="0"/>
    <s v="Date"/>
    <s v="Venue"/>
    <x v="42"/>
    <x v="36"/>
    <x v="3"/>
    <x v="4"/>
    <x v="10"/>
    <m/>
    <s v="Guitarfish - Lesser"/>
    <n v="87"/>
    <n v="2.4"/>
    <n v="2.4"/>
  </r>
  <r>
    <x v="0"/>
    <s v="Date"/>
    <s v="Venue"/>
    <x v="43"/>
    <x v="37"/>
    <x v="41"/>
    <x v="4"/>
    <x v="10"/>
    <s v="Kob"/>
    <m/>
    <n v="43"/>
    <n v="0.8"/>
    <n v="0.8"/>
  </r>
  <r>
    <x v="0"/>
    <s v="Date"/>
    <s v="Venue"/>
    <x v="44"/>
    <x v="38"/>
    <x v="42"/>
    <x v="4"/>
    <x v="11"/>
    <s v="Kob"/>
    <m/>
    <n v="42"/>
    <n v="0.8"/>
    <n v="0.8"/>
  </r>
  <r>
    <x v="0"/>
    <s v="Date"/>
    <s v="Venue"/>
    <x v="41"/>
    <x v="35"/>
    <x v="40"/>
    <x v="4"/>
    <x v="10"/>
    <m/>
    <s v="Shark Spotted Gully"/>
    <n v="95"/>
    <n v="3.6"/>
    <n v="3.6"/>
  </r>
  <r>
    <x v="0"/>
    <s v="Date"/>
    <s v="Venue"/>
    <x v="41"/>
    <x v="35"/>
    <x v="40"/>
    <x v="4"/>
    <x v="10"/>
    <m/>
    <s v="Shark Spotted Gully"/>
    <n v="97"/>
    <n v="3.9"/>
    <n v="3.9"/>
  </r>
  <r>
    <x v="0"/>
    <s v="Date"/>
    <s v="Venue"/>
    <x v="45"/>
    <x v="39"/>
    <x v="43"/>
    <x v="4"/>
    <x v="11"/>
    <m/>
    <s v="Shark Spotted Gully"/>
    <n v="97"/>
    <n v="3.9"/>
    <n v="3.9"/>
  </r>
  <r>
    <x v="0"/>
    <s v="Date"/>
    <s v="Venue"/>
    <x v="46"/>
    <x v="40"/>
    <x v="44"/>
    <x v="0"/>
    <x v="4"/>
    <m/>
    <s v="Shark Spotted Gully"/>
    <n v="168"/>
    <n v="25.7"/>
    <n v="25.7"/>
  </r>
  <r>
    <x v="0"/>
    <s v="Date"/>
    <s v="Venue"/>
    <x v="23"/>
    <x v="22"/>
    <x v="3"/>
    <x v="0"/>
    <x v="5"/>
    <m/>
    <s v="Shark Cow / Sevengill"/>
    <n v="124"/>
    <n v="24.3"/>
    <n v="24.3"/>
  </r>
  <r>
    <x v="0"/>
    <s v="Date"/>
    <s v="Venue"/>
    <x v="23"/>
    <x v="22"/>
    <x v="3"/>
    <x v="0"/>
    <x v="5"/>
    <m/>
    <s v="Shark Cow / Sevengill"/>
    <n v="124"/>
    <n v="24.3"/>
    <n v="24.3"/>
  </r>
  <r>
    <x v="0"/>
    <s v="Date"/>
    <s v="Venue"/>
    <x v="16"/>
    <x v="16"/>
    <x v="16"/>
    <x v="0"/>
    <x v="4"/>
    <m/>
    <s v="Shark Spotted Gully"/>
    <n v="165"/>
    <n v="24.1"/>
    <n v="24.1"/>
  </r>
  <r>
    <x v="0"/>
    <s v="Date"/>
    <s v="Venue"/>
    <x v="47"/>
    <x v="41"/>
    <x v="45"/>
    <x v="1"/>
    <x v="5"/>
    <m/>
    <s v="Shark Spotted Gully"/>
    <n v="164"/>
    <n v="23.6"/>
    <n v="23.6"/>
  </r>
  <r>
    <x v="0"/>
    <s v="Date"/>
    <s v="Venue"/>
    <x v="48"/>
    <x v="42"/>
    <x v="46"/>
    <x v="0"/>
    <x v="4"/>
    <m/>
    <s v="Shark Spotted Gully"/>
    <n v="162"/>
    <n v="22.7"/>
    <n v="22.7"/>
  </r>
  <r>
    <x v="0"/>
    <s v="Date"/>
    <s v="Venue"/>
    <x v="23"/>
    <x v="22"/>
    <x v="3"/>
    <x v="0"/>
    <x v="5"/>
    <m/>
    <s v="Shark Cow / Sevengill"/>
    <n v="121"/>
    <n v="22.4"/>
    <n v="22.4"/>
  </r>
  <r>
    <x v="0"/>
    <s v="Date"/>
    <s v="Venue"/>
    <x v="49"/>
    <x v="43"/>
    <x v="47"/>
    <x v="1"/>
    <x v="5"/>
    <m/>
    <s v="Shark Cow / Sevengill"/>
    <n v="120"/>
    <n v="21.8"/>
    <n v="21.8"/>
  </r>
  <r>
    <x v="0"/>
    <s v="Date"/>
    <s v="Venue"/>
    <x v="18"/>
    <x v="18"/>
    <x v="18"/>
    <x v="0"/>
    <x v="4"/>
    <m/>
    <s v="Shark Spotted Gully"/>
    <n v="160"/>
    <n v="21.7"/>
    <n v="21.7"/>
  </r>
  <r>
    <x v="0"/>
    <s v="Date"/>
    <s v="Venue"/>
    <x v="17"/>
    <x v="17"/>
    <x v="17"/>
    <x v="0"/>
    <x v="4"/>
    <m/>
    <s v="Shark Spotted Gully"/>
    <n v="158"/>
    <n v="20.8"/>
    <n v="20.8"/>
  </r>
  <r>
    <x v="0"/>
    <s v="Date"/>
    <s v="Venue"/>
    <x v="17"/>
    <x v="17"/>
    <x v="17"/>
    <x v="0"/>
    <x v="4"/>
    <m/>
    <s v="Shark Spotted Gully"/>
    <n v="158"/>
    <n v="20.8"/>
    <n v="20.8"/>
  </r>
  <r>
    <x v="0"/>
    <s v="Date"/>
    <s v="Venue"/>
    <x v="16"/>
    <x v="16"/>
    <x v="16"/>
    <x v="0"/>
    <x v="4"/>
    <m/>
    <s v="Shark Spotted Gully"/>
    <n v="156"/>
    <n v="19.899999999999999"/>
    <n v="19.899999999999999"/>
  </r>
  <r>
    <x v="0"/>
    <s v="Date"/>
    <s v="Venue"/>
    <x v="49"/>
    <x v="43"/>
    <x v="47"/>
    <x v="1"/>
    <x v="5"/>
    <m/>
    <s v="Shark Spotted Gully"/>
    <n v="156"/>
    <n v="19.899999999999999"/>
    <n v="19.899999999999999"/>
  </r>
  <r>
    <x v="0"/>
    <s v="Date"/>
    <s v="Venue"/>
    <x v="17"/>
    <x v="17"/>
    <x v="17"/>
    <x v="0"/>
    <x v="4"/>
    <m/>
    <s v="Shark Spotted Gully"/>
    <n v="155"/>
    <n v="19.5"/>
    <n v="19.5"/>
  </r>
  <r>
    <x v="0"/>
    <s v="Date"/>
    <s v="Venue"/>
    <x v="50"/>
    <x v="44"/>
    <x v="48"/>
    <x v="0"/>
    <x v="7"/>
    <m/>
    <m/>
    <m/>
    <s v=""/>
    <s v=""/>
  </r>
  <r>
    <x v="0"/>
    <s v="Date"/>
    <s v="Venue"/>
    <x v="51"/>
    <x v="45"/>
    <x v="49"/>
    <x v="1"/>
    <x v="7"/>
    <m/>
    <m/>
    <m/>
    <s v=""/>
    <s v=""/>
  </r>
  <r>
    <x v="0"/>
    <s v="Date"/>
    <s v="Venue"/>
    <x v="30"/>
    <x v="28"/>
    <x v="29"/>
    <x v="0"/>
    <x v="6"/>
    <m/>
    <m/>
    <m/>
    <s v=""/>
    <s v=""/>
  </r>
  <r>
    <x v="0"/>
    <s v="Date"/>
    <s v="Venue"/>
    <x v="33"/>
    <x v="26"/>
    <x v="32"/>
    <x v="0"/>
    <x v="6"/>
    <m/>
    <m/>
    <m/>
    <s v=""/>
    <s v=""/>
  </r>
  <r>
    <x v="0"/>
    <s v="Date"/>
    <s v="Venue"/>
    <x v="31"/>
    <x v="29"/>
    <x v="30"/>
    <x v="0"/>
    <x v="6"/>
    <m/>
    <m/>
    <m/>
    <s v=""/>
    <s v=""/>
  </r>
  <r>
    <x v="0"/>
    <s v="Date"/>
    <s v="Venue"/>
    <x v="32"/>
    <x v="26"/>
    <x v="31"/>
    <x v="0"/>
    <x v="6"/>
    <m/>
    <m/>
    <m/>
    <s v=""/>
    <s v=""/>
  </r>
  <r>
    <x v="0"/>
    <s v="Date"/>
    <s v="Venue"/>
    <x v="30"/>
    <x v="28"/>
    <x v="29"/>
    <x v="0"/>
    <x v="6"/>
    <m/>
    <m/>
    <m/>
    <s v=""/>
    <s v=""/>
  </r>
  <r>
    <x v="0"/>
    <s v="Date"/>
    <s v="Venue"/>
    <x v="27"/>
    <x v="25"/>
    <x v="26"/>
    <x v="0"/>
    <x v="7"/>
    <m/>
    <s v="Shark Spotted Gully"/>
    <n v="161"/>
    <n v="22.2"/>
    <n v="22.2"/>
  </r>
  <r>
    <x v="0"/>
    <s v="Date"/>
    <s v="Venue"/>
    <x v="51"/>
    <x v="45"/>
    <x v="49"/>
    <x v="1"/>
    <x v="7"/>
    <m/>
    <s v="Shark Spotted Gully"/>
    <n v="161"/>
    <n v="22.2"/>
    <n v="22.2"/>
  </r>
  <r>
    <x v="0"/>
    <s v="Date"/>
    <s v="Venue"/>
    <x v="52"/>
    <x v="46"/>
    <x v="50"/>
    <x v="0"/>
    <x v="6"/>
    <m/>
    <s v="Shark Cow / Sevengill"/>
    <n v="120"/>
    <n v="21.8"/>
    <n v="21.8"/>
  </r>
  <r>
    <x v="0"/>
    <s v="Date"/>
    <s v="Venue"/>
    <x v="3"/>
    <x v="3"/>
    <x v="3"/>
    <x v="1"/>
    <x v="1"/>
    <m/>
    <m/>
    <m/>
    <s v=""/>
    <s v=""/>
  </r>
  <r>
    <x v="0"/>
    <s v="Date"/>
    <s v="Venue"/>
    <x v="53"/>
    <x v="47"/>
    <x v="51"/>
    <x v="1"/>
    <x v="1"/>
    <m/>
    <m/>
    <m/>
    <s v=""/>
    <s v=""/>
  </r>
  <r>
    <x v="0"/>
    <s v="Date"/>
    <s v="Venue"/>
    <x v="0"/>
    <x v="0"/>
    <x v="0"/>
    <x v="0"/>
    <x v="0"/>
    <m/>
    <m/>
    <m/>
    <s v=""/>
    <s v=""/>
  </r>
  <r>
    <x v="0"/>
    <s v="Date"/>
    <s v="Venue"/>
    <x v="54"/>
    <x v="26"/>
    <x v="52"/>
    <x v="0"/>
    <x v="0"/>
    <m/>
    <m/>
    <m/>
    <s v=""/>
    <s v=""/>
  </r>
  <r>
    <x v="0"/>
    <s v="Date"/>
    <s v="Venue"/>
    <x v="3"/>
    <x v="3"/>
    <x v="3"/>
    <x v="1"/>
    <x v="1"/>
    <m/>
    <m/>
    <m/>
    <s v=""/>
    <s v=""/>
  </r>
  <r>
    <x v="0"/>
    <s v="Date"/>
    <s v="Venue"/>
    <x v="5"/>
    <x v="5"/>
    <x v="5"/>
    <x v="1"/>
    <x v="1"/>
    <m/>
    <m/>
    <m/>
    <s v=""/>
    <s v=""/>
  </r>
  <r>
    <x v="0"/>
    <s v="Date"/>
    <s v="Venue"/>
    <x v="4"/>
    <x v="4"/>
    <x v="4"/>
    <x v="1"/>
    <x v="1"/>
    <m/>
    <m/>
    <m/>
    <s v=""/>
    <s v=""/>
  </r>
  <r>
    <x v="0"/>
    <s v="Date"/>
    <s v="Venue"/>
    <x v="53"/>
    <x v="47"/>
    <x v="51"/>
    <x v="1"/>
    <x v="1"/>
    <m/>
    <m/>
    <m/>
    <s v=""/>
    <s v=""/>
  </r>
  <r>
    <x v="0"/>
    <s v="Date"/>
    <s v="Venue"/>
    <x v="55"/>
    <x v="18"/>
    <x v="11"/>
    <x v="0"/>
    <x v="0"/>
    <m/>
    <m/>
    <m/>
    <s v=""/>
    <s v=""/>
  </r>
  <r>
    <x v="0"/>
    <s v="Date"/>
    <s v="Venue"/>
    <x v="1"/>
    <x v="1"/>
    <x v="1"/>
    <x v="0"/>
    <x v="0"/>
    <m/>
    <m/>
    <m/>
    <s v=""/>
    <s v=""/>
  </r>
  <r>
    <x v="0"/>
    <s v="Date"/>
    <s v="Venue"/>
    <x v="56"/>
    <x v="48"/>
    <x v="53"/>
    <x v="0"/>
    <x v="0"/>
    <m/>
    <m/>
    <m/>
    <s v=""/>
    <s v=""/>
  </r>
  <r>
    <x v="0"/>
    <s v="Date"/>
    <s v="Venue"/>
    <x v="55"/>
    <x v="18"/>
    <x v="11"/>
    <x v="0"/>
    <x v="0"/>
    <s v="Kob"/>
    <m/>
    <n v="65"/>
    <n v="2.8"/>
    <n v="2.8"/>
  </r>
  <r>
    <x v="0"/>
    <s v="Date"/>
    <s v="Venue"/>
    <x v="0"/>
    <x v="0"/>
    <x v="0"/>
    <x v="0"/>
    <x v="0"/>
    <s v="Kob"/>
    <m/>
    <n v="74"/>
    <n v="4.2"/>
    <n v="4.2"/>
  </r>
  <r>
    <x v="0"/>
    <s v="Date"/>
    <s v="Venue"/>
    <x v="56"/>
    <x v="48"/>
    <x v="53"/>
    <x v="0"/>
    <x v="0"/>
    <s v="Kob"/>
    <m/>
    <n v="92"/>
    <n v="8.1999999999999993"/>
    <n v="8.1999999999999993"/>
  </r>
  <r>
    <x v="0"/>
    <s v="Date"/>
    <s v="Venue"/>
    <x v="39"/>
    <x v="25"/>
    <x v="38"/>
    <x v="2"/>
    <x v="8"/>
    <m/>
    <s v="Shark Spotted Gully"/>
    <n v="165"/>
    <n v="24.1"/>
    <n v="24.1"/>
  </r>
  <r>
    <x v="0"/>
    <s v="Date"/>
    <s v="Venue"/>
    <x v="57"/>
    <x v="49"/>
    <x v="54"/>
    <x v="3"/>
    <x v="9"/>
    <m/>
    <s v="Shark Spotted Gully"/>
    <n v="163"/>
    <n v="23.1"/>
    <n v="23.1"/>
  </r>
  <r>
    <x v="0"/>
    <s v="Date"/>
    <s v="Venue"/>
    <x v="39"/>
    <x v="25"/>
    <x v="38"/>
    <x v="2"/>
    <x v="8"/>
    <m/>
    <s v="Shark Spotted Gully"/>
    <n v="163"/>
    <n v="23.1"/>
    <n v="23.1"/>
  </r>
  <r>
    <x v="0"/>
    <s v="Date"/>
    <s v="Venue"/>
    <x v="58"/>
    <x v="50"/>
    <x v="53"/>
    <x v="3"/>
    <x v="9"/>
    <m/>
    <s v="Shark Spotted Gully"/>
    <n v="162"/>
    <n v="22.7"/>
    <n v="22.7"/>
  </r>
  <r>
    <x v="0"/>
    <s v="Date"/>
    <s v="Venue"/>
    <x v="40"/>
    <x v="25"/>
    <x v="39"/>
    <x v="3"/>
    <x v="9"/>
    <m/>
    <s v="Shark Spotted Gully"/>
    <n v="162"/>
    <n v="22.7"/>
    <n v="22.7"/>
  </r>
  <r>
    <x v="0"/>
    <s v="Date"/>
    <s v="Venue"/>
    <x v="59"/>
    <x v="51"/>
    <x v="55"/>
    <x v="2"/>
    <x v="8"/>
    <m/>
    <s v="Shark Spotted Gully"/>
    <n v="161"/>
    <n v="22.2"/>
    <n v="22.2"/>
  </r>
  <r>
    <x v="0"/>
    <s v="Date"/>
    <s v="Venue"/>
    <x v="58"/>
    <x v="50"/>
    <x v="53"/>
    <x v="3"/>
    <x v="9"/>
    <m/>
    <s v="Shark Spotted Gully"/>
    <n v="160"/>
    <n v="21.7"/>
    <n v="21.7"/>
  </r>
  <r>
    <x v="0"/>
    <s v="Date"/>
    <s v="Venue"/>
    <x v="59"/>
    <x v="51"/>
    <x v="55"/>
    <x v="2"/>
    <x v="8"/>
    <m/>
    <s v="Shark Spotted Gully"/>
    <n v="157"/>
    <n v="20.399999999999999"/>
    <n v="20.399999999999999"/>
  </r>
  <r>
    <x v="0"/>
    <s v="Date"/>
    <s v="Venue"/>
    <x v="60"/>
    <x v="52"/>
    <x v="56"/>
    <x v="3"/>
    <x v="9"/>
    <m/>
    <s v="Shark Spotted Gully"/>
    <n v="156"/>
    <n v="19.899999999999999"/>
    <n v="19.899999999999999"/>
  </r>
  <r>
    <x v="0"/>
    <s v="Date"/>
    <s v="Venue"/>
    <x v="40"/>
    <x v="25"/>
    <x v="39"/>
    <x v="3"/>
    <x v="9"/>
    <m/>
    <s v="Shark Spotted Gully"/>
    <n v="156"/>
    <n v="19.899999999999999"/>
    <n v="19.899999999999999"/>
  </r>
  <r>
    <x v="0"/>
    <s v="Date"/>
    <s v="Venue"/>
    <x v="59"/>
    <x v="51"/>
    <x v="55"/>
    <x v="2"/>
    <x v="8"/>
    <m/>
    <s v="Shark Spotted Gully"/>
    <n v="156"/>
    <n v="19.899999999999999"/>
    <n v="19.899999999999999"/>
  </r>
  <r>
    <x v="0"/>
    <s v="Date"/>
    <s v="Venue"/>
    <x v="59"/>
    <x v="51"/>
    <x v="55"/>
    <x v="2"/>
    <x v="8"/>
    <m/>
    <s v="Shark Spotted Gully"/>
    <n v="154"/>
    <n v="19.100000000000001"/>
    <n v="19.100000000000001"/>
  </r>
  <r>
    <x v="0"/>
    <s v="Date"/>
    <s v="Venue"/>
    <x v="61"/>
    <x v="53"/>
    <x v="57"/>
    <x v="3"/>
    <x v="9"/>
    <m/>
    <s v="Shark Spotted Gully"/>
    <n v="154"/>
    <n v="19.100000000000001"/>
    <n v="19.100000000000001"/>
  </r>
  <r>
    <x v="0"/>
    <s v="Date"/>
    <s v="Venue"/>
    <x v="37"/>
    <x v="33"/>
    <x v="36"/>
    <x v="3"/>
    <x v="9"/>
    <m/>
    <s v="Shark Spotted Gully"/>
    <n v="153"/>
    <n v="18.600000000000001"/>
    <n v="18.600000000000001"/>
  </r>
  <r>
    <x v="0"/>
    <s v="Date"/>
    <s v="Venue"/>
    <x v="7"/>
    <x v="7"/>
    <x v="7"/>
    <x v="0"/>
    <x v="2"/>
    <m/>
    <m/>
    <m/>
    <s v=""/>
    <s v=""/>
  </r>
  <r>
    <x v="0"/>
    <s v="Date"/>
    <s v="Venue"/>
    <x v="62"/>
    <x v="54"/>
    <x v="58"/>
    <x v="0"/>
    <x v="2"/>
    <m/>
    <m/>
    <m/>
    <s v=""/>
    <s v=""/>
  </r>
  <r>
    <x v="0"/>
    <s v="Date"/>
    <s v="Venue"/>
    <x v="63"/>
    <x v="55"/>
    <x v="59"/>
    <x v="0"/>
    <x v="2"/>
    <m/>
    <m/>
    <m/>
    <s v=""/>
    <s v=""/>
  </r>
  <r>
    <x v="0"/>
    <s v="Date"/>
    <s v="Venue"/>
    <x v="14"/>
    <x v="14"/>
    <x v="14"/>
    <x v="0"/>
    <x v="2"/>
    <m/>
    <m/>
    <m/>
    <s v=""/>
    <s v=""/>
  </r>
  <r>
    <x v="0"/>
    <s v="Date"/>
    <s v="Venue"/>
    <x v="62"/>
    <x v="54"/>
    <x v="58"/>
    <x v="0"/>
    <x v="2"/>
    <m/>
    <m/>
    <m/>
    <s v=""/>
    <s v=""/>
  </r>
  <r>
    <x v="0"/>
    <s v="Date"/>
    <s v="Venue"/>
    <x v="63"/>
    <x v="55"/>
    <x v="59"/>
    <x v="0"/>
    <x v="2"/>
    <m/>
    <m/>
    <m/>
    <s v=""/>
    <s v=""/>
  </r>
  <r>
    <x v="0"/>
    <s v="Date"/>
    <s v="Venue"/>
    <x v="7"/>
    <x v="7"/>
    <x v="7"/>
    <x v="0"/>
    <x v="2"/>
    <m/>
    <m/>
    <m/>
    <s v=""/>
    <s v=""/>
  </r>
  <r>
    <x v="0"/>
    <s v="Date"/>
    <s v="Venue"/>
    <x v="13"/>
    <x v="13"/>
    <x v="13"/>
    <x v="1"/>
    <x v="3"/>
    <s v="Kob"/>
    <m/>
    <n v="49"/>
    <n v="1.2"/>
    <n v="1.2"/>
  </r>
  <r>
    <x v="0"/>
    <s v="Date"/>
    <s v="Venue"/>
    <x v="10"/>
    <x v="10"/>
    <x v="10"/>
    <x v="0"/>
    <x v="3"/>
    <m/>
    <m/>
    <m/>
    <s v=""/>
    <s v=""/>
  </r>
  <r>
    <x v="0"/>
    <s v="Date"/>
    <s v="Venue"/>
    <x v="64"/>
    <x v="56"/>
    <x v="60"/>
    <x v="0"/>
    <x v="3"/>
    <m/>
    <m/>
    <m/>
    <s v=""/>
    <s v=""/>
  </r>
  <r>
    <x v="0"/>
    <s v="Date"/>
    <s v="Venue"/>
    <x v="12"/>
    <x v="12"/>
    <x v="12"/>
    <x v="0"/>
    <x v="3"/>
    <m/>
    <m/>
    <m/>
    <s v=""/>
    <s v=""/>
  </r>
  <r>
    <x v="0"/>
    <s v="Date"/>
    <s v="Venue"/>
    <x v="13"/>
    <x v="13"/>
    <x v="13"/>
    <x v="1"/>
    <x v="3"/>
    <m/>
    <m/>
    <m/>
    <s v=""/>
    <s v=""/>
  </r>
  <r>
    <x v="0"/>
    <s v="Date"/>
    <s v="Venue"/>
    <x v="8"/>
    <x v="8"/>
    <x v="8"/>
    <x v="0"/>
    <x v="2"/>
    <m/>
    <s v="Shark Cow / Sevengill"/>
    <n v="130"/>
    <n v="28.3"/>
    <n v="28.3"/>
  </r>
  <r>
    <x v="0"/>
    <s v="Date"/>
    <s v="Venue"/>
    <x v="65"/>
    <x v="57"/>
    <x v="61"/>
    <x v="5"/>
    <x v="11"/>
    <m/>
    <s v="Shark Spotted Gully"/>
    <n v="105"/>
    <n v="5.0999999999999996"/>
    <n v="5.0999999999999996"/>
  </r>
  <r>
    <x v="0"/>
    <s v="Date"/>
    <s v="Venue"/>
    <x v="44"/>
    <x v="38"/>
    <x v="42"/>
    <x v="4"/>
    <x v="11"/>
    <m/>
    <s v="Shark Spotted Gully"/>
    <n v="121"/>
    <n v="8.3000000000000007"/>
    <n v="8.3000000000000007"/>
  </r>
  <r>
    <x v="0"/>
    <s v="Date"/>
    <s v="Venue"/>
    <x v="66"/>
    <x v="58"/>
    <x v="62"/>
    <x v="5"/>
    <x v="11"/>
    <m/>
    <s v="Shark Spotted Gully"/>
    <n v="133"/>
    <n v="11.5"/>
    <n v="11.5"/>
  </r>
  <r>
    <x v="0"/>
    <s v="Date"/>
    <s v="Venue"/>
    <x v="44"/>
    <x v="38"/>
    <x v="42"/>
    <x v="4"/>
    <x v="11"/>
    <m/>
    <s v="Shark Spotted Gully"/>
    <n v="142"/>
    <n v="14.4"/>
    <n v="14.4"/>
  </r>
  <r>
    <x v="0"/>
    <s v="Date"/>
    <s v="Venue"/>
    <x v="66"/>
    <x v="58"/>
    <x v="62"/>
    <x v="5"/>
    <x v="11"/>
    <m/>
    <s v="Shark Spotted Gully"/>
    <n v="144"/>
    <n v="15.1"/>
    <n v="15.1"/>
  </r>
  <r>
    <x v="0"/>
    <s v="Date"/>
    <s v="Venue"/>
    <x v="42"/>
    <x v="36"/>
    <x v="3"/>
    <x v="4"/>
    <x v="10"/>
    <s v="Kob"/>
    <m/>
    <n v="43"/>
    <n v="0.8"/>
    <n v="0.8"/>
  </r>
  <r>
    <x v="0"/>
    <s v="Date"/>
    <s v="Venue"/>
    <x v="41"/>
    <x v="35"/>
    <x v="40"/>
    <x v="4"/>
    <x v="10"/>
    <m/>
    <s v="Shark Spotted Gully"/>
    <n v="150"/>
    <n v="17.399999999999999"/>
    <n v="17.399999999999999"/>
  </r>
  <r>
    <x v="0"/>
    <s v="Date"/>
    <s v="Venue"/>
    <x v="67"/>
    <x v="59"/>
    <x v="63"/>
    <x v="4"/>
    <x v="11"/>
    <m/>
    <s v="Shark Spotted Gully"/>
    <n v="154"/>
    <n v="19.100000000000001"/>
    <n v="19.100000000000001"/>
  </r>
  <r>
    <x v="0"/>
    <s v="Date"/>
    <s v="Venue"/>
    <x v="66"/>
    <x v="58"/>
    <x v="62"/>
    <x v="5"/>
    <x v="11"/>
    <m/>
    <s v="Shark Spotted Gully"/>
    <n v="159"/>
    <n v="21.3"/>
    <n v="21.3"/>
  </r>
  <r>
    <x v="0"/>
    <s v="Date"/>
    <s v="Venue"/>
    <x v="59"/>
    <x v="51"/>
    <x v="55"/>
    <x v="2"/>
    <x v="8"/>
    <m/>
    <s v="Shark Spotted Gully"/>
    <n v="153"/>
    <n v="18.600000000000001"/>
    <n v="18.600000000000001"/>
  </r>
  <r>
    <x v="0"/>
    <s v="Date"/>
    <s v="Venue"/>
    <x v="59"/>
    <x v="51"/>
    <x v="55"/>
    <x v="2"/>
    <x v="8"/>
    <m/>
    <s v="Shark Hound Smooth"/>
    <n v="157"/>
    <n v="17.899999999999999"/>
    <n v="17.899999999999999"/>
  </r>
  <r>
    <x v="0"/>
    <s v="Date"/>
    <s v="Venue"/>
    <x v="37"/>
    <x v="33"/>
    <x v="36"/>
    <x v="3"/>
    <x v="9"/>
    <m/>
    <s v="Shark Spotted Gully"/>
    <n v="151"/>
    <n v="17.8"/>
    <n v="17.8"/>
  </r>
  <r>
    <x v="1"/>
    <d v="2022-10-05T00:00:00"/>
    <s v="Day 2"/>
    <x v="57"/>
    <x v="49"/>
    <x v="54"/>
    <x v="3"/>
    <x v="9"/>
    <m/>
    <s v="Shark Spotted Gully"/>
    <n v="150"/>
    <n v="17.399999999999999"/>
    <n v="17.399999999999999"/>
  </r>
  <r>
    <x v="1"/>
    <d v="2022-10-05T00:00:00"/>
    <s v="Day 2"/>
    <x v="39"/>
    <x v="25"/>
    <x v="38"/>
    <x v="2"/>
    <x v="8"/>
    <m/>
    <s v="Shark Spotted Gully"/>
    <n v="150"/>
    <n v="17.399999999999999"/>
    <n v="17.399999999999999"/>
  </r>
  <r>
    <x v="1"/>
    <d v="2022-10-05T00:00:00"/>
    <s v="Day 2"/>
    <x v="68"/>
    <x v="60"/>
    <x v="64"/>
    <x v="2"/>
    <x v="8"/>
    <m/>
    <s v="Shark Spotted Gully"/>
    <n v="147"/>
    <n v="16.2"/>
    <n v="16.2"/>
  </r>
  <r>
    <x v="1"/>
    <d v="2022-10-05T00:00:00"/>
    <s v="Day 2"/>
    <x v="34"/>
    <x v="30"/>
    <x v="33"/>
    <x v="2"/>
    <x v="8"/>
    <m/>
    <s v="Shark Spotted Gully"/>
    <n v="146"/>
    <n v="15.9"/>
    <n v="15.9"/>
  </r>
  <r>
    <x v="1"/>
    <d v="2022-10-05T00:00:00"/>
    <s v="Day 2"/>
    <x v="57"/>
    <x v="49"/>
    <x v="54"/>
    <x v="3"/>
    <x v="9"/>
    <m/>
    <s v="Shark Spotted Gully"/>
    <n v="144"/>
    <n v="15.1"/>
    <n v="15.1"/>
  </r>
  <r>
    <x v="1"/>
    <d v="2022-10-05T00:00:00"/>
    <s v="Day 2"/>
    <x v="59"/>
    <x v="51"/>
    <x v="55"/>
    <x v="2"/>
    <x v="8"/>
    <m/>
    <s v="Shark Hound Smooth"/>
    <n v="149"/>
    <n v="14.9"/>
    <n v="14.9"/>
  </r>
  <r>
    <x v="1"/>
    <d v="2022-10-05T00:00:00"/>
    <s v="Day 2"/>
    <x v="68"/>
    <x v="60"/>
    <x v="64"/>
    <x v="2"/>
    <x v="8"/>
    <m/>
    <s v="Shark Spotted Gully"/>
    <n v="140"/>
    <n v="13.7"/>
    <n v="13.7"/>
  </r>
  <r>
    <x v="1"/>
    <d v="2022-10-05T00:00:00"/>
    <s v="Day 2"/>
    <x v="38"/>
    <x v="34"/>
    <x v="37"/>
    <x v="2"/>
    <x v="8"/>
    <m/>
    <s v="Shark Spotted Gully"/>
    <n v="139"/>
    <n v="13.4"/>
    <n v="13.4"/>
  </r>
  <r>
    <x v="1"/>
    <d v="2022-10-05T00:00:00"/>
    <s v="Day 2"/>
    <x v="61"/>
    <x v="53"/>
    <x v="57"/>
    <x v="3"/>
    <x v="9"/>
    <m/>
    <s v="Shark Spotted Gully"/>
    <n v="138"/>
    <n v="13.1"/>
    <n v="13.1"/>
  </r>
  <r>
    <x v="1"/>
    <d v="2022-10-05T00:00:00"/>
    <s v="Day 2"/>
    <x v="68"/>
    <x v="60"/>
    <x v="64"/>
    <x v="2"/>
    <x v="8"/>
    <m/>
    <s v="Shark Spotted Gully"/>
    <n v="138"/>
    <n v="13.1"/>
    <n v="13.1"/>
  </r>
  <r>
    <x v="1"/>
    <d v="2022-10-05T00:00:00"/>
    <s v="Day 2"/>
    <x v="39"/>
    <x v="25"/>
    <x v="38"/>
    <x v="2"/>
    <x v="8"/>
    <m/>
    <s v="Shark Spotted Gully"/>
    <n v="138"/>
    <n v="13.1"/>
    <n v="13.1"/>
  </r>
  <r>
    <x v="1"/>
    <d v="2022-10-05T00:00:00"/>
    <s v="Day 2"/>
    <x v="39"/>
    <x v="25"/>
    <x v="38"/>
    <x v="2"/>
    <x v="8"/>
    <s v="Kob"/>
    <m/>
    <n v="102"/>
    <n v="11.2"/>
    <n v="11.2"/>
  </r>
  <r>
    <x v="1"/>
    <d v="2022-10-05T00:00:00"/>
    <s v="Day 2"/>
    <x v="61"/>
    <x v="53"/>
    <x v="57"/>
    <x v="3"/>
    <x v="9"/>
    <s v="Kob"/>
    <m/>
    <n v="71"/>
    <n v="3.7"/>
    <n v="3.7"/>
  </r>
  <r>
    <x v="1"/>
    <d v="2022-10-05T00:00:00"/>
    <s v="Day 2"/>
    <x v="69"/>
    <x v="61"/>
    <x v="45"/>
    <x v="2"/>
    <x v="8"/>
    <m/>
    <s v="Shark Spotted Gully"/>
    <n v="137"/>
    <n v="12.8"/>
    <n v="12.8"/>
  </r>
  <r>
    <x v="1"/>
    <d v="2022-10-05T00:00:00"/>
    <s v="Day 2"/>
    <x v="38"/>
    <x v="34"/>
    <x v="37"/>
    <x v="2"/>
    <x v="8"/>
    <m/>
    <s v="Shark Spotted Gully"/>
    <n v="135"/>
    <n v="12.1"/>
    <n v="12.1"/>
  </r>
  <r>
    <x v="1"/>
    <d v="2022-10-05T00:00:00"/>
    <s v="Day 2"/>
    <x v="58"/>
    <x v="50"/>
    <x v="53"/>
    <x v="3"/>
    <x v="9"/>
    <m/>
    <s v="Shark Spotted Gully"/>
    <n v="134"/>
    <n v="11.8"/>
    <n v="11.8"/>
  </r>
  <r>
    <x v="1"/>
    <d v="2022-10-05T00:00:00"/>
    <s v="Day 2"/>
    <x v="40"/>
    <x v="25"/>
    <x v="39"/>
    <x v="3"/>
    <x v="9"/>
    <m/>
    <s v="Shark Spotted Gully"/>
    <n v="133"/>
    <n v="11.5"/>
    <n v="11.5"/>
  </r>
  <r>
    <x v="1"/>
    <d v="2022-10-05T00:00:00"/>
    <s v="Day 2"/>
    <x v="59"/>
    <x v="51"/>
    <x v="55"/>
    <x v="2"/>
    <x v="8"/>
    <m/>
    <s v="Shark Spotted Gully"/>
    <n v="131"/>
    <n v="10.9"/>
    <n v="10.9"/>
  </r>
  <r>
    <x v="1"/>
    <d v="2022-10-05T00:00:00"/>
    <s v="Day 2"/>
    <x v="58"/>
    <x v="50"/>
    <x v="53"/>
    <x v="3"/>
    <x v="9"/>
    <m/>
    <s v="Shark Spotted Gully"/>
    <n v="131"/>
    <n v="10.9"/>
    <n v="10.9"/>
  </r>
  <r>
    <x v="1"/>
    <d v="2022-10-05T00:00:00"/>
    <s v="Day 2"/>
    <x v="60"/>
    <x v="52"/>
    <x v="56"/>
    <x v="3"/>
    <x v="9"/>
    <m/>
    <s v="Shark Spotted Gully"/>
    <n v="131"/>
    <n v="10.9"/>
    <n v="10.9"/>
  </r>
  <r>
    <x v="1"/>
    <d v="2022-10-05T00:00:00"/>
    <s v="Day 2"/>
    <x v="35"/>
    <x v="31"/>
    <x v="34"/>
    <x v="2"/>
    <x v="8"/>
    <m/>
    <s v="Shark Spotted Gully"/>
    <n v="131"/>
    <n v="10.9"/>
    <n v="10.9"/>
  </r>
  <r>
    <x v="1"/>
    <d v="2022-10-05T00:00:00"/>
    <s v="Day 2"/>
    <x v="39"/>
    <x v="25"/>
    <x v="38"/>
    <x v="2"/>
    <x v="8"/>
    <m/>
    <s v="Shark Spotted Gully"/>
    <n v="130"/>
    <n v="10.7"/>
    <n v="10.7"/>
  </r>
  <r>
    <x v="1"/>
    <d v="2022-10-05T00:00:00"/>
    <s v="Day 2"/>
    <x v="39"/>
    <x v="25"/>
    <x v="38"/>
    <x v="2"/>
    <x v="8"/>
    <m/>
    <s v="Shark Spotted Gully"/>
    <n v="128"/>
    <n v="10.1"/>
    <n v="10.1"/>
  </r>
  <r>
    <x v="1"/>
    <d v="2022-10-05T00:00:00"/>
    <s v="Day 2"/>
    <x v="69"/>
    <x v="61"/>
    <x v="45"/>
    <x v="2"/>
    <x v="8"/>
    <s v="Kob"/>
    <m/>
    <n v="51"/>
    <n v="1.4"/>
    <n v="1.4"/>
  </r>
  <r>
    <x v="1"/>
    <d v="2022-10-05T00:00:00"/>
    <s v="Day 2"/>
    <x v="61"/>
    <x v="53"/>
    <x v="57"/>
    <x v="3"/>
    <x v="9"/>
    <s v="Kob"/>
    <m/>
    <n v="51"/>
    <n v="1.4"/>
    <n v="1.4"/>
  </r>
  <r>
    <x v="1"/>
    <d v="2022-10-05T00:00:00"/>
    <s v="Day 2"/>
    <x v="68"/>
    <x v="60"/>
    <x v="64"/>
    <x v="2"/>
    <x v="8"/>
    <m/>
    <s v="Shark Spotted Gully"/>
    <n v="126"/>
    <n v="9.6"/>
    <n v="9.6"/>
  </r>
  <r>
    <x v="1"/>
    <d v="2022-10-05T00:00:00"/>
    <s v="Day 2"/>
    <x v="69"/>
    <x v="61"/>
    <x v="45"/>
    <x v="2"/>
    <x v="8"/>
    <m/>
    <s v="Shark Spotted Gully"/>
    <n v="124"/>
    <n v="9.1"/>
    <n v="9.1"/>
  </r>
  <r>
    <x v="1"/>
    <d v="2022-10-05T00:00:00"/>
    <s v="Day 2"/>
    <x v="59"/>
    <x v="51"/>
    <x v="55"/>
    <x v="2"/>
    <x v="8"/>
    <m/>
    <s v="Shark Spotted Gully"/>
    <n v="123"/>
    <n v="8.8000000000000007"/>
    <n v="8.8000000000000007"/>
  </r>
  <r>
    <x v="1"/>
    <d v="2022-10-05T00:00:00"/>
    <s v="Day 2"/>
    <x v="60"/>
    <x v="52"/>
    <x v="56"/>
    <x v="3"/>
    <x v="9"/>
    <s v="Kob"/>
    <m/>
    <n v="50"/>
    <n v="1.3"/>
    <n v="1.3"/>
  </r>
  <r>
    <x v="1"/>
    <d v="2022-10-05T00:00:00"/>
    <s v="Day 2"/>
    <x v="68"/>
    <x v="60"/>
    <x v="64"/>
    <x v="2"/>
    <x v="8"/>
    <m/>
    <s v="Shark Spotted Gully"/>
    <n v="119"/>
    <n v="7.9"/>
    <n v="7.9"/>
  </r>
  <r>
    <x v="1"/>
    <d v="2022-10-05T00:00:00"/>
    <s v="Day 2"/>
    <x v="70"/>
    <x v="62"/>
    <x v="65"/>
    <x v="4"/>
    <x v="10"/>
    <s v="Kob"/>
    <m/>
    <n v="47"/>
    <n v="1.1000000000000001"/>
    <n v="1.1000000000000001"/>
  </r>
  <r>
    <x v="1"/>
    <d v="2022-10-05T00:00:00"/>
    <s v="Day 2"/>
    <x v="44"/>
    <x v="38"/>
    <x v="42"/>
    <x v="4"/>
    <x v="11"/>
    <m/>
    <s v="Shark Spotted Gully"/>
    <n v="160"/>
    <n v="21.7"/>
    <n v="21.7"/>
  </r>
  <r>
    <x v="1"/>
    <d v="2022-10-05T00:00:00"/>
    <s v="Day 2"/>
    <x v="71"/>
    <x v="63"/>
    <x v="66"/>
    <x v="6"/>
    <x v="11"/>
    <m/>
    <s v="Shark Spotted Gully"/>
    <n v="165"/>
    <n v="24.1"/>
    <n v="24.1"/>
  </r>
  <r>
    <x v="1"/>
    <d v="2022-10-05T00:00:00"/>
    <s v="Day 2"/>
    <x v="65"/>
    <x v="57"/>
    <x v="61"/>
    <x v="5"/>
    <x v="11"/>
    <s v="Kob"/>
    <m/>
    <n v="61"/>
    <n v="2.2999999999999998"/>
    <n v="2.2999999999999998"/>
  </r>
  <r>
    <x v="1"/>
    <d v="2022-10-05T00:00:00"/>
    <s v="Day 2"/>
    <x v="72"/>
    <x v="64"/>
    <x v="45"/>
    <x v="4"/>
    <x v="10"/>
    <s v="Kob"/>
    <m/>
    <n v="68"/>
    <n v="3.3"/>
    <n v="3.3"/>
  </r>
  <r>
    <x v="1"/>
    <d v="2022-10-05T00:00:00"/>
    <s v="Day 2"/>
    <x v="43"/>
    <x v="37"/>
    <x v="41"/>
    <x v="4"/>
    <x v="10"/>
    <s v="Kob"/>
    <m/>
    <n v="69"/>
    <n v="3.4"/>
    <n v="3.4"/>
  </r>
  <r>
    <x v="1"/>
    <d v="2022-10-05T00:00:00"/>
    <s v="Day 2"/>
    <x v="70"/>
    <x v="62"/>
    <x v="65"/>
    <x v="4"/>
    <x v="10"/>
    <s v="Kob"/>
    <m/>
    <n v="70"/>
    <n v="3.6"/>
    <n v="3.6"/>
  </r>
  <r>
    <x v="1"/>
    <d v="2022-10-05T00:00:00"/>
    <s v="Day 2"/>
    <x v="73"/>
    <x v="65"/>
    <x v="67"/>
    <x v="4"/>
    <x v="10"/>
    <m/>
    <m/>
    <m/>
    <s v=""/>
    <s v=""/>
  </r>
  <r>
    <x v="1"/>
    <d v="2022-10-05T00:00:00"/>
    <s v="Day 2"/>
    <x v="72"/>
    <x v="64"/>
    <x v="45"/>
    <x v="4"/>
    <x v="10"/>
    <m/>
    <m/>
    <m/>
    <s v=""/>
    <s v=""/>
  </r>
  <r>
    <x v="1"/>
    <d v="2022-10-05T00:00:00"/>
    <s v="Day 2"/>
    <x v="74"/>
    <x v="66"/>
    <x v="68"/>
    <x v="4"/>
    <x v="10"/>
    <m/>
    <m/>
    <m/>
    <s v=""/>
    <s v=""/>
  </r>
  <r>
    <x v="1"/>
    <d v="2022-10-05T00:00:00"/>
    <s v="Day 2"/>
    <x v="42"/>
    <x v="36"/>
    <x v="3"/>
    <x v="4"/>
    <x v="10"/>
    <m/>
    <m/>
    <m/>
    <s v=""/>
    <s v=""/>
  </r>
  <r>
    <x v="1"/>
    <d v="2022-10-05T00:00:00"/>
    <s v="Day 2"/>
    <x v="45"/>
    <x v="39"/>
    <x v="43"/>
    <x v="4"/>
    <x v="11"/>
    <m/>
    <m/>
    <m/>
    <s v=""/>
    <s v=""/>
  </r>
  <r>
    <x v="1"/>
    <d v="2022-10-05T00:00:00"/>
    <s v="Day 2"/>
    <x v="67"/>
    <x v="59"/>
    <x v="63"/>
    <x v="4"/>
    <x v="11"/>
    <m/>
    <m/>
    <m/>
    <s v=""/>
    <s v=""/>
  </r>
  <r>
    <x v="1"/>
    <d v="2022-10-05T00:00:00"/>
    <s v="Day 2"/>
    <x v="75"/>
    <x v="67"/>
    <x v="33"/>
    <x v="6"/>
    <x v="11"/>
    <m/>
    <m/>
    <m/>
    <s v=""/>
    <s v=""/>
  </r>
  <r>
    <x v="1"/>
    <d v="2022-10-05T00:00:00"/>
    <s v="Day 2"/>
    <x v="65"/>
    <x v="57"/>
    <x v="61"/>
    <x v="5"/>
    <x v="11"/>
    <m/>
    <m/>
    <m/>
    <s v=""/>
    <s v=""/>
  </r>
  <r>
    <x v="1"/>
    <d v="2022-10-05T00:00:00"/>
    <s v="Day 2"/>
    <x v="47"/>
    <x v="41"/>
    <x v="45"/>
    <x v="1"/>
    <x v="5"/>
    <m/>
    <s v="Shark Spotted Gully"/>
    <n v="155"/>
    <n v="19.5"/>
    <n v="19.5"/>
  </r>
  <r>
    <x v="1"/>
    <d v="2022-10-05T00:00:00"/>
    <s v="Day 2"/>
    <x v="15"/>
    <x v="15"/>
    <x v="15"/>
    <x v="0"/>
    <x v="4"/>
    <m/>
    <s v="Shark Spotted Gully"/>
    <n v="155"/>
    <n v="19.5"/>
    <n v="19.5"/>
  </r>
  <r>
    <x v="1"/>
    <d v="2022-10-05T00:00:00"/>
    <s v="Day 2"/>
    <x v="48"/>
    <x v="42"/>
    <x v="46"/>
    <x v="0"/>
    <x v="4"/>
    <m/>
    <s v="Shark Spotted Gully"/>
    <n v="153"/>
    <n v="18.600000000000001"/>
    <n v="18.600000000000001"/>
  </r>
  <r>
    <x v="1"/>
    <d v="2022-10-05T00:00:00"/>
    <s v="Day 2"/>
    <x v="46"/>
    <x v="40"/>
    <x v="44"/>
    <x v="0"/>
    <x v="4"/>
    <m/>
    <s v="Shark Hound Smooth"/>
    <n v="158"/>
    <n v="18.3"/>
    <n v="18.3"/>
  </r>
  <r>
    <x v="1"/>
    <d v="2022-10-05T00:00:00"/>
    <s v="Day 2"/>
    <x v="15"/>
    <x v="15"/>
    <x v="15"/>
    <x v="0"/>
    <x v="4"/>
    <m/>
    <s v="Shark Spotted Gully"/>
    <n v="152"/>
    <n v="18.2"/>
    <n v="18.2"/>
  </r>
  <r>
    <x v="1"/>
    <d v="2022-10-05T00:00:00"/>
    <s v="Day 2"/>
    <x v="21"/>
    <x v="21"/>
    <x v="21"/>
    <x v="0"/>
    <x v="4"/>
    <m/>
    <s v="Shark Spotted Gully"/>
    <n v="151"/>
    <n v="17.8"/>
    <n v="17.8"/>
  </r>
  <r>
    <x v="1"/>
    <d v="2022-10-05T00:00:00"/>
    <s v="Day 2"/>
    <x v="15"/>
    <x v="15"/>
    <x v="15"/>
    <x v="0"/>
    <x v="4"/>
    <m/>
    <s v="Shark Spotted Gully"/>
    <n v="147"/>
    <n v="16.2"/>
    <n v="16.2"/>
  </r>
  <r>
    <x v="1"/>
    <d v="2022-10-05T00:00:00"/>
    <s v="Day 2"/>
    <x v="21"/>
    <x v="21"/>
    <x v="21"/>
    <x v="0"/>
    <x v="4"/>
    <m/>
    <s v="Shark Spotted Gully"/>
    <n v="147"/>
    <n v="16.2"/>
    <n v="16.2"/>
  </r>
  <r>
    <x v="1"/>
    <d v="2022-10-05T00:00:00"/>
    <s v="Day 2"/>
    <x v="47"/>
    <x v="41"/>
    <x v="45"/>
    <x v="1"/>
    <x v="5"/>
    <m/>
    <s v="Shark Cow / Sevengill"/>
    <n v="109"/>
    <n v="15.9"/>
    <n v="15.9"/>
  </r>
  <r>
    <x v="1"/>
    <d v="2022-10-05T00:00:00"/>
    <s v="Day 2"/>
    <x v="47"/>
    <x v="41"/>
    <x v="45"/>
    <x v="1"/>
    <x v="5"/>
    <m/>
    <s v="Shark Cow / Sevengill"/>
    <n v="108"/>
    <n v="15.4"/>
    <n v="15.4"/>
  </r>
  <r>
    <x v="1"/>
    <d v="2022-10-05T00:00:00"/>
    <s v="Day 2"/>
    <x v="20"/>
    <x v="20"/>
    <x v="20"/>
    <x v="1"/>
    <x v="5"/>
    <m/>
    <s v="Shark Spotted Gully"/>
    <n v="144"/>
    <n v="15.1"/>
    <n v="15.1"/>
  </r>
  <r>
    <x v="1"/>
    <d v="2022-10-05T00:00:00"/>
    <s v="Day 2"/>
    <x v="46"/>
    <x v="40"/>
    <x v="44"/>
    <x v="0"/>
    <x v="4"/>
    <m/>
    <s v="Shark Spotted Gully"/>
    <n v="138"/>
    <n v="13.1"/>
    <n v="13.1"/>
  </r>
  <r>
    <x v="1"/>
    <d v="2022-10-05T00:00:00"/>
    <s v="Day 2"/>
    <x v="17"/>
    <x v="17"/>
    <x v="17"/>
    <x v="0"/>
    <x v="4"/>
    <m/>
    <s v="Shark Spotted Gully"/>
    <n v="137"/>
    <n v="12.8"/>
    <n v="12.8"/>
  </r>
  <r>
    <x v="1"/>
    <d v="2022-10-05T00:00:00"/>
    <s v="Day 2"/>
    <x v="15"/>
    <x v="15"/>
    <x v="15"/>
    <x v="0"/>
    <x v="4"/>
    <m/>
    <s v="Shark Spotted Gully"/>
    <n v="135"/>
    <n v="12.1"/>
    <n v="12.1"/>
  </r>
  <r>
    <x v="1"/>
    <d v="2022-10-05T00:00:00"/>
    <s v="Day 2"/>
    <x v="24"/>
    <x v="23"/>
    <x v="23"/>
    <x v="0"/>
    <x v="5"/>
    <m/>
    <s v="Shark Hound Smooth"/>
    <n v="139"/>
    <n v="11.7"/>
    <n v="11.7"/>
  </r>
  <r>
    <x v="1"/>
    <d v="2022-10-05T00:00:00"/>
    <s v="Day 2"/>
    <x v="48"/>
    <x v="42"/>
    <x v="46"/>
    <x v="0"/>
    <x v="4"/>
    <m/>
    <s v="Shark Spotted Gully"/>
    <n v="133"/>
    <n v="11.5"/>
    <n v="11.5"/>
  </r>
  <r>
    <x v="1"/>
    <d v="2022-10-05T00:00:00"/>
    <s v="Day 2"/>
    <x v="21"/>
    <x v="21"/>
    <x v="21"/>
    <x v="0"/>
    <x v="4"/>
    <m/>
    <s v="Shark Spotted Gully"/>
    <n v="129"/>
    <n v="10.4"/>
    <n v="10.4"/>
  </r>
  <r>
    <x v="1"/>
    <d v="2022-10-05T00:00:00"/>
    <s v="Day 2"/>
    <x v="22"/>
    <x v="3"/>
    <x v="22"/>
    <x v="1"/>
    <x v="5"/>
    <m/>
    <s v="Shark Spotted Gully"/>
    <n v="129"/>
    <n v="10.4"/>
    <n v="10.4"/>
  </r>
  <r>
    <x v="1"/>
    <d v="2022-10-05T00:00:00"/>
    <s v="Day 2"/>
    <x v="22"/>
    <x v="3"/>
    <x v="22"/>
    <x v="1"/>
    <x v="5"/>
    <m/>
    <s v="Shark Spotted Gully"/>
    <n v="127"/>
    <n v="9.8000000000000007"/>
    <n v="9.8000000000000007"/>
  </r>
  <r>
    <x v="1"/>
    <d v="2022-10-05T00:00:00"/>
    <s v="Day 2"/>
    <x v="24"/>
    <x v="23"/>
    <x v="23"/>
    <x v="0"/>
    <x v="5"/>
    <s v="Kob"/>
    <m/>
    <n v="55"/>
    <n v="1.7"/>
    <n v="1.7"/>
  </r>
  <r>
    <x v="1"/>
    <d v="2022-10-05T00:00:00"/>
    <s v="Day 2"/>
    <x v="48"/>
    <x v="42"/>
    <x v="46"/>
    <x v="0"/>
    <x v="4"/>
    <m/>
    <s v="Shark Spotted Gully"/>
    <n v="124"/>
    <n v="9.1"/>
    <n v="9.1"/>
  </r>
  <r>
    <x v="1"/>
    <d v="2022-10-05T00:00:00"/>
    <s v="Day 2"/>
    <x v="48"/>
    <x v="42"/>
    <x v="46"/>
    <x v="0"/>
    <x v="4"/>
    <m/>
    <s v="Shark Spotted Gully"/>
    <n v="123"/>
    <n v="8.8000000000000007"/>
    <n v="8.8000000000000007"/>
  </r>
  <r>
    <x v="1"/>
    <d v="2022-10-05T00:00:00"/>
    <s v="Day 2"/>
    <x v="16"/>
    <x v="16"/>
    <x v="16"/>
    <x v="0"/>
    <x v="4"/>
    <m/>
    <s v="Shark Spotted Gully"/>
    <n v="122"/>
    <n v="8.6"/>
    <n v="8.6"/>
  </r>
  <r>
    <x v="1"/>
    <d v="2022-10-05T00:00:00"/>
    <s v="Day 2"/>
    <x v="21"/>
    <x v="21"/>
    <x v="21"/>
    <x v="0"/>
    <x v="4"/>
    <m/>
    <s v="Shark Spotted Gully"/>
    <n v="120"/>
    <n v="8.1"/>
    <n v="8.1"/>
  </r>
  <r>
    <x v="1"/>
    <d v="2022-10-05T00:00:00"/>
    <s v="Day 2"/>
    <x v="51"/>
    <x v="45"/>
    <x v="49"/>
    <x v="1"/>
    <x v="7"/>
    <m/>
    <s v="Shark Spotted Gully"/>
    <n v="159"/>
    <n v="21.3"/>
    <n v="21.3"/>
  </r>
  <r>
    <x v="1"/>
    <d v="2022-10-05T00:00:00"/>
    <s v="Day 2"/>
    <x v="29"/>
    <x v="27"/>
    <x v="28"/>
    <x v="1"/>
    <x v="7"/>
    <m/>
    <s v="Shark Spotted Gully"/>
    <n v="158"/>
    <n v="20.8"/>
    <n v="20.8"/>
  </r>
  <r>
    <x v="1"/>
    <d v="2022-10-05T00:00:00"/>
    <s v="Day 2"/>
    <x v="29"/>
    <x v="27"/>
    <x v="28"/>
    <x v="1"/>
    <x v="7"/>
    <m/>
    <s v="Shark Spotted Gully"/>
    <n v="153"/>
    <n v="18.600000000000001"/>
    <n v="18.600000000000001"/>
  </r>
  <r>
    <x v="1"/>
    <d v="2022-10-05T00:00:00"/>
    <s v="Day 2"/>
    <x v="31"/>
    <x v="29"/>
    <x v="30"/>
    <x v="0"/>
    <x v="6"/>
    <m/>
    <m/>
    <m/>
    <s v=""/>
    <s v=""/>
  </r>
  <r>
    <x v="1"/>
    <d v="2022-10-05T00:00:00"/>
    <s v="Day 2"/>
    <x v="76"/>
    <x v="68"/>
    <x v="69"/>
    <x v="0"/>
    <x v="7"/>
    <m/>
    <s v="Shark Cow / Sevengill"/>
    <n v="114"/>
    <n v="18.399999999999999"/>
    <n v="18.399999999999999"/>
  </r>
  <r>
    <x v="1"/>
    <d v="2022-10-05T00:00:00"/>
    <s v="Day 2"/>
    <x v="77"/>
    <x v="69"/>
    <x v="70"/>
    <x v="0"/>
    <x v="7"/>
    <m/>
    <s v="Shark Spotted Gully"/>
    <n v="151"/>
    <n v="17.8"/>
    <n v="17.8"/>
  </r>
  <r>
    <x v="1"/>
    <d v="2022-10-05T00:00:00"/>
    <s v="Day 2"/>
    <x v="33"/>
    <x v="26"/>
    <x v="32"/>
    <x v="0"/>
    <x v="6"/>
    <m/>
    <m/>
    <m/>
    <s v=""/>
    <s v=""/>
  </r>
  <r>
    <x v="1"/>
    <d v="2022-10-05T00:00:00"/>
    <s v="Day 2"/>
    <x v="76"/>
    <x v="68"/>
    <x v="69"/>
    <x v="0"/>
    <x v="7"/>
    <m/>
    <s v="Shark Spotted Gully"/>
    <n v="150"/>
    <n v="17.399999999999999"/>
    <n v="17.399999999999999"/>
  </r>
  <r>
    <x v="1"/>
    <d v="2022-10-05T00:00:00"/>
    <s v="Day 2"/>
    <x v="50"/>
    <x v="44"/>
    <x v="48"/>
    <x v="0"/>
    <x v="7"/>
    <m/>
    <s v="Shark Cow / Sevengill"/>
    <n v="111"/>
    <n v="16.899999999999999"/>
    <n v="16.899999999999999"/>
  </r>
  <r>
    <x v="1"/>
    <d v="2022-10-05T00:00:00"/>
    <s v="Day 2"/>
    <x v="25"/>
    <x v="21"/>
    <x v="24"/>
    <x v="0"/>
    <x v="6"/>
    <m/>
    <s v="Shark Cow / Sevengill"/>
    <n v="111"/>
    <n v="16.899999999999999"/>
    <n v="16.899999999999999"/>
  </r>
  <r>
    <x v="1"/>
    <d v="2022-10-05T00:00:00"/>
    <s v="Day 2"/>
    <x v="32"/>
    <x v="26"/>
    <x v="31"/>
    <x v="0"/>
    <x v="6"/>
    <m/>
    <s v="Shark Spotted Gully"/>
    <n v="146"/>
    <n v="15.9"/>
    <n v="15.9"/>
  </r>
  <r>
    <x v="1"/>
    <d v="2022-10-05T00:00:00"/>
    <s v="Day 2"/>
    <x v="25"/>
    <x v="21"/>
    <x v="24"/>
    <x v="0"/>
    <x v="6"/>
    <m/>
    <s v="Shark Spotted Gully"/>
    <n v="143"/>
    <n v="14.8"/>
    <n v="14.8"/>
  </r>
  <r>
    <x v="1"/>
    <d v="2022-10-05T00:00:00"/>
    <s v="Day 2"/>
    <x v="28"/>
    <x v="26"/>
    <x v="27"/>
    <x v="0"/>
    <x v="6"/>
    <m/>
    <s v="Shark Hound Smooth"/>
    <n v="148"/>
    <n v="14.6"/>
    <n v="14.6"/>
  </r>
  <r>
    <x v="1"/>
    <d v="2022-10-05T00:00:00"/>
    <s v="Day 2"/>
    <x v="52"/>
    <x v="46"/>
    <x v="50"/>
    <x v="0"/>
    <x v="6"/>
    <m/>
    <m/>
    <m/>
    <s v=""/>
    <s v=""/>
  </r>
  <r>
    <x v="1"/>
    <d v="2022-10-05T00:00:00"/>
    <s v="Day 2"/>
    <x v="28"/>
    <x v="26"/>
    <x v="27"/>
    <x v="0"/>
    <x v="6"/>
    <m/>
    <s v="Shark Spotted Gully"/>
    <n v="141"/>
    <n v="14.1"/>
    <n v="14.1"/>
  </r>
  <r>
    <x v="1"/>
    <d v="2022-10-05T00:00:00"/>
    <s v="Day 2"/>
    <x v="25"/>
    <x v="21"/>
    <x v="24"/>
    <x v="0"/>
    <x v="6"/>
    <m/>
    <s v="Shark Cow / Sevengill"/>
    <n v="103"/>
    <n v="13.2"/>
    <n v="13.2"/>
  </r>
  <r>
    <x v="1"/>
    <d v="2022-10-05T00:00:00"/>
    <s v="Day 2"/>
    <x v="26"/>
    <x v="24"/>
    <x v="25"/>
    <x v="1"/>
    <x v="7"/>
    <m/>
    <s v="Shark Spotted Gully"/>
    <n v="138"/>
    <n v="13.1"/>
    <n v="13.1"/>
  </r>
  <r>
    <x v="1"/>
    <d v="2022-10-05T00:00:00"/>
    <s v="Day 2"/>
    <x v="54"/>
    <x v="26"/>
    <x v="52"/>
    <x v="0"/>
    <x v="0"/>
    <m/>
    <m/>
    <m/>
    <s v=""/>
    <s v=""/>
  </r>
  <r>
    <x v="1"/>
    <d v="2022-10-05T00:00:00"/>
    <s v="Day 2"/>
    <x v="78"/>
    <x v="70"/>
    <x v="71"/>
    <x v="0"/>
    <x v="0"/>
    <m/>
    <m/>
    <m/>
    <s v=""/>
    <s v=""/>
  </r>
  <r>
    <x v="1"/>
    <d v="2022-10-05T00:00:00"/>
    <s v="Day 2"/>
    <x v="79"/>
    <x v="71"/>
    <x v="72"/>
    <x v="0"/>
    <x v="0"/>
    <m/>
    <s v="Shark Spotted Gully"/>
    <n v="164"/>
    <n v="23.6"/>
    <n v="23.6"/>
  </r>
  <r>
    <x v="1"/>
    <d v="2022-10-05T00:00:00"/>
    <s v="Day 2"/>
    <x v="4"/>
    <x v="4"/>
    <x v="4"/>
    <x v="1"/>
    <x v="1"/>
    <m/>
    <s v="Shark Cow / Sevengill"/>
    <n v="122"/>
    <n v="23"/>
    <n v="23"/>
  </r>
  <r>
    <x v="1"/>
    <d v="2022-10-05T00:00:00"/>
    <s v="Day 2"/>
    <x v="80"/>
    <x v="72"/>
    <x v="73"/>
    <x v="1"/>
    <x v="1"/>
    <s v="Kob"/>
    <m/>
    <n v="107"/>
    <n v="13"/>
    <n v="13"/>
  </r>
  <r>
    <x v="1"/>
    <d v="2022-10-05T00:00:00"/>
    <s v="Day 2"/>
    <x v="2"/>
    <x v="2"/>
    <x v="2"/>
    <x v="1"/>
    <x v="1"/>
    <m/>
    <s v="Shark Spotted Gully"/>
    <n v="162"/>
    <n v="22.7"/>
    <n v="22.7"/>
  </r>
  <r>
    <x v="1"/>
    <d v="2022-10-05T00:00:00"/>
    <s v="Day 2"/>
    <x v="2"/>
    <x v="2"/>
    <x v="2"/>
    <x v="1"/>
    <x v="1"/>
    <m/>
    <s v="Shark Cow / Sevengill"/>
    <n v="121"/>
    <n v="22.4"/>
    <n v="22.4"/>
  </r>
  <r>
    <x v="1"/>
    <d v="2022-10-05T00:00:00"/>
    <s v="Day 2"/>
    <x v="79"/>
    <x v="71"/>
    <x v="72"/>
    <x v="0"/>
    <x v="0"/>
    <m/>
    <s v="Shark Spotted Gully"/>
    <n v="160"/>
    <n v="21.7"/>
    <n v="21.7"/>
  </r>
  <r>
    <x v="1"/>
    <d v="2022-10-05T00:00:00"/>
    <s v="Day 2"/>
    <x v="80"/>
    <x v="72"/>
    <x v="73"/>
    <x v="1"/>
    <x v="1"/>
    <m/>
    <s v="Shark Spotted Gully"/>
    <n v="160"/>
    <n v="21.7"/>
    <n v="21.7"/>
  </r>
  <r>
    <x v="1"/>
    <d v="2022-10-05T00:00:00"/>
    <s v="Day 2"/>
    <x v="80"/>
    <x v="72"/>
    <x v="73"/>
    <x v="1"/>
    <x v="1"/>
    <m/>
    <s v="Shark Spotted Gully"/>
    <n v="158"/>
    <n v="20.8"/>
    <n v="20.8"/>
  </r>
  <r>
    <x v="2"/>
    <d v="2022-10-04T00:00:00"/>
    <s v="Day 1"/>
    <x v="79"/>
    <x v="71"/>
    <x v="72"/>
    <x v="0"/>
    <x v="0"/>
    <m/>
    <s v="Shark Spotted Gully"/>
    <n v="157"/>
    <n v="20.399999999999999"/>
    <n v="20.399999999999999"/>
  </r>
  <r>
    <x v="2"/>
    <d v="2022-10-04T00:00:00"/>
    <s v="Day 1"/>
    <x v="56"/>
    <x v="48"/>
    <x v="53"/>
    <x v="0"/>
    <x v="0"/>
    <m/>
    <s v="Shark Spotted Gully"/>
    <n v="156"/>
    <n v="19.899999999999999"/>
    <n v="19.899999999999999"/>
  </r>
  <r>
    <x v="2"/>
    <d v="2022-10-04T00:00:00"/>
    <s v="Day 1"/>
    <x v="2"/>
    <x v="2"/>
    <x v="2"/>
    <x v="1"/>
    <x v="1"/>
    <m/>
    <s v="Shark Spotted Gully"/>
    <n v="154"/>
    <n v="19.100000000000001"/>
    <n v="19.100000000000001"/>
  </r>
  <r>
    <x v="2"/>
    <d v="2022-10-04T00:00:00"/>
    <s v="Day 1"/>
    <x v="80"/>
    <x v="72"/>
    <x v="73"/>
    <x v="1"/>
    <x v="1"/>
    <m/>
    <s v="Shark Spotted Gully"/>
    <n v="153"/>
    <n v="18.600000000000001"/>
    <n v="18.600000000000001"/>
  </r>
  <r>
    <x v="2"/>
    <d v="2022-10-04T00:00:00"/>
    <s v="Day 1"/>
    <x v="80"/>
    <x v="72"/>
    <x v="73"/>
    <x v="1"/>
    <x v="1"/>
    <m/>
    <s v="Shark Spotted Gully"/>
    <n v="152"/>
    <n v="18.2"/>
    <n v="18.2"/>
  </r>
  <r>
    <x v="2"/>
    <d v="2022-10-04T00:00:00"/>
    <s v="Day 1"/>
    <x v="79"/>
    <x v="71"/>
    <x v="72"/>
    <x v="0"/>
    <x v="0"/>
    <m/>
    <s v="Shark Spotted Gully"/>
    <n v="149"/>
    <n v="17"/>
    <n v="17"/>
  </r>
  <r>
    <x v="2"/>
    <d v="2022-10-04T00:00:00"/>
    <s v="Day 1"/>
    <x v="53"/>
    <x v="47"/>
    <x v="51"/>
    <x v="1"/>
    <x v="1"/>
    <m/>
    <s v="Shark Spotted Gully"/>
    <n v="146"/>
    <n v="15.9"/>
    <n v="15.9"/>
  </r>
  <r>
    <x v="2"/>
    <d v="2022-10-04T00:00:00"/>
    <s v="Day 1"/>
    <x v="53"/>
    <x v="47"/>
    <x v="51"/>
    <x v="1"/>
    <x v="1"/>
    <m/>
    <s v="Shark Spotted Gully"/>
    <n v="145"/>
    <n v="15.5"/>
    <n v="15.5"/>
  </r>
  <r>
    <x v="2"/>
    <d v="2022-10-04T00:00:00"/>
    <s v="Day 1"/>
    <x v="81"/>
    <x v="73"/>
    <x v="0"/>
    <x v="0"/>
    <x v="3"/>
    <m/>
    <s v="Shark Spotted Gully"/>
    <n v="165"/>
    <n v="24.1"/>
    <n v="24.1"/>
  </r>
  <r>
    <x v="2"/>
    <d v="2022-10-04T00:00:00"/>
    <s v="Day 1"/>
    <x v="81"/>
    <x v="73"/>
    <x v="0"/>
    <x v="0"/>
    <x v="3"/>
    <m/>
    <s v="Shark Spotted Gully"/>
    <n v="163"/>
    <n v="23.1"/>
    <n v="23.1"/>
  </r>
  <r>
    <x v="2"/>
    <d v="2022-10-04T00:00:00"/>
    <s v="Day 1"/>
    <x v="64"/>
    <x v="56"/>
    <x v="60"/>
    <x v="0"/>
    <x v="3"/>
    <s v="Kob"/>
    <m/>
    <n v="56"/>
    <n v="1.8"/>
    <n v="1.8"/>
  </r>
  <r>
    <x v="2"/>
    <d v="2022-10-04T00:00:00"/>
    <s v="Day 1"/>
    <x v="81"/>
    <x v="73"/>
    <x v="0"/>
    <x v="0"/>
    <x v="3"/>
    <m/>
    <s v="Shark Spotted Gully"/>
    <n v="162"/>
    <n v="22.7"/>
    <n v="22.7"/>
  </r>
  <r>
    <x v="2"/>
    <d v="2022-10-04T00:00:00"/>
    <s v="Day 1"/>
    <x v="81"/>
    <x v="73"/>
    <x v="0"/>
    <x v="0"/>
    <x v="3"/>
    <m/>
    <s v="Shark Spotted Gully"/>
    <n v="161"/>
    <n v="22.2"/>
    <n v="22.2"/>
  </r>
  <r>
    <x v="2"/>
    <d v="2022-10-04T00:00:00"/>
    <s v="Day 1"/>
    <x v="82"/>
    <x v="74"/>
    <x v="74"/>
    <x v="0"/>
    <x v="3"/>
    <m/>
    <s v="Shark Spotted Gully"/>
    <n v="159"/>
    <n v="21.3"/>
    <n v="21.3"/>
  </r>
  <r>
    <x v="2"/>
    <d v="2022-10-04T00:00:00"/>
    <s v="Day 1"/>
    <x v="9"/>
    <x v="9"/>
    <x v="9"/>
    <x v="0"/>
    <x v="3"/>
    <m/>
    <s v="Shark Spotted Gully"/>
    <n v="157"/>
    <n v="20.399999999999999"/>
    <n v="20.399999999999999"/>
  </r>
  <r>
    <x v="2"/>
    <d v="2022-10-04T00:00:00"/>
    <s v="Day 1"/>
    <x v="9"/>
    <x v="9"/>
    <x v="9"/>
    <x v="0"/>
    <x v="3"/>
    <m/>
    <s v="Shark Spotted Gully"/>
    <n v="156"/>
    <n v="19.899999999999999"/>
    <n v="19.899999999999999"/>
  </r>
  <r>
    <x v="2"/>
    <d v="2022-10-04T00:00:00"/>
    <s v="Day 1"/>
    <x v="83"/>
    <x v="75"/>
    <x v="75"/>
    <x v="0"/>
    <x v="2"/>
    <m/>
    <s v="Shark Cow / Sevengill"/>
    <n v="115"/>
    <n v="19"/>
    <n v="19"/>
  </r>
  <r>
    <x v="2"/>
    <d v="2022-10-04T00:00:00"/>
    <s v="Day 1"/>
    <x v="11"/>
    <x v="11"/>
    <x v="11"/>
    <x v="0"/>
    <x v="2"/>
    <m/>
    <s v="Shark Spotted Gully"/>
    <n v="153"/>
    <n v="18.600000000000001"/>
    <n v="18.600000000000001"/>
  </r>
  <r>
    <x v="2"/>
    <d v="2022-10-04T00:00:00"/>
    <s v="Day 1"/>
    <x v="12"/>
    <x v="12"/>
    <x v="12"/>
    <x v="0"/>
    <x v="3"/>
    <m/>
    <s v="Shark Spotted Gully"/>
    <n v="151"/>
    <n v="17.8"/>
    <n v="17.8"/>
  </r>
  <r>
    <x v="2"/>
    <d v="2022-10-04T00:00:00"/>
    <s v="Day 1"/>
    <x v="13"/>
    <x v="13"/>
    <x v="13"/>
    <x v="1"/>
    <x v="3"/>
    <m/>
    <s v="Shark Hound Smooth"/>
    <n v="152"/>
    <n v="16"/>
    <n v="16"/>
  </r>
  <r>
    <x v="2"/>
    <d v="2022-10-04T00:00:00"/>
    <s v="Day 1"/>
    <x v="8"/>
    <x v="8"/>
    <x v="8"/>
    <x v="0"/>
    <x v="2"/>
    <m/>
    <s v="Ray Bull / Eagle"/>
    <n v="94"/>
    <n v="15.4"/>
    <n v="15.4"/>
  </r>
  <r>
    <x v="2"/>
    <d v="2022-10-04T00:00:00"/>
    <s v="Day 1"/>
    <x v="14"/>
    <x v="14"/>
    <x v="14"/>
    <x v="0"/>
    <x v="2"/>
    <m/>
    <s v="Shark Spotted Gully"/>
    <n v="144"/>
    <n v="15.1"/>
    <n v="15.1"/>
  </r>
  <r>
    <x v="2"/>
    <d v="2022-10-04T00:00:00"/>
    <s v="Day 1"/>
    <x v="82"/>
    <x v="74"/>
    <x v="74"/>
    <x v="0"/>
    <x v="3"/>
    <m/>
    <s v="Shark Spotted Gully"/>
    <n v="142"/>
    <n v="14.4"/>
    <n v="14.4"/>
  </r>
  <r>
    <x v="2"/>
    <d v="2022-10-04T00:00:00"/>
    <s v="Day 1"/>
    <x v="63"/>
    <x v="55"/>
    <x v="59"/>
    <x v="0"/>
    <x v="2"/>
    <m/>
    <s v="Shark Spotted Gully"/>
    <n v="139"/>
    <n v="13.4"/>
    <n v="13.4"/>
  </r>
  <r>
    <x v="2"/>
    <d v="2022-10-04T00:00:00"/>
    <s v="Day 1"/>
    <x v="57"/>
    <x v="49"/>
    <x v="54"/>
    <x v="3"/>
    <x v="9"/>
    <m/>
    <s v="Shark Spotted Gully"/>
    <n v="116"/>
    <n v="7.2"/>
    <n v="7.2"/>
  </r>
  <r>
    <x v="2"/>
    <d v="2022-10-04T00:00:00"/>
    <s v="Day 1"/>
    <x v="38"/>
    <x v="34"/>
    <x v="37"/>
    <x v="2"/>
    <x v="8"/>
    <m/>
    <s v="Shark Spotted Gully"/>
    <n v="113"/>
    <n v="6.6"/>
    <n v="6.6"/>
  </r>
  <r>
    <x v="2"/>
    <d v="2022-10-04T00:00:00"/>
    <s v="Day 1"/>
    <x v="68"/>
    <x v="60"/>
    <x v="64"/>
    <x v="2"/>
    <x v="8"/>
    <m/>
    <s v="Shark Spotted Gully"/>
    <n v="113"/>
    <n v="6.6"/>
    <n v="6.6"/>
  </r>
  <r>
    <x v="2"/>
    <d v="2022-10-04T00:00:00"/>
    <s v="Day 1"/>
    <x v="39"/>
    <x v="25"/>
    <x v="38"/>
    <x v="2"/>
    <x v="8"/>
    <m/>
    <s v="Shark Spotted Gully"/>
    <n v="111"/>
    <n v="6.2"/>
    <n v="6.2"/>
  </r>
  <r>
    <x v="2"/>
    <d v="2022-10-04T00:00:00"/>
    <s v="Day 1"/>
    <x v="38"/>
    <x v="34"/>
    <x v="37"/>
    <x v="2"/>
    <x v="8"/>
    <m/>
    <s v="Shark Spotted Gully"/>
    <n v="110"/>
    <n v="6"/>
    <n v="6"/>
  </r>
  <r>
    <x v="2"/>
    <d v="2022-10-04T00:00:00"/>
    <s v="Day 1"/>
    <x v="58"/>
    <x v="50"/>
    <x v="53"/>
    <x v="3"/>
    <x v="9"/>
    <m/>
    <s v="Shark Spotted Gully"/>
    <n v="109"/>
    <n v="5.8"/>
    <n v="5.8"/>
  </r>
  <r>
    <x v="2"/>
    <d v="2022-10-04T00:00:00"/>
    <s v="Day 1"/>
    <x v="40"/>
    <x v="25"/>
    <x v="39"/>
    <x v="3"/>
    <x v="9"/>
    <m/>
    <s v="Shark Spotted Gully"/>
    <n v="109"/>
    <n v="5.8"/>
    <n v="5.8"/>
  </r>
  <r>
    <x v="2"/>
    <d v="2022-10-04T00:00:00"/>
    <s v="Day 1"/>
    <x v="39"/>
    <x v="25"/>
    <x v="38"/>
    <x v="2"/>
    <x v="8"/>
    <m/>
    <s v="Shark Spotted Gully"/>
    <n v="108"/>
    <n v="5.6"/>
    <n v="5.6"/>
  </r>
  <r>
    <x v="3"/>
    <d v="2022-10-06T00:00:00"/>
    <s v="Day 3"/>
    <x v="40"/>
    <x v="25"/>
    <x v="39"/>
    <x v="3"/>
    <x v="9"/>
    <m/>
    <s v="Shark Spotted Gully"/>
    <n v="106"/>
    <n v="5.3"/>
    <n v="5.3"/>
  </r>
  <r>
    <x v="3"/>
    <d v="2022-10-06T00:00:00"/>
    <s v="Day 3"/>
    <x v="58"/>
    <x v="50"/>
    <x v="53"/>
    <x v="3"/>
    <x v="9"/>
    <m/>
    <s v="Shark Spotted Gully"/>
    <n v="105"/>
    <n v="5.0999999999999996"/>
    <n v="5.0999999999999996"/>
  </r>
  <r>
    <x v="3"/>
    <d v="2022-10-06T00:00:00"/>
    <s v="Day 3"/>
    <x v="61"/>
    <x v="53"/>
    <x v="57"/>
    <x v="3"/>
    <x v="9"/>
    <s v="Kob"/>
    <m/>
    <n v="49"/>
    <n v="1.2"/>
    <n v="1.2"/>
  </r>
  <r>
    <x v="3"/>
    <d v="2022-10-06T00:00:00"/>
    <s v="Day 3"/>
    <x v="59"/>
    <x v="51"/>
    <x v="55"/>
    <x v="2"/>
    <x v="8"/>
    <m/>
    <s v="Shark Spotted Gully"/>
    <n v="105"/>
    <n v="5.0999999999999996"/>
    <n v="5.0999999999999996"/>
  </r>
  <r>
    <x v="3"/>
    <d v="2022-10-06T00:00:00"/>
    <s v="Day 3"/>
    <x v="61"/>
    <x v="53"/>
    <x v="57"/>
    <x v="3"/>
    <x v="9"/>
    <s v="Kob"/>
    <m/>
    <n v="48"/>
    <n v="1.1000000000000001"/>
    <n v="1.1000000000000001"/>
  </r>
  <r>
    <x v="3"/>
    <d v="2022-10-06T00:00:00"/>
    <s v="Day 3"/>
    <x v="67"/>
    <x v="59"/>
    <x v="63"/>
    <x v="4"/>
    <x v="11"/>
    <m/>
    <m/>
    <m/>
    <s v=""/>
    <s v=""/>
  </r>
  <r>
    <x v="3"/>
    <d v="2022-10-06T00:00:00"/>
    <s v="Day 3"/>
    <x v="45"/>
    <x v="39"/>
    <x v="43"/>
    <x v="4"/>
    <x v="11"/>
    <m/>
    <m/>
    <m/>
    <s v=""/>
    <s v=""/>
  </r>
  <r>
    <x v="3"/>
    <d v="2022-10-06T00:00:00"/>
    <s v="Day 3"/>
    <x v="66"/>
    <x v="58"/>
    <x v="62"/>
    <x v="5"/>
    <x v="11"/>
    <m/>
    <m/>
    <m/>
    <s v=""/>
    <s v=""/>
  </r>
  <r>
    <x v="3"/>
    <d v="2022-10-06T00:00:00"/>
    <s v="Day 3"/>
    <x v="71"/>
    <x v="63"/>
    <x v="66"/>
    <x v="6"/>
    <x v="11"/>
    <m/>
    <m/>
    <m/>
    <s v=""/>
    <s v=""/>
  </r>
  <r>
    <x v="3"/>
    <d v="2022-10-06T00:00:00"/>
    <s v="Day 3"/>
    <x v="75"/>
    <x v="67"/>
    <x v="33"/>
    <x v="6"/>
    <x v="11"/>
    <m/>
    <m/>
    <m/>
    <s v=""/>
    <s v=""/>
  </r>
  <r>
    <x v="3"/>
    <d v="2022-10-06T00:00:00"/>
    <s v="Day 3"/>
    <x v="43"/>
    <x v="37"/>
    <x v="41"/>
    <x v="4"/>
    <x v="10"/>
    <m/>
    <m/>
    <m/>
    <s v=""/>
    <s v=""/>
  </r>
  <r>
    <x v="3"/>
    <d v="2022-10-06T00:00:00"/>
    <s v="Day 3"/>
    <x v="42"/>
    <x v="36"/>
    <x v="3"/>
    <x v="4"/>
    <x v="10"/>
    <m/>
    <m/>
    <m/>
    <s v=""/>
    <s v=""/>
  </r>
  <r>
    <x v="3"/>
    <d v="2022-10-06T00:00:00"/>
    <s v="Day 3"/>
    <x v="74"/>
    <x v="66"/>
    <x v="68"/>
    <x v="4"/>
    <x v="10"/>
    <m/>
    <m/>
    <m/>
    <s v=""/>
    <s v=""/>
  </r>
  <r>
    <x v="3"/>
    <d v="2022-10-06T00:00:00"/>
    <s v="Day 3"/>
    <x v="73"/>
    <x v="65"/>
    <x v="67"/>
    <x v="4"/>
    <x v="10"/>
    <m/>
    <m/>
    <m/>
    <s v=""/>
    <s v=""/>
  </r>
  <r>
    <x v="3"/>
    <d v="2022-10-06T00:00:00"/>
    <s v="Day 3"/>
    <x v="70"/>
    <x v="62"/>
    <x v="65"/>
    <x v="4"/>
    <x v="10"/>
    <m/>
    <m/>
    <m/>
    <s v=""/>
    <s v=""/>
  </r>
  <r>
    <x v="3"/>
    <d v="2022-10-06T00:00:00"/>
    <s v="Day 3"/>
    <x v="75"/>
    <x v="67"/>
    <x v="33"/>
    <x v="6"/>
    <x v="11"/>
    <m/>
    <m/>
    <m/>
    <s v=""/>
    <s v=""/>
  </r>
  <r>
    <x v="3"/>
    <d v="2022-10-06T00:00:00"/>
    <s v="Day 3"/>
    <x v="71"/>
    <x v="63"/>
    <x v="66"/>
    <x v="6"/>
    <x v="11"/>
    <m/>
    <m/>
    <m/>
    <s v=""/>
    <s v=""/>
  </r>
  <r>
    <x v="3"/>
    <d v="2022-10-06T00:00:00"/>
    <s v="Day 3"/>
    <x v="74"/>
    <x v="66"/>
    <x v="68"/>
    <x v="4"/>
    <x v="10"/>
    <m/>
    <m/>
    <m/>
    <s v=""/>
    <s v=""/>
  </r>
  <r>
    <x v="3"/>
    <d v="2022-10-06T00:00:00"/>
    <s v="Day 3"/>
    <x v="72"/>
    <x v="64"/>
    <x v="45"/>
    <x v="4"/>
    <x v="10"/>
    <m/>
    <m/>
    <m/>
    <s v=""/>
    <s v=""/>
  </r>
  <r>
    <x v="3"/>
    <d v="2022-10-06T00:00:00"/>
    <s v="Day 3"/>
    <x v="73"/>
    <x v="65"/>
    <x v="67"/>
    <x v="4"/>
    <x v="10"/>
    <m/>
    <m/>
    <m/>
    <s v=""/>
    <s v=""/>
  </r>
  <r>
    <x v="3"/>
    <d v="2022-10-06T00:00:00"/>
    <s v="Day 3"/>
    <x v="38"/>
    <x v="34"/>
    <x v="37"/>
    <x v="2"/>
    <x v="8"/>
    <m/>
    <s v="Shark Spotted Gully"/>
    <n v="102"/>
    <n v="4.5999999999999996"/>
    <n v="4.5999999999999996"/>
  </r>
  <r>
    <x v="3"/>
    <d v="2022-10-06T00:00:00"/>
    <s v="Day 3"/>
    <x v="36"/>
    <x v="32"/>
    <x v="35"/>
    <x v="3"/>
    <x v="9"/>
    <m/>
    <s v="Shark Spotted Gully"/>
    <n v="101"/>
    <n v="4.5"/>
    <n v="4.5"/>
  </r>
  <r>
    <x v="3"/>
    <d v="2022-10-06T00:00:00"/>
    <s v="Day 3"/>
    <x v="38"/>
    <x v="34"/>
    <x v="37"/>
    <x v="2"/>
    <x v="8"/>
    <m/>
    <s v="Shark Spotted Gully"/>
    <n v="101"/>
    <n v="4.5"/>
    <n v="4.5"/>
  </r>
  <r>
    <x v="3"/>
    <d v="2022-10-06T00:00:00"/>
    <s v="Day 3"/>
    <x v="58"/>
    <x v="50"/>
    <x v="53"/>
    <x v="3"/>
    <x v="9"/>
    <m/>
    <s v="Shark Spotted Gully"/>
    <n v="99"/>
    <n v="4.2"/>
    <n v="4.2"/>
  </r>
  <r>
    <x v="3"/>
    <d v="2022-10-06T00:00:00"/>
    <s v="Day 3"/>
    <x v="61"/>
    <x v="53"/>
    <x v="57"/>
    <x v="3"/>
    <x v="9"/>
    <m/>
    <s v="Shark Spotted Gully"/>
    <n v="99"/>
    <n v="4.2"/>
    <n v="4.2"/>
  </r>
  <r>
    <x v="3"/>
    <d v="2022-10-06T00:00:00"/>
    <s v="Day 3"/>
    <x v="58"/>
    <x v="50"/>
    <x v="53"/>
    <x v="3"/>
    <x v="9"/>
    <m/>
    <s v="Shark Spotted Gully"/>
    <n v="99"/>
    <n v="4.2"/>
    <n v="4.2"/>
  </r>
  <r>
    <x v="3"/>
    <d v="2022-10-06T00:00:00"/>
    <s v="Day 3"/>
    <x v="57"/>
    <x v="49"/>
    <x v="54"/>
    <x v="3"/>
    <x v="9"/>
    <m/>
    <s v="Shark Spotted Gully"/>
    <n v="98"/>
    <n v="4"/>
    <n v="4"/>
  </r>
  <r>
    <x v="3"/>
    <d v="2022-10-06T00:00:00"/>
    <s v="Day 3"/>
    <x v="68"/>
    <x v="60"/>
    <x v="64"/>
    <x v="2"/>
    <x v="8"/>
    <m/>
    <s v="Shark Spotted Gully"/>
    <n v="97"/>
    <n v="3.9"/>
    <n v="3.9"/>
  </r>
  <r>
    <x v="3"/>
    <d v="2022-10-06T00:00:00"/>
    <s v="Day 3"/>
    <x v="36"/>
    <x v="32"/>
    <x v="35"/>
    <x v="3"/>
    <x v="9"/>
    <m/>
    <s v="Shark Spotted Gully"/>
    <n v="97"/>
    <n v="3.9"/>
    <n v="3.9"/>
  </r>
  <r>
    <x v="3"/>
    <d v="2022-10-06T00:00:00"/>
    <s v="Day 3"/>
    <x v="68"/>
    <x v="60"/>
    <x v="64"/>
    <x v="2"/>
    <x v="8"/>
    <m/>
    <s v="Shark Spotted Gully"/>
    <n v="97"/>
    <n v="3.9"/>
    <n v="3.9"/>
  </r>
  <r>
    <x v="3"/>
    <d v="2022-10-06T00:00:00"/>
    <s v="Day 3"/>
    <x v="57"/>
    <x v="49"/>
    <x v="54"/>
    <x v="3"/>
    <x v="9"/>
    <m/>
    <s v="Shark Spotted Gully"/>
    <n v="96"/>
    <n v="3.8"/>
    <n v="3.8"/>
  </r>
  <r>
    <x v="3"/>
    <d v="2022-10-06T00:00:00"/>
    <s v="Day 3"/>
    <x v="69"/>
    <x v="61"/>
    <x v="45"/>
    <x v="2"/>
    <x v="8"/>
    <m/>
    <s v="Shark Hound Smooth"/>
    <n v="100"/>
    <n v="3.7"/>
    <n v="3.7"/>
  </r>
  <r>
    <x v="3"/>
    <d v="2022-10-06T00:00:00"/>
    <s v="Day 3"/>
    <x v="59"/>
    <x v="51"/>
    <x v="55"/>
    <x v="2"/>
    <x v="8"/>
    <m/>
    <s v="Shark Spotted Gully"/>
    <n v="95"/>
    <n v="3.6"/>
    <n v="3.6"/>
  </r>
  <r>
    <x v="3"/>
    <d v="2022-10-06T00:00:00"/>
    <s v="Day 3"/>
    <x v="58"/>
    <x v="50"/>
    <x v="53"/>
    <x v="3"/>
    <x v="9"/>
    <m/>
    <s v="Shark Spotted Gully"/>
    <n v="89"/>
    <n v="2.9"/>
    <n v="2.9"/>
  </r>
  <r>
    <x v="3"/>
    <d v="2022-10-06T00:00:00"/>
    <s v="Day 3"/>
    <x v="39"/>
    <x v="25"/>
    <x v="38"/>
    <x v="2"/>
    <x v="8"/>
    <m/>
    <s v="Shark Spotted Gully"/>
    <n v="86"/>
    <n v="2.6"/>
    <n v="2.6"/>
  </r>
  <r>
    <x v="3"/>
    <d v="2022-10-06T00:00:00"/>
    <s v="Day 3"/>
    <x v="69"/>
    <x v="61"/>
    <x v="45"/>
    <x v="2"/>
    <x v="8"/>
    <m/>
    <s v="Shark Spotted Gully"/>
    <n v="81"/>
    <n v="2.1"/>
    <n v="2.1"/>
  </r>
  <r>
    <x v="3"/>
    <d v="2022-10-06T00:00:00"/>
    <s v="Day 3"/>
    <x v="35"/>
    <x v="31"/>
    <x v="34"/>
    <x v="2"/>
    <x v="8"/>
    <m/>
    <s v="Shark Spotted Gully"/>
    <n v="68"/>
    <n v="1.2"/>
    <n v="1.2"/>
  </r>
  <r>
    <x v="3"/>
    <d v="2022-10-06T00:00:00"/>
    <s v="Day 3"/>
    <x v="36"/>
    <x v="32"/>
    <x v="35"/>
    <x v="3"/>
    <x v="9"/>
    <m/>
    <s v="Catfish - Sea Black"/>
    <n v="41"/>
    <n v="1.06"/>
    <n v="1.06"/>
  </r>
  <r>
    <x v="3"/>
    <d v="2022-10-06T00:00:00"/>
    <s v="Day 3"/>
    <x v="68"/>
    <x v="60"/>
    <x v="64"/>
    <x v="2"/>
    <x v="8"/>
    <m/>
    <s v="Catfish - Sea Black"/>
    <n v="41"/>
    <n v="1.06"/>
    <n v="1.06"/>
  </r>
  <r>
    <x v="3"/>
    <d v="2022-10-06T00:00:00"/>
    <s v="Day 3"/>
    <x v="39"/>
    <x v="25"/>
    <x v="38"/>
    <x v="2"/>
    <x v="8"/>
    <s v="Kob"/>
    <m/>
    <n v="41"/>
    <n v="0.7"/>
    <n v="0.7"/>
  </r>
  <r>
    <x v="3"/>
    <d v="2022-10-06T00:00:00"/>
    <s v="Day 3"/>
    <x v="16"/>
    <x v="16"/>
    <x v="16"/>
    <x v="0"/>
    <x v="4"/>
    <m/>
    <s v="Shark Hound Smooth"/>
    <n v="125"/>
    <n v="8.1"/>
    <n v="8.1"/>
  </r>
  <r>
    <x v="3"/>
    <d v="2022-10-06T00:00:00"/>
    <s v="Day 3"/>
    <x v="46"/>
    <x v="40"/>
    <x v="44"/>
    <x v="0"/>
    <x v="4"/>
    <m/>
    <s v="Shark Spotted Gully"/>
    <n v="118"/>
    <n v="7.6"/>
    <n v="7.6"/>
  </r>
  <r>
    <x v="3"/>
    <d v="2022-10-06T00:00:00"/>
    <s v="Day 3"/>
    <x v="24"/>
    <x v="23"/>
    <x v="23"/>
    <x v="0"/>
    <x v="5"/>
    <m/>
    <s v="Shark Spotted Gully"/>
    <n v="116"/>
    <n v="7.2"/>
    <n v="7.2"/>
  </r>
  <r>
    <x v="3"/>
    <d v="2022-10-06T00:00:00"/>
    <s v="Day 3"/>
    <x v="47"/>
    <x v="41"/>
    <x v="45"/>
    <x v="1"/>
    <x v="5"/>
    <m/>
    <s v="Shark Spotted Gully"/>
    <n v="115"/>
    <n v="7"/>
    <n v="7"/>
  </r>
  <r>
    <x v="3"/>
    <d v="2022-10-06T00:00:00"/>
    <s v="Day 3"/>
    <x v="20"/>
    <x v="20"/>
    <x v="20"/>
    <x v="1"/>
    <x v="5"/>
    <m/>
    <s v="Shark Spotted Gully"/>
    <n v="112"/>
    <n v="6.4"/>
    <n v="6.4"/>
  </r>
  <r>
    <x v="3"/>
    <d v="2022-10-06T00:00:00"/>
    <s v="Day 3"/>
    <x v="17"/>
    <x v="17"/>
    <x v="17"/>
    <x v="0"/>
    <x v="4"/>
    <m/>
    <s v="Shark Hound Smooth"/>
    <n v="117"/>
    <n v="6.4"/>
    <n v="6.4"/>
  </r>
  <r>
    <x v="3"/>
    <d v="2022-10-06T00:00:00"/>
    <s v="Day 3"/>
    <x v="20"/>
    <x v="20"/>
    <x v="20"/>
    <x v="1"/>
    <x v="5"/>
    <m/>
    <s v="Shark Spotted Gully"/>
    <n v="109"/>
    <n v="5.8"/>
    <n v="5.8"/>
  </r>
  <r>
    <x v="3"/>
    <d v="2022-10-06T00:00:00"/>
    <s v="Day 3"/>
    <x v="22"/>
    <x v="3"/>
    <x v="22"/>
    <x v="1"/>
    <x v="5"/>
    <m/>
    <s v="Shark Spotted Gully"/>
    <n v="105"/>
    <n v="5.0999999999999996"/>
    <n v="5.0999999999999996"/>
  </r>
  <r>
    <x v="3"/>
    <d v="2022-10-06T00:00:00"/>
    <s v="Day 3"/>
    <x v="23"/>
    <x v="22"/>
    <x v="3"/>
    <x v="0"/>
    <x v="5"/>
    <m/>
    <s v="Shark Spotted Gully"/>
    <n v="103"/>
    <n v="4.8"/>
    <n v="4.8"/>
  </r>
  <r>
    <x v="3"/>
    <d v="2022-10-06T00:00:00"/>
    <s v="Day 3"/>
    <x v="19"/>
    <x v="19"/>
    <x v="19"/>
    <x v="1"/>
    <x v="5"/>
    <m/>
    <s v="Shark Spotted Gully"/>
    <n v="103"/>
    <n v="4.8"/>
    <n v="4.8"/>
  </r>
  <r>
    <x v="3"/>
    <d v="2022-10-06T00:00:00"/>
    <s v="Day 3"/>
    <x v="18"/>
    <x v="18"/>
    <x v="18"/>
    <x v="0"/>
    <x v="4"/>
    <s v="Kob"/>
    <m/>
    <n v="72"/>
    <n v="3.9"/>
    <n v="3.9"/>
  </r>
  <r>
    <x v="3"/>
    <d v="2022-10-06T00:00:00"/>
    <s v="Day 3"/>
    <x v="46"/>
    <x v="40"/>
    <x v="44"/>
    <x v="0"/>
    <x v="4"/>
    <m/>
    <s v="Shark Spotted Gully"/>
    <n v="102"/>
    <n v="4.5999999999999996"/>
    <n v="4.5999999999999996"/>
  </r>
  <r>
    <x v="3"/>
    <d v="2022-10-06T00:00:00"/>
    <s v="Day 3"/>
    <x v="48"/>
    <x v="42"/>
    <x v="46"/>
    <x v="0"/>
    <x v="4"/>
    <m/>
    <s v="Shark Spotted Gully"/>
    <n v="101"/>
    <n v="4.5"/>
    <n v="4.5"/>
  </r>
  <r>
    <x v="3"/>
    <d v="2022-10-06T00:00:00"/>
    <s v="Day 3"/>
    <x v="49"/>
    <x v="43"/>
    <x v="47"/>
    <x v="1"/>
    <x v="5"/>
    <m/>
    <s v="Shark Spotted Gully"/>
    <n v="100"/>
    <n v="4.3"/>
    <n v="4.3"/>
  </r>
  <r>
    <x v="3"/>
    <d v="2022-10-06T00:00:00"/>
    <s v="Day 3"/>
    <x v="17"/>
    <x v="17"/>
    <x v="17"/>
    <x v="0"/>
    <x v="4"/>
    <m/>
    <s v="Shark Spotted Gully"/>
    <n v="100"/>
    <n v="4.3"/>
    <n v="4.3"/>
  </r>
  <r>
    <x v="3"/>
    <d v="2022-10-06T00:00:00"/>
    <s v="Day 3"/>
    <x v="16"/>
    <x v="16"/>
    <x v="16"/>
    <x v="0"/>
    <x v="4"/>
    <m/>
    <s v="Shark Spotted Gully"/>
    <n v="98"/>
    <n v="4"/>
    <n v="4"/>
  </r>
  <r>
    <x v="3"/>
    <d v="2022-10-06T00:00:00"/>
    <s v="Day 3"/>
    <x v="24"/>
    <x v="23"/>
    <x v="23"/>
    <x v="0"/>
    <x v="5"/>
    <s v="Kob"/>
    <m/>
    <n v="55"/>
    <n v="1.7"/>
    <n v="1.7"/>
  </r>
  <r>
    <x v="3"/>
    <d v="2022-10-06T00:00:00"/>
    <s v="Day 3"/>
    <x v="47"/>
    <x v="41"/>
    <x v="45"/>
    <x v="1"/>
    <x v="5"/>
    <m/>
    <s v="Shark Spotted Gully"/>
    <n v="96"/>
    <n v="3.8"/>
    <n v="3.8"/>
  </r>
  <r>
    <x v="3"/>
    <d v="2022-10-06T00:00:00"/>
    <s v="Day 3"/>
    <x v="22"/>
    <x v="3"/>
    <x v="22"/>
    <x v="1"/>
    <x v="5"/>
    <m/>
    <s v="Shark Spotted Gully"/>
    <n v="88"/>
    <n v="2.8"/>
    <n v="2.8"/>
  </r>
  <r>
    <x v="3"/>
    <d v="2022-10-06T00:00:00"/>
    <s v="Day 3"/>
    <x v="47"/>
    <x v="41"/>
    <x v="45"/>
    <x v="1"/>
    <x v="5"/>
    <m/>
    <s v="Shark Spotted Gully"/>
    <n v="87"/>
    <n v="2.7"/>
    <n v="2.7"/>
  </r>
  <r>
    <x v="3"/>
    <d v="2022-10-06T00:00:00"/>
    <s v="Day 3"/>
    <x v="22"/>
    <x v="3"/>
    <x v="22"/>
    <x v="1"/>
    <x v="5"/>
    <m/>
    <s v="Catfish - Sea Black"/>
    <n v="42"/>
    <n v="1.1499999999999999"/>
    <n v="1.1499999999999999"/>
  </r>
  <r>
    <x v="3"/>
    <d v="2022-10-06T00:00:00"/>
    <s v="Day 3"/>
    <x v="76"/>
    <x v="68"/>
    <x v="69"/>
    <x v="0"/>
    <x v="7"/>
    <m/>
    <s v="Shark Spotted Gully"/>
    <n v="138"/>
    <n v="13.1"/>
    <n v="13.1"/>
  </r>
  <r>
    <x v="3"/>
    <d v="2022-10-06T00:00:00"/>
    <s v="Day 3"/>
    <x v="77"/>
    <x v="69"/>
    <x v="70"/>
    <x v="0"/>
    <x v="7"/>
    <m/>
    <m/>
    <m/>
    <s v=""/>
    <s v=""/>
  </r>
  <r>
    <x v="3"/>
    <d v="2022-10-06T00:00:00"/>
    <s v="Day 3"/>
    <x v="26"/>
    <x v="24"/>
    <x v="25"/>
    <x v="1"/>
    <x v="7"/>
    <m/>
    <m/>
    <m/>
    <s v=""/>
    <s v=""/>
  </r>
  <r>
    <x v="3"/>
    <d v="2022-10-06T00:00:00"/>
    <s v="Day 3"/>
    <x v="52"/>
    <x v="46"/>
    <x v="50"/>
    <x v="0"/>
    <x v="6"/>
    <m/>
    <s v="Ray Bull / Eagle"/>
    <n v="87"/>
    <n v="12.1"/>
    <n v="12.1"/>
  </r>
  <r>
    <x v="3"/>
    <d v="2022-10-06T00:00:00"/>
    <s v="Day 3"/>
    <x v="77"/>
    <x v="69"/>
    <x v="70"/>
    <x v="0"/>
    <x v="7"/>
    <m/>
    <s v="Shark Spotted Gully"/>
    <n v="127"/>
    <n v="9.8000000000000007"/>
    <n v="9.8000000000000007"/>
  </r>
  <r>
    <x v="3"/>
    <d v="2022-10-06T00:00:00"/>
    <s v="Day 3"/>
    <x v="32"/>
    <x v="26"/>
    <x v="31"/>
    <x v="0"/>
    <x v="6"/>
    <m/>
    <s v="Shark Spotted Gully"/>
    <n v="121"/>
    <n v="8.3000000000000007"/>
    <n v="8.3000000000000007"/>
  </r>
  <r>
    <x v="3"/>
    <d v="2022-10-06T00:00:00"/>
    <s v="Day 3"/>
    <x v="28"/>
    <x v="26"/>
    <x v="27"/>
    <x v="0"/>
    <x v="6"/>
    <m/>
    <s v="Shark Hound Smooth"/>
    <n v="123"/>
    <n v="7.6"/>
    <n v="7.6"/>
  </r>
  <r>
    <x v="3"/>
    <d v="2022-10-06T00:00:00"/>
    <s v="Day 3"/>
    <x v="77"/>
    <x v="69"/>
    <x v="70"/>
    <x v="0"/>
    <x v="7"/>
    <m/>
    <s v="Shark Spotted Gully"/>
    <n v="118"/>
    <n v="7.6"/>
    <n v="7.6"/>
  </r>
  <r>
    <x v="3"/>
    <d v="2022-10-06T00:00:00"/>
    <s v="Day 3"/>
    <x v="76"/>
    <x v="68"/>
    <x v="69"/>
    <x v="0"/>
    <x v="7"/>
    <m/>
    <s v="Shark Spotted Gully"/>
    <n v="117"/>
    <n v="7.4"/>
    <n v="7.4"/>
  </r>
  <r>
    <x v="3"/>
    <d v="2022-10-06T00:00:00"/>
    <s v="Day 3"/>
    <x v="27"/>
    <x v="25"/>
    <x v="26"/>
    <x v="0"/>
    <x v="7"/>
    <m/>
    <s v="Shark Spotted Gully"/>
    <n v="114"/>
    <n v="6.8"/>
    <n v="6.8"/>
  </r>
  <r>
    <x v="3"/>
    <d v="2022-10-06T00:00:00"/>
    <s v="Day 3"/>
    <x v="27"/>
    <x v="25"/>
    <x v="26"/>
    <x v="0"/>
    <x v="7"/>
    <m/>
    <s v="Shark Spotted Gully"/>
    <n v="110"/>
    <n v="6"/>
    <n v="6"/>
  </r>
  <r>
    <x v="3"/>
    <d v="2022-10-06T00:00:00"/>
    <s v="Day 3"/>
    <x v="27"/>
    <x v="25"/>
    <x v="26"/>
    <x v="0"/>
    <x v="7"/>
    <m/>
    <s v="Shark Spotted Gully"/>
    <n v="109"/>
    <n v="5.8"/>
    <n v="5.8"/>
  </r>
  <r>
    <x v="3"/>
    <d v="2022-10-06T00:00:00"/>
    <s v="Day 3"/>
    <x v="50"/>
    <x v="44"/>
    <x v="48"/>
    <x v="0"/>
    <x v="7"/>
    <m/>
    <m/>
    <m/>
    <s v=""/>
    <s v=""/>
  </r>
  <r>
    <x v="3"/>
    <d v="2022-10-06T00:00:00"/>
    <s v="Day 3"/>
    <x v="25"/>
    <x v="21"/>
    <x v="24"/>
    <x v="0"/>
    <x v="6"/>
    <m/>
    <s v="Shark Spotted Gully"/>
    <n v="87"/>
    <n v="2.7"/>
    <n v="2.7"/>
  </r>
  <r>
    <x v="3"/>
    <d v="2022-10-06T00:00:00"/>
    <s v="Day 3"/>
    <x v="26"/>
    <x v="24"/>
    <x v="25"/>
    <x v="1"/>
    <x v="7"/>
    <m/>
    <s v="Shark Spotted Gully"/>
    <n v="86"/>
    <n v="2.6"/>
    <n v="2.6"/>
  </r>
  <r>
    <x v="3"/>
    <d v="2022-10-06T00:00:00"/>
    <s v="Day 3"/>
    <x v="52"/>
    <x v="46"/>
    <x v="50"/>
    <x v="0"/>
    <x v="6"/>
    <m/>
    <s v="Catfish - Sea Black"/>
    <n v="46"/>
    <n v="1.52"/>
    <n v="1.52"/>
  </r>
  <r>
    <x v="3"/>
    <d v="2022-10-06T00:00:00"/>
    <s v="Day 3"/>
    <x v="6"/>
    <x v="6"/>
    <x v="6"/>
    <x v="0"/>
    <x v="1"/>
    <m/>
    <s v="Shark Spotted Gully"/>
    <n v="145"/>
    <n v="15.5"/>
    <n v="15.5"/>
  </r>
  <r>
    <x v="3"/>
    <d v="2022-10-06T00:00:00"/>
    <s v="Day 3"/>
    <x v="78"/>
    <x v="70"/>
    <x v="71"/>
    <x v="0"/>
    <x v="0"/>
    <m/>
    <s v="Shark Cow / Sevengill"/>
    <n v="104"/>
    <n v="13.6"/>
    <n v="13.6"/>
  </r>
  <r>
    <x v="3"/>
    <d v="2022-10-06T00:00:00"/>
    <s v="Day 3"/>
    <x v="6"/>
    <x v="6"/>
    <x v="6"/>
    <x v="0"/>
    <x v="1"/>
    <m/>
    <s v="Shark Spotted Gully"/>
    <n v="136"/>
    <n v="12.4"/>
    <n v="12.4"/>
  </r>
  <r>
    <x v="3"/>
    <d v="2022-10-06T00:00:00"/>
    <s v="Day 3"/>
    <x v="54"/>
    <x v="26"/>
    <x v="52"/>
    <x v="0"/>
    <x v="0"/>
    <m/>
    <s v="Shark Spotted Gully"/>
    <n v="127"/>
    <n v="9.8000000000000007"/>
    <n v="9.8000000000000007"/>
  </r>
  <r>
    <x v="3"/>
    <d v="2022-10-06T00:00:00"/>
    <s v="Day 3"/>
    <x v="56"/>
    <x v="48"/>
    <x v="53"/>
    <x v="0"/>
    <x v="0"/>
    <m/>
    <s v="Shark Spotted Gully"/>
    <n v="127"/>
    <n v="9.8000000000000007"/>
    <n v="9.8000000000000007"/>
  </r>
  <r>
    <x v="3"/>
    <d v="2022-10-06T00:00:00"/>
    <s v="Day 3"/>
    <x v="1"/>
    <x v="1"/>
    <x v="1"/>
    <x v="0"/>
    <x v="0"/>
    <m/>
    <s v="Shark Hound Smooth"/>
    <n v="131"/>
    <n v="9.5"/>
    <n v="9.5"/>
  </r>
  <r>
    <x v="3"/>
    <d v="2022-10-06T00:00:00"/>
    <s v="Day 3"/>
    <x v="6"/>
    <x v="6"/>
    <x v="6"/>
    <x v="0"/>
    <x v="1"/>
    <m/>
    <s v="Shark Spotted Gully"/>
    <n v="124"/>
    <n v="9.1"/>
    <n v="9.1"/>
  </r>
  <r>
    <x v="3"/>
    <d v="2022-10-06T00:00:00"/>
    <s v="Day 3"/>
    <x v="6"/>
    <x v="6"/>
    <x v="6"/>
    <x v="0"/>
    <x v="1"/>
    <m/>
    <s v="Ray Bull / Eagle"/>
    <n v="79"/>
    <n v="9"/>
    <n v="9"/>
  </r>
  <r>
    <x v="3"/>
    <d v="2022-10-06T00:00:00"/>
    <s v="Day 3"/>
    <x v="79"/>
    <x v="71"/>
    <x v="72"/>
    <x v="0"/>
    <x v="0"/>
    <m/>
    <s v="Shark Spotted Gully"/>
    <n v="123"/>
    <n v="8.8000000000000007"/>
    <n v="8.8000000000000007"/>
  </r>
  <r>
    <x v="3"/>
    <d v="2022-10-06T00:00:00"/>
    <s v="Day 3"/>
    <x v="53"/>
    <x v="47"/>
    <x v="51"/>
    <x v="1"/>
    <x v="1"/>
    <m/>
    <s v="Shark Hound Smooth"/>
    <n v="124"/>
    <n v="7.9"/>
    <n v="7.9"/>
  </r>
  <r>
    <x v="3"/>
    <d v="2022-10-06T00:00:00"/>
    <s v="Day 3"/>
    <x v="56"/>
    <x v="48"/>
    <x v="53"/>
    <x v="0"/>
    <x v="0"/>
    <m/>
    <s v="Shark Hound Smooth"/>
    <n v="121"/>
    <n v="7.2"/>
    <n v="7.2"/>
  </r>
  <r>
    <x v="3"/>
    <d v="2022-10-06T00:00:00"/>
    <s v="Day 3"/>
    <x v="55"/>
    <x v="18"/>
    <x v="11"/>
    <x v="0"/>
    <x v="0"/>
    <m/>
    <s v="Shark Spotted Gully"/>
    <n v="115"/>
    <n v="7"/>
    <n v="7"/>
  </r>
  <r>
    <x v="3"/>
    <d v="2022-10-06T00:00:00"/>
    <s v="Day 3"/>
    <x v="55"/>
    <x v="18"/>
    <x v="11"/>
    <x v="0"/>
    <x v="0"/>
    <m/>
    <s v="Shark Spotted Gully"/>
    <n v="113"/>
    <n v="6.6"/>
    <n v="6.6"/>
  </r>
  <r>
    <x v="3"/>
    <d v="2022-10-06T00:00:00"/>
    <s v="Day 3"/>
    <x v="79"/>
    <x v="71"/>
    <x v="72"/>
    <x v="0"/>
    <x v="0"/>
    <m/>
    <s v="Shark Spotted Gully"/>
    <n v="113"/>
    <n v="6.6"/>
    <n v="6.6"/>
  </r>
  <r>
    <x v="3"/>
    <d v="2022-10-06T00:00:00"/>
    <s v="Day 3"/>
    <x v="53"/>
    <x v="47"/>
    <x v="51"/>
    <x v="1"/>
    <x v="1"/>
    <m/>
    <s v="Shark Spotted Gully"/>
    <n v="112"/>
    <n v="6.4"/>
    <n v="6.4"/>
  </r>
  <r>
    <x v="3"/>
    <d v="2022-10-06T00:00:00"/>
    <s v="Day 3"/>
    <x v="6"/>
    <x v="6"/>
    <x v="6"/>
    <x v="0"/>
    <x v="1"/>
    <m/>
    <s v="Shark Spotted Gully"/>
    <n v="110"/>
    <n v="6"/>
    <n v="6"/>
  </r>
  <r>
    <x v="3"/>
    <d v="2022-10-06T00:00:00"/>
    <s v="Day 3"/>
    <x v="5"/>
    <x v="5"/>
    <x v="5"/>
    <x v="1"/>
    <x v="1"/>
    <m/>
    <s v="Ray Bull / Eagle"/>
    <n v="69"/>
    <n v="6"/>
    <n v="6"/>
  </r>
  <r>
    <x v="3"/>
    <d v="2022-10-06T00:00:00"/>
    <s v="Day 3"/>
    <x v="78"/>
    <x v="70"/>
    <x v="71"/>
    <x v="0"/>
    <x v="0"/>
    <m/>
    <s v="Shark Spotted Gully"/>
    <n v="109"/>
    <n v="5.8"/>
    <n v="5.8"/>
  </r>
  <r>
    <x v="3"/>
    <d v="2022-10-06T00:00:00"/>
    <s v="Day 3"/>
    <x v="6"/>
    <x v="6"/>
    <x v="6"/>
    <x v="0"/>
    <x v="1"/>
    <m/>
    <s v="Shark Spotted Gully"/>
    <n v="102"/>
    <n v="4.5999999999999996"/>
    <n v="4.5999999999999996"/>
  </r>
  <r>
    <x v="3"/>
    <d v="2022-10-06T00:00:00"/>
    <s v="Day 3"/>
    <x v="11"/>
    <x v="11"/>
    <x v="11"/>
    <x v="0"/>
    <x v="2"/>
    <m/>
    <s v="Shark Hound Smooth"/>
    <n v="141"/>
    <n v="12.3"/>
    <n v="12.3"/>
  </r>
  <r>
    <x v="3"/>
    <d v="2022-10-06T00:00:00"/>
    <s v="Day 3"/>
    <x v="8"/>
    <x v="8"/>
    <x v="8"/>
    <x v="0"/>
    <x v="2"/>
    <s v="Kob"/>
    <m/>
    <n v="49"/>
    <n v="1.2"/>
    <n v="1.2"/>
  </r>
  <r>
    <x v="3"/>
    <d v="2022-10-06T00:00:00"/>
    <s v="Day 3"/>
    <x v="83"/>
    <x v="75"/>
    <x v="75"/>
    <x v="0"/>
    <x v="2"/>
    <s v="Kob"/>
    <m/>
    <n v="62"/>
    <n v="2.5"/>
    <n v="2.5"/>
  </r>
  <r>
    <x v="3"/>
    <d v="2022-10-06T00:00:00"/>
    <s v="Day 3"/>
    <x v="12"/>
    <x v="12"/>
    <x v="12"/>
    <x v="0"/>
    <x v="3"/>
    <m/>
    <s v="Shark Spotted Gully"/>
    <n v="134"/>
    <n v="11.8"/>
    <n v="11.8"/>
  </r>
  <r>
    <x v="3"/>
    <d v="2022-10-06T00:00:00"/>
    <s v="Day 3"/>
    <x v="64"/>
    <x v="56"/>
    <x v="60"/>
    <x v="0"/>
    <x v="3"/>
    <m/>
    <s v="Shark Spotted Gully"/>
    <n v="132"/>
    <n v="11.2"/>
    <n v="11.2"/>
  </r>
  <r>
    <x v="3"/>
    <d v="2022-10-06T00:00:00"/>
    <s v="Day 3"/>
    <x v="82"/>
    <x v="74"/>
    <x v="74"/>
    <x v="0"/>
    <x v="3"/>
    <m/>
    <s v="Shark Spotted Gully"/>
    <n v="128"/>
    <n v="10.1"/>
    <n v="10.1"/>
  </r>
  <r>
    <x v="3"/>
    <d v="2022-10-06T00:00:00"/>
    <s v="Day 3"/>
    <x v="13"/>
    <x v="13"/>
    <x v="13"/>
    <x v="1"/>
    <x v="3"/>
    <m/>
    <s v="Shark Spotted Gully"/>
    <n v="127"/>
    <n v="9.8000000000000007"/>
    <n v="9.8000000000000007"/>
  </r>
  <r>
    <x v="3"/>
    <d v="2022-10-06T00:00:00"/>
    <s v="Day 3"/>
    <x v="13"/>
    <x v="13"/>
    <x v="13"/>
    <x v="1"/>
    <x v="3"/>
    <m/>
    <s v="Shark Spotted Gully"/>
    <n v="126"/>
    <n v="9.6"/>
    <n v="9.6"/>
  </r>
  <r>
    <x v="3"/>
    <d v="2022-10-06T00:00:00"/>
    <s v="Day 3"/>
    <x v="81"/>
    <x v="73"/>
    <x v="0"/>
    <x v="0"/>
    <x v="3"/>
    <m/>
    <s v="Shark Spotted Gully"/>
    <n v="126"/>
    <n v="9.6"/>
    <n v="9.6"/>
  </r>
  <r>
    <x v="3"/>
    <d v="2022-10-06T00:00:00"/>
    <s v="Day 3"/>
    <x v="12"/>
    <x v="12"/>
    <x v="12"/>
    <x v="0"/>
    <x v="3"/>
    <m/>
    <s v="Shark Spotted Gully"/>
    <n v="124"/>
    <n v="9.1"/>
    <n v="9.1"/>
  </r>
  <r>
    <x v="3"/>
    <d v="2022-10-06T00:00:00"/>
    <s v="Day 3"/>
    <x v="11"/>
    <x v="11"/>
    <x v="11"/>
    <x v="0"/>
    <x v="2"/>
    <m/>
    <s v="Shark Spotted Gully"/>
    <n v="114"/>
    <n v="6.8"/>
    <n v="6.8"/>
  </r>
  <r>
    <x v="3"/>
    <d v="2022-10-06T00:00:00"/>
    <s v="Day 3"/>
    <x v="64"/>
    <x v="56"/>
    <x v="60"/>
    <x v="0"/>
    <x v="3"/>
    <m/>
    <s v="Shark Spotted Gully"/>
    <n v="113"/>
    <n v="6.6"/>
    <n v="6.6"/>
  </r>
  <r>
    <x v="3"/>
    <d v="2022-10-06T00:00:00"/>
    <s v="Day 3"/>
    <x v="63"/>
    <x v="55"/>
    <x v="59"/>
    <x v="0"/>
    <x v="2"/>
    <m/>
    <s v="Shark Hound Smooth"/>
    <n v="113"/>
    <n v="5.7"/>
    <n v="5.7"/>
  </r>
  <r>
    <x v="3"/>
    <d v="2022-10-06T00:00:00"/>
    <s v="Day 3"/>
    <x v="83"/>
    <x v="75"/>
    <x v="75"/>
    <x v="0"/>
    <x v="2"/>
    <m/>
    <s v="Shark Hound Smooth"/>
    <n v="99"/>
    <n v="3.6"/>
    <n v="3.6"/>
  </r>
  <r>
    <x v="3"/>
    <d v="2022-10-06T00:00:00"/>
    <s v="Day 3"/>
    <x v="83"/>
    <x v="75"/>
    <x v="75"/>
    <x v="0"/>
    <x v="2"/>
    <m/>
    <s v="Elephantfish"/>
    <n v="66"/>
    <n v="2.2999999999999998"/>
    <n v="2.2999999999999998"/>
  </r>
  <r>
    <x v="3"/>
    <d v="2022-10-06T00:00:00"/>
    <s v="Day 3"/>
    <x v="62"/>
    <x v="54"/>
    <x v="58"/>
    <x v="0"/>
    <x v="2"/>
    <m/>
    <s v="Guitarfish - Lesser"/>
    <n v="79"/>
    <n v="1.8"/>
    <n v="1.8"/>
  </r>
  <r>
    <x v="3"/>
    <d v="2022-10-06T00:00:00"/>
    <s v="Day 3"/>
    <x v="62"/>
    <x v="54"/>
    <x v="58"/>
    <x v="0"/>
    <x v="2"/>
    <m/>
    <s v="Catfish - Sea Black"/>
    <n v="47"/>
    <n v="1.62"/>
    <n v="1.62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5"/>
    <m/>
    <m/>
    <x v="84"/>
    <x v="77"/>
    <x v="77"/>
    <x v="8"/>
    <x v="13"/>
    <m/>
    <m/>
    <m/>
    <m/>
    <m/>
  </r>
  <r>
    <x v="5"/>
    <m/>
    <m/>
    <x v="84"/>
    <x v="77"/>
    <x v="77"/>
    <x v="8"/>
    <x v="13"/>
    <m/>
    <m/>
    <m/>
    <m/>
    <m/>
  </r>
</pivotCacheRecords>
</file>

<file path=xl/pivotCache/pivotCacheRecords7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88">
  <r>
    <x v="0"/>
    <s v="Date"/>
    <s v="Venue"/>
    <x v="0"/>
    <x v="0"/>
    <x v="0"/>
    <x v="0"/>
    <x v="0"/>
    <m/>
    <m/>
    <m/>
    <s v=""/>
    <s v=""/>
  </r>
  <r>
    <x v="0"/>
    <s v="Date"/>
    <s v="Venue"/>
    <x v="1"/>
    <x v="1"/>
    <x v="1"/>
    <x v="0"/>
    <x v="0"/>
    <m/>
    <m/>
    <m/>
    <s v=""/>
    <s v=""/>
  </r>
  <r>
    <x v="0"/>
    <s v="Date"/>
    <s v="Venue"/>
    <x v="2"/>
    <x v="2"/>
    <x v="2"/>
    <x v="1"/>
    <x v="1"/>
    <m/>
    <m/>
    <m/>
    <s v=""/>
    <s v=""/>
  </r>
  <r>
    <x v="0"/>
    <s v="Date"/>
    <s v="Venue"/>
    <x v="3"/>
    <x v="3"/>
    <x v="3"/>
    <x v="1"/>
    <x v="1"/>
    <m/>
    <m/>
    <m/>
    <s v=""/>
    <s v=""/>
  </r>
  <r>
    <x v="0"/>
    <s v="Date"/>
    <s v="Venue"/>
    <x v="4"/>
    <x v="4"/>
    <x v="4"/>
    <x v="1"/>
    <x v="1"/>
    <m/>
    <m/>
    <m/>
    <s v=""/>
    <s v=""/>
  </r>
  <r>
    <x v="0"/>
    <s v="Date"/>
    <s v="Venue"/>
    <x v="5"/>
    <x v="5"/>
    <x v="5"/>
    <x v="1"/>
    <x v="1"/>
    <m/>
    <m/>
    <m/>
    <s v=""/>
    <s v=""/>
  </r>
  <r>
    <x v="0"/>
    <s v="Date"/>
    <s v="Venue"/>
    <x v="0"/>
    <x v="0"/>
    <x v="0"/>
    <x v="0"/>
    <x v="0"/>
    <s v="Kob"/>
    <m/>
    <n v="40"/>
    <n v="0.7"/>
    <n v="0.7"/>
  </r>
  <r>
    <x v="0"/>
    <s v="Date"/>
    <s v="Venue"/>
    <x v="0"/>
    <x v="0"/>
    <x v="0"/>
    <x v="0"/>
    <x v="0"/>
    <s v="Kob"/>
    <m/>
    <n v="49"/>
    <n v="1.2"/>
    <n v="1.2"/>
  </r>
  <r>
    <x v="0"/>
    <s v="Date"/>
    <s v="Venue"/>
    <x v="6"/>
    <x v="6"/>
    <x v="6"/>
    <x v="0"/>
    <x v="1"/>
    <m/>
    <m/>
    <m/>
    <s v=""/>
    <s v=""/>
  </r>
  <r>
    <x v="0"/>
    <s v="Date"/>
    <s v="Venue"/>
    <x v="7"/>
    <x v="7"/>
    <x v="7"/>
    <x v="0"/>
    <x v="2"/>
    <m/>
    <m/>
    <m/>
    <s v=""/>
    <s v=""/>
  </r>
  <r>
    <x v="0"/>
    <s v="Date"/>
    <s v="Venue"/>
    <x v="8"/>
    <x v="8"/>
    <x v="8"/>
    <x v="0"/>
    <x v="2"/>
    <m/>
    <m/>
    <m/>
    <s v=""/>
    <s v=""/>
  </r>
  <r>
    <x v="0"/>
    <s v="Date"/>
    <s v="Venue"/>
    <x v="9"/>
    <x v="9"/>
    <x v="9"/>
    <x v="0"/>
    <x v="3"/>
    <m/>
    <m/>
    <m/>
    <s v=""/>
    <s v=""/>
  </r>
  <r>
    <x v="0"/>
    <s v="Date"/>
    <s v="Venue"/>
    <x v="10"/>
    <x v="10"/>
    <x v="10"/>
    <x v="0"/>
    <x v="3"/>
    <m/>
    <m/>
    <m/>
    <s v=""/>
    <s v=""/>
  </r>
  <r>
    <x v="0"/>
    <s v="Date"/>
    <s v="Venue"/>
    <x v="10"/>
    <x v="10"/>
    <x v="10"/>
    <x v="0"/>
    <x v="3"/>
    <m/>
    <m/>
    <m/>
    <s v=""/>
    <s v=""/>
  </r>
  <r>
    <x v="0"/>
    <s v="Date"/>
    <s v="Venue"/>
    <x v="11"/>
    <x v="11"/>
    <x v="11"/>
    <x v="0"/>
    <x v="2"/>
    <s v="Kob"/>
    <m/>
    <n v="84"/>
    <n v="6.2"/>
    <n v="6.2"/>
  </r>
  <r>
    <x v="0"/>
    <s v="Date"/>
    <s v="Venue"/>
    <x v="9"/>
    <x v="9"/>
    <x v="9"/>
    <x v="0"/>
    <x v="3"/>
    <m/>
    <m/>
    <m/>
    <s v=""/>
    <s v=""/>
  </r>
  <r>
    <x v="0"/>
    <s v="Date"/>
    <s v="Venue"/>
    <x v="12"/>
    <x v="12"/>
    <x v="12"/>
    <x v="0"/>
    <x v="3"/>
    <m/>
    <m/>
    <m/>
    <s v=""/>
    <s v=""/>
  </r>
  <r>
    <x v="0"/>
    <s v="Date"/>
    <s v="Venue"/>
    <x v="13"/>
    <x v="13"/>
    <x v="13"/>
    <x v="1"/>
    <x v="3"/>
    <m/>
    <m/>
    <m/>
    <s v=""/>
    <s v=""/>
  </r>
  <r>
    <x v="0"/>
    <s v="Date"/>
    <s v="Venue"/>
    <x v="14"/>
    <x v="14"/>
    <x v="14"/>
    <x v="0"/>
    <x v="2"/>
    <m/>
    <m/>
    <m/>
    <s v=""/>
    <s v=""/>
  </r>
  <r>
    <x v="0"/>
    <s v="Date"/>
    <s v="Venue"/>
    <x v="15"/>
    <x v="15"/>
    <x v="15"/>
    <x v="0"/>
    <x v="4"/>
    <s v="Kob"/>
    <m/>
    <n v="60"/>
    <n v="2.2000000000000002"/>
    <n v="2.2000000000000002"/>
  </r>
  <r>
    <x v="0"/>
    <s v="Date"/>
    <s v="Venue"/>
    <x v="16"/>
    <x v="16"/>
    <x v="16"/>
    <x v="0"/>
    <x v="4"/>
    <m/>
    <m/>
    <m/>
    <s v=""/>
    <s v=""/>
  </r>
  <r>
    <x v="0"/>
    <s v="Date"/>
    <s v="Venue"/>
    <x v="15"/>
    <x v="15"/>
    <x v="15"/>
    <x v="0"/>
    <x v="4"/>
    <m/>
    <m/>
    <m/>
    <s v=""/>
    <s v=""/>
  </r>
  <r>
    <x v="0"/>
    <s v="Date"/>
    <s v="Venue"/>
    <x v="17"/>
    <x v="17"/>
    <x v="17"/>
    <x v="0"/>
    <x v="4"/>
    <m/>
    <m/>
    <m/>
    <s v=""/>
    <s v=""/>
  </r>
  <r>
    <x v="0"/>
    <s v="Date"/>
    <s v="Venue"/>
    <x v="18"/>
    <x v="18"/>
    <x v="18"/>
    <x v="0"/>
    <x v="4"/>
    <m/>
    <m/>
    <m/>
    <s v=""/>
    <s v=""/>
  </r>
  <r>
    <x v="0"/>
    <s v="Date"/>
    <s v="Venue"/>
    <x v="19"/>
    <x v="19"/>
    <x v="19"/>
    <x v="1"/>
    <x v="5"/>
    <m/>
    <m/>
    <m/>
    <s v=""/>
    <s v=""/>
  </r>
  <r>
    <x v="0"/>
    <s v="Date"/>
    <s v="Venue"/>
    <x v="20"/>
    <x v="20"/>
    <x v="20"/>
    <x v="1"/>
    <x v="5"/>
    <m/>
    <m/>
    <m/>
    <s v=""/>
    <s v=""/>
  </r>
  <r>
    <x v="0"/>
    <s v="Date"/>
    <s v="Venue"/>
    <x v="21"/>
    <x v="21"/>
    <x v="21"/>
    <x v="0"/>
    <x v="4"/>
    <m/>
    <m/>
    <m/>
    <s v=""/>
    <s v=""/>
  </r>
  <r>
    <x v="0"/>
    <s v="Date"/>
    <s v="Venue"/>
    <x v="20"/>
    <x v="20"/>
    <x v="20"/>
    <x v="1"/>
    <x v="5"/>
    <m/>
    <m/>
    <m/>
    <s v=""/>
    <s v=""/>
  </r>
  <r>
    <x v="0"/>
    <s v="Date"/>
    <s v="Venue"/>
    <x v="22"/>
    <x v="3"/>
    <x v="22"/>
    <x v="1"/>
    <x v="5"/>
    <m/>
    <m/>
    <m/>
    <s v=""/>
    <s v=""/>
  </r>
  <r>
    <x v="0"/>
    <s v="Date"/>
    <s v="Venue"/>
    <x v="23"/>
    <x v="22"/>
    <x v="3"/>
    <x v="0"/>
    <x v="5"/>
    <m/>
    <m/>
    <m/>
    <s v=""/>
    <s v=""/>
  </r>
  <r>
    <x v="0"/>
    <s v="Date"/>
    <s v="Venue"/>
    <x v="19"/>
    <x v="19"/>
    <x v="19"/>
    <x v="1"/>
    <x v="5"/>
    <m/>
    <m/>
    <m/>
    <s v=""/>
    <s v=""/>
  </r>
  <r>
    <x v="0"/>
    <s v="Date"/>
    <s v="Venue"/>
    <x v="24"/>
    <x v="23"/>
    <x v="23"/>
    <x v="0"/>
    <x v="5"/>
    <m/>
    <s v="Shark Cow / Sevengill"/>
    <n v="140"/>
    <n v="36.1"/>
    <n v="36.1"/>
  </r>
  <r>
    <x v="0"/>
    <s v="Date"/>
    <s v="Venue"/>
    <x v="18"/>
    <x v="18"/>
    <x v="18"/>
    <x v="0"/>
    <x v="4"/>
    <m/>
    <s v="Shark Cow / Sevengill"/>
    <n v="132"/>
    <n v="29.8"/>
    <n v="29.8"/>
  </r>
  <r>
    <x v="0"/>
    <s v="Date"/>
    <s v="Venue"/>
    <x v="19"/>
    <x v="19"/>
    <x v="19"/>
    <x v="1"/>
    <x v="5"/>
    <m/>
    <s v="Shark Spotted Gully"/>
    <n v="170"/>
    <n v="26.7"/>
    <n v="26.7"/>
  </r>
  <r>
    <x v="0"/>
    <s v="Date"/>
    <s v="Venue"/>
    <x v="25"/>
    <x v="21"/>
    <x v="24"/>
    <x v="0"/>
    <x v="6"/>
    <s v="Kob"/>
    <m/>
    <n v="47"/>
    <n v="1.1000000000000001"/>
    <n v="1.1000000000000001"/>
  </r>
  <r>
    <x v="0"/>
    <s v="Date"/>
    <s v="Venue"/>
    <x v="26"/>
    <x v="24"/>
    <x v="25"/>
    <x v="1"/>
    <x v="7"/>
    <s v="Kob"/>
    <m/>
    <n v="54"/>
    <n v="1.6"/>
    <n v="1.6"/>
  </r>
  <r>
    <x v="0"/>
    <s v="Date"/>
    <s v="Venue"/>
    <x v="27"/>
    <x v="25"/>
    <x v="26"/>
    <x v="0"/>
    <x v="7"/>
    <s v="Kob"/>
    <m/>
    <n v="62"/>
    <n v="2.5"/>
    <n v="2.5"/>
  </r>
  <r>
    <x v="0"/>
    <s v="Date"/>
    <s v="Venue"/>
    <x v="25"/>
    <x v="21"/>
    <x v="24"/>
    <x v="0"/>
    <x v="6"/>
    <s v="Kob"/>
    <m/>
    <n v="79"/>
    <n v="5.2"/>
    <n v="5.2"/>
  </r>
  <r>
    <x v="0"/>
    <s v="Date"/>
    <s v="Venue"/>
    <x v="28"/>
    <x v="26"/>
    <x v="27"/>
    <x v="0"/>
    <x v="6"/>
    <s v="Kob"/>
    <m/>
    <n v="92"/>
    <n v="8.1999999999999993"/>
    <n v="8.1999999999999993"/>
  </r>
  <r>
    <x v="0"/>
    <s v="Date"/>
    <s v="Venue"/>
    <x v="29"/>
    <x v="27"/>
    <x v="28"/>
    <x v="1"/>
    <x v="7"/>
    <s v="Kob"/>
    <m/>
    <n v="105"/>
    <n v="12.2"/>
    <n v="12.2"/>
  </r>
  <r>
    <x v="0"/>
    <s v="Date"/>
    <s v="Venue"/>
    <x v="30"/>
    <x v="28"/>
    <x v="29"/>
    <x v="0"/>
    <x v="6"/>
    <m/>
    <m/>
    <m/>
    <s v=""/>
    <s v=""/>
  </r>
  <r>
    <x v="0"/>
    <s v="Date"/>
    <s v="Venue"/>
    <x v="31"/>
    <x v="29"/>
    <x v="30"/>
    <x v="0"/>
    <x v="6"/>
    <m/>
    <m/>
    <m/>
    <s v=""/>
    <s v=""/>
  </r>
  <r>
    <x v="0"/>
    <s v="Date"/>
    <s v="Venue"/>
    <x v="32"/>
    <x v="26"/>
    <x v="31"/>
    <x v="0"/>
    <x v="6"/>
    <m/>
    <m/>
    <m/>
    <s v=""/>
    <s v=""/>
  </r>
  <r>
    <x v="0"/>
    <s v="Date"/>
    <s v="Venue"/>
    <x v="33"/>
    <x v="26"/>
    <x v="32"/>
    <x v="0"/>
    <x v="6"/>
    <m/>
    <m/>
    <m/>
    <s v=""/>
    <s v=""/>
  </r>
  <r>
    <x v="0"/>
    <s v="Date"/>
    <s v="Venue"/>
    <x v="34"/>
    <x v="30"/>
    <x v="33"/>
    <x v="2"/>
    <x v="8"/>
    <m/>
    <m/>
    <m/>
    <s v=""/>
    <s v=""/>
  </r>
  <r>
    <x v="0"/>
    <s v="Date"/>
    <s v="Venue"/>
    <x v="35"/>
    <x v="31"/>
    <x v="34"/>
    <x v="2"/>
    <x v="8"/>
    <m/>
    <m/>
    <m/>
    <s v=""/>
    <s v=""/>
  </r>
  <r>
    <x v="0"/>
    <s v="Date"/>
    <s v="Venue"/>
    <x v="36"/>
    <x v="32"/>
    <x v="35"/>
    <x v="3"/>
    <x v="9"/>
    <m/>
    <m/>
    <m/>
    <s v=""/>
    <s v=""/>
  </r>
  <r>
    <x v="0"/>
    <s v="Date"/>
    <s v="Venue"/>
    <x v="37"/>
    <x v="33"/>
    <x v="36"/>
    <x v="3"/>
    <x v="9"/>
    <m/>
    <m/>
    <m/>
    <s v=""/>
    <s v=""/>
  </r>
  <r>
    <x v="0"/>
    <s v="Date"/>
    <s v="Venue"/>
    <x v="37"/>
    <x v="33"/>
    <x v="36"/>
    <x v="3"/>
    <x v="9"/>
    <m/>
    <m/>
    <m/>
    <s v=""/>
    <s v=""/>
  </r>
  <r>
    <x v="0"/>
    <s v="Date"/>
    <s v="Venue"/>
    <x v="34"/>
    <x v="30"/>
    <x v="33"/>
    <x v="2"/>
    <x v="8"/>
    <m/>
    <m/>
    <m/>
    <s v=""/>
    <s v=""/>
  </r>
  <r>
    <x v="0"/>
    <s v="Date"/>
    <s v="Venue"/>
    <x v="38"/>
    <x v="34"/>
    <x v="37"/>
    <x v="2"/>
    <x v="8"/>
    <m/>
    <s v="Shark Spotted Gully"/>
    <n v="168"/>
    <n v="25.7"/>
    <n v="25.7"/>
  </r>
  <r>
    <x v="0"/>
    <s v="Date"/>
    <s v="Venue"/>
    <x v="39"/>
    <x v="25"/>
    <x v="38"/>
    <x v="2"/>
    <x v="8"/>
    <m/>
    <s v="Shark Spotted Gully"/>
    <n v="167"/>
    <n v="25.2"/>
    <n v="25.2"/>
  </r>
  <r>
    <x v="0"/>
    <s v="Date"/>
    <s v="Venue"/>
    <x v="38"/>
    <x v="34"/>
    <x v="37"/>
    <x v="2"/>
    <x v="8"/>
    <m/>
    <s v="Shark Cow / Sevengill"/>
    <n v="124"/>
    <n v="24.3"/>
    <n v="24.3"/>
  </r>
  <r>
    <x v="0"/>
    <s v="Date"/>
    <s v="Venue"/>
    <x v="40"/>
    <x v="25"/>
    <x v="39"/>
    <x v="3"/>
    <x v="9"/>
    <m/>
    <s v="Shark Spotted Gully"/>
    <n v="165"/>
    <n v="24.1"/>
    <n v="24.1"/>
  </r>
  <r>
    <x v="0"/>
    <s v="Date"/>
    <s v="Venue"/>
    <x v="41"/>
    <x v="35"/>
    <x v="40"/>
    <x v="4"/>
    <x v="10"/>
    <m/>
    <s v="Shark Hound Smooth"/>
    <n v="81"/>
    <n v="1.8"/>
    <n v="1.8"/>
  </r>
  <r>
    <x v="0"/>
    <s v="Date"/>
    <s v="Venue"/>
    <x v="42"/>
    <x v="36"/>
    <x v="3"/>
    <x v="4"/>
    <x v="10"/>
    <m/>
    <s v="Guitarfish - Lesser"/>
    <n v="87"/>
    <n v="2.4"/>
    <n v="2.4"/>
  </r>
  <r>
    <x v="0"/>
    <s v="Date"/>
    <s v="Venue"/>
    <x v="43"/>
    <x v="37"/>
    <x v="41"/>
    <x v="4"/>
    <x v="10"/>
    <s v="Kob"/>
    <m/>
    <n v="43"/>
    <n v="0.8"/>
    <n v="0.8"/>
  </r>
  <r>
    <x v="0"/>
    <s v="Date"/>
    <s v="Venue"/>
    <x v="44"/>
    <x v="38"/>
    <x v="42"/>
    <x v="4"/>
    <x v="11"/>
    <s v="Kob"/>
    <m/>
    <n v="42"/>
    <n v="0.8"/>
    <n v="0.8"/>
  </r>
  <r>
    <x v="0"/>
    <s v="Date"/>
    <s v="Venue"/>
    <x v="41"/>
    <x v="35"/>
    <x v="40"/>
    <x v="4"/>
    <x v="10"/>
    <m/>
    <s v="Shark Spotted Gully"/>
    <n v="95"/>
    <n v="3.6"/>
    <n v="3.6"/>
  </r>
  <r>
    <x v="0"/>
    <s v="Date"/>
    <s v="Venue"/>
    <x v="41"/>
    <x v="35"/>
    <x v="40"/>
    <x v="4"/>
    <x v="10"/>
    <m/>
    <s v="Shark Spotted Gully"/>
    <n v="97"/>
    <n v="3.9"/>
    <n v="3.9"/>
  </r>
  <r>
    <x v="0"/>
    <s v="Date"/>
    <s v="Venue"/>
    <x v="45"/>
    <x v="39"/>
    <x v="43"/>
    <x v="4"/>
    <x v="11"/>
    <m/>
    <s v="Shark Spotted Gully"/>
    <n v="97"/>
    <n v="3.9"/>
    <n v="3.9"/>
  </r>
  <r>
    <x v="0"/>
    <s v="Date"/>
    <s v="Venue"/>
    <x v="46"/>
    <x v="40"/>
    <x v="44"/>
    <x v="0"/>
    <x v="4"/>
    <m/>
    <s v="Shark Spotted Gully"/>
    <n v="168"/>
    <n v="25.7"/>
    <n v="25.7"/>
  </r>
  <r>
    <x v="0"/>
    <s v="Date"/>
    <s v="Venue"/>
    <x v="23"/>
    <x v="22"/>
    <x v="3"/>
    <x v="0"/>
    <x v="5"/>
    <m/>
    <s v="Shark Cow / Sevengill"/>
    <n v="124"/>
    <n v="24.3"/>
    <n v="24.3"/>
  </r>
  <r>
    <x v="0"/>
    <s v="Date"/>
    <s v="Venue"/>
    <x v="23"/>
    <x v="22"/>
    <x v="3"/>
    <x v="0"/>
    <x v="5"/>
    <m/>
    <s v="Shark Cow / Sevengill"/>
    <n v="124"/>
    <n v="24.3"/>
    <n v="24.3"/>
  </r>
  <r>
    <x v="0"/>
    <s v="Date"/>
    <s v="Venue"/>
    <x v="16"/>
    <x v="16"/>
    <x v="16"/>
    <x v="0"/>
    <x v="4"/>
    <m/>
    <s v="Shark Spotted Gully"/>
    <n v="165"/>
    <n v="24.1"/>
    <n v="24.1"/>
  </r>
  <r>
    <x v="0"/>
    <s v="Date"/>
    <s v="Venue"/>
    <x v="47"/>
    <x v="41"/>
    <x v="45"/>
    <x v="1"/>
    <x v="5"/>
    <m/>
    <s v="Shark Spotted Gully"/>
    <n v="164"/>
    <n v="23.6"/>
    <n v="23.6"/>
  </r>
  <r>
    <x v="0"/>
    <s v="Date"/>
    <s v="Venue"/>
    <x v="48"/>
    <x v="42"/>
    <x v="46"/>
    <x v="0"/>
    <x v="4"/>
    <m/>
    <s v="Shark Spotted Gully"/>
    <n v="162"/>
    <n v="22.7"/>
    <n v="22.7"/>
  </r>
  <r>
    <x v="0"/>
    <s v="Date"/>
    <s v="Venue"/>
    <x v="23"/>
    <x v="22"/>
    <x v="3"/>
    <x v="0"/>
    <x v="5"/>
    <m/>
    <s v="Shark Cow / Sevengill"/>
    <n v="121"/>
    <n v="22.4"/>
    <n v="22.4"/>
  </r>
  <r>
    <x v="0"/>
    <s v="Date"/>
    <s v="Venue"/>
    <x v="49"/>
    <x v="43"/>
    <x v="47"/>
    <x v="1"/>
    <x v="5"/>
    <m/>
    <s v="Shark Cow / Sevengill"/>
    <n v="120"/>
    <n v="21.8"/>
    <n v="21.8"/>
  </r>
  <r>
    <x v="0"/>
    <s v="Date"/>
    <s v="Venue"/>
    <x v="18"/>
    <x v="18"/>
    <x v="18"/>
    <x v="0"/>
    <x v="4"/>
    <m/>
    <s v="Shark Spotted Gully"/>
    <n v="160"/>
    <n v="21.7"/>
    <n v="21.7"/>
  </r>
  <r>
    <x v="0"/>
    <s v="Date"/>
    <s v="Venue"/>
    <x v="17"/>
    <x v="17"/>
    <x v="17"/>
    <x v="0"/>
    <x v="4"/>
    <m/>
    <s v="Shark Spotted Gully"/>
    <n v="158"/>
    <n v="20.8"/>
    <n v="20.8"/>
  </r>
  <r>
    <x v="0"/>
    <s v="Date"/>
    <s v="Venue"/>
    <x v="17"/>
    <x v="17"/>
    <x v="17"/>
    <x v="0"/>
    <x v="4"/>
    <m/>
    <s v="Shark Spotted Gully"/>
    <n v="158"/>
    <n v="20.8"/>
    <n v="20.8"/>
  </r>
  <r>
    <x v="0"/>
    <s v="Date"/>
    <s v="Venue"/>
    <x v="16"/>
    <x v="16"/>
    <x v="16"/>
    <x v="0"/>
    <x v="4"/>
    <m/>
    <s v="Shark Spotted Gully"/>
    <n v="156"/>
    <n v="19.899999999999999"/>
    <n v="19.899999999999999"/>
  </r>
  <r>
    <x v="0"/>
    <s v="Date"/>
    <s v="Venue"/>
    <x v="49"/>
    <x v="43"/>
    <x v="47"/>
    <x v="1"/>
    <x v="5"/>
    <m/>
    <s v="Shark Spotted Gully"/>
    <n v="156"/>
    <n v="19.899999999999999"/>
    <n v="19.899999999999999"/>
  </r>
  <r>
    <x v="0"/>
    <s v="Date"/>
    <s v="Venue"/>
    <x v="17"/>
    <x v="17"/>
    <x v="17"/>
    <x v="0"/>
    <x v="4"/>
    <m/>
    <s v="Shark Spotted Gully"/>
    <n v="155"/>
    <n v="19.5"/>
    <n v="19.5"/>
  </r>
  <r>
    <x v="0"/>
    <s v="Date"/>
    <s v="Venue"/>
    <x v="50"/>
    <x v="44"/>
    <x v="48"/>
    <x v="0"/>
    <x v="7"/>
    <m/>
    <m/>
    <m/>
    <s v=""/>
    <s v=""/>
  </r>
  <r>
    <x v="0"/>
    <s v="Date"/>
    <s v="Venue"/>
    <x v="51"/>
    <x v="45"/>
    <x v="49"/>
    <x v="1"/>
    <x v="7"/>
    <m/>
    <m/>
    <m/>
    <s v=""/>
    <s v=""/>
  </r>
  <r>
    <x v="0"/>
    <s v="Date"/>
    <s v="Venue"/>
    <x v="30"/>
    <x v="28"/>
    <x v="29"/>
    <x v="0"/>
    <x v="6"/>
    <m/>
    <m/>
    <m/>
    <s v=""/>
    <s v=""/>
  </r>
  <r>
    <x v="0"/>
    <s v="Date"/>
    <s v="Venue"/>
    <x v="33"/>
    <x v="26"/>
    <x v="32"/>
    <x v="0"/>
    <x v="6"/>
    <m/>
    <m/>
    <m/>
    <s v=""/>
    <s v=""/>
  </r>
  <r>
    <x v="0"/>
    <s v="Date"/>
    <s v="Venue"/>
    <x v="31"/>
    <x v="29"/>
    <x v="30"/>
    <x v="0"/>
    <x v="6"/>
    <m/>
    <m/>
    <m/>
    <s v=""/>
    <s v=""/>
  </r>
  <r>
    <x v="0"/>
    <s v="Date"/>
    <s v="Venue"/>
    <x v="32"/>
    <x v="26"/>
    <x v="31"/>
    <x v="0"/>
    <x v="6"/>
    <m/>
    <m/>
    <m/>
    <s v=""/>
    <s v=""/>
  </r>
  <r>
    <x v="0"/>
    <s v="Date"/>
    <s v="Venue"/>
    <x v="30"/>
    <x v="28"/>
    <x v="29"/>
    <x v="0"/>
    <x v="6"/>
    <m/>
    <m/>
    <m/>
    <s v=""/>
    <s v=""/>
  </r>
  <r>
    <x v="0"/>
    <s v="Date"/>
    <s v="Venue"/>
    <x v="27"/>
    <x v="25"/>
    <x v="26"/>
    <x v="0"/>
    <x v="7"/>
    <m/>
    <s v="Shark Spotted Gully"/>
    <n v="161"/>
    <n v="22.2"/>
    <n v="22.2"/>
  </r>
  <r>
    <x v="0"/>
    <s v="Date"/>
    <s v="Venue"/>
    <x v="51"/>
    <x v="45"/>
    <x v="49"/>
    <x v="1"/>
    <x v="7"/>
    <m/>
    <s v="Shark Spotted Gully"/>
    <n v="161"/>
    <n v="22.2"/>
    <n v="22.2"/>
  </r>
  <r>
    <x v="0"/>
    <s v="Date"/>
    <s v="Venue"/>
    <x v="52"/>
    <x v="46"/>
    <x v="50"/>
    <x v="0"/>
    <x v="6"/>
    <m/>
    <s v="Shark Cow / Sevengill"/>
    <n v="120"/>
    <n v="21.8"/>
    <n v="21.8"/>
  </r>
  <r>
    <x v="0"/>
    <s v="Date"/>
    <s v="Venue"/>
    <x v="3"/>
    <x v="3"/>
    <x v="3"/>
    <x v="1"/>
    <x v="1"/>
    <m/>
    <m/>
    <m/>
    <s v=""/>
    <s v=""/>
  </r>
  <r>
    <x v="0"/>
    <s v="Date"/>
    <s v="Venue"/>
    <x v="53"/>
    <x v="47"/>
    <x v="51"/>
    <x v="1"/>
    <x v="1"/>
    <m/>
    <m/>
    <m/>
    <s v=""/>
    <s v=""/>
  </r>
  <r>
    <x v="0"/>
    <s v="Date"/>
    <s v="Venue"/>
    <x v="0"/>
    <x v="0"/>
    <x v="0"/>
    <x v="0"/>
    <x v="0"/>
    <m/>
    <m/>
    <m/>
    <s v=""/>
    <s v=""/>
  </r>
  <r>
    <x v="0"/>
    <s v="Date"/>
    <s v="Venue"/>
    <x v="54"/>
    <x v="26"/>
    <x v="52"/>
    <x v="0"/>
    <x v="0"/>
    <m/>
    <m/>
    <m/>
    <s v=""/>
    <s v=""/>
  </r>
  <r>
    <x v="0"/>
    <s v="Date"/>
    <s v="Venue"/>
    <x v="3"/>
    <x v="3"/>
    <x v="3"/>
    <x v="1"/>
    <x v="1"/>
    <m/>
    <m/>
    <m/>
    <s v=""/>
    <s v=""/>
  </r>
  <r>
    <x v="0"/>
    <s v="Date"/>
    <s v="Venue"/>
    <x v="5"/>
    <x v="5"/>
    <x v="5"/>
    <x v="1"/>
    <x v="1"/>
    <m/>
    <m/>
    <m/>
    <s v=""/>
    <s v=""/>
  </r>
  <r>
    <x v="0"/>
    <s v="Date"/>
    <s v="Venue"/>
    <x v="4"/>
    <x v="4"/>
    <x v="4"/>
    <x v="1"/>
    <x v="1"/>
    <m/>
    <m/>
    <m/>
    <s v=""/>
    <s v=""/>
  </r>
  <r>
    <x v="0"/>
    <s v="Date"/>
    <s v="Venue"/>
    <x v="53"/>
    <x v="47"/>
    <x v="51"/>
    <x v="1"/>
    <x v="1"/>
    <m/>
    <m/>
    <m/>
    <s v=""/>
    <s v=""/>
  </r>
  <r>
    <x v="0"/>
    <s v="Date"/>
    <s v="Venue"/>
    <x v="55"/>
    <x v="18"/>
    <x v="11"/>
    <x v="0"/>
    <x v="0"/>
    <m/>
    <m/>
    <m/>
    <s v=""/>
    <s v=""/>
  </r>
  <r>
    <x v="0"/>
    <s v="Date"/>
    <s v="Venue"/>
    <x v="1"/>
    <x v="1"/>
    <x v="1"/>
    <x v="0"/>
    <x v="0"/>
    <m/>
    <m/>
    <m/>
    <s v=""/>
    <s v=""/>
  </r>
  <r>
    <x v="0"/>
    <s v="Date"/>
    <s v="Venue"/>
    <x v="56"/>
    <x v="48"/>
    <x v="53"/>
    <x v="0"/>
    <x v="0"/>
    <m/>
    <m/>
    <m/>
    <s v=""/>
    <s v=""/>
  </r>
  <r>
    <x v="0"/>
    <s v="Date"/>
    <s v="Venue"/>
    <x v="55"/>
    <x v="18"/>
    <x v="11"/>
    <x v="0"/>
    <x v="0"/>
    <s v="Kob"/>
    <m/>
    <n v="65"/>
    <n v="2.8"/>
    <n v="2.8"/>
  </r>
  <r>
    <x v="0"/>
    <s v="Date"/>
    <s v="Venue"/>
    <x v="0"/>
    <x v="0"/>
    <x v="0"/>
    <x v="0"/>
    <x v="0"/>
    <s v="Kob"/>
    <m/>
    <n v="74"/>
    <n v="4.2"/>
    <n v="4.2"/>
  </r>
  <r>
    <x v="0"/>
    <s v="Date"/>
    <s v="Venue"/>
    <x v="56"/>
    <x v="48"/>
    <x v="53"/>
    <x v="0"/>
    <x v="0"/>
    <s v="Kob"/>
    <m/>
    <n v="92"/>
    <n v="8.1999999999999993"/>
    <n v="8.1999999999999993"/>
  </r>
  <r>
    <x v="0"/>
    <s v="Date"/>
    <s v="Venue"/>
    <x v="39"/>
    <x v="25"/>
    <x v="38"/>
    <x v="2"/>
    <x v="8"/>
    <m/>
    <s v="Shark Spotted Gully"/>
    <n v="165"/>
    <n v="24.1"/>
    <n v="24.1"/>
  </r>
  <r>
    <x v="0"/>
    <s v="Date"/>
    <s v="Venue"/>
    <x v="57"/>
    <x v="49"/>
    <x v="54"/>
    <x v="3"/>
    <x v="9"/>
    <m/>
    <s v="Shark Spotted Gully"/>
    <n v="163"/>
    <n v="23.1"/>
    <n v="23.1"/>
  </r>
  <r>
    <x v="0"/>
    <s v="Date"/>
    <s v="Venue"/>
    <x v="39"/>
    <x v="25"/>
    <x v="38"/>
    <x v="2"/>
    <x v="8"/>
    <m/>
    <s v="Shark Spotted Gully"/>
    <n v="163"/>
    <n v="23.1"/>
    <n v="23.1"/>
  </r>
  <r>
    <x v="0"/>
    <s v="Date"/>
    <s v="Venue"/>
    <x v="58"/>
    <x v="50"/>
    <x v="53"/>
    <x v="3"/>
    <x v="9"/>
    <m/>
    <s v="Shark Spotted Gully"/>
    <n v="162"/>
    <n v="22.7"/>
    <n v="22.7"/>
  </r>
  <r>
    <x v="0"/>
    <s v="Date"/>
    <s v="Venue"/>
    <x v="40"/>
    <x v="25"/>
    <x v="39"/>
    <x v="3"/>
    <x v="9"/>
    <m/>
    <s v="Shark Spotted Gully"/>
    <n v="162"/>
    <n v="22.7"/>
    <n v="22.7"/>
  </r>
  <r>
    <x v="0"/>
    <s v="Date"/>
    <s v="Venue"/>
    <x v="59"/>
    <x v="51"/>
    <x v="55"/>
    <x v="2"/>
    <x v="8"/>
    <m/>
    <s v="Shark Spotted Gully"/>
    <n v="161"/>
    <n v="22.2"/>
    <n v="22.2"/>
  </r>
  <r>
    <x v="0"/>
    <s v="Date"/>
    <s v="Venue"/>
    <x v="58"/>
    <x v="50"/>
    <x v="53"/>
    <x v="3"/>
    <x v="9"/>
    <m/>
    <s v="Shark Spotted Gully"/>
    <n v="160"/>
    <n v="21.7"/>
    <n v="21.7"/>
  </r>
  <r>
    <x v="0"/>
    <s v="Date"/>
    <s v="Venue"/>
    <x v="59"/>
    <x v="51"/>
    <x v="55"/>
    <x v="2"/>
    <x v="8"/>
    <m/>
    <s v="Shark Spotted Gully"/>
    <n v="157"/>
    <n v="20.399999999999999"/>
    <n v="20.399999999999999"/>
  </r>
  <r>
    <x v="0"/>
    <s v="Date"/>
    <s v="Venue"/>
    <x v="60"/>
    <x v="52"/>
    <x v="56"/>
    <x v="3"/>
    <x v="9"/>
    <m/>
    <s v="Shark Spotted Gully"/>
    <n v="156"/>
    <n v="19.899999999999999"/>
    <n v="19.899999999999999"/>
  </r>
  <r>
    <x v="0"/>
    <s v="Date"/>
    <s v="Venue"/>
    <x v="40"/>
    <x v="25"/>
    <x v="39"/>
    <x v="3"/>
    <x v="9"/>
    <m/>
    <s v="Shark Spotted Gully"/>
    <n v="156"/>
    <n v="19.899999999999999"/>
    <n v="19.899999999999999"/>
  </r>
  <r>
    <x v="0"/>
    <s v="Date"/>
    <s v="Venue"/>
    <x v="59"/>
    <x v="51"/>
    <x v="55"/>
    <x v="2"/>
    <x v="8"/>
    <m/>
    <s v="Shark Spotted Gully"/>
    <n v="156"/>
    <n v="19.899999999999999"/>
    <n v="19.899999999999999"/>
  </r>
  <r>
    <x v="0"/>
    <s v="Date"/>
    <s v="Venue"/>
    <x v="59"/>
    <x v="51"/>
    <x v="55"/>
    <x v="2"/>
    <x v="8"/>
    <m/>
    <s v="Shark Spotted Gully"/>
    <n v="154"/>
    <n v="19.100000000000001"/>
    <n v="19.100000000000001"/>
  </r>
  <r>
    <x v="0"/>
    <s v="Date"/>
    <s v="Venue"/>
    <x v="61"/>
    <x v="53"/>
    <x v="57"/>
    <x v="3"/>
    <x v="9"/>
    <m/>
    <s v="Shark Spotted Gully"/>
    <n v="154"/>
    <n v="19.100000000000001"/>
    <n v="19.100000000000001"/>
  </r>
  <r>
    <x v="0"/>
    <s v="Date"/>
    <s v="Venue"/>
    <x v="37"/>
    <x v="33"/>
    <x v="36"/>
    <x v="3"/>
    <x v="9"/>
    <m/>
    <s v="Shark Spotted Gully"/>
    <n v="153"/>
    <n v="18.600000000000001"/>
    <n v="18.600000000000001"/>
  </r>
  <r>
    <x v="0"/>
    <s v="Date"/>
    <s v="Venue"/>
    <x v="7"/>
    <x v="7"/>
    <x v="7"/>
    <x v="0"/>
    <x v="2"/>
    <m/>
    <m/>
    <m/>
    <s v=""/>
    <s v=""/>
  </r>
  <r>
    <x v="0"/>
    <s v="Date"/>
    <s v="Venue"/>
    <x v="62"/>
    <x v="54"/>
    <x v="58"/>
    <x v="0"/>
    <x v="2"/>
    <m/>
    <m/>
    <m/>
    <s v=""/>
    <s v=""/>
  </r>
  <r>
    <x v="0"/>
    <s v="Date"/>
    <s v="Venue"/>
    <x v="63"/>
    <x v="55"/>
    <x v="59"/>
    <x v="0"/>
    <x v="2"/>
    <m/>
    <m/>
    <m/>
    <s v=""/>
    <s v=""/>
  </r>
  <r>
    <x v="0"/>
    <s v="Date"/>
    <s v="Venue"/>
    <x v="14"/>
    <x v="14"/>
    <x v="14"/>
    <x v="0"/>
    <x v="2"/>
    <m/>
    <m/>
    <m/>
    <s v=""/>
    <s v=""/>
  </r>
  <r>
    <x v="0"/>
    <s v="Date"/>
    <s v="Venue"/>
    <x v="62"/>
    <x v="54"/>
    <x v="58"/>
    <x v="0"/>
    <x v="2"/>
    <m/>
    <m/>
    <m/>
    <s v=""/>
    <s v=""/>
  </r>
  <r>
    <x v="0"/>
    <s v="Date"/>
    <s v="Venue"/>
    <x v="63"/>
    <x v="55"/>
    <x v="59"/>
    <x v="0"/>
    <x v="2"/>
    <m/>
    <m/>
    <m/>
    <s v=""/>
    <s v=""/>
  </r>
  <r>
    <x v="0"/>
    <s v="Date"/>
    <s v="Venue"/>
    <x v="7"/>
    <x v="7"/>
    <x v="7"/>
    <x v="0"/>
    <x v="2"/>
    <m/>
    <m/>
    <m/>
    <s v=""/>
    <s v=""/>
  </r>
  <r>
    <x v="0"/>
    <s v="Date"/>
    <s v="Venue"/>
    <x v="13"/>
    <x v="13"/>
    <x v="13"/>
    <x v="1"/>
    <x v="3"/>
    <s v="Kob"/>
    <m/>
    <n v="49"/>
    <n v="1.2"/>
    <n v="1.2"/>
  </r>
  <r>
    <x v="0"/>
    <s v="Date"/>
    <s v="Venue"/>
    <x v="10"/>
    <x v="10"/>
    <x v="10"/>
    <x v="0"/>
    <x v="3"/>
    <m/>
    <m/>
    <m/>
    <s v=""/>
    <s v=""/>
  </r>
  <r>
    <x v="0"/>
    <s v="Date"/>
    <s v="Venue"/>
    <x v="64"/>
    <x v="56"/>
    <x v="60"/>
    <x v="0"/>
    <x v="3"/>
    <m/>
    <m/>
    <m/>
    <s v=""/>
    <s v=""/>
  </r>
  <r>
    <x v="0"/>
    <s v="Date"/>
    <s v="Venue"/>
    <x v="12"/>
    <x v="12"/>
    <x v="12"/>
    <x v="0"/>
    <x v="3"/>
    <m/>
    <m/>
    <m/>
    <s v=""/>
    <s v=""/>
  </r>
  <r>
    <x v="0"/>
    <s v="Date"/>
    <s v="Venue"/>
    <x v="13"/>
    <x v="13"/>
    <x v="13"/>
    <x v="1"/>
    <x v="3"/>
    <m/>
    <m/>
    <m/>
    <s v=""/>
    <s v=""/>
  </r>
  <r>
    <x v="0"/>
    <s v="Date"/>
    <s v="Venue"/>
    <x v="8"/>
    <x v="8"/>
    <x v="8"/>
    <x v="0"/>
    <x v="2"/>
    <m/>
    <s v="Shark Cow / Sevengill"/>
    <n v="130"/>
    <n v="28.3"/>
    <n v="28.3"/>
  </r>
  <r>
    <x v="0"/>
    <s v="Date"/>
    <s v="Venue"/>
    <x v="65"/>
    <x v="57"/>
    <x v="61"/>
    <x v="5"/>
    <x v="11"/>
    <m/>
    <s v="Shark Spotted Gully"/>
    <n v="105"/>
    <n v="5.0999999999999996"/>
    <n v="5.0999999999999996"/>
  </r>
  <r>
    <x v="0"/>
    <s v="Date"/>
    <s v="Venue"/>
    <x v="44"/>
    <x v="38"/>
    <x v="42"/>
    <x v="4"/>
    <x v="11"/>
    <m/>
    <s v="Shark Spotted Gully"/>
    <n v="121"/>
    <n v="8.3000000000000007"/>
    <n v="8.3000000000000007"/>
  </r>
  <r>
    <x v="0"/>
    <s v="Date"/>
    <s v="Venue"/>
    <x v="66"/>
    <x v="58"/>
    <x v="62"/>
    <x v="5"/>
    <x v="11"/>
    <m/>
    <s v="Shark Spotted Gully"/>
    <n v="133"/>
    <n v="11.5"/>
    <n v="11.5"/>
  </r>
  <r>
    <x v="0"/>
    <s v="Date"/>
    <s v="Venue"/>
    <x v="44"/>
    <x v="38"/>
    <x v="42"/>
    <x v="4"/>
    <x v="11"/>
    <m/>
    <s v="Shark Spotted Gully"/>
    <n v="142"/>
    <n v="14.4"/>
    <n v="14.4"/>
  </r>
  <r>
    <x v="0"/>
    <s v="Date"/>
    <s v="Venue"/>
    <x v="66"/>
    <x v="58"/>
    <x v="62"/>
    <x v="5"/>
    <x v="11"/>
    <m/>
    <s v="Shark Spotted Gully"/>
    <n v="144"/>
    <n v="15.1"/>
    <n v="15.1"/>
  </r>
  <r>
    <x v="0"/>
    <s v="Date"/>
    <s v="Venue"/>
    <x v="42"/>
    <x v="36"/>
    <x v="3"/>
    <x v="4"/>
    <x v="10"/>
    <s v="Kob"/>
    <m/>
    <n v="43"/>
    <n v="0.8"/>
    <n v="0.8"/>
  </r>
  <r>
    <x v="0"/>
    <s v="Date"/>
    <s v="Venue"/>
    <x v="41"/>
    <x v="35"/>
    <x v="40"/>
    <x v="4"/>
    <x v="10"/>
    <m/>
    <s v="Shark Spotted Gully"/>
    <n v="150"/>
    <n v="17.399999999999999"/>
    <n v="17.399999999999999"/>
  </r>
  <r>
    <x v="0"/>
    <s v="Date"/>
    <s v="Venue"/>
    <x v="67"/>
    <x v="59"/>
    <x v="63"/>
    <x v="4"/>
    <x v="11"/>
    <m/>
    <s v="Shark Spotted Gully"/>
    <n v="154"/>
    <n v="19.100000000000001"/>
    <n v="19.100000000000001"/>
  </r>
  <r>
    <x v="0"/>
    <s v="Date"/>
    <s v="Venue"/>
    <x v="66"/>
    <x v="58"/>
    <x v="62"/>
    <x v="5"/>
    <x v="11"/>
    <m/>
    <s v="Shark Spotted Gully"/>
    <n v="159"/>
    <n v="21.3"/>
    <n v="21.3"/>
  </r>
  <r>
    <x v="0"/>
    <s v="Date"/>
    <s v="Venue"/>
    <x v="59"/>
    <x v="51"/>
    <x v="55"/>
    <x v="2"/>
    <x v="8"/>
    <m/>
    <s v="Shark Spotted Gully"/>
    <n v="153"/>
    <n v="18.600000000000001"/>
    <n v="18.600000000000001"/>
  </r>
  <r>
    <x v="0"/>
    <s v="Date"/>
    <s v="Venue"/>
    <x v="59"/>
    <x v="51"/>
    <x v="55"/>
    <x v="2"/>
    <x v="8"/>
    <m/>
    <s v="Shark Hound Smooth"/>
    <n v="157"/>
    <n v="17.899999999999999"/>
    <n v="17.899999999999999"/>
  </r>
  <r>
    <x v="0"/>
    <s v="Date"/>
    <s v="Venue"/>
    <x v="37"/>
    <x v="33"/>
    <x v="36"/>
    <x v="3"/>
    <x v="9"/>
    <m/>
    <s v="Shark Spotted Gully"/>
    <n v="151"/>
    <n v="17.8"/>
    <n v="17.8"/>
  </r>
  <r>
    <x v="1"/>
    <d v="2022-10-05T00:00:00"/>
    <s v="Day 2"/>
    <x v="57"/>
    <x v="49"/>
    <x v="54"/>
    <x v="3"/>
    <x v="9"/>
    <m/>
    <s v="Shark Spotted Gully"/>
    <n v="150"/>
    <n v="17.399999999999999"/>
    <n v="17.399999999999999"/>
  </r>
  <r>
    <x v="1"/>
    <d v="2022-10-05T00:00:00"/>
    <s v="Day 2"/>
    <x v="39"/>
    <x v="25"/>
    <x v="38"/>
    <x v="2"/>
    <x v="8"/>
    <m/>
    <s v="Shark Spotted Gully"/>
    <n v="150"/>
    <n v="17.399999999999999"/>
    <n v="17.399999999999999"/>
  </r>
  <r>
    <x v="1"/>
    <d v="2022-10-05T00:00:00"/>
    <s v="Day 2"/>
    <x v="68"/>
    <x v="60"/>
    <x v="64"/>
    <x v="2"/>
    <x v="8"/>
    <m/>
    <s v="Shark Spotted Gully"/>
    <n v="147"/>
    <n v="16.2"/>
    <n v="16.2"/>
  </r>
  <r>
    <x v="1"/>
    <d v="2022-10-05T00:00:00"/>
    <s v="Day 2"/>
    <x v="34"/>
    <x v="30"/>
    <x v="33"/>
    <x v="2"/>
    <x v="8"/>
    <m/>
    <s v="Shark Spotted Gully"/>
    <n v="146"/>
    <n v="15.9"/>
    <n v="15.9"/>
  </r>
  <r>
    <x v="1"/>
    <d v="2022-10-05T00:00:00"/>
    <s v="Day 2"/>
    <x v="57"/>
    <x v="49"/>
    <x v="54"/>
    <x v="3"/>
    <x v="9"/>
    <m/>
    <s v="Shark Spotted Gully"/>
    <n v="144"/>
    <n v="15.1"/>
    <n v="15.1"/>
  </r>
  <r>
    <x v="1"/>
    <d v="2022-10-05T00:00:00"/>
    <s v="Day 2"/>
    <x v="59"/>
    <x v="51"/>
    <x v="55"/>
    <x v="2"/>
    <x v="8"/>
    <m/>
    <s v="Shark Hound Smooth"/>
    <n v="149"/>
    <n v="14.9"/>
    <n v="14.9"/>
  </r>
  <r>
    <x v="1"/>
    <d v="2022-10-05T00:00:00"/>
    <s v="Day 2"/>
    <x v="68"/>
    <x v="60"/>
    <x v="64"/>
    <x v="2"/>
    <x v="8"/>
    <m/>
    <s v="Shark Spotted Gully"/>
    <n v="140"/>
    <n v="13.7"/>
    <n v="13.7"/>
  </r>
  <r>
    <x v="1"/>
    <d v="2022-10-05T00:00:00"/>
    <s v="Day 2"/>
    <x v="38"/>
    <x v="34"/>
    <x v="37"/>
    <x v="2"/>
    <x v="8"/>
    <m/>
    <s v="Shark Spotted Gully"/>
    <n v="139"/>
    <n v="13.4"/>
    <n v="13.4"/>
  </r>
  <r>
    <x v="1"/>
    <d v="2022-10-05T00:00:00"/>
    <s v="Day 2"/>
    <x v="61"/>
    <x v="53"/>
    <x v="57"/>
    <x v="3"/>
    <x v="9"/>
    <m/>
    <s v="Shark Spotted Gully"/>
    <n v="138"/>
    <n v="13.1"/>
    <n v="13.1"/>
  </r>
  <r>
    <x v="1"/>
    <d v="2022-10-05T00:00:00"/>
    <s v="Day 2"/>
    <x v="68"/>
    <x v="60"/>
    <x v="64"/>
    <x v="2"/>
    <x v="8"/>
    <m/>
    <s v="Shark Spotted Gully"/>
    <n v="138"/>
    <n v="13.1"/>
    <n v="13.1"/>
  </r>
  <r>
    <x v="1"/>
    <d v="2022-10-05T00:00:00"/>
    <s v="Day 2"/>
    <x v="39"/>
    <x v="25"/>
    <x v="38"/>
    <x v="2"/>
    <x v="8"/>
    <m/>
    <s v="Shark Spotted Gully"/>
    <n v="138"/>
    <n v="13.1"/>
    <n v="13.1"/>
  </r>
  <r>
    <x v="1"/>
    <d v="2022-10-05T00:00:00"/>
    <s v="Day 2"/>
    <x v="39"/>
    <x v="25"/>
    <x v="38"/>
    <x v="2"/>
    <x v="8"/>
    <s v="Kob"/>
    <m/>
    <n v="102"/>
    <n v="11.2"/>
    <n v="11.2"/>
  </r>
  <r>
    <x v="1"/>
    <d v="2022-10-05T00:00:00"/>
    <s v="Day 2"/>
    <x v="61"/>
    <x v="53"/>
    <x v="57"/>
    <x v="3"/>
    <x v="9"/>
    <s v="Kob"/>
    <m/>
    <n v="71"/>
    <n v="3.7"/>
    <n v="3.7"/>
  </r>
  <r>
    <x v="1"/>
    <d v="2022-10-05T00:00:00"/>
    <s v="Day 2"/>
    <x v="69"/>
    <x v="61"/>
    <x v="45"/>
    <x v="2"/>
    <x v="8"/>
    <m/>
    <s v="Shark Spotted Gully"/>
    <n v="137"/>
    <n v="12.8"/>
    <n v="12.8"/>
  </r>
  <r>
    <x v="1"/>
    <d v="2022-10-05T00:00:00"/>
    <s v="Day 2"/>
    <x v="38"/>
    <x v="34"/>
    <x v="37"/>
    <x v="2"/>
    <x v="8"/>
    <m/>
    <s v="Shark Spotted Gully"/>
    <n v="135"/>
    <n v="12.1"/>
    <n v="12.1"/>
  </r>
  <r>
    <x v="1"/>
    <d v="2022-10-05T00:00:00"/>
    <s v="Day 2"/>
    <x v="58"/>
    <x v="50"/>
    <x v="53"/>
    <x v="3"/>
    <x v="9"/>
    <m/>
    <s v="Shark Spotted Gully"/>
    <n v="134"/>
    <n v="11.8"/>
    <n v="11.8"/>
  </r>
  <r>
    <x v="1"/>
    <d v="2022-10-05T00:00:00"/>
    <s v="Day 2"/>
    <x v="40"/>
    <x v="25"/>
    <x v="39"/>
    <x v="3"/>
    <x v="9"/>
    <m/>
    <s v="Shark Spotted Gully"/>
    <n v="133"/>
    <n v="11.5"/>
    <n v="11.5"/>
  </r>
  <r>
    <x v="1"/>
    <d v="2022-10-05T00:00:00"/>
    <s v="Day 2"/>
    <x v="59"/>
    <x v="51"/>
    <x v="55"/>
    <x v="2"/>
    <x v="8"/>
    <m/>
    <s v="Shark Spotted Gully"/>
    <n v="131"/>
    <n v="10.9"/>
    <n v="10.9"/>
  </r>
  <r>
    <x v="1"/>
    <d v="2022-10-05T00:00:00"/>
    <s v="Day 2"/>
    <x v="58"/>
    <x v="50"/>
    <x v="53"/>
    <x v="3"/>
    <x v="9"/>
    <m/>
    <s v="Shark Spotted Gully"/>
    <n v="131"/>
    <n v="10.9"/>
    <n v="10.9"/>
  </r>
  <r>
    <x v="1"/>
    <d v="2022-10-05T00:00:00"/>
    <s v="Day 2"/>
    <x v="60"/>
    <x v="52"/>
    <x v="56"/>
    <x v="3"/>
    <x v="9"/>
    <m/>
    <s v="Shark Spotted Gully"/>
    <n v="131"/>
    <n v="10.9"/>
    <n v="10.9"/>
  </r>
  <r>
    <x v="1"/>
    <d v="2022-10-05T00:00:00"/>
    <s v="Day 2"/>
    <x v="35"/>
    <x v="31"/>
    <x v="34"/>
    <x v="2"/>
    <x v="8"/>
    <m/>
    <s v="Shark Spotted Gully"/>
    <n v="131"/>
    <n v="10.9"/>
    <n v="10.9"/>
  </r>
  <r>
    <x v="1"/>
    <d v="2022-10-05T00:00:00"/>
    <s v="Day 2"/>
    <x v="39"/>
    <x v="25"/>
    <x v="38"/>
    <x v="2"/>
    <x v="8"/>
    <m/>
    <s v="Shark Spotted Gully"/>
    <n v="130"/>
    <n v="10.7"/>
    <n v="10.7"/>
  </r>
  <r>
    <x v="1"/>
    <d v="2022-10-05T00:00:00"/>
    <s v="Day 2"/>
    <x v="39"/>
    <x v="25"/>
    <x v="38"/>
    <x v="2"/>
    <x v="8"/>
    <m/>
    <s v="Shark Spotted Gully"/>
    <n v="128"/>
    <n v="10.1"/>
    <n v="10.1"/>
  </r>
  <r>
    <x v="1"/>
    <d v="2022-10-05T00:00:00"/>
    <s v="Day 2"/>
    <x v="69"/>
    <x v="61"/>
    <x v="45"/>
    <x v="2"/>
    <x v="8"/>
    <s v="Kob"/>
    <m/>
    <n v="51"/>
    <n v="1.4"/>
    <n v="1.4"/>
  </r>
  <r>
    <x v="1"/>
    <d v="2022-10-05T00:00:00"/>
    <s v="Day 2"/>
    <x v="61"/>
    <x v="53"/>
    <x v="57"/>
    <x v="3"/>
    <x v="9"/>
    <s v="Kob"/>
    <m/>
    <n v="51"/>
    <n v="1.4"/>
    <n v="1.4"/>
  </r>
  <r>
    <x v="1"/>
    <d v="2022-10-05T00:00:00"/>
    <s v="Day 2"/>
    <x v="68"/>
    <x v="60"/>
    <x v="64"/>
    <x v="2"/>
    <x v="8"/>
    <m/>
    <s v="Shark Spotted Gully"/>
    <n v="126"/>
    <n v="9.6"/>
    <n v="9.6"/>
  </r>
  <r>
    <x v="1"/>
    <d v="2022-10-05T00:00:00"/>
    <s v="Day 2"/>
    <x v="69"/>
    <x v="61"/>
    <x v="45"/>
    <x v="2"/>
    <x v="8"/>
    <m/>
    <s v="Shark Spotted Gully"/>
    <n v="124"/>
    <n v="9.1"/>
    <n v="9.1"/>
  </r>
  <r>
    <x v="1"/>
    <d v="2022-10-05T00:00:00"/>
    <s v="Day 2"/>
    <x v="59"/>
    <x v="51"/>
    <x v="55"/>
    <x v="2"/>
    <x v="8"/>
    <m/>
    <s v="Shark Spotted Gully"/>
    <n v="123"/>
    <n v="8.8000000000000007"/>
    <n v="8.8000000000000007"/>
  </r>
  <r>
    <x v="1"/>
    <d v="2022-10-05T00:00:00"/>
    <s v="Day 2"/>
    <x v="60"/>
    <x v="52"/>
    <x v="56"/>
    <x v="3"/>
    <x v="9"/>
    <s v="Kob"/>
    <m/>
    <n v="50"/>
    <n v="1.3"/>
    <n v="1.3"/>
  </r>
  <r>
    <x v="1"/>
    <d v="2022-10-05T00:00:00"/>
    <s v="Day 2"/>
    <x v="68"/>
    <x v="60"/>
    <x v="64"/>
    <x v="2"/>
    <x v="8"/>
    <m/>
    <s v="Shark Spotted Gully"/>
    <n v="119"/>
    <n v="7.9"/>
    <n v="7.9"/>
  </r>
  <r>
    <x v="1"/>
    <d v="2022-10-05T00:00:00"/>
    <s v="Day 2"/>
    <x v="70"/>
    <x v="62"/>
    <x v="65"/>
    <x v="4"/>
    <x v="10"/>
    <s v="Kob"/>
    <m/>
    <n v="47"/>
    <n v="1.1000000000000001"/>
    <n v="1.1000000000000001"/>
  </r>
  <r>
    <x v="1"/>
    <d v="2022-10-05T00:00:00"/>
    <s v="Day 2"/>
    <x v="44"/>
    <x v="38"/>
    <x v="42"/>
    <x v="4"/>
    <x v="11"/>
    <m/>
    <s v="Shark Spotted Gully"/>
    <n v="160"/>
    <n v="21.7"/>
    <n v="21.7"/>
  </r>
  <r>
    <x v="1"/>
    <d v="2022-10-05T00:00:00"/>
    <s v="Day 2"/>
    <x v="71"/>
    <x v="63"/>
    <x v="66"/>
    <x v="6"/>
    <x v="11"/>
    <m/>
    <s v="Shark Spotted Gully"/>
    <n v="165"/>
    <n v="24.1"/>
    <n v="24.1"/>
  </r>
  <r>
    <x v="1"/>
    <d v="2022-10-05T00:00:00"/>
    <s v="Day 2"/>
    <x v="65"/>
    <x v="57"/>
    <x v="61"/>
    <x v="5"/>
    <x v="11"/>
    <s v="Kob"/>
    <m/>
    <n v="61"/>
    <n v="2.2999999999999998"/>
    <n v="2.2999999999999998"/>
  </r>
  <r>
    <x v="1"/>
    <d v="2022-10-05T00:00:00"/>
    <s v="Day 2"/>
    <x v="72"/>
    <x v="64"/>
    <x v="45"/>
    <x v="4"/>
    <x v="10"/>
    <s v="Kob"/>
    <m/>
    <n v="68"/>
    <n v="3.3"/>
    <n v="3.3"/>
  </r>
  <r>
    <x v="1"/>
    <d v="2022-10-05T00:00:00"/>
    <s v="Day 2"/>
    <x v="43"/>
    <x v="37"/>
    <x v="41"/>
    <x v="4"/>
    <x v="10"/>
    <s v="Kob"/>
    <m/>
    <n v="69"/>
    <n v="3.4"/>
    <n v="3.4"/>
  </r>
  <r>
    <x v="1"/>
    <d v="2022-10-05T00:00:00"/>
    <s v="Day 2"/>
    <x v="70"/>
    <x v="62"/>
    <x v="65"/>
    <x v="4"/>
    <x v="10"/>
    <s v="Kob"/>
    <m/>
    <n v="70"/>
    <n v="3.6"/>
    <n v="3.6"/>
  </r>
  <r>
    <x v="1"/>
    <d v="2022-10-05T00:00:00"/>
    <s v="Day 2"/>
    <x v="73"/>
    <x v="65"/>
    <x v="67"/>
    <x v="4"/>
    <x v="10"/>
    <m/>
    <m/>
    <m/>
    <s v=""/>
    <s v=""/>
  </r>
  <r>
    <x v="1"/>
    <d v="2022-10-05T00:00:00"/>
    <s v="Day 2"/>
    <x v="72"/>
    <x v="64"/>
    <x v="45"/>
    <x v="4"/>
    <x v="10"/>
    <m/>
    <m/>
    <m/>
    <s v=""/>
    <s v=""/>
  </r>
  <r>
    <x v="1"/>
    <d v="2022-10-05T00:00:00"/>
    <s v="Day 2"/>
    <x v="74"/>
    <x v="66"/>
    <x v="68"/>
    <x v="4"/>
    <x v="10"/>
    <m/>
    <m/>
    <m/>
    <s v=""/>
    <s v=""/>
  </r>
  <r>
    <x v="1"/>
    <d v="2022-10-05T00:00:00"/>
    <s v="Day 2"/>
    <x v="42"/>
    <x v="36"/>
    <x v="3"/>
    <x v="4"/>
    <x v="10"/>
    <m/>
    <m/>
    <m/>
    <s v=""/>
    <s v=""/>
  </r>
  <r>
    <x v="1"/>
    <d v="2022-10-05T00:00:00"/>
    <s v="Day 2"/>
    <x v="45"/>
    <x v="39"/>
    <x v="43"/>
    <x v="4"/>
    <x v="11"/>
    <m/>
    <m/>
    <m/>
    <s v=""/>
    <s v=""/>
  </r>
  <r>
    <x v="1"/>
    <d v="2022-10-05T00:00:00"/>
    <s v="Day 2"/>
    <x v="67"/>
    <x v="59"/>
    <x v="63"/>
    <x v="4"/>
    <x v="11"/>
    <m/>
    <m/>
    <m/>
    <s v=""/>
    <s v=""/>
  </r>
  <r>
    <x v="1"/>
    <d v="2022-10-05T00:00:00"/>
    <s v="Day 2"/>
    <x v="75"/>
    <x v="67"/>
    <x v="33"/>
    <x v="6"/>
    <x v="11"/>
    <m/>
    <m/>
    <m/>
    <s v=""/>
    <s v=""/>
  </r>
  <r>
    <x v="1"/>
    <d v="2022-10-05T00:00:00"/>
    <s v="Day 2"/>
    <x v="65"/>
    <x v="57"/>
    <x v="61"/>
    <x v="5"/>
    <x v="11"/>
    <m/>
    <m/>
    <m/>
    <s v=""/>
    <s v=""/>
  </r>
  <r>
    <x v="1"/>
    <d v="2022-10-05T00:00:00"/>
    <s v="Day 2"/>
    <x v="47"/>
    <x v="41"/>
    <x v="45"/>
    <x v="1"/>
    <x v="5"/>
    <m/>
    <s v="Shark Spotted Gully"/>
    <n v="155"/>
    <n v="19.5"/>
    <n v="19.5"/>
  </r>
  <r>
    <x v="1"/>
    <d v="2022-10-05T00:00:00"/>
    <s v="Day 2"/>
    <x v="15"/>
    <x v="15"/>
    <x v="15"/>
    <x v="0"/>
    <x v="4"/>
    <m/>
    <s v="Shark Spotted Gully"/>
    <n v="155"/>
    <n v="19.5"/>
    <n v="19.5"/>
  </r>
  <r>
    <x v="1"/>
    <d v="2022-10-05T00:00:00"/>
    <s v="Day 2"/>
    <x v="48"/>
    <x v="42"/>
    <x v="46"/>
    <x v="0"/>
    <x v="4"/>
    <m/>
    <s v="Shark Spotted Gully"/>
    <n v="153"/>
    <n v="18.600000000000001"/>
    <n v="18.600000000000001"/>
  </r>
  <r>
    <x v="1"/>
    <d v="2022-10-05T00:00:00"/>
    <s v="Day 2"/>
    <x v="46"/>
    <x v="40"/>
    <x v="44"/>
    <x v="0"/>
    <x v="4"/>
    <m/>
    <s v="Shark Hound Smooth"/>
    <n v="158"/>
    <n v="18.3"/>
    <n v="18.3"/>
  </r>
  <r>
    <x v="1"/>
    <d v="2022-10-05T00:00:00"/>
    <s v="Day 2"/>
    <x v="15"/>
    <x v="15"/>
    <x v="15"/>
    <x v="0"/>
    <x v="4"/>
    <m/>
    <s v="Shark Spotted Gully"/>
    <n v="152"/>
    <n v="18.2"/>
    <n v="18.2"/>
  </r>
  <r>
    <x v="1"/>
    <d v="2022-10-05T00:00:00"/>
    <s v="Day 2"/>
    <x v="21"/>
    <x v="21"/>
    <x v="21"/>
    <x v="0"/>
    <x v="4"/>
    <m/>
    <s v="Shark Spotted Gully"/>
    <n v="151"/>
    <n v="17.8"/>
    <n v="17.8"/>
  </r>
  <r>
    <x v="1"/>
    <d v="2022-10-05T00:00:00"/>
    <s v="Day 2"/>
    <x v="15"/>
    <x v="15"/>
    <x v="15"/>
    <x v="0"/>
    <x v="4"/>
    <m/>
    <s v="Shark Spotted Gully"/>
    <n v="147"/>
    <n v="16.2"/>
    <n v="16.2"/>
  </r>
  <r>
    <x v="1"/>
    <d v="2022-10-05T00:00:00"/>
    <s v="Day 2"/>
    <x v="21"/>
    <x v="21"/>
    <x v="21"/>
    <x v="0"/>
    <x v="4"/>
    <m/>
    <s v="Shark Spotted Gully"/>
    <n v="147"/>
    <n v="16.2"/>
    <n v="16.2"/>
  </r>
  <r>
    <x v="1"/>
    <d v="2022-10-05T00:00:00"/>
    <s v="Day 2"/>
    <x v="47"/>
    <x v="41"/>
    <x v="45"/>
    <x v="1"/>
    <x v="5"/>
    <m/>
    <s v="Shark Cow / Sevengill"/>
    <n v="109"/>
    <n v="15.9"/>
    <n v="15.9"/>
  </r>
  <r>
    <x v="1"/>
    <d v="2022-10-05T00:00:00"/>
    <s v="Day 2"/>
    <x v="47"/>
    <x v="41"/>
    <x v="45"/>
    <x v="1"/>
    <x v="5"/>
    <m/>
    <s v="Shark Cow / Sevengill"/>
    <n v="108"/>
    <n v="15.4"/>
    <n v="15.4"/>
  </r>
  <r>
    <x v="1"/>
    <d v="2022-10-05T00:00:00"/>
    <s v="Day 2"/>
    <x v="20"/>
    <x v="20"/>
    <x v="20"/>
    <x v="1"/>
    <x v="5"/>
    <m/>
    <s v="Shark Spotted Gully"/>
    <n v="144"/>
    <n v="15.1"/>
    <n v="15.1"/>
  </r>
  <r>
    <x v="1"/>
    <d v="2022-10-05T00:00:00"/>
    <s v="Day 2"/>
    <x v="46"/>
    <x v="40"/>
    <x v="44"/>
    <x v="0"/>
    <x v="4"/>
    <m/>
    <s v="Shark Spotted Gully"/>
    <n v="138"/>
    <n v="13.1"/>
    <n v="13.1"/>
  </r>
  <r>
    <x v="1"/>
    <d v="2022-10-05T00:00:00"/>
    <s v="Day 2"/>
    <x v="17"/>
    <x v="17"/>
    <x v="17"/>
    <x v="0"/>
    <x v="4"/>
    <m/>
    <s v="Shark Spotted Gully"/>
    <n v="137"/>
    <n v="12.8"/>
    <n v="12.8"/>
  </r>
  <r>
    <x v="1"/>
    <d v="2022-10-05T00:00:00"/>
    <s v="Day 2"/>
    <x v="15"/>
    <x v="15"/>
    <x v="15"/>
    <x v="0"/>
    <x v="4"/>
    <m/>
    <s v="Shark Spotted Gully"/>
    <n v="135"/>
    <n v="12.1"/>
    <n v="12.1"/>
  </r>
  <r>
    <x v="1"/>
    <d v="2022-10-05T00:00:00"/>
    <s v="Day 2"/>
    <x v="24"/>
    <x v="23"/>
    <x v="23"/>
    <x v="0"/>
    <x v="5"/>
    <m/>
    <s v="Shark Hound Smooth"/>
    <n v="139"/>
    <n v="11.7"/>
    <n v="11.7"/>
  </r>
  <r>
    <x v="1"/>
    <d v="2022-10-05T00:00:00"/>
    <s v="Day 2"/>
    <x v="48"/>
    <x v="42"/>
    <x v="46"/>
    <x v="0"/>
    <x v="4"/>
    <m/>
    <s v="Shark Spotted Gully"/>
    <n v="133"/>
    <n v="11.5"/>
    <n v="11.5"/>
  </r>
  <r>
    <x v="1"/>
    <d v="2022-10-05T00:00:00"/>
    <s v="Day 2"/>
    <x v="21"/>
    <x v="21"/>
    <x v="21"/>
    <x v="0"/>
    <x v="4"/>
    <m/>
    <s v="Shark Spotted Gully"/>
    <n v="129"/>
    <n v="10.4"/>
    <n v="10.4"/>
  </r>
  <r>
    <x v="1"/>
    <d v="2022-10-05T00:00:00"/>
    <s v="Day 2"/>
    <x v="22"/>
    <x v="3"/>
    <x v="22"/>
    <x v="1"/>
    <x v="5"/>
    <m/>
    <s v="Shark Spotted Gully"/>
    <n v="129"/>
    <n v="10.4"/>
    <n v="10.4"/>
  </r>
  <r>
    <x v="1"/>
    <d v="2022-10-05T00:00:00"/>
    <s v="Day 2"/>
    <x v="22"/>
    <x v="3"/>
    <x v="22"/>
    <x v="1"/>
    <x v="5"/>
    <m/>
    <s v="Shark Spotted Gully"/>
    <n v="127"/>
    <n v="9.8000000000000007"/>
    <n v="9.8000000000000007"/>
  </r>
  <r>
    <x v="1"/>
    <d v="2022-10-05T00:00:00"/>
    <s v="Day 2"/>
    <x v="24"/>
    <x v="23"/>
    <x v="23"/>
    <x v="0"/>
    <x v="5"/>
    <s v="Kob"/>
    <m/>
    <n v="55"/>
    <n v="1.7"/>
    <n v="1.7"/>
  </r>
  <r>
    <x v="1"/>
    <d v="2022-10-05T00:00:00"/>
    <s v="Day 2"/>
    <x v="48"/>
    <x v="42"/>
    <x v="46"/>
    <x v="0"/>
    <x v="4"/>
    <m/>
    <s v="Shark Spotted Gully"/>
    <n v="124"/>
    <n v="9.1"/>
    <n v="9.1"/>
  </r>
  <r>
    <x v="1"/>
    <d v="2022-10-05T00:00:00"/>
    <s v="Day 2"/>
    <x v="48"/>
    <x v="42"/>
    <x v="46"/>
    <x v="0"/>
    <x v="4"/>
    <m/>
    <s v="Shark Spotted Gully"/>
    <n v="123"/>
    <n v="8.8000000000000007"/>
    <n v="8.8000000000000007"/>
  </r>
  <r>
    <x v="1"/>
    <d v="2022-10-05T00:00:00"/>
    <s v="Day 2"/>
    <x v="16"/>
    <x v="16"/>
    <x v="16"/>
    <x v="0"/>
    <x v="4"/>
    <m/>
    <s v="Shark Spotted Gully"/>
    <n v="122"/>
    <n v="8.6"/>
    <n v="8.6"/>
  </r>
  <r>
    <x v="1"/>
    <d v="2022-10-05T00:00:00"/>
    <s v="Day 2"/>
    <x v="21"/>
    <x v="21"/>
    <x v="21"/>
    <x v="0"/>
    <x v="4"/>
    <m/>
    <s v="Shark Spotted Gully"/>
    <n v="120"/>
    <n v="8.1"/>
    <n v="8.1"/>
  </r>
  <r>
    <x v="1"/>
    <d v="2022-10-05T00:00:00"/>
    <s v="Day 2"/>
    <x v="51"/>
    <x v="45"/>
    <x v="49"/>
    <x v="1"/>
    <x v="7"/>
    <m/>
    <s v="Shark Spotted Gully"/>
    <n v="159"/>
    <n v="21.3"/>
    <n v="21.3"/>
  </r>
  <r>
    <x v="1"/>
    <d v="2022-10-05T00:00:00"/>
    <s v="Day 2"/>
    <x v="29"/>
    <x v="27"/>
    <x v="28"/>
    <x v="1"/>
    <x v="7"/>
    <m/>
    <s v="Shark Spotted Gully"/>
    <n v="158"/>
    <n v="20.8"/>
    <n v="20.8"/>
  </r>
  <r>
    <x v="1"/>
    <d v="2022-10-05T00:00:00"/>
    <s v="Day 2"/>
    <x v="29"/>
    <x v="27"/>
    <x v="28"/>
    <x v="1"/>
    <x v="7"/>
    <m/>
    <s v="Shark Spotted Gully"/>
    <n v="153"/>
    <n v="18.600000000000001"/>
    <n v="18.600000000000001"/>
  </r>
  <r>
    <x v="1"/>
    <d v="2022-10-05T00:00:00"/>
    <s v="Day 2"/>
    <x v="31"/>
    <x v="29"/>
    <x v="30"/>
    <x v="0"/>
    <x v="6"/>
    <m/>
    <m/>
    <m/>
    <s v=""/>
    <s v=""/>
  </r>
  <r>
    <x v="1"/>
    <d v="2022-10-05T00:00:00"/>
    <s v="Day 2"/>
    <x v="76"/>
    <x v="68"/>
    <x v="69"/>
    <x v="0"/>
    <x v="7"/>
    <m/>
    <s v="Shark Cow / Sevengill"/>
    <n v="114"/>
    <n v="18.399999999999999"/>
    <n v="18.399999999999999"/>
  </r>
  <r>
    <x v="1"/>
    <d v="2022-10-05T00:00:00"/>
    <s v="Day 2"/>
    <x v="77"/>
    <x v="69"/>
    <x v="70"/>
    <x v="0"/>
    <x v="7"/>
    <m/>
    <s v="Shark Spotted Gully"/>
    <n v="151"/>
    <n v="17.8"/>
    <n v="17.8"/>
  </r>
  <r>
    <x v="1"/>
    <d v="2022-10-05T00:00:00"/>
    <s v="Day 2"/>
    <x v="33"/>
    <x v="26"/>
    <x v="32"/>
    <x v="0"/>
    <x v="6"/>
    <m/>
    <m/>
    <m/>
    <s v=""/>
    <s v=""/>
  </r>
  <r>
    <x v="1"/>
    <d v="2022-10-05T00:00:00"/>
    <s v="Day 2"/>
    <x v="76"/>
    <x v="68"/>
    <x v="69"/>
    <x v="0"/>
    <x v="7"/>
    <m/>
    <s v="Shark Spotted Gully"/>
    <n v="150"/>
    <n v="17.399999999999999"/>
    <n v="17.399999999999999"/>
  </r>
  <r>
    <x v="1"/>
    <d v="2022-10-05T00:00:00"/>
    <s v="Day 2"/>
    <x v="50"/>
    <x v="44"/>
    <x v="48"/>
    <x v="0"/>
    <x v="7"/>
    <m/>
    <s v="Shark Cow / Sevengill"/>
    <n v="111"/>
    <n v="16.899999999999999"/>
    <n v="16.899999999999999"/>
  </r>
  <r>
    <x v="1"/>
    <d v="2022-10-05T00:00:00"/>
    <s v="Day 2"/>
    <x v="25"/>
    <x v="21"/>
    <x v="24"/>
    <x v="0"/>
    <x v="6"/>
    <m/>
    <s v="Shark Cow / Sevengill"/>
    <n v="111"/>
    <n v="16.899999999999999"/>
    <n v="16.899999999999999"/>
  </r>
  <r>
    <x v="1"/>
    <d v="2022-10-05T00:00:00"/>
    <s v="Day 2"/>
    <x v="32"/>
    <x v="26"/>
    <x v="31"/>
    <x v="0"/>
    <x v="6"/>
    <m/>
    <s v="Shark Spotted Gully"/>
    <n v="146"/>
    <n v="15.9"/>
    <n v="15.9"/>
  </r>
  <r>
    <x v="1"/>
    <d v="2022-10-05T00:00:00"/>
    <s v="Day 2"/>
    <x v="25"/>
    <x v="21"/>
    <x v="24"/>
    <x v="0"/>
    <x v="6"/>
    <m/>
    <s v="Shark Spotted Gully"/>
    <n v="143"/>
    <n v="14.8"/>
    <n v="14.8"/>
  </r>
  <r>
    <x v="1"/>
    <d v="2022-10-05T00:00:00"/>
    <s v="Day 2"/>
    <x v="28"/>
    <x v="26"/>
    <x v="27"/>
    <x v="0"/>
    <x v="6"/>
    <m/>
    <s v="Shark Hound Smooth"/>
    <n v="148"/>
    <n v="14.6"/>
    <n v="14.6"/>
  </r>
  <r>
    <x v="1"/>
    <d v="2022-10-05T00:00:00"/>
    <s v="Day 2"/>
    <x v="52"/>
    <x v="46"/>
    <x v="50"/>
    <x v="0"/>
    <x v="6"/>
    <m/>
    <m/>
    <m/>
    <s v=""/>
    <s v=""/>
  </r>
  <r>
    <x v="1"/>
    <d v="2022-10-05T00:00:00"/>
    <s v="Day 2"/>
    <x v="28"/>
    <x v="26"/>
    <x v="27"/>
    <x v="0"/>
    <x v="6"/>
    <m/>
    <s v="Shark Spotted Gully"/>
    <n v="141"/>
    <n v="14.1"/>
    <n v="14.1"/>
  </r>
  <r>
    <x v="1"/>
    <d v="2022-10-05T00:00:00"/>
    <s v="Day 2"/>
    <x v="25"/>
    <x v="21"/>
    <x v="24"/>
    <x v="0"/>
    <x v="6"/>
    <m/>
    <s v="Shark Cow / Sevengill"/>
    <n v="103"/>
    <n v="13.2"/>
    <n v="13.2"/>
  </r>
  <r>
    <x v="1"/>
    <d v="2022-10-05T00:00:00"/>
    <s v="Day 2"/>
    <x v="26"/>
    <x v="24"/>
    <x v="25"/>
    <x v="1"/>
    <x v="7"/>
    <m/>
    <s v="Shark Spotted Gully"/>
    <n v="138"/>
    <n v="13.1"/>
    <n v="13.1"/>
  </r>
  <r>
    <x v="1"/>
    <d v="2022-10-05T00:00:00"/>
    <s v="Day 2"/>
    <x v="54"/>
    <x v="26"/>
    <x v="52"/>
    <x v="0"/>
    <x v="0"/>
    <m/>
    <m/>
    <m/>
    <s v=""/>
    <s v=""/>
  </r>
  <r>
    <x v="1"/>
    <d v="2022-10-05T00:00:00"/>
    <s v="Day 2"/>
    <x v="78"/>
    <x v="70"/>
    <x v="71"/>
    <x v="0"/>
    <x v="0"/>
    <m/>
    <m/>
    <m/>
    <s v=""/>
    <s v=""/>
  </r>
  <r>
    <x v="1"/>
    <d v="2022-10-05T00:00:00"/>
    <s v="Day 2"/>
    <x v="79"/>
    <x v="71"/>
    <x v="72"/>
    <x v="0"/>
    <x v="0"/>
    <m/>
    <s v="Shark Spotted Gully"/>
    <n v="164"/>
    <n v="23.6"/>
    <n v="23.6"/>
  </r>
  <r>
    <x v="1"/>
    <d v="2022-10-05T00:00:00"/>
    <s v="Day 2"/>
    <x v="4"/>
    <x v="4"/>
    <x v="4"/>
    <x v="1"/>
    <x v="1"/>
    <m/>
    <s v="Shark Cow / Sevengill"/>
    <n v="122"/>
    <n v="23"/>
    <n v="23"/>
  </r>
  <r>
    <x v="1"/>
    <d v="2022-10-05T00:00:00"/>
    <s v="Day 2"/>
    <x v="80"/>
    <x v="72"/>
    <x v="73"/>
    <x v="1"/>
    <x v="1"/>
    <s v="Kob"/>
    <m/>
    <n v="107"/>
    <n v="13"/>
    <n v="13"/>
  </r>
  <r>
    <x v="1"/>
    <d v="2022-10-05T00:00:00"/>
    <s v="Day 2"/>
    <x v="2"/>
    <x v="2"/>
    <x v="2"/>
    <x v="1"/>
    <x v="1"/>
    <m/>
    <s v="Shark Spotted Gully"/>
    <n v="162"/>
    <n v="22.7"/>
    <n v="22.7"/>
  </r>
  <r>
    <x v="1"/>
    <d v="2022-10-05T00:00:00"/>
    <s v="Day 2"/>
    <x v="2"/>
    <x v="2"/>
    <x v="2"/>
    <x v="1"/>
    <x v="1"/>
    <m/>
    <s v="Shark Cow / Sevengill"/>
    <n v="121"/>
    <n v="22.4"/>
    <n v="22.4"/>
  </r>
  <r>
    <x v="1"/>
    <d v="2022-10-05T00:00:00"/>
    <s v="Day 2"/>
    <x v="79"/>
    <x v="71"/>
    <x v="72"/>
    <x v="0"/>
    <x v="0"/>
    <m/>
    <s v="Shark Spotted Gully"/>
    <n v="160"/>
    <n v="21.7"/>
    <n v="21.7"/>
  </r>
  <r>
    <x v="1"/>
    <d v="2022-10-05T00:00:00"/>
    <s v="Day 2"/>
    <x v="80"/>
    <x v="72"/>
    <x v="73"/>
    <x v="1"/>
    <x v="1"/>
    <m/>
    <s v="Shark Spotted Gully"/>
    <n v="160"/>
    <n v="21.7"/>
    <n v="21.7"/>
  </r>
  <r>
    <x v="1"/>
    <d v="2022-10-05T00:00:00"/>
    <s v="Day 2"/>
    <x v="80"/>
    <x v="72"/>
    <x v="73"/>
    <x v="1"/>
    <x v="1"/>
    <m/>
    <s v="Shark Spotted Gully"/>
    <n v="158"/>
    <n v="20.8"/>
    <n v="20.8"/>
  </r>
  <r>
    <x v="2"/>
    <d v="2022-10-04T00:00:00"/>
    <s v="Day 1"/>
    <x v="79"/>
    <x v="71"/>
    <x v="72"/>
    <x v="0"/>
    <x v="0"/>
    <m/>
    <s v="Shark Spotted Gully"/>
    <n v="157"/>
    <n v="20.399999999999999"/>
    <n v="20.399999999999999"/>
  </r>
  <r>
    <x v="2"/>
    <d v="2022-10-04T00:00:00"/>
    <s v="Day 1"/>
    <x v="56"/>
    <x v="48"/>
    <x v="53"/>
    <x v="0"/>
    <x v="0"/>
    <m/>
    <s v="Shark Spotted Gully"/>
    <n v="156"/>
    <n v="19.899999999999999"/>
    <n v="19.899999999999999"/>
  </r>
  <r>
    <x v="2"/>
    <d v="2022-10-04T00:00:00"/>
    <s v="Day 1"/>
    <x v="2"/>
    <x v="2"/>
    <x v="2"/>
    <x v="1"/>
    <x v="1"/>
    <m/>
    <s v="Shark Spotted Gully"/>
    <n v="154"/>
    <n v="19.100000000000001"/>
    <n v="19.100000000000001"/>
  </r>
  <r>
    <x v="2"/>
    <d v="2022-10-04T00:00:00"/>
    <s v="Day 1"/>
    <x v="80"/>
    <x v="72"/>
    <x v="73"/>
    <x v="1"/>
    <x v="1"/>
    <m/>
    <s v="Shark Spotted Gully"/>
    <n v="153"/>
    <n v="18.600000000000001"/>
    <n v="18.600000000000001"/>
  </r>
  <r>
    <x v="2"/>
    <d v="2022-10-04T00:00:00"/>
    <s v="Day 1"/>
    <x v="80"/>
    <x v="72"/>
    <x v="73"/>
    <x v="1"/>
    <x v="1"/>
    <m/>
    <s v="Shark Spotted Gully"/>
    <n v="152"/>
    <n v="18.2"/>
    <n v="18.2"/>
  </r>
  <r>
    <x v="2"/>
    <d v="2022-10-04T00:00:00"/>
    <s v="Day 1"/>
    <x v="79"/>
    <x v="71"/>
    <x v="72"/>
    <x v="0"/>
    <x v="0"/>
    <m/>
    <s v="Shark Spotted Gully"/>
    <n v="149"/>
    <n v="17"/>
    <n v="17"/>
  </r>
  <r>
    <x v="2"/>
    <d v="2022-10-04T00:00:00"/>
    <s v="Day 1"/>
    <x v="53"/>
    <x v="47"/>
    <x v="51"/>
    <x v="1"/>
    <x v="1"/>
    <m/>
    <s v="Shark Spotted Gully"/>
    <n v="146"/>
    <n v="15.9"/>
    <n v="15.9"/>
  </r>
  <r>
    <x v="2"/>
    <d v="2022-10-04T00:00:00"/>
    <s v="Day 1"/>
    <x v="53"/>
    <x v="47"/>
    <x v="51"/>
    <x v="1"/>
    <x v="1"/>
    <m/>
    <s v="Shark Spotted Gully"/>
    <n v="145"/>
    <n v="15.5"/>
    <n v="15.5"/>
  </r>
  <r>
    <x v="2"/>
    <d v="2022-10-04T00:00:00"/>
    <s v="Day 1"/>
    <x v="81"/>
    <x v="73"/>
    <x v="0"/>
    <x v="0"/>
    <x v="3"/>
    <m/>
    <s v="Shark Spotted Gully"/>
    <n v="165"/>
    <n v="24.1"/>
    <n v="24.1"/>
  </r>
  <r>
    <x v="2"/>
    <d v="2022-10-04T00:00:00"/>
    <s v="Day 1"/>
    <x v="81"/>
    <x v="73"/>
    <x v="0"/>
    <x v="0"/>
    <x v="3"/>
    <m/>
    <s v="Shark Spotted Gully"/>
    <n v="163"/>
    <n v="23.1"/>
    <n v="23.1"/>
  </r>
  <r>
    <x v="2"/>
    <d v="2022-10-04T00:00:00"/>
    <s v="Day 1"/>
    <x v="64"/>
    <x v="56"/>
    <x v="60"/>
    <x v="0"/>
    <x v="3"/>
    <s v="Kob"/>
    <m/>
    <n v="56"/>
    <n v="1.8"/>
    <n v="1.8"/>
  </r>
  <r>
    <x v="2"/>
    <d v="2022-10-04T00:00:00"/>
    <s v="Day 1"/>
    <x v="81"/>
    <x v="73"/>
    <x v="0"/>
    <x v="0"/>
    <x v="3"/>
    <m/>
    <s v="Shark Spotted Gully"/>
    <n v="162"/>
    <n v="22.7"/>
    <n v="22.7"/>
  </r>
  <r>
    <x v="2"/>
    <d v="2022-10-04T00:00:00"/>
    <s v="Day 1"/>
    <x v="81"/>
    <x v="73"/>
    <x v="0"/>
    <x v="0"/>
    <x v="3"/>
    <m/>
    <s v="Shark Spotted Gully"/>
    <n v="161"/>
    <n v="22.2"/>
    <n v="22.2"/>
  </r>
  <r>
    <x v="2"/>
    <d v="2022-10-04T00:00:00"/>
    <s v="Day 1"/>
    <x v="82"/>
    <x v="74"/>
    <x v="74"/>
    <x v="0"/>
    <x v="3"/>
    <m/>
    <s v="Shark Spotted Gully"/>
    <n v="159"/>
    <n v="21.3"/>
    <n v="21.3"/>
  </r>
  <r>
    <x v="2"/>
    <d v="2022-10-04T00:00:00"/>
    <s v="Day 1"/>
    <x v="9"/>
    <x v="9"/>
    <x v="9"/>
    <x v="0"/>
    <x v="3"/>
    <m/>
    <s v="Shark Spotted Gully"/>
    <n v="157"/>
    <n v="20.399999999999999"/>
    <n v="20.399999999999999"/>
  </r>
  <r>
    <x v="2"/>
    <d v="2022-10-04T00:00:00"/>
    <s v="Day 1"/>
    <x v="9"/>
    <x v="9"/>
    <x v="9"/>
    <x v="0"/>
    <x v="3"/>
    <m/>
    <s v="Shark Spotted Gully"/>
    <n v="156"/>
    <n v="19.899999999999999"/>
    <n v="19.899999999999999"/>
  </r>
  <r>
    <x v="2"/>
    <d v="2022-10-04T00:00:00"/>
    <s v="Day 1"/>
    <x v="83"/>
    <x v="75"/>
    <x v="75"/>
    <x v="0"/>
    <x v="2"/>
    <m/>
    <s v="Shark Cow / Sevengill"/>
    <n v="115"/>
    <n v="19"/>
    <n v="19"/>
  </r>
  <r>
    <x v="2"/>
    <d v="2022-10-04T00:00:00"/>
    <s v="Day 1"/>
    <x v="11"/>
    <x v="11"/>
    <x v="11"/>
    <x v="0"/>
    <x v="2"/>
    <m/>
    <s v="Shark Spotted Gully"/>
    <n v="153"/>
    <n v="18.600000000000001"/>
    <n v="18.600000000000001"/>
  </r>
  <r>
    <x v="2"/>
    <d v="2022-10-04T00:00:00"/>
    <s v="Day 1"/>
    <x v="12"/>
    <x v="12"/>
    <x v="12"/>
    <x v="0"/>
    <x v="3"/>
    <m/>
    <s v="Shark Spotted Gully"/>
    <n v="151"/>
    <n v="17.8"/>
    <n v="17.8"/>
  </r>
  <r>
    <x v="2"/>
    <d v="2022-10-04T00:00:00"/>
    <s v="Day 1"/>
    <x v="13"/>
    <x v="13"/>
    <x v="13"/>
    <x v="1"/>
    <x v="3"/>
    <m/>
    <s v="Shark Hound Smooth"/>
    <n v="152"/>
    <n v="16"/>
    <n v="16"/>
  </r>
  <r>
    <x v="2"/>
    <d v="2022-10-04T00:00:00"/>
    <s v="Day 1"/>
    <x v="8"/>
    <x v="8"/>
    <x v="8"/>
    <x v="0"/>
    <x v="2"/>
    <m/>
    <s v="Ray Bull / Eagle"/>
    <n v="94"/>
    <n v="15.4"/>
    <n v="15.4"/>
  </r>
  <r>
    <x v="2"/>
    <d v="2022-10-04T00:00:00"/>
    <s v="Day 1"/>
    <x v="14"/>
    <x v="14"/>
    <x v="14"/>
    <x v="0"/>
    <x v="2"/>
    <m/>
    <s v="Shark Spotted Gully"/>
    <n v="144"/>
    <n v="15.1"/>
    <n v="15.1"/>
  </r>
  <r>
    <x v="2"/>
    <d v="2022-10-04T00:00:00"/>
    <s v="Day 1"/>
    <x v="82"/>
    <x v="74"/>
    <x v="74"/>
    <x v="0"/>
    <x v="3"/>
    <m/>
    <s v="Shark Spotted Gully"/>
    <n v="142"/>
    <n v="14.4"/>
    <n v="14.4"/>
  </r>
  <r>
    <x v="2"/>
    <d v="2022-10-04T00:00:00"/>
    <s v="Day 1"/>
    <x v="63"/>
    <x v="55"/>
    <x v="59"/>
    <x v="0"/>
    <x v="2"/>
    <m/>
    <s v="Shark Spotted Gully"/>
    <n v="139"/>
    <n v="13.4"/>
    <n v="13.4"/>
  </r>
  <r>
    <x v="2"/>
    <d v="2022-10-04T00:00:00"/>
    <s v="Day 1"/>
    <x v="57"/>
    <x v="49"/>
    <x v="54"/>
    <x v="3"/>
    <x v="9"/>
    <m/>
    <s v="Shark Spotted Gully"/>
    <n v="116"/>
    <n v="7.2"/>
    <n v="7.2"/>
  </r>
  <r>
    <x v="2"/>
    <d v="2022-10-04T00:00:00"/>
    <s v="Day 1"/>
    <x v="38"/>
    <x v="34"/>
    <x v="37"/>
    <x v="2"/>
    <x v="8"/>
    <m/>
    <s v="Shark Spotted Gully"/>
    <n v="113"/>
    <n v="6.6"/>
    <n v="6.6"/>
  </r>
  <r>
    <x v="2"/>
    <d v="2022-10-04T00:00:00"/>
    <s v="Day 1"/>
    <x v="68"/>
    <x v="60"/>
    <x v="64"/>
    <x v="2"/>
    <x v="8"/>
    <m/>
    <s v="Shark Spotted Gully"/>
    <n v="113"/>
    <n v="6.6"/>
    <n v="6.6"/>
  </r>
  <r>
    <x v="2"/>
    <d v="2022-10-04T00:00:00"/>
    <s v="Day 1"/>
    <x v="39"/>
    <x v="25"/>
    <x v="38"/>
    <x v="2"/>
    <x v="8"/>
    <m/>
    <s v="Shark Spotted Gully"/>
    <n v="111"/>
    <n v="6.2"/>
    <n v="6.2"/>
  </r>
  <r>
    <x v="2"/>
    <d v="2022-10-04T00:00:00"/>
    <s v="Day 1"/>
    <x v="38"/>
    <x v="34"/>
    <x v="37"/>
    <x v="2"/>
    <x v="8"/>
    <m/>
    <s v="Shark Spotted Gully"/>
    <n v="110"/>
    <n v="6"/>
    <n v="6"/>
  </r>
  <r>
    <x v="2"/>
    <d v="2022-10-04T00:00:00"/>
    <s v="Day 1"/>
    <x v="58"/>
    <x v="50"/>
    <x v="53"/>
    <x v="3"/>
    <x v="9"/>
    <m/>
    <s v="Shark Spotted Gully"/>
    <n v="109"/>
    <n v="5.8"/>
    <n v="5.8"/>
  </r>
  <r>
    <x v="2"/>
    <d v="2022-10-04T00:00:00"/>
    <s v="Day 1"/>
    <x v="40"/>
    <x v="25"/>
    <x v="39"/>
    <x v="3"/>
    <x v="9"/>
    <m/>
    <s v="Shark Spotted Gully"/>
    <n v="109"/>
    <n v="5.8"/>
    <n v="5.8"/>
  </r>
  <r>
    <x v="2"/>
    <d v="2022-10-04T00:00:00"/>
    <s v="Day 1"/>
    <x v="39"/>
    <x v="25"/>
    <x v="38"/>
    <x v="2"/>
    <x v="8"/>
    <m/>
    <s v="Shark Spotted Gully"/>
    <n v="108"/>
    <n v="5.6"/>
    <n v="5.6"/>
  </r>
  <r>
    <x v="3"/>
    <d v="2022-10-06T00:00:00"/>
    <s v="Day 3"/>
    <x v="40"/>
    <x v="25"/>
    <x v="39"/>
    <x v="3"/>
    <x v="9"/>
    <m/>
    <s v="Shark Spotted Gully"/>
    <n v="106"/>
    <n v="5.3"/>
    <n v="5.3"/>
  </r>
  <r>
    <x v="3"/>
    <d v="2022-10-06T00:00:00"/>
    <s v="Day 3"/>
    <x v="58"/>
    <x v="50"/>
    <x v="53"/>
    <x v="3"/>
    <x v="9"/>
    <m/>
    <s v="Shark Spotted Gully"/>
    <n v="105"/>
    <n v="5.0999999999999996"/>
    <n v="5.0999999999999996"/>
  </r>
  <r>
    <x v="3"/>
    <d v="2022-10-06T00:00:00"/>
    <s v="Day 3"/>
    <x v="61"/>
    <x v="53"/>
    <x v="57"/>
    <x v="3"/>
    <x v="9"/>
    <s v="Kob"/>
    <m/>
    <n v="49"/>
    <n v="1.2"/>
    <n v="1.2"/>
  </r>
  <r>
    <x v="3"/>
    <d v="2022-10-06T00:00:00"/>
    <s v="Day 3"/>
    <x v="59"/>
    <x v="51"/>
    <x v="55"/>
    <x v="2"/>
    <x v="8"/>
    <m/>
    <s v="Shark Spotted Gully"/>
    <n v="105"/>
    <n v="5.0999999999999996"/>
    <n v="5.0999999999999996"/>
  </r>
  <r>
    <x v="3"/>
    <d v="2022-10-06T00:00:00"/>
    <s v="Day 3"/>
    <x v="61"/>
    <x v="53"/>
    <x v="57"/>
    <x v="3"/>
    <x v="9"/>
    <s v="Kob"/>
    <m/>
    <n v="48"/>
    <n v="1.1000000000000001"/>
    <n v="1.1000000000000001"/>
  </r>
  <r>
    <x v="3"/>
    <d v="2022-10-06T00:00:00"/>
    <s v="Day 3"/>
    <x v="67"/>
    <x v="59"/>
    <x v="63"/>
    <x v="4"/>
    <x v="11"/>
    <m/>
    <m/>
    <m/>
    <s v=""/>
    <s v=""/>
  </r>
  <r>
    <x v="3"/>
    <d v="2022-10-06T00:00:00"/>
    <s v="Day 3"/>
    <x v="45"/>
    <x v="39"/>
    <x v="43"/>
    <x v="4"/>
    <x v="11"/>
    <m/>
    <m/>
    <m/>
    <s v=""/>
    <s v=""/>
  </r>
  <r>
    <x v="3"/>
    <d v="2022-10-06T00:00:00"/>
    <s v="Day 3"/>
    <x v="66"/>
    <x v="58"/>
    <x v="62"/>
    <x v="5"/>
    <x v="11"/>
    <m/>
    <m/>
    <m/>
    <s v=""/>
    <s v=""/>
  </r>
  <r>
    <x v="3"/>
    <d v="2022-10-06T00:00:00"/>
    <s v="Day 3"/>
    <x v="71"/>
    <x v="63"/>
    <x v="66"/>
    <x v="6"/>
    <x v="11"/>
    <m/>
    <m/>
    <m/>
    <s v=""/>
    <s v=""/>
  </r>
  <r>
    <x v="3"/>
    <d v="2022-10-06T00:00:00"/>
    <s v="Day 3"/>
    <x v="75"/>
    <x v="67"/>
    <x v="33"/>
    <x v="6"/>
    <x v="11"/>
    <m/>
    <m/>
    <m/>
    <s v=""/>
    <s v=""/>
  </r>
  <r>
    <x v="3"/>
    <d v="2022-10-06T00:00:00"/>
    <s v="Day 3"/>
    <x v="43"/>
    <x v="37"/>
    <x v="41"/>
    <x v="4"/>
    <x v="10"/>
    <m/>
    <m/>
    <m/>
    <s v=""/>
    <s v=""/>
  </r>
  <r>
    <x v="3"/>
    <d v="2022-10-06T00:00:00"/>
    <s v="Day 3"/>
    <x v="42"/>
    <x v="36"/>
    <x v="3"/>
    <x v="4"/>
    <x v="10"/>
    <m/>
    <m/>
    <m/>
    <s v=""/>
    <s v=""/>
  </r>
  <r>
    <x v="3"/>
    <d v="2022-10-06T00:00:00"/>
    <s v="Day 3"/>
    <x v="74"/>
    <x v="66"/>
    <x v="68"/>
    <x v="4"/>
    <x v="10"/>
    <m/>
    <m/>
    <m/>
    <s v=""/>
    <s v=""/>
  </r>
  <r>
    <x v="3"/>
    <d v="2022-10-06T00:00:00"/>
    <s v="Day 3"/>
    <x v="73"/>
    <x v="65"/>
    <x v="67"/>
    <x v="4"/>
    <x v="10"/>
    <m/>
    <m/>
    <m/>
    <s v=""/>
    <s v=""/>
  </r>
  <r>
    <x v="3"/>
    <d v="2022-10-06T00:00:00"/>
    <s v="Day 3"/>
    <x v="70"/>
    <x v="62"/>
    <x v="65"/>
    <x v="4"/>
    <x v="10"/>
    <m/>
    <m/>
    <m/>
    <s v=""/>
    <s v=""/>
  </r>
  <r>
    <x v="3"/>
    <d v="2022-10-06T00:00:00"/>
    <s v="Day 3"/>
    <x v="75"/>
    <x v="67"/>
    <x v="33"/>
    <x v="6"/>
    <x v="11"/>
    <m/>
    <m/>
    <m/>
    <s v=""/>
    <s v=""/>
  </r>
  <r>
    <x v="3"/>
    <d v="2022-10-06T00:00:00"/>
    <s v="Day 3"/>
    <x v="71"/>
    <x v="63"/>
    <x v="66"/>
    <x v="6"/>
    <x v="11"/>
    <m/>
    <m/>
    <m/>
    <s v=""/>
    <s v=""/>
  </r>
  <r>
    <x v="3"/>
    <d v="2022-10-06T00:00:00"/>
    <s v="Day 3"/>
    <x v="74"/>
    <x v="66"/>
    <x v="68"/>
    <x v="4"/>
    <x v="10"/>
    <m/>
    <m/>
    <m/>
    <s v=""/>
    <s v=""/>
  </r>
  <r>
    <x v="3"/>
    <d v="2022-10-06T00:00:00"/>
    <s v="Day 3"/>
    <x v="72"/>
    <x v="64"/>
    <x v="45"/>
    <x v="4"/>
    <x v="10"/>
    <m/>
    <m/>
    <m/>
    <s v=""/>
    <s v=""/>
  </r>
  <r>
    <x v="3"/>
    <d v="2022-10-06T00:00:00"/>
    <s v="Day 3"/>
    <x v="73"/>
    <x v="65"/>
    <x v="67"/>
    <x v="4"/>
    <x v="10"/>
    <m/>
    <m/>
    <m/>
    <s v=""/>
    <s v=""/>
  </r>
  <r>
    <x v="3"/>
    <d v="2022-10-06T00:00:00"/>
    <s v="Day 3"/>
    <x v="38"/>
    <x v="34"/>
    <x v="37"/>
    <x v="2"/>
    <x v="8"/>
    <m/>
    <s v="Shark Spotted Gully"/>
    <n v="102"/>
    <n v="4.5999999999999996"/>
    <n v="4.5999999999999996"/>
  </r>
  <r>
    <x v="3"/>
    <d v="2022-10-06T00:00:00"/>
    <s v="Day 3"/>
    <x v="36"/>
    <x v="32"/>
    <x v="35"/>
    <x v="3"/>
    <x v="9"/>
    <m/>
    <s v="Shark Spotted Gully"/>
    <n v="101"/>
    <n v="4.5"/>
    <n v="4.5"/>
  </r>
  <r>
    <x v="3"/>
    <d v="2022-10-06T00:00:00"/>
    <s v="Day 3"/>
    <x v="38"/>
    <x v="34"/>
    <x v="37"/>
    <x v="2"/>
    <x v="8"/>
    <m/>
    <s v="Shark Spotted Gully"/>
    <n v="101"/>
    <n v="4.5"/>
    <n v="4.5"/>
  </r>
  <r>
    <x v="3"/>
    <d v="2022-10-06T00:00:00"/>
    <s v="Day 3"/>
    <x v="58"/>
    <x v="50"/>
    <x v="53"/>
    <x v="3"/>
    <x v="9"/>
    <m/>
    <s v="Shark Spotted Gully"/>
    <n v="99"/>
    <n v="4.2"/>
    <n v="4.2"/>
  </r>
  <r>
    <x v="3"/>
    <d v="2022-10-06T00:00:00"/>
    <s v="Day 3"/>
    <x v="61"/>
    <x v="53"/>
    <x v="57"/>
    <x v="3"/>
    <x v="9"/>
    <m/>
    <s v="Shark Spotted Gully"/>
    <n v="99"/>
    <n v="4.2"/>
    <n v="4.2"/>
  </r>
  <r>
    <x v="3"/>
    <d v="2022-10-06T00:00:00"/>
    <s v="Day 3"/>
    <x v="58"/>
    <x v="50"/>
    <x v="53"/>
    <x v="3"/>
    <x v="9"/>
    <m/>
    <s v="Shark Spotted Gully"/>
    <n v="99"/>
    <n v="4.2"/>
    <n v="4.2"/>
  </r>
  <r>
    <x v="3"/>
    <d v="2022-10-06T00:00:00"/>
    <s v="Day 3"/>
    <x v="57"/>
    <x v="49"/>
    <x v="54"/>
    <x v="3"/>
    <x v="9"/>
    <m/>
    <s v="Shark Spotted Gully"/>
    <n v="98"/>
    <n v="4"/>
    <n v="4"/>
  </r>
  <r>
    <x v="3"/>
    <d v="2022-10-06T00:00:00"/>
    <s v="Day 3"/>
    <x v="68"/>
    <x v="60"/>
    <x v="64"/>
    <x v="2"/>
    <x v="8"/>
    <m/>
    <s v="Shark Spotted Gully"/>
    <n v="97"/>
    <n v="3.9"/>
    <n v="3.9"/>
  </r>
  <r>
    <x v="3"/>
    <d v="2022-10-06T00:00:00"/>
    <s v="Day 3"/>
    <x v="36"/>
    <x v="32"/>
    <x v="35"/>
    <x v="3"/>
    <x v="9"/>
    <m/>
    <s v="Shark Spotted Gully"/>
    <n v="97"/>
    <n v="3.9"/>
    <n v="3.9"/>
  </r>
  <r>
    <x v="3"/>
    <d v="2022-10-06T00:00:00"/>
    <s v="Day 3"/>
    <x v="68"/>
    <x v="60"/>
    <x v="64"/>
    <x v="2"/>
    <x v="8"/>
    <m/>
    <s v="Shark Spotted Gully"/>
    <n v="97"/>
    <n v="3.9"/>
    <n v="3.9"/>
  </r>
  <r>
    <x v="3"/>
    <d v="2022-10-06T00:00:00"/>
    <s v="Day 3"/>
    <x v="57"/>
    <x v="49"/>
    <x v="54"/>
    <x v="3"/>
    <x v="9"/>
    <m/>
    <s v="Shark Spotted Gully"/>
    <n v="96"/>
    <n v="3.8"/>
    <n v="3.8"/>
  </r>
  <r>
    <x v="3"/>
    <d v="2022-10-06T00:00:00"/>
    <s v="Day 3"/>
    <x v="69"/>
    <x v="61"/>
    <x v="45"/>
    <x v="2"/>
    <x v="8"/>
    <m/>
    <s v="Shark Hound Smooth"/>
    <n v="100"/>
    <n v="3.7"/>
    <n v="3.7"/>
  </r>
  <r>
    <x v="3"/>
    <d v="2022-10-06T00:00:00"/>
    <s v="Day 3"/>
    <x v="59"/>
    <x v="51"/>
    <x v="55"/>
    <x v="2"/>
    <x v="8"/>
    <m/>
    <s v="Shark Spotted Gully"/>
    <n v="95"/>
    <n v="3.6"/>
    <n v="3.6"/>
  </r>
  <r>
    <x v="3"/>
    <d v="2022-10-06T00:00:00"/>
    <s v="Day 3"/>
    <x v="58"/>
    <x v="50"/>
    <x v="53"/>
    <x v="3"/>
    <x v="9"/>
    <m/>
    <s v="Shark Spotted Gully"/>
    <n v="89"/>
    <n v="2.9"/>
    <n v="2.9"/>
  </r>
  <r>
    <x v="3"/>
    <d v="2022-10-06T00:00:00"/>
    <s v="Day 3"/>
    <x v="39"/>
    <x v="25"/>
    <x v="38"/>
    <x v="2"/>
    <x v="8"/>
    <m/>
    <s v="Shark Spotted Gully"/>
    <n v="86"/>
    <n v="2.6"/>
    <n v="2.6"/>
  </r>
  <r>
    <x v="3"/>
    <d v="2022-10-06T00:00:00"/>
    <s v="Day 3"/>
    <x v="69"/>
    <x v="61"/>
    <x v="45"/>
    <x v="2"/>
    <x v="8"/>
    <m/>
    <s v="Shark Spotted Gully"/>
    <n v="81"/>
    <n v="2.1"/>
    <n v="2.1"/>
  </r>
  <r>
    <x v="3"/>
    <d v="2022-10-06T00:00:00"/>
    <s v="Day 3"/>
    <x v="35"/>
    <x v="31"/>
    <x v="34"/>
    <x v="2"/>
    <x v="8"/>
    <m/>
    <s v="Shark Spotted Gully"/>
    <n v="68"/>
    <n v="1.2"/>
    <n v="1.2"/>
  </r>
  <r>
    <x v="3"/>
    <d v="2022-10-06T00:00:00"/>
    <s v="Day 3"/>
    <x v="36"/>
    <x v="32"/>
    <x v="35"/>
    <x v="3"/>
    <x v="9"/>
    <m/>
    <s v="Catfish - Sea Black"/>
    <n v="41"/>
    <n v="1.06"/>
    <n v="1.06"/>
  </r>
  <r>
    <x v="3"/>
    <d v="2022-10-06T00:00:00"/>
    <s v="Day 3"/>
    <x v="68"/>
    <x v="60"/>
    <x v="64"/>
    <x v="2"/>
    <x v="8"/>
    <m/>
    <s v="Catfish - Sea Black"/>
    <n v="41"/>
    <n v="1.06"/>
    <n v="1.06"/>
  </r>
  <r>
    <x v="3"/>
    <d v="2022-10-06T00:00:00"/>
    <s v="Day 3"/>
    <x v="39"/>
    <x v="25"/>
    <x v="38"/>
    <x v="2"/>
    <x v="8"/>
    <s v="Kob"/>
    <m/>
    <n v="41"/>
    <n v="0.7"/>
    <n v="0.7"/>
  </r>
  <r>
    <x v="3"/>
    <d v="2022-10-06T00:00:00"/>
    <s v="Day 3"/>
    <x v="16"/>
    <x v="16"/>
    <x v="16"/>
    <x v="0"/>
    <x v="4"/>
    <m/>
    <s v="Shark Hound Smooth"/>
    <n v="125"/>
    <n v="8.1"/>
    <n v="8.1"/>
  </r>
  <r>
    <x v="3"/>
    <d v="2022-10-06T00:00:00"/>
    <s v="Day 3"/>
    <x v="46"/>
    <x v="40"/>
    <x v="44"/>
    <x v="0"/>
    <x v="4"/>
    <m/>
    <s v="Shark Spotted Gully"/>
    <n v="118"/>
    <n v="7.6"/>
    <n v="7.6"/>
  </r>
  <r>
    <x v="3"/>
    <d v="2022-10-06T00:00:00"/>
    <s v="Day 3"/>
    <x v="24"/>
    <x v="23"/>
    <x v="23"/>
    <x v="0"/>
    <x v="5"/>
    <m/>
    <s v="Shark Spotted Gully"/>
    <n v="116"/>
    <n v="7.2"/>
    <n v="7.2"/>
  </r>
  <r>
    <x v="3"/>
    <d v="2022-10-06T00:00:00"/>
    <s v="Day 3"/>
    <x v="47"/>
    <x v="41"/>
    <x v="45"/>
    <x v="1"/>
    <x v="5"/>
    <m/>
    <s v="Shark Spotted Gully"/>
    <n v="115"/>
    <n v="7"/>
    <n v="7"/>
  </r>
  <r>
    <x v="3"/>
    <d v="2022-10-06T00:00:00"/>
    <s v="Day 3"/>
    <x v="20"/>
    <x v="20"/>
    <x v="20"/>
    <x v="1"/>
    <x v="5"/>
    <m/>
    <s v="Shark Spotted Gully"/>
    <n v="112"/>
    <n v="6.4"/>
    <n v="6.4"/>
  </r>
  <r>
    <x v="3"/>
    <d v="2022-10-06T00:00:00"/>
    <s v="Day 3"/>
    <x v="17"/>
    <x v="17"/>
    <x v="17"/>
    <x v="0"/>
    <x v="4"/>
    <m/>
    <s v="Shark Hound Smooth"/>
    <n v="117"/>
    <n v="6.4"/>
    <n v="6.4"/>
  </r>
  <r>
    <x v="3"/>
    <d v="2022-10-06T00:00:00"/>
    <s v="Day 3"/>
    <x v="20"/>
    <x v="20"/>
    <x v="20"/>
    <x v="1"/>
    <x v="5"/>
    <m/>
    <s v="Shark Spotted Gully"/>
    <n v="109"/>
    <n v="5.8"/>
    <n v="5.8"/>
  </r>
  <r>
    <x v="3"/>
    <d v="2022-10-06T00:00:00"/>
    <s v="Day 3"/>
    <x v="22"/>
    <x v="3"/>
    <x v="22"/>
    <x v="1"/>
    <x v="5"/>
    <m/>
    <s v="Shark Spotted Gully"/>
    <n v="105"/>
    <n v="5.0999999999999996"/>
    <n v="5.0999999999999996"/>
  </r>
  <r>
    <x v="3"/>
    <d v="2022-10-06T00:00:00"/>
    <s v="Day 3"/>
    <x v="23"/>
    <x v="22"/>
    <x v="3"/>
    <x v="0"/>
    <x v="5"/>
    <m/>
    <s v="Shark Spotted Gully"/>
    <n v="103"/>
    <n v="4.8"/>
    <n v="4.8"/>
  </r>
  <r>
    <x v="3"/>
    <d v="2022-10-06T00:00:00"/>
    <s v="Day 3"/>
    <x v="19"/>
    <x v="19"/>
    <x v="19"/>
    <x v="1"/>
    <x v="5"/>
    <m/>
    <s v="Shark Spotted Gully"/>
    <n v="103"/>
    <n v="4.8"/>
    <n v="4.8"/>
  </r>
  <r>
    <x v="3"/>
    <d v="2022-10-06T00:00:00"/>
    <s v="Day 3"/>
    <x v="18"/>
    <x v="18"/>
    <x v="18"/>
    <x v="0"/>
    <x v="4"/>
    <s v="Kob"/>
    <m/>
    <n v="72"/>
    <n v="3.9"/>
    <n v="3.9"/>
  </r>
  <r>
    <x v="3"/>
    <d v="2022-10-06T00:00:00"/>
    <s v="Day 3"/>
    <x v="46"/>
    <x v="40"/>
    <x v="44"/>
    <x v="0"/>
    <x v="4"/>
    <m/>
    <s v="Shark Spotted Gully"/>
    <n v="102"/>
    <n v="4.5999999999999996"/>
    <n v="4.5999999999999996"/>
  </r>
  <r>
    <x v="3"/>
    <d v="2022-10-06T00:00:00"/>
    <s v="Day 3"/>
    <x v="48"/>
    <x v="42"/>
    <x v="46"/>
    <x v="0"/>
    <x v="4"/>
    <m/>
    <s v="Shark Spotted Gully"/>
    <n v="101"/>
    <n v="4.5"/>
    <n v="4.5"/>
  </r>
  <r>
    <x v="3"/>
    <d v="2022-10-06T00:00:00"/>
    <s v="Day 3"/>
    <x v="49"/>
    <x v="43"/>
    <x v="47"/>
    <x v="1"/>
    <x v="5"/>
    <m/>
    <s v="Shark Spotted Gully"/>
    <n v="100"/>
    <n v="4.3"/>
    <n v="4.3"/>
  </r>
  <r>
    <x v="3"/>
    <d v="2022-10-06T00:00:00"/>
    <s v="Day 3"/>
    <x v="17"/>
    <x v="17"/>
    <x v="17"/>
    <x v="0"/>
    <x v="4"/>
    <m/>
    <s v="Shark Spotted Gully"/>
    <n v="100"/>
    <n v="4.3"/>
    <n v="4.3"/>
  </r>
  <r>
    <x v="3"/>
    <d v="2022-10-06T00:00:00"/>
    <s v="Day 3"/>
    <x v="16"/>
    <x v="16"/>
    <x v="16"/>
    <x v="0"/>
    <x v="4"/>
    <m/>
    <s v="Shark Spotted Gully"/>
    <n v="98"/>
    <n v="4"/>
    <n v="4"/>
  </r>
  <r>
    <x v="3"/>
    <d v="2022-10-06T00:00:00"/>
    <s v="Day 3"/>
    <x v="24"/>
    <x v="23"/>
    <x v="23"/>
    <x v="0"/>
    <x v="5"/>
    <s v="Kob"/>
    <m/>
    <n v="55"/>
    <n v="1.7"/>
    <n v="1.7"/>
  </r>
  <r>
    <x v="3"/>
    <d v="2022-10-06T00:00:00"/>
    <s v="Day 3"/>
    <x v="47"/>
    <x v="41"/>
    <x v="45"/>
    <x v="1"/>
    <x v="5"/>
    <m/>
    <s v="Shark Spotted Gully"/>
    <n v="96"/>
    <n v="3.8"/>
    <n v="3.8"/>
  </r>
  <r>
    <x v="3"/>
    <d v="2022-10-06T00:00:00"/>
    <s v="Day 3"/>
    <x v="22"/>
    <x v="3"/>
    <x v="22"/>
    <x v="1"/>
    <x v="5"/>
    <m/>
    <s v="Shark Spotted Gully"/>
    <n v="88"/>
    <n v="2.8"/>
    <n v="2.8"/>
  </r>
  <r>
    <x v="3"/>
    <d v="2022-10-06T00:00:00"/>
    <s v="Day 3"/>
    <x v="47"/>
    <x v="41"/>
    <x v="45"/>
    <x v="1"/>
    <x v="5"/>
    <m/>
    <s v="Shark Spotted Gully"/>
    <n v="87"/>
    <n v="2.7"/>
    <n v="2.7"/>
  </r>
  <r>
    <x v="3"/>
    <d v="2022-10-06T00:00:00"/>
    <s v="Day 3"/>
    <x v="22"/>
    <x v="3"/>
    <x v="22"/>
    <x v="1"/>
    <x v="5"/>
    <m/>
    <s v="Catfish - Sea Black"/>
    <n v="42"/>
    <n v="1.1499999999999999"/>
    <n v="1.1499999999999999"/>
  </r>
  <r>
    <x v="3"/>
    <d v="2022-10-06T00:00:00"/>
    <s v="Day 3"/>
    <x v="76"/>
    <x v="68"/>
    <x v="69"/>
    <x v="0"/>
    <x v="7"/>
    <m/>
    <s v="Shark Spotted Gully"/>
    <n v="138"/>
    <n v="13.1"/>
    <n v="13.1"/>
  </r>
  <r>
    <x v="3"/>
    <d v="2022-10-06T00:00:00"/>
    <s v="Day 3"/>
    <x v="77"/>
    <x v="69"/>
    <x v="70"/>
    <x v="0"/>
    <x v="7"/>
    <m/>
    <m/>
    <m/>
    <s v=""/>
    <s v=""/>
  </r>
  <r>
    <x v="3"/>
    <d v="2022-10-06T00:00:00"/>
    <s v="Day 3"/>
    <x v="26"/>
    <x v="24"/>
    <x v="25"/>
    <x v="1"/>
    <x v="7"/>
    <m/>
    <m/>
    <m/>
    <s v=""/>
    <s v=""/>
  </r>
  <r>
    <x v="3"/>
    <d v="2022-10-06T00:00:00"/>
    <s v="Day 3"/>
    <x v="52"/>
    <x v="46"/>
    <x v="50"/>
    <x v="0"/>
    <x v="6"/>
    <m/>
    <s v="Ray Bull / Eagle"/>
    <n v="87"/>
    <n v="12.1"/>
    <n v="12.1"/>
  </r>
  <r>
    <x v="3"/>
    <d v="2022-10-06T00:00:00"/>
    <s v="Day 3"/>
    <x v="77"/>
    <x v="69"/>
    <x v="70"/>
    <x v="0"/>
    <x v="7"/>
    <m/>
    <s v="Shark Spotted Gully"/>
    <n v="127"/>
    <n v="9.8000000000000007"/>
    <n v="9.8000000000000007"/>
  </r>
  <r>
    <x v="3"/>
    <d v="2022-10-06T00:00:00"/>
    <s v="Day 3"/>
    <x v="32"/>
    <x v="26"/>
    <x v="31"/>
    <x v="0"/>
    <x v="6"/>
    <m/>
    <s v="Shark Spotted Gully"/>
    <n v="121"/>
    <n v="8.3000000000000007"/>
    <n v="8.3000000000000007"/>
  </r>
  <r>
    <x v="3"/>
    <d v="2022-10-06T00:00:00"/>
    <s v="Day 3"/>
    <x v="28"/>
    <x v="26"/>
    <x v="27"/>
    <x v="0"/>
    <x v="6"/>
    <m/>
    <s v="Shark Hound Smooth"/>
    <n v="123"/>
    <n v="7.6"/>
    <n v="7.6"/>
  </r>
  <r>
    <x v="3"/>
    <d v="2022-10-06T00:00:00"/>
    <s v="Day 3"/>
    <x v="77"/>
    <x v="69"/>
    <x v="70"/>
    <x v="0"/>
    <x v="7"/>
    <m/>
    <s v="Shark Spotted Gully"/>
    <n v="118"/>
    <n v="7.6"/>
    <n v="7.6"/>
  </r>
  <r>
    <x v="3"/>
    <d v="2022-10-06T00:00:00"/>
    <s v="Day 3"/>
    <x v="76"/>
    <x v="68"/>
    <x v="69"/>
    <x v="0"/>
    <x v="7"/>
    <m/>
    <s v="Shark Spotted Gully"/>
    <n v="117"/>
    <n v="7.4"/>
    <n v="7.4"/>
  </r>
  <r>
    <x v="3"/>
    <d v="2022-10-06T00:00:00"/>
    <s v="Day 3"/>
    <x v="27"/>
    <x v="25"/>
    <x v="26"/>
    <x v="0"/>
    <x v="7"/>
    <m/>
    <s v="Shark Spotted Gully"/>
    <n v="114"/>
    <n v="6.8"/>
    <n v="6.8"/>
  </r>
  <r>
    <x v="3"/>
    <d v="2022-10-06T00:00:00"/>
    <s v="Day 3"/>
    <x v="27"/>
    <x v="25"/>
    <x v="26"/>
    <x v="0"/>
    <x v="7"/>
    <m/>
    <s v="Shark Spotted Gully"/>
    <n v="110"/>
    <n v="6"/>
    <n v="6"/>
  </r>
  <r>
    <x v="3"/>
    <d v="2022-10-06T00:00:00"/>
    <s v="Day 3"/>
    <x v="27"/>
    <x v="25"/>
    <x v="26"/>
    <x v="0"/>
    <x v="7"/>
    <m/>
    <s v="Shark Spotted Gully"/>
    <n v="109"/>
    <n v="5.8"/>
    <n v="5.8"/>
  </r>
  <r>
    <x v="3"/>
    <d v="2022-10-06T00:00:00"/>
    <s v="Day 3"/>
    <x v="50"/>
    <x v="44"/>
    <x v="48"/>
    <x v="0"/>
    <x v="7"/>
    <m/>
    <m/>
    <m/>
    <s v=""/>
    <s v=""/>
  </r>
  <r>
    <x v="3"/>
    <d v="2022-10-06T00:00:00"/>
    <s v="Day 3"/>
    <x v="25"/>
    <x v="21"/>
    <x v="24"/>
    <x v="0"/>
    <x v="6"/>
    <m/>
    <s v="Shark Spotted Gully"/>
    <n v="87"/>
    <n v="2.7"/>
    <n v="2.7"/>
  </r>
  <r>
    <x v="3"/>
    <d v="2022-10-06T00:00:00"/>
    <s v="Day 3"/>
    <x v="26"/>
    <x v="24"/>
    <x v="25"/>
    <x v="1"/>
    <x v="7"/>
    <m/>
    <s v="Shark Spotted Gully"/>
    <n v="86"/>
    <n v="2.6"/>
    <n v="2.6"/>
  </r>
  <r>
    <x v="3"/>
    <d v="2022-10-06T00:00:00"/>
    <s v="Day 3"/>
    <x v="52"/>
    <x v="46"/>
    <x v="50"/>
    <x v="0"/>
    <x v="6"/>
    <m/>
    <s v="Catfish - Sea Black"/>
    <n v="46"/>
    <n v="1.52"/>
    <n v="1.52"/>
  </r>
  <r>
    <x v="3"/>
    <d v="2022-10-06T00:00:00"/>
    <s v="Day 3"/>
    <x v="6"/>
    <x v="6"/>
    <x v="6"/>
    <x v="0"/>
    <x v="1"/>
    <m/>
    <s v="Shark Spotted Gully"/>
    <n v="145"/>
    <n v="15.5"/>
    <n v="15.5"/>
  </r>
  <r>
    <x v="3"/>
    <d v="2022-10-06T00:00:00"/>
    <s v="Day 3"/>
    <x v="78"/>
    <x v="70"/>
    <x v="71"/>
    <x v="0"/>
    <x v="0"/>
    <m/>
    <s v="Shark Cow / Sevengill"/>
    <n v="104"/>
    <n v="13.6"/>
    <n v="13.6"/>
  </r>
  <r>
    <x v="3"/>
    <d v="2022-10-06T00:00:00"/>
    <s v="Day 3"/>
    <x v="6"/>
    <x v="6"/>
    <x v="6"/>
    <x v="0"/>
    <x v="1"/>
    <m/>
    <s v="Shark Spotted Gully"/>
    <n v="136"/>
    <n v="12.4"/>
    <n v="12.4"/>
  </r>
  <r>
    <x v="3"/>
    <d v="2022-10-06T00:00:00"/>
    <s v="Day 3"/>
    <x v="54"/>
    <x v="26"/>
    <x v="52"/>
    <x v="0"/>
    <x v="0"/>
    <m/>
    <s v="Shark Spotted Gully"/>
    <n v="127"/>
    <n v="9.8000000000000007"/>
    <n v="9.8000000000000007"/>
  </r>
  <r>
    <x v="3"/>
    <d v="2022-10-06T00:00:00"/>
    <s v="Day 3"/>
    <x v="56"/>
    <x v="48"/>
    <x v="53"/>
    <x v="0"/>
    <x v="0"/>
    <m/>
    <s v="Shark Spotted Gully"/>
    <n v="127"/>
    <n v="9.8000000000000007"/>
    <n v="9.8000000000000007"/>
  </r>
  <r>
    <x v="3"/>
    <d v="2022-10-06T00:00:00"/>
    <s v="Day 3"/>
    <x v="1"/>
    <x v="1"/>
    <x v="1"/>
    <x v="0"/>
    <x v="0"/>
    <m/>
    <s v="Shark Hound Smooth"/>
    <n v="131"/>
    <n v="9.5"/>
    <n v="9.5"/>
  </r>
  <r>
    <x v="3"/>
    <d v="2022-10-06T00:00:00"/>
    <s v="Day 3"/>
    <x v="6"/>
    <x v="6"/>
    <x v="6"/>
    <x v="0"/>
    <x v="1"/>
    <m/>
    <s v="Shark Spotted Gully"/>
    <n v="124"/>
    <n v="9.1"/>
    <n v="9.1"/>
  </r>
  <r>
    <x v="3"/>
    <d v="2022-10-06T00:00:00"/>
    <s v="Day 3"/>
    <x v="6"/>
    <x v="6"/>
    <x v="6"/>
    <x v="0"/>
    <x v="1"/>
    <m/>
    <s v="Ray Bull / Eagle"/>
    <n v="79"/>
    <n v="9"/>
    <n v="9"/>
  </r>
  <r>
    <x v="3"/>
    <d v="2022-10-06T00:00:00"/>
    <s v="Day 3"/>
    <x v="79"/>
    <x v="71"/>
    <x v="72"/>
    <x v="0"/>
    <x v="0"/>
    <m/>
    <s v="Shark Spotted Gully"/>
    <n v="123"/>
    <n v="8.8000000000000007"/>
    <n v="8.8000000000000007"/>
  </r>
  <r>
    <x v="3"/>
    <d v="2022-10-06T00:00:00"/>
    <s v="Day 3"/>
    <x v="53"/>
    <x v="47"/>
    <x v="51"/>
    <x v="1"/>
    <x v="1"/>
    <m/>
    <s v="Shark Hound Smooth"/>
    <n v="124"/>
    <n v="7.9"/>
    <n v="7.9"/>
  </r>
  <r>
    <x v="3"/>
    <d v="2022-10-06T00:00:00"/>
    <s v="Day 3"/>
    <x v="56"/>
    <x v="48"/>
    <x v="53"/>
    <x v="0"/>
    <x v="0"/>
    <m/>
    <s v="Shark Hound Smooth"/>
    <n v="121"/>
    <n v="7.2"/>
    <n v="7.2"/>
  </r>
  <r>
    <x v="3"/>
    <d v="2022-10-06T00:00:00"/>
    <s v="Day 3"/>
    <x v="55"/>
    <x v="18"/>
    <x v="11"/>
    <x v="0"/>
    <x v="0"/>
    <m/>
    <s v="Shark Spotted Gully"/>
    <n v="115"/>
    <n v="7"/>
    <n v="7"/>
  </r>
  <r>
    <x v="3"/>
    <d v="2022-10-06T00:00:00"/>
    <s v="Day 3"/>
    <x v="55"/>
    <x v="18"/>
    <x v="11"/>
    <x v="0"/>
    <x v="0"/>
    <m/>
    <s v="Shark Spotted Gully"/>
    <n v="113"/>
    <n v="6.6"/>
    <n v="6.6"/>
  </r>
  <r>
    <x v="3"/>
    <d v="2022-10-06T00:00:00"/>
    <s v="Day 3"/>
    <x v="79"/>
    <x v="71"/>
    <x v="72"/>
    <x v="0"/>
    <x v="0"/>
    <m/>
    <s v="Shark Spotted Gully"/>
    <n v="113"/>
    <n v="6.6"/>
    <n v="6.6"/>
  </r>
  <r>
    <x v="3"/>
    <d v="2022-10-06T00:00:00"/>
    <s v="Day 3"/>
    <x v="53"/>
    <x v="47"/>
    <x v="51"/>
    <x v="1"/>
    <x v="1"/>
    <m/>
    <s v="Shark Spotted Gully"/>
    <n v="112"/>
    <n v="6.4"/>
    <n v="6.4"/>
  </r>
  <r>
    <x v="3"/>
    <d v="2022-10-06T00:00:00"/>
    <s v="Day 3"/>
    <x v="6"/>
    <x v="6"/>
    <x v="6"/>
    <x v="0"/>
    <x v="1"/>
    <m/>
    <s v="Shark Spotted Gully"/>
    <n v="110"/>
    <n v="6"/>
    <n v="6"/>
  </r>
  <r>
    <x v="3"/>
    <d v="2022-10-06T00:00:00"/>
    <s v="Day 3"/>
    <x v="5"/>
    <x v="5"/>
    <x v="5"/>
    <x v="1"/>
    <x v="1"/>
    <m/>
    <s v="Ray Bull / Eagle"/>
    <n v="69"/>
    <n v="6"/>
    <n v="6"/>
  </r>
  <r>
    <x v="3"/>
    <d v="2022-10-06T00:00:00"/>
    <s v="Day 3"/>
    <x v="78"/>
    <x v="70"/>
    <x v="71"/>
    <x v="0"/>
    <x v="0"/>
    <m/>
    <s v="Shark Spotted Gully"/>
    <n v="109"/>
    <n v="5.8"/>
    <n v="5.8"/>
  </r>
  <r>
    <x v="3"/>
    <d v="2022-10-06T00:00:00"/>
    <s v="Day 3"/>
    <x v="6"/>
    <x v="6"/>
    <x v="6"/>
    <x v="0"/>
    <x v="1"/>
    <m/>
    <s v="Shark Spotted Gully"/>
    <n v="102"/>
    <n v="4.5999999999999996"/>
    <n v="4.5999999999999996"/>
  </r>
  <r>
    <x v="3"/>
    <d v="2022-10-06T00:00:00"/>
    <s v="Day 3"/>
    <x v="11"/>
    <x v="11"/>
    <x v="11"/>
    <x v="0"/>
    <x v="2"/>
    <m/>
    <s v="Shark Hound Smooth"/>
    <n v="141"/>
    <n v="12.3"/>
    <n v="12.3"/>
  </r>
  <r>
    <x v="3"/>
    <d v="2022-10-06T00:00:00"/>
    <s v="Day 3"/>
    <x v="8"/>
    <x v="8"/>
    <x v="8"/>
    <x v="0"/>
    <x v="2"/>
    <s v="Kob"/>
    <m/>
    <n v="49"/>
    <n v="1.2"/>
    <n v="1.2"/>
  </r>
  <r>
    <x v="3"/>
    <d v="2022-10-06T00:00:00"/>
    <s v="Day 3"/>
    <x v="83"/>
    <x v="75"/>
    <x v="75"/>
    <x v="0"/>
    <x v="2"/>
    <s v="Kob"/>
    <m/>
    <n v="62"/>
    <n v="2.5"/>
    <n v="2.5"/>
  </r>
  <r>
    <x v="3"/>
    <d v="2022-10-06T00:00:00"/>
    <s v="Day 3"/>
    <x v="12"/>
    <x v="12"/>
    <x v="12"/>
    <x v="0"/>
    <x v="3"/>
    <m/>
    <s v="Shark Spotted Gully"/>
    <n v="134"/>
    <n v="11.8"/>
    <n v="11.8"/>
  </r>
  <r>
    <x v="3"/>
    <d v="2022-10-06T00:00:00"/>
    <s v="Day 3"/>
    <x v="64"/>
    <x v="56"/>
    <x v="60"/>
    <x v="0"/>
    <x v="3"/>
    <m/>
    <s v="Shark Spotted Gully"/>
    <n v="132"/>
    <n v="11.2"/>
    <n v="11.2"/>
  </r>
  <r>
    <x v="3"/>
    <d v="2022-10-06T00:00:00"/>
    <s v="Day 3"/>
    <x v="82"/>
    <x v="74"/>
    <x v="74"/>
    <x v="0"/>
    <x v="3"/>
    <m/>
    <s v="Shark Spotted Gully"/>
    <n v="128"/>
    <n v="10.1"/>
    <n v="10.1"/>
  </r>
  <r>
    <x v="3"/>
    <d v="2022-10-06T00:00:00"/>
    <s v="Day 3"/>
    <x v="13"/>
    <x v="13"/>
    <x v="13"/>
    <x v="1"/>
    <x v="3"/>
    <m/>
    <s v="Shark Spotted Gully"/>
    <n v="127"/>
    <n v="9.8000000000000007"/>
    <n v="9.8000000000000007"/>
  </r>
  <r>
    <x v="3"/>
    <d v="2022-10-06T00:00:00"/>
    <s v="Day 3"/>
    <x v="13"/>
    <x v="13"/>
    <x v="13"/>
    <x v="1"/>
    <x v="3"/>
    <m/>
    <s v="Shark Spotted Gully"/>
    <n v="126"/>
    <n v="9.6"/>
    <n v="9.6"/>
  </r>
  <r>
    <x v="3"/>
    <d v="2022-10-06T00:00:00"/>
    <s v="Day 3"/>
    <x v="81"/>
    <x v="73"/>
    <x v="0"/>
    <x v="0"/>
    <x v="3"/>
    <m/>
    <s v="Shark Spotted Gully"/>
    <n v="126"/>
    <n v="9.6"/>
    <n v="9.6"/>
  </r>
  <r>
    <x v="3"/>
    <d v="2022-10-06T00:00:00"/>
    <s v="Day 3"/>
    <x v="12"/>
    <x v="12"/>
    <x v="12"/>
    <x v="0"/>
    <x v="3"/>
    <m/>
    <s v="Shark Spotted Gully"/>
    <n v="124"/>
    <n v="9.1"/>
    <n v="9.1"/>
  </r>
  <r>
    <x v="3"/>
    <d v="2022-10-06T00:00:00"/>
    <s v="Day 3"/>
    <x v="11"/>
    <x v="11"/>
    <x v="11"/>
    <x v="0"/>
    <x v="2"/>
    <m/>
    <s v="Shark Spotted Gully"/>
    <n v="114"/>
    <n v="6.8"/>
    <n v="6.8"/>
  </r>
  <r>
    <x v="3"/>
    <d v="2022-10-06T00:00:00"/>
    <s v="Day 3"/>
    <x v="64"/>
    <x v="56"/>
    <x v="60"/>
    <x v="0"/>
    <x v="3"/>
    <m/>
    <s v="Shark Spotted Gully"/>
    <n v="113"/>
    <n v="6.6"/>
    <n v="6.6"/>
  </r>
  <r>
    <x v="3"/>
    <d v="2022-10-06T00:00:00"/>
    <s v="Day 3"/>
    <x v="63"/>
    <x v="55"/>
    <x v="59"/>
    <x v="0"/>
    <x v="2"/>
    <m/>
    <s v="Shark Hound Smooth"/>
    <n v="113"/>
    <n v="5.7"/>
    <n v="5.7"/>
  </r>
  <r>
    <x v="3"/>
    <d v="2022-10-06T00:00:00"/>
    <s v="Day 3"/>
    <x v="83"/>
    <x v="75"/>
    <x v="75"/>
    <x v="0"/>
    <x v="2"/>
    <m/>
    <s v="Shark Hound Smooth"/>
    <n v="99"/>
    <n v="3.6"/>
    <n v="3.6"/>
  </r>
  <r>
    <x v="3"/>
    <d v="2022-10-06T00:00:00"/>
    <s v="Day 3"/>
    <x v="83"/>
    <x v="75"/>
    <x v="75"/>
    <x v="0"/>
    <x v="2"/>
    <m/>
    <s v="Elephantfish"/>
    <n v="66"/>
    <n v="2.2999999999999998"/>
    <n v="2.2999999999999998"/>
  </r>
  <r>
    <x v="3"/>
    <d v="2022-10-06T00:00:00"/>
    <s v="Day 3"/>
    <x v="62"/>
    <x v="54"/>
    <x v="58"/>
    <x v="0"/>
    <x v="2"/>
    <m/>
    <s v="Guitarfish - Lesser"/>
    <n v="79"/>
    <n v="1.8"/>
    <n v="1.8"/>
  </r>
  <r>
    <x v="3"/>
    <d v="2022-10-06T00:00:00"/>
    <s v="Day 3"/>
    <x v="62"/>
    <x v="54"/>
    <x v="58"/>
    <x v="0"/>
    <x v="2"/>
    <m/>
    <s v="Catfish - Sea Black"/>
    <n v="47"/>
    <n v="1.62"/>
    <n v="1.62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4"/>
    <s v=""/>
    <s v=""/>
    <x v="84"/>
    <x v="76"/>
    <x v="76"/>
    <x v="7"/>
    <x v="12"/>
    <m/>
    <m/>
    <m/>
    <s v=""/>
    <s v=""/>
  </r>
  <r>
    <x v="5"/>
    <m/>
    <m/>
    <x v="84"/>
    <x v="77"/>
    <x v="77"/>
    <x v="8"/>
    <x v="13"/>
    <m/>
    <m/>
    <m/>
    <m/>
    <m/>
  </r>
  <r>
    <x v="5"/>
    <m/>
    <m/>
    <x v="84"/>
    <x v="77"/>
    <x v="77"/>
    <x v="8"/>
    <x v="13"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6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7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7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7.xml"/></Relationships>
</file>

<file path=xl/pivotTables/_rels/pivotTable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7.xml"/></Relationships>
</file>

<file path=xl/pivotTables/_rels/pivotTable1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7.xml"/></Relationships>
</file>

<file path=xl/pivotTables/_rels/pivotTable1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_rels/pivotTable1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1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1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_rels/pivotTable1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_rels/pivotTable1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194F860-750A-43B8-A45D-4E712A7B2A53}" name="PivotTable1" cacheId="138" applyNumberFormats="0" applyBorderFormats="0" applyFontFormats="0" applyPatternFormats="0" applyAlignmentFormats="0" applyWidthHeightFormats="1" dataCaption="Values" updatedVersion="8" minRefreshableVersion="3" showDrill="0" useAutoFormatting="1" colGrandTotals="0" itemPrintTitles="1" createdVersion="4" indent="0" compact="0" compactData="0" multipleFieldFilters="0">
  <location ref="A5:H91" firstHeaderRow="1" firstDataRow="2" firstDataCol="4" rowPageCount="1" colPageCount="1"/>
  <pivotFields count="13">
    <pivotField axis="axisPage" compact="0" outline="0" subtotalTop="0" multipleItemSelectionAllowed="1" showAll="0" includeNewItemsInFilter="1" defaultSubtotal="0">
      <items count="10">
        <item h="1" x="4"/>
        <item m="1" x="9"/>
        <item h="1" m="1" x="6"/>
        <item h="1" x="5"/>
        <item h="1" m="1" x="7"/>
        <item m="1" x="8"/>
        <item x="2"/>
        <item x="1"/>
        <item x="3"/>
        <item x="0"/>
      </items>
    </pivotField>
    <pivotField compact="0" outline="0" subtotalTop="0" multipleItemSelectionAllowed="1" showAll="0" defaultSubtotal="0"/>
    <pivotField compact="0" outline="0" subtotalTop="0" showAll="0" defaultSubtotal="0"/>
    <pivotField axis="axisRow" compact="0" outline="0" subtotalTop="0" showAll="0" sortType="descending" defaultSubtotal="0">
      <items count="187">
        <item x="84"/>
        <item m="1" x="116"/>
        <item x="20"/>
        <item m="1" x="92"/>
        <item x="3"/>
        <item m="1" x="124"/>
        <item x="53"/>
        <item m="1" x="182"/>
        <item x="77"/>
        <item x="23"/>
        <item x="2"/>
        <item m="1" x="163"/>
        <item m="1" x="107"/>
        <item x="4"/>
        <item m="1" x="172"/>
        <item x="38"/>
        <item x="39"/>
        <item m="1" x="176"/>
        <item m="1" x="91"/>
        <item m="1" x="139"/>
        <item m="1" x="167"/>
        <item x="22"/>
        <item m="1" x="155"/>
        <item m="1" x="128"/>
        <item m="1" x="121"/>
        <item m="1" x="117"/>
        <item m="1" x="141"/>
        <item x="65"/>
        <item m="1" x="108"/>
        <item x="69"/>
        <item m="1" x="97"/>
        <item m="1" x="111"/>
        <item m="1" x="144"/>
        <item m="1" x="125"/>
        <item m="1" x="170"/>
        <item x="47"/>
        <item m="1" x="147"/>
        <item m="1" x="93"/>
        <item m="1" x="157"/>
        <item m="1" x="165"/>
        <item m="1" x="87"/>
        <item m="1" x="127"/>
        <item m="1" x="135"/>
        <item m="1" x="90"/>
        <item m="1" x="89"/>
        <item x="79"/>
        <item x="52"/>
        <item m="1" x="105"/>
        <item m="1" x="145"/>
        <item m="1" x="140"/>
        <item m="1" x="94"/>
        <item m="1" x="186"/>
        <item x="16"/>
        <item m="1" x="175"/>
        <item m="1" x="137"/>
        <item m="1" x="110"/>
        <item m="1" x="148"/>
        <item m="1" x="88"/>
        <item m="1" x="171"/>
        <item m="1" x="119"/>
        <item m="1" x="106"/>
        <item m="1" x="162"/>
        <item m="1" x="153"/>
        <item x="42"/>
        <item m="1" x="118"/>
        <item m="1" x="142"/>
        <item m="1" x="96"/>
        <item m="1" x="138"/>
        <item m="1" x="151"/>
        <item m="1" x="102"/>
        <item m="1" x="132"/>
        <item m="1" x="98"/>
        <item m="1" x="181"/>
        <item m="1" x="154"/>
        <item m="1" x="112"/>
        <item m="1" x="150"/>
        <item m="1" x="159"/>
        <item m="1" x="113"/>
        <item m="1" x="174"/>
        <item m="1" x="169"/>
        <item m="1" x="123"/>
        <item x="15"/>
        <item m="1" x="109"/>
        <item m="1" x="99"/>
        <item m="1" x="161"/>
        <item m="1" x="100"/>
        <item x="72"/>
        <item m="1" x="166"/>
        <item m="1" x="85"/>
        <item m="1" x="173"/>
        <item m="1" x="126"/>
        <item m="1" x="133"/>
        <item m="1" x="101"/>
        <item m="1" x="129"/>
        <item x="19"/>
        <item m="1" x="149"/>
        <item m="1" x="177"/>
        <item m="1" x="179"/>
        <item m="1" x="185"/>
        <item m="1" x="156"/>
        <item x="76"/>
        <item m="1" x="164"/>
        <item m="1" x="122"/>
        <item m="1" x="120"/>
        <item m="1" x="146"/>
        <item m="1" x="86"/>
        <item m="1" x="115"/>
        <item m="1" x="160"/>
        <item m="1" x="184"/>
        <item x="24"/>
        <item m="1" x="183"/>
        <item m="1" x="114"/>
        <item m="1" x="131"/>
        <item x="32"/>
        <item m="1" x="158"/>
        <item x="31"/>
        <item m="1" x="152"/>
        <item m="1" x="136"/>
        <item m="1" x="104"/>
        <item x="58"/>
        <item x="55"/>
        <item x="35"/>
        <item m="1" x="103"/>
        <item m="1" x="143"/>
        <item m="1" x="134"/>
        <item m="1" x="168"/>
        <item m="1" x="178"/>
        <item m="1" x="180"/>
        <item m="1" x="95"/>
        <item m="1" x="130"/>
        <item x="80"/>
        <item x="73"/>
        <item x="74"/>
        <item x="45"/>
        <item x="54"/>
        <item x="56"/>
        <item x="0"/>
        <item x="1"/>
        <item x="78"/>
        <item x="14"/>
        <item x="63"/>
        <item x="62"/>
        <item x="11"/>
        <item x="83"/>
        <item x="7"/>
        <item x="8"/>
        <item x="21"/>
        <item x="17"/>
        <item x="46"/>
        <item x="48"/>
        <item x="18"/>
        <item x="25"/>
        <item x="28"/>
        <item x="30"/>
        <item x="33"/>
        <item x="60"/>
        <item x="61"/>
        <item x="40"/>
        <item x="57"/>
        <item x="37"/>
        <item x="36"/>
        <item x="41"/>
        <item x="43"/>
        <item x="70"/>
        <item x="49"/>
        <item x="26"/>
        <item x="27"/>
        <item x="51"/>
        <item x="29"/>
        <item x="50"/>
        <item x="6"/>
        <item x="5"/>
        <item x="68"/>
        <item x="59"/>
        <item x="34"/>
        <item x="81"/>
        <item x="82"/>
        <item x="64"/>
        <item x="12"/>
        <item x="13"/>
        <item x="9"/>
        <item x="10"/>
        <item x="44"/>
        <item x="71"/>
        <item x="66"/>
        <item x="67"/>
        <item x="75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ubtotalTop="0" showAll="0" defaultSubtotal="0">
      <items count="169">
        <item m="1" x="83"/>
        <item x="51"/>
        <item m="1" x="101"/>
        <item x="11"/>
        <item m="1" x="119"/>
        <item m="1" x="159"/>
        <item m="1" x="106"/>
        <item m="1" x="88"/>
        <item m="1" x="120"/>
        <item x="20"/>
        <item x="61"/>
        <item m="1" x="136"/>
        <item x="25"/>
        <item x="3"/>
        <item m="1" x="147"/>
        <item x="4"/>
        <item x="55"/>
        <item x="2"/>
        <item x="69"/>
        <item m="1" x="118"/>
        <item m="1" x="86"/>
        <item m="1" x="112"/>
        <item m="1" x="143"/>
        <item x="34"/>
        <item x="47"/>
        <item m="1" x="111"/>
        <item x="57"/>
        <item x="14"/>
        <item x="16"/>
        <item m="1" x="161"/>
        <item m="1" x="153"/>
        <item m="1" x="162"/>
        <item m="1" x="166"/>
        <item x="15"/>
        <item m="1" x="163"/>
        <item m="1" x="137"/>
        <item x="41"/>
        <item m="1" x="78"/>
        <item m="1" x="109"/>
        <item m="1" x="164"/>
        <item m="1" x="117"/>
        <item m="1" x="148"/>
        <item m="1" x="81"/>
        <item m="1" x="82"/>
        <item m="1" x="84"/>
        <item x="76"/>
        <item m="1" x="104"/>
        <item m="1" x="127"/>
        <item m="1" x="114"/>
        <item x="71"/>
        <item x="46"/>
        <item m="1" x="141"/>
        <item m="1" x="129"/>
        <item m="1" x="132"/>
        <item m="1" x="107"/>
        <item m="1" x="123"/>
        <item m="1" x="89"/>
        <item m="1" x="113"/>
        <item m="1" x="97"/>
        <item m="1" x="149"/>
        <item m="1" x="154"/>
        <item m="1" x="87"/>
        <item x="36"/>
        <item m="1" x="125"/>
        <item m="1" x="134"/>
        <item m="1" x="168"/>
        <item m="1" x="92"/>
        <item m="1" x="139"/>
        <item m="1" x="96"/>
        <item m="1" x="108"/>
        <item m="1" x="167"/>
        <item m="1" x="131"/>
        <item m="1" x="155"/>
        <item m="1" x="133"/>
        <item m="1" x="94"/>
        <item m="1" x="130"/>
        <item m="1" x="157"/>
        <item m="1" x="124"/>
        <item m="1" x="105"/>
        <item m="1" x="91"/>
        <item x="77"/>
        <item m="1" x="116"/>
        <item m="1" x="138"/>
        <item x="64"/>
        <item m="1" x="140"/>
        <item m="1" x="99"/>
        <item m="1" x="95"/>
        <item m="1" x="102"/>
        <item m="1" x="115"/>
        <item m="1" x="165"/>
        <item m="1" x="103"/>
        <item x="19"/>
        <item m="1" x="135"/>
        <item m="1" x="98"/>
        <item m="1" x="151"/>
        <item m="1" x="93"/>
        <item m="1" x="110"/>
        <item m="1" x="90"/>
        <item x="22"/>
        <item x="68"/>
        <item x="49"/>
        <item m="1" x="85"/>
        <item m="1" x="152"/>
        <item m="1" x="144"/>
        <item m="1" x="150"/>
        <item m="1" x="128"/>
        <item m="1" x="121"/>
        <item x="23"/>
        <item x="43"/>
        <item m="1" x="160"/>
        <item x="26"/>
        <item m="1" x="122"/>
        <item m="1" x="146"/>
        <item x="29"/>
        <item m="1" x="158"/>
        <item m="1" x="100"/>
        <item x="50"/>
        <item x="18"/>
        <item x="31"/>
        <item m="1" x="142"/>
        <item m="1" x="145"/>
        <item m="1" x="156"/>
        <item m="1" x="79"/>
        <item x="72"/>
        <item m="1" x="126"/>
        <item m="1" x="80"/>
        <item x="65"/>
        <item x="66"/>
        <item x="39"/>
        <item x="48"/>
        <item x="0"/>
        <item x="1"/>
        <item x="70"/>
        <item x="54"/>
        <item x="75"/>
        <item x="7"/>
        <item x="8"/>
        <item x="21"/>
        <item x="17"/>
        <item x="40"/>
        <item x="42"/>
        <item x="28"/>
        <item x="52"/>
        <item x="53"/>
        <item x="33"/>
        <item x="32"/>
        <item x="35"/>
        <item x="37"/>
        <item x="62"/>
        <item x="24"/>
        <item x="45"/>
        <item x="27"/>
        <item x="44"/>
        <item x="6"/>
        <item x="5"/>
        <item x="60"/>
        <item x="30"/>
        <item x="73"/>
        <item x="74"/>
        <item x="56"/>
        <item x="12"/>
        <item x="13"/>
        <item x="9"/>
        <item x="10"/>
        <item x="38"/>
        <item x="63"/>
        <item x="58"/>
        <item x="59"/>
        <item x="67"/>
      </items>
    </pivotField>
    <pivotField axis="axisRow" compact="0" outline="0" subtotalTop="0" showAll="0" sortType="ascending" defaultSubtotal="0">
      <items count="160">
        <item x="8"/>
        <item x="76"/>
        <item x="7"/>
        <item x="38"/>
        <item m="1" x="123"/>
        <item x="37"/>
        <item x="11"/>
        <item x="74"/>
        <item x="68"/>
        <item x="55"/>
        <item x="67"/>
        <item x="63"/>
        <item x="65"/>
        <item m="1" x="102"/>
        <item m="1" x="104"/>
        <item m="1" x="118"/>
        <item x="75"/>
        <item x="0"/>
        <item m="1" x="134"/>
        <item m="1" x="108"/>
        <item m="1" x="150"/>
        <item x="6"/>
        <item m="1" x="155"/>
        <item m="1" x="109"/>
        <item m="1" x="116"/>
        <item x="36"/>
        <item m="1" x="132"/>
        <item x="5"/>
        <item m="1" x="140"/>
        <item m="1" x="101"/>
        <item x="64"/>
        <item m="1" x="122"/>
        <item x="28"/>
        <item x="52"/>
        <item x="43"/>
        <item x="22"/>
        <item x="33"/>
        <item m="1" x="86"/>
        <item m="1" x="103"/>
        <item m="1" x="111"/>
        <item m="1" x="139"/>
        <item m="1" x="112"/>
        <item m="1" x="137"/>
        <item m="1" x="110"/>
        <item m="1" x="84"/>
        <item x="66"/>
        <item m="1" x="107"/>
        <item x="23"/>
        <item m="1" x="151"/>
        <item m="1" x="97"/>
        <item m="1" x="133"/>
        <item x="2"/>
        <item x="71"/>
        <item m="1" x="81"/>
        <item x="4"/>
        <item m="1" x="115"/>
        <item m="1" x="152"/>
        <item m="1" x="157"/>
        <item x="17"/>
        <item x="18"/>
        <item x="12"/>
        <item m="1" x="148"/>
        <item x="42"/>
        <item m="1" x="98"/>
        <item x="9"/>
        <item m="1" x="138"/>
        <item x="34"/>
        <item m="1" x="114"/>
        <item x="39"/>
        <item m="1" x="92"/>
        <item x="19"/>
        <item m="1" x="79"/>
        <item m="1" x="136"/>
        <item m="1" x="124"/>
        <item x="35"/>
        <item x="54"/>
        <item m="1" x="94"/>
        <item x="40"/>
        <item m="1" x="121"/>
        <item m="1" x="135"/>
        <item m="1" x="130"/>
        <item m="1" x="127"/>
        <item m="1" x="85"/>
        <item m="1" x="149"/>
        <item x="57"/>
        <item m="1" x="105"/>
        <item m="1" x="143"/>
        <item x="1"/>
        <item x="29"/>
        <item x="10"/>
        <item x="24"/>
        <item x="15"/>
        <item m="1" x="119"/>
        <item m="1" x="117"/>
        <item m="1" x="158"/>
        <item x="3"/>
        <item m="1" x="91"/>
        <item m="1" x="95"/>
        <item m="1" x="96"/>
        <item x="21"/>
        <item x="30"/>
        <item x="41"/>
        <item m="1" x="142"/>
        <item x="58"/>
        <item x="20"/>
        <item m="1" x="131"/>
        <item m="1" x="145"/>
        <item m="1" x="80"/>
        <item x="49"/>
        <item x="48"/>
        <item m="1" x="89"/>
        <item m="1" x="159"/>
        <item m="1" x="93"/>
        <item m="1" x="147"/>
        <item x="13"/>
        <item m="1" x="83"/>
        <item m="1" x="154"/>
        <item m="1" x="126"/>
        <item x="32"/>
        <item x="62"/>
        <item m="1" x="87"/>
        <item x="51"/>
        <item x="25"/>
        <item m="1" x="141"/>
        <item x="56"/>
        <item x="50"/>
        <item m="1" x="82"/>
        <item x="72"/>
        <item x="14"/>
        <item x="46"/>
        <item x="59"/>
        <item m="1" x="99"/>
        <item m="1" x="106"/>
        <item x="70"/>
        <item x="44"/>
        <item m="1" x="144"/>
        <item x="31"/>
        <item m="1" x="153"/>
        <item x="16"/>
        <item x="26"/>
        <item x="69"/>
        <item x="73"/>
        <item m="1" x="128"/>
        <item m="1" x="120"/>
        <item m="1" x="146"/>
        <item x="53"/>
        <item m="1" x="100"/>
        <item x="45"/>
        <item m="1" x="78"/>
        <item x="27"/>
        <item x="47"/>
        <item m="1" x="156"/>
        <item x="61"/>
        <item m="1" x="113"/>
        <item m="1" x="129"/>
        <item m="1" x="90"/>
        <item m="1" x="88"/>
        <item m="1" x="125"/>
        <item x="60"/>
        <item x="77"/>
      </items>
    </pivotField>
    <pivotField compact="0" outline="0" subtotalTop="0" showAll="0" sortType="descending" defaultSubtotal="0">
      <items count="10">
        <item x="7"/>
        <item x="1"/>
        <item x="2"/>
        <item x="0"/>
        <item x="4"/>
        <item x="5"/>
        <item x="6"/>
        <item m="1" x="9"/>
        <item x="8"/>
        <item x="3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ubtotalTop="0" showAll="0" sortType="descending" defaultSubtotal="0">
      <items count="17">
        <item h="1" x="12"/>
        <item x="5"/>
        <item m="1" x="16"/>
        <item x="11"/>
        <item x="8"/>
        <item x="7"/>
        <item x="3"/>
        <item m="1" x="14"/>
        <item x="2"/>
        <item x="4"/>
        <item x="10"/>
        <item x="0"/>
        <item x="6"/>
        <item x="9"/>
        <item h="1" x="13"/>
        <item h="1" m="1" x="15"/>
        <item x="1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dataField="1" compact="0" outline="0" subtotalTop="0" showAll="0" defaultSubtotal="0"/>
    <pivotField dataField="1" compact="0" outline="0" subtotalTop="0" showAll="0" defaultSubtotal="0"/>
    <pivotField compact="0" outline="0" showAll="0" defaultSubtotal="0"/>
    <pivotField dataField="1" compact="0" outline="0" subtotalTop="0" showAll="0" defaultSubtotal="0"/>
    <pivotField dataField="1" compact="0" outline="0" subtotalTop="0" showAll="0" defaultSubtotal="0"/>
  </pivotFields>
  <rowFields count="4">
    <field x="3"/>
    <field x="4"/>
    <field x="5"/>
    <field x="7"/>
  </rowFields>
  <rowItems count="85">
    <i>
      <x v="173"/>
      <x v="1"/>
      <x v="9"/>
      <x v="4"/>
    </i>
    <i>
      <x v="16"/>
      <x v="12"/>
      <x v="3"/>
      <x v="4"/>
    </i>
    <i>
      <x v="175"/>
      <x v="157"/>
      <x v="17"/>
      <x v="6"/>
    </i>
    <i>
      <x v="45"/>
      <x v="49"/>
      <x v="127"/>
      <x v="11"/>
    </i>
    <i>
      <x v="15"/>
      <x v="23"/>
      <x v="5"/>
      <x v="4"/>
    </i>
    <i>
      <x v="130"/>
      <x v="123"/>
      <x v="141"/>
      <x v="16"/>
    </i>
    <i>
      <x v="119"/>
      <x v="116"/>
      <x v="145"/>
      <x v="13"/>
    </i>
    <i>
      <x v="157"/>
      <x v="12"/>
      <x v="68"/>
      <x v="13"/>
    </i>
    <i>
      <x v="35"/>
      <x v="36"/>
      <x v="147"/>
      <x v="1"/>
    </i>
    <i>
      <x v="147"/>
      <x v="138"/>
      <x v="58"/>
      <x v="9"/>
    </i>
    <i>
      <x v="172"/>
      <x v="155"/>
      <x v="30"/>
      <x v="4"/>
    </i>
    <i>
      <x v="9"/>
      <x v="98"/>
      <x v="95"/>
      <x v="1"/>
    </i>
    <i>
      <x v="149"/>
      <x v="140"/>
      <x v="129"/>
      <x v="9"/>
    </i>
    <i>
      <x v="158"/>
      <x v="100"/>
      <x v="75"/>
      <x v="13"/>
    </i>
    <i>
      <x v="148"/>
      <x v="139"/>
      <x v="134"/>
      <x v="9"/>
    </i>
    <i>
      <x v="81"/>
      <x v="33"/>
      <x v="91"/>
      <x v="9"/>
    </i>
    <i>
      <x v="52"/>
      <x v="28"/>
      <x v="138"/>
      <x v="9"/>
    </i>
    <i>
      <x v="10"/>
      <x v="17"/>
      <x v="51"/>
      <x v="16"/>
    </i>
    <i>
      <x v="109"/>
      <x v="107"/>
      <x v="47"/>
      <x v="1"/>
    </i>
    <i>
      <x v="170"/>
      <x v="153"/>
      <x v="21"/>
      <x v="16"/>
    </i>
    <i>
      <x v="100"/>
      <x v="99"/>
      <x v="140"/>
      <x v="5"/>
    </i>
    <i>
      <x v="150"/>
      <x v="117"/>
      <x v="59"/>
      <x v="9"/>
    </i>
    <i>
      <x v="151"/>
      <x v="137"/>
      <x v="90"/>
      <x v="12"/>
    </i>
    <i>
      <x v="146"/>
      <x v="137"/>
      <x v="99"/>
      <x v="9"/>
    </i>
    <i>
      <x v="168"/>
      <x v="151"/>
      <x v="32"/>
      <x v="5"/>
    </i>
    <i>
      <x v="184"/>
      <x v="166"/>
      <x v="119"/>
      <x v="3"/>
    </i>
    <i>
      <x v="164"/>
      <x v="108"/>
      <x v="150"/>
      <x v="1"/>
    </i>
    <i>
      <x v="176"/>
      <x v="158"/>
      <x v="7"/>
      <x v="6"/>
    </i>
    <i>
      <x v="6"/>
      <x v="24"/>
      <x v="121"/>
      <x v="16"/>
    </i>
    <i>
      <x v="182"/>
      <x v="164"/>
      <x v="62"/>
      <x v="3"/>
    </i>
    <i>
      <x v="135"/>
      <x v="129"/>
      <x v="145"/>
      <x v="11"/>
    </i>
    <i>
      <x v="145"/>
      <x v="136"/>
      <x/>
      <x v="8"/>
    </i>
    <i>
      <x v="152"/>
      <x v="110"/>
      <x v="149"/>
      <x v="12"/>
    </i>
    <i>
      <x v="142"/>
      <x v="3"/>
      <x v="6"/>
      <x v="8"/>
    </i>
    <i>
      <x v="156"/>
      <x v="143"/>
      <x v="84"/>
      <x v="13"/>
    </i>
    <i>
      <x v="167"/>
      <x v="150"/>
      <x v="108"/>
      <x v="5"/>
    </i>
    <i>
      <x v="166"/>
      <x v="12"/>
      <x v="139"/>
      <x v="5"/>
    </i>
    <i>
      <x v="180"/>
      <x v="162"/>
      <x v="64"/>
      <x v="6"/>
    </i>
    <i>
      <x v="178"/>
      <x v="160"/>
      <x v="60"/>
      <x v="6"/>
    </i>
    <i>
      <x v="179"/>
      <x v="161"/>
      <x v="114"/>
      <x v="6"/>
    </i>
    <i>
      <x v="159"/>
      <x v="144"/>
      <x v="25"/>
      <x v="13"/>
    </i>
    <i>
      <x v="46"/>
      <x v="50"/>
      <x v="125"/>
      <x v="12"/>
    </i>
    <i>
      <x v="8"/>
      <x v="18"/>
      <x v="133"/>
      <x v="5"/>
    </i>
    <i>
      <x v="155"/>
      <x v="142"/>
      <x v="124"/>
      <x v="13"/>
    </i>
    <i>
      <x v="94"/>
      <x v="91"/>
      <x v="70"/>
      <x v="1"/>
    </i>
    <i>
      <x v="21"/>
      <x v="13"/>
      <x v="35"/>
      <x v="1"/>
    </i>
    <i>
      <x v="29"/>
      <x v="10"/>
      <x v="147"/>
      <x v="4"/>
    </i>
    <i>
      <x v="143"/>
      <x v="134"/>
      <x v="16"/>
      <x v="8"/>
    </i>
    <i>
      <x v="2"/>
      <x v="9"/>
      <x v="104"/>
      <x v="1"/>
    </i>
    <i>
      <x v="161"/>
      <x v="146"/>
      <x v="77"/>
      <x v="10"/>
    </i>
    <i>
      <x v="113"/>
      <x v="110"/>
      <x v="136"/>
      <x v="12"/>
    </i>
    <i>
      <x v="183"/>
      <x v="165"/>
      <x v="45"/>
      <x v="3"/>
    </i>
    <i>
      <x v="13"/>
      <x v="15"/>
      <x v="54"/>
      <x v="16"/>
    </i>
    <i>
      <x v="177"/>
      <x v="159"/>
      <x v="158"/>
      <x v="6"/>
    </i>
    <i>
      <x v="138"/>
      <x v="132"/>
      <x v="52"/>
      <x v="11"/>
    </i>
    <i>
      <x v="140"/>
      <x v="16"/>
      <x v="130"/>
      <x v="8"/>
    </i>
    <i>
      <x v="185"/>
      <x v="167"/>
      <x v="11"/>
      <x v="3"/>
    </i>
    <i>
      <x v="165"/>
      <x v="149"/>
      <x v="122"/>
      <x v="5"/>
    </i>
    <i>
      <x v="169"/>
      <x v="152"/>
      <x v="109"/>
      <x v="5"/>
    </i>
    <i>
      <x v="120"/>
      <x v="117"/>
      <x v="6"/>
      <x v="11"/>
    </i>
    <i>
      <x v="174"/>
      <x v="156"/>
      <x v="36"/>
      <x v="4"/>
    </i>
    <i>
      <x v="139"/>
      <x v="27"/>
      <x v="128"/>
      <x v="8"/>
    </i>
    <i>
      <x v="121"/>
      <x v="118"/>
      <x v="66"/>
      <x v="4"/>
    </i>
    <i>
      <x v="134"/>
      <x v="110"/>
      <x v="33"/>
      <x v="11"/>
    </i>
    <i>
      <x v="137"/>
      <x v="131"/>
      <x v="87"/>
      <x v="11"/>
    </i>
    <i>
      <x v="160"/>
      <x v="145"/>
      <x v="74"/>
      <x v="13"/>
    </i>
    <i>
      <x v="27"/>
      <x v="26"/>
      <x v="152"/>
      <x v="3"/>
    </i>
    <i>
      <x v="136"/>
      <x v="130"/>
      <x v="17"/>
      <x v="11"/>
    </i>
    <i>
      <x v="171"/>
      <x v="154"/>
      <x v="27"/>
      <x v="16"/>
    </i>
    <i>
      <x v="163"/>
      <x v="148"/>
      <x v="12"/>
      <x v="10"/>
    </i>
    <i>
      <x v="162"/>
      <x v="147"/>
      <x v="101"/>
      <x v="10"/>
    </i>
    <i>
      <x v="133"/>
      <x v="128"/>
      <x v="34"/>
      <x v="3"/>
    </i>
    <i>
      <x v="141"/>
      <x v="133"/>
      <x v="103"/>
      <x v="8"/>
    </i>
    <i>
      <x v="86"/>
      <x v="83"/>
      <x v="147"/>
      <x v="10"/>
    </i>
    <i>
      <x v="63"/>
      <x v="62"/>
      <x v="95"/>
      <x v="10"/>
    </i>
    <i>
      <x v="181"/>
      <x v="163"/>
      <x v="89"/>
      <x v="6"/>
    </i>
    <i>
      <x v="132"/>
      <x v="127"/>
      <x v="8"/>
      <x v="10"/>
    </i>
    <i>
      <x v="4"/>
      <x v="13"/>
      <x v="95"/>
      <x v="16"/>
    </i>
    <i>
      <x v="131"/>
      <x v="126"/>
      <x v="10"/>
      <x v="10"/>
    </i>
    <i>
      <x v="153"/>
      <x v="141"/>
      <x v="88"/>
      <x v="12"/>
    </i>
    <i>
      <x v="154"/>
      <x v="110"/>
      <x v="118"/>
      <x v="12"/>
    </i>
    <i>
      <x v="115"/>
      <x v="113"/>
      <x v="100"/>
      <x v="12"/>
    </i>
    <i>
      <x v="186"/>
      <x v="168"/>
      <x v="36"/>
      <x v="3"/>
    </i>
    <i>
      <x v="144"/>
      <x v="135"/>
      <x v="2"/>
      <x v="8"/>
    </i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1">
    <pageField fld="0" hier="-1"/>
  </pageFields>
  <dataFields count="4">
    <dataField name="Count of Edibles" fld="8" subtotal="count" baseField="0" baseItem="0" numFmtId="1"/>
    <dataField name="Count of Inedibles" fld="9" subtotal="count" baseField="0" baseItem="0"/>
    <dataField name="Sum of kg" fld="11" baseField="0" baseItem="0" numFmtId="169"/>
    <dataField name="Sum of Points" fld="12" baseField="0" baseItem="0" numFmtId="169"/>
  </dataFields>
  <formats count="67">
    <format dxfId="1858">
      <pivotArea field="3" type="button" dataOnly="0" labelOnly="1" outline="0" axis="axisRow" fieldPosition="0"/>
    </format>
    <format dxfId="1857">
      <pivotArea field="4" type="button" dataOnly="0" labelOnly="1" outline="0" axis="axisRow" fieldPosition="1"/>
    </format>
    <format dxfId="1856">
      <pivotArea field="5" type="button" dataOnly="0" labelOnly="1" outline="0" axis="axisRow" fieldPosition="2"/>
    </format>
    <format dxfId="1855">
      <pivotArea field="6" type="button" dataOnly="0" labelOnly="1" outline="0"/>
    </format>
    <format dxfId="1854">
      <pivotArea field="3" type="button" dataOnly="0" labelOnly="1" outline="0" axis="axisRow" fieldPosition="0"/>
    </format>
    <format dxfId="1853">
      <pivotArea field="4" type="button" dataOnly="0" labelOnly="1" outline="0" axis="axisRow" fieldPosition="1"/>
    </format>
    <format dxfId="1852">
      <pivotArea field="5" type="button" dataOnly="0" labelOnly="1" outline="0" axis="axisRow" fieldPosition="2"/>
    </format>
    <format dxfId="1851">
      <pivotArea field="6" type="button" dataOnly="0" labelOnly="1" outline="0"/>
    </format>
    <format dxfId="1850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849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848">
      <pivotArea dataOnly="0" labelOnly="1" outline="0" fieldPosition="0">
        <references count="1">
          <reference field="4294967294" count="1">
            <x v="1"/>
          </reference>
        </references>
      </pivotArea>
    </format>
    <format dxfId="1847">
      <pivotArea outline="0" collapsedLevelsAreSubtotals="1" fieldPosition="0">
        <references count="1">
          <reference field="4294967294" count="1" selected="0">
            <x v="3"/>
          </reference>
        </references>
      </pivotArea>
    </format>
    <format dxfId="1846">
      <pivotArea outline="0" fieldPosition="0">
        <references count="1">
          <reference field="4294967294" count="1">
            <x v="0"/>
          </reference>
        </references>
      </pivotArea>
    </format>
    <format dxfId="1845">
      <pivotArea field="3" type="button" dataOnly="0" labelOnly="1" outline="0" axis="axisRow" fieldPosition="0"/>
    </format>
    <format dxfId="1844">
      <pivotArea field="7" type="button" dataOnly="0" labelOnly="1" outline="0" axis="axisRow" fieldPosition="3"/>
    </format>
    <format dxfId="1843">
      <pivotArea field="4" type="button" dataOnly="0" labelOnly="1" outline="0" axis="axisRow" fieldPosition="1"/>
    </format>
    <format dxfId="1842">
      <pivotArea field="5" type="button" dataOnly="0" labelOnly="1" outline="0" axis="axisRow" fieldPosition="2"/>
    </format>
    <format dxfId="1841">
      <pivotArea field="6" type="button" dataOnly="0" labelOnly="1" outline="0"/>
    </format>
    <format dxfId="1840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839">
      <pivotArea field="3" type="button" dataOnly="0" labelOnly="1" outline="0" axis="axisRow" fieldPosition="0"/>
    </format>
    <format dxfId="1838">
      <pivotArea field="7" type="button" dataOnly="0" labelOnly="1" outline="0" axis="axisRow" fieldPosition="3"/>
    </format>
    <format dxfId="1837">
      <pivotArea field="4" type="button" dataOnly="0" labelOnly="1" outline="0" axis="axisRow" fieldPosition="1"/>
    </format>
    <format dxfId="1836">
      <pivotArea field="5" type="button" dataOnly="0" labelOnly="1" outline="0" axis="axisRow" fieldPosition="2"/>
    </format>
    <format dxfId="1835">
      <pivotArea field="6" type="button" dataOnly="0" labelOnly="1" outline="0"/>
    </format>
    <format dxfId="1834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833">
      <pivotArea field="3" type="button" dataOnly="0" labelOnly="1" outline="0" axis="axisRow" fieldPosition="0"/>
    </format>
    <format dxfId="1832">
      <pivotArea field="7" type="button" dataOnly="0" labelOnly="1" outline="0" axis="axisRow" fieldPosition="3"/>
    </format>
    <format dxfId="1831">
      <pivotArea field="4" type="button" dataOnly="0" labelOnly="1" outline="0" axis="axisRow" fieldPosition="1"/>
    </format>
    <format dxfId="1830">
      <pivotArea field="5" type="button" dataOnly="0" labelOnly="1" outline="0" axis="axisRow" fieldPosition="2"/>
    </format>
    <format dxfId="1829">
      <pivotArea field="6" type="button" dataOnly="0" labelOnly="1" outline="0"/>
    </format>
    <format dxfId="1828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827">
      <pivotArea dataOnly="0" labelOnly="1" outline="0" fieldPosition="0">
        <references count="1">
          <reference field="4294967294" count="1">
            <x v="3"/>
          </reference>
        </references>
      </pivotArea>
    </format>
    <format dxfId="1826">
      <pivotArea dataOnly="0" labelOnly="1" outline="0" fieldPosition="0">
        <references count="1">
          <reference field="4294967294" count="1">
            <x v="2"/>
          </reference>
        </references>
      </pivotArea>
    </format>
    <format dxfId="1825">
      <pivotArea outline="0" collapsedLevelsAreSubtotals="1" fieldPosition="0">
        <references count="1">
          <reference field="4294967294" count="2" selected="0">
            <x v="2"/>
            <x v="3"/>
          </reference>
        </references>
      </pivotArea>
    </format>
    <format dxfId="1824">
      <pivotArea field="5" type="button" dataOnly="0" labelOnly="1" outline="0" axis="axisRow" fieldPosition="2"/>
    </format>
    <format dxfId="1823">
      <pivotArea outline="0" collapsedLevelsAreSubtotals="1" fieldPosition="0"/>
    </format>
    <format dxfId="1822">
      <pivotArea field="3" type="button" dataOnly="0" labelOnly="1" outline="0" axis="axisRow" fieldPosition="0"/>
    </format>
    <format dxfId="1821">
      <pivotArea field="7" type="button" dataOnly="0" labelOnly="1" outline="0" axis="axisRow" fieldPosition="3"/>
    </format>
    <format dxfId="1820">
      <pivotArea field="4" type="button" dataOnly="0" labelOnly="1" outline="0" axis="axisRow" fieldPosition="1"/>
    </format>
    <format dxfId="1819">
      <pivotArea field="5" type="button" dataOnly="0" labelOnly="1" outline="0" axis="axisRow" fieldPosition="2"/>
    </format>
    <format dxfId="1818">
      <pivotArea field="6" type="button" dataOnly="0" labelOnly="1" outline="0"/>
    </format>
    <format dxfId="1817">
      <pivotArea dataOnly="0" labelOnly="1" outline="0" fieldPosition="0">
        <references count="1">
          <reference field="3" count="9">
            <x v="4"/>
            <x v="5"/>
            <x v="8"/>
            <x v="10"/>
            <x v="12"/>
            <x v="14"/>
            <x v="17"/>
            <x v="18"/>
            <x v="28"/>
          </reference>
        </references>
      </pivotArea>
    </format>
    <format dxfId="1816">
      <pivotArea dataOnly="0" labelOnly="1" outline="0" fieldPosition="0">
        <references count="1">
          <reference field="3" count="2">
            <x v="22"/>
            <x v="24"/>
          </reference>
        </references>
      </pivotArea>
    </format>
    <format dxfId="1815">
      <pivotArea dataOnly="0" labelOnly="1" outline="0" fieldPosition="0">
        <references count="1">
          <reference field="3" count="6">
            <x v="2"/>
            <x v="7"/>
            <x v="13"/>
            <x v="15"/>
            <x v="16"/>
            <x v="23"/>
          </reference>
        </references>
      </pivotArea>
    </format>
    <format dxfId="1814">
      <pivotArea dataOnly="0" labelOnly="1" grandRow="1" outline="0" fieldPosition="0"/>
    </format>
    <format dxfId="1813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812">
      <pivotArea field="3" type="button" dataOnly="0" labelOnly="1" outline="0" axis="axisRow" fieldPosition="0"/>
    </format>
    <format dxfId="1811">
      <pivotArea field="7" type="button" dataOnly="0" labelOnly="1" outline="0" axis="axisRow" fieldPosition="3"/>
    </format>
    <format dxfId="1810">
      <pivotArea field="4" type="button" dataOnly="0" labelOnly="1" outline="0" axis="axisRow" fieldPosition="1"/>
    </format>
    <format dxfId="1809">
      <pivotArea field="5" type="button" dataOnly="0" labelOnly="1" outline="0" axis="axisRow" fieldPosition="2"/>
    </format>
    <format dxfId="1808">
      <pivotArea field="6" type="button" dataOnly="0" labelOnly="1" outline="0"/>
    </format>
    <format dxfId="1807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806">
      <pivotArea outline="0" collapsedLevelsAreSubtotals="1" fieldPosition="0">
        <references count="1">
          <reference field="4294967294" count="1" selected="0">
            <x v="0"/>
          </reference>
        </references>
      </pivotArea>
    </format>
    <format dxfId="1805">
      <pivotArea field="-2" type="button" dataOnly="0" labelOnly="1" outline="0" axis="axisCol" fieldPosition="0"/>
    </format>
    <format dxfId="1804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803">
      <pivotArea outline="0" collapsedLevelsAreSubtotals="1" fieldPosition="0">
        <references count="1">
          <reference field="4294967294" count="2" selected="0">
            <x v="0"/>
            <x v="1"/>
          </reference>
        </references>
      </pivotArea>
    </format>
    <format dxfId="1802">
      <pivotArea field="-2" type="button" dataOnly="0" labelOnly="1" outline="0" axis="axisCol" fieldPosition="0"/>
    </format>
    <format dxfId="1801">
      <pivotArea type="topRight" dataOnly="0" labelOnly="1" outline="0" fieldPosition="0"/>
    </format>
    <format dxfId="1800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  <format dxfId="1799">
      <pivotArea field="4" type="button" dataOnly="0" labelOnly="1" outline="0" axis="axisRow" fieldPosition="1"/>
    </format>
    <format dxfId="1798">
      <pivotArea field="5" type="button" dataOnly="0" labelOnly="1" outline="0" axis="axisRow" fieldPosition="2"/>
    </format>
    <format dxfId="1797">
      <pivotArea type="all" dataOnly="0" outline="0" fieldPosition="0"/>
    </format>
    <format dxfId="1796">
      <pivotArea type="all" dataOnly="0" outline="0" fieldPosition="0"/>
    </format>
    <format dxfId="1795">
      <pivotArea dataOnly="0" labelOnly="1" outline="0" fieldPosition="0">
        <references count="1">
          <reference field="3" count="1">
            <x v="21"/>
          </reference>
        </references>
      </pivotArea>
    </format>
    <format dxfId="1794">
      <pivotArea dataOnly="0" labelOnly="1" outline="0" fieldPosition="0">
        <references count="2">
          <reference field="3" count="1" selected="0">
            <x v="21"/>
          </reference>
          <reference field="4" count="1">
            <x v="13"/>
          </reference>
        </references>
      </pivotArea>
    </format>
    <format dxfId="1793">
      <pivotArea dataOnly="0" labelOnly="1" outline="0" fieldPosition="0">
        <references count="3">
          <reference field="3" count="1" selected="0">
            <x v="21"/>
          </reference>
          <reference field="4" count="1" selected="0">
            <x v="13"/>
          </reference>
          <reference field="5" count="1">
            <x v="35"/>
          </reference>
        </references>
      </pivotArea>
    </format>
    <format dxfId="1792">
      <pivotArea outline="0" fieldPosition="0">
        <references count="1">
          <reference field="4294967294" count="2" selected="0">
            <x v="2"/>
            <x v="3"/>
          </reference>
        </references>
      </pivotArea>
    </format>
  </formats>
  <pivotTableStyleInfo name="PivotTable Style 1" showRowHeaders="1" showColHeaders="0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600-000000000000}" name="PivotTable1" cacheId="133" applyNumberFormats="0" applyBorderFormats="0" applyFontFormats="0" applyPatternFormats="0" applyAlignmentFormats="0" applyWidthHeightFormats="1" dataCaption="Values" updatedVersion="6" minRefreshableVersion="3" showDrill="0" useAutoFormatting="1" colGrandTotals="0" itemPrintTitles="1" createdVersion="4" indent="0" compact="0" compactData="0" multipleFieldFilters="0" fieldListSortAscending="1">
  <location ref="A5:I7" firstHeaderRow="1" firstDataRow="2" firstDataCol="5" rowPageCount="1" colPageCount="1"/>
  <pivotFields count="13">
    <pivotField axis="axisPage" compact="0" outline="0" subtotalTop="0" multipleItemSelectionAllowed="1" showAll="0" defaultSubtotal="0">
      <items count="46">
        <item h="1" x="43"/>
        <item h="1" x="14"/>
        <item h="1" m="1" x="44"/>
        <item h="1" x="18"/>
        <item h="1" x="13"/>
        <item h="1" x="8"/>
        <item h="1" m="1" x="45"/>
        <item h="1" x="9"/>
        <item h="1" x="10"/>
        <item h="1" x="11"/>
        <item h="1" x="12"/>
        <item h="1" x="15"/>
        <item h="1" x="16"/>
        <item h="1" x="17"/>
        <item h="1" x="19"/>
        <item h="1" x="1"/>
        <item h="1" x="2"/>
        <item h="1" x="3"/>
        <item h="1" x="0"/>
        <item h="1" x="4"/>
        <item h="1" x="5"/>
        <item h="1" x="6"/>
        <item h="1" x="7"/>
        <item h="1" x="20"/>
        <item h="1" x="21"/>
        <item h="1" x="22"/>
        <item h="1" x="23"/>
        <item h="1" x="24"/>
        <item h="1" x="25"/>
        <item h="1" x="26"/>
        <item h="1" x="27"/>
        <item h="1" x="28"/>
        <item h="1" x="29"/>
        <item h="1" x="30"/>
        <item h="1" x="31"/>
        <item h="1" x="32"/>
        <item h="1" x="33"/>
        <item h="1" x="34"/>
        <item h="1" x="35"/>
        <item h="1" x="36"/>
        <item x="37"/>
        <item h="1" x="38"/>
        <item h="1" x="39"/>
        <item h="1" x="40"/>
        <item h="1" x="41"/>
        <item h="1" x="42"/>
      </items>
    </pivotField>
    <pivotField compact="0" outline="0" subtotalTop="0" multipleItemSelectionAllowed="1" showAll="0" defaultSubtotal="0"/>
    <pivotField compact="0" outline="0" subtotalTop="0" showAll="0" defaultSubtotal="0"/>
    <pivotField axis="axisRow" compact="0" outline="0" subtotalTop="0" showAll="0" sortType="descending" defaultSubtotal="0">
      <items count="1046">
        <item m="1" x="663"/>
        <item m="1" x="784"/>
        <item m="1" x="992"/>
        <item m="1" x="967"/>
        <item m="1" x="1007"/>
        <item m="1" x="789"/>
        <item m="1" x="783"/>
        <item m="1" x="990"/>
        <item m="1" x="977"/>
        <item m="1" x="767"/>
        <item m="1" x="975"/>
        <item m="1" x="763"/>
        <item m="1" x="995"/>
        <item m="1" x="987"/>
        <item m="1" x="765"/>
        <item m="1" x="762"/>
        <item m="1" x="798"/>
        <item m="1" x="1003"/>
        <item m="1" x="771"/>
        <item m="1" x="976"/>
        <item m="1" x="972"/>
        <item m="1" x="810"/>
        <item m="1" x="1013"/>
        <item m="1" x="1024"/>
        <item m="1" x="808"/>
        <item m="1" x="778"/>
        <item m="1" x="985"/>
        <item m="1" x="806"/>
        <item m="1" x="1011"/>
        <item m="1" x="795"/>
        <item m="1" x="1025"/>
        <item m="1" x="809"/>
        <item m="1" x="825"/>
        <item m="1" x="1032"/>
        <item m="1" x="818"/>
        <item m="1" x="1023"/>
        <item m="1" x="796"/>
        <item m="1" x="786"/>
        <item m="1" x="835"/>
        <item m="1" x="816"/>
        <item m="1" x="834"/>
        <item m="1" x="1030"/>
        <item m="1" x="815"/>
        <item m="1" x="1009"/>
        <item m="1" x="859"/>
        <item m="1" x="680"/>
        <item m="1" x="667"/>
        <item m="1" x="832"/>
        <item m="1" x="822"/>
        <item m="1" x="814"/>
        <item m="1" x="690"/>
        <item m="1" x="857"/>
        <item m="1" x="666"/>
        <item m="1" x="830"/>
        <item m="1" x="1040"/>
        <item m="1" x="821"/>
        <item m="1" x="812"/>
        <item m="1" x="696"/>
        <item m="1" x="676"/>
        <item m="1" x="842"/>
        <item m="1" x="880"/>
        <item m="1" x="901"/>
        <item m="1" x="902"/>
        <item m="1" x="905"/>
        <item m="1" x="910"/>
        <item m="1" x="912"/>
        <item m="1" x="721"/>
        <item m="1" x="722"/>
        <item m="1" x="713"/>
        <item m="1" x="714"/>
        <item m="1" x="720"/>
        <item m="1" x="847"/>
        <item m="1" x="671"/>
        <item m="1" x="836"/>
        <item m="1" x="1043"/>
        <item m="1" x="826"/>
        <item m="1" x="1034"/>
        <item m="1" x="1026"/>
        <item m="1" x="684"/>
        <item m="1" x="670"/>
        <item m="1" x="698"/>
        <item m="1" x="876"/>
        <item m="1" x="693"/>
        <item m="1" x="863"/>
        <item m="1" x="683"/>
        <item m="1" x="846"/>
        <item m="1" x="669"/>
        <item m="1" x="1027"/>
        <item m="1" x="1016"/>
        <item m="1" x="803"/>
        <item m="1" x="996"/>
        <item m="1" x="828"/>
        <item m="1" x="1014"/>
        <item m="1" x="849"/>
        <item m="1" x="1045"/>
        <item m="1" x="820"/>
        <item m="1" x="877"/>
        <item m="1" x="866"/>
        <item m="1" x="827"/>
        <item m="1" x="1035"/>
        <item m="1" x="882"/>
        <item m="1" x="699"/>
        <item m="1" x="921"/>
        <item m="1" x="737"/>
        <item m="1" x="749"/>
        <item m="1" x="742"/>
        <item m="1" x="920"/>
        <item m="1" x="736"/>
        <item m="1" x="728"/>
        <item m="1" x="914"/>
        <item m="1" x="725"/>
        <item m="1" x="936"/>
        <item m="1" x="748"/>
        <item m="1" x="919"/>
        <item m="1" x="735"/>
        <item m="1" x="727"/>
        <item m="1" x="949"/>
        <item m="1" x="668"/>
        <item m="1" x="833"/>
        <item m="1" x="1020"/>
        <item m="1" x="875"/>
        <item m="1" x="678"/>
        <item m="1" x="831"/>
        <item m="1" x="697"/>
        <item m="1" x="689"/>
        <item m="1" x="856"/>
        <item m="1" x="677"/>
        <item m="1" x="665"/>
        <item m="1" x="829"/>
        <item m="1" x="1039"/>
        <item m="1" x="891"/>
        <item m="1" x="708"/>
        <item m="1" x="881"/>
        <item m="1" x="870"/>
        <item m="1" x="890"/>
        <item m="1" x="695"/>
        <item m="1" x="869"/>
        <item m="1" x="893"/>
        <item m="1" x="889"/>
        <item m="1" x="706"/>
        <item m="1" x="886"/>
        <item m="1" x="850"/>
        <item m="1" x="852"/>
        <item m="1" x="853"/>
        <item m="1" x="855"/>
        <item m="1" x="860"/>
        <item m="1" x="862"/>
        <item m="1" x="865"/>
        <item m="1" x="867"/>
        <item m="1" x="672"/>
        <item m="1" x="674"/>
        <item m="1" x="675"/>
        <item m="1" x="679"/>
        <item m="1" x="686"/>
        <item m="1" x="837"/>
        <item m="1" x="839"/>
        <item m="1" x="840"/>
        <item m="1" x="845"/>
        <item m="1" x="752"/>
        <item m="1" x="734"/>
        <item m="1" x="948"/>
        <item m="1" x="756"/>
        <item m="1" x="945"/>
        <item m="1" x="934"/>
        <item m="1" x="926"/>
        <item m="1" x="918"/>
        <item m="1" x="733"/>
        <item m="1" x="947"/>
        <item m="1" x="755"/>
        <item m="1" x="943"/>
        <item m="1" x="745"/>
        <item m="1" x="759"/>
        <item m="1" x="955"/>
        <item m="1" x="793"/>
        <item m="1" x="794"/>
        <item m="1" x="799"/>
        <item m="1" x="801"/>
        <item m="1" x="804"/>
        <item m="1" x="999"/>
        <item m="1" x="1001"/>
        <item m="1" x="1004"/>
        <item m="1" x="1005"/>
        <item m="1" x="1008"/>
        <item m="1" x="785"/>
        <item m="1" x="788"/>
        <item m="1" x="790"/>
        <item m="1" x="780"/>
        <item m="1" x="781"/>
        <item m="1" x="983"/>
        <item m="1" x="984"/>
        <item m="1" x="988"/>
        <item m="1" x="766"/>
        <item m="1" x="768"/>
        <item m="1" x="773"/>
        <item m="1" x="774"/>
        <item m="1" x="974"/>
        <item m="1" x="730"/>
        <item m="1" x="731"/>
        <item m="1" x="732"/>
        <item m="1" x="904"/>
        <item m="1" x="906"/>
        <item m="1" x="908"/>
        <item m="1" x="909"/>
        <item m="1" x="911"/>
        <item m="1" x="915"/>
        <item m="1" x="715"/>
        <item m="1" x="702"/>
        <item m="1" x="879"/>
        <item m="1" x="885"/>
        <item m="1" x="694"/>
        <item m="1" x="851"/>
        <item m="1" x="709"/>
        <item m="1" x="884"/>
        <item m="1" x="895"/>
        <item m="1" x="892"/>
        <item m="1" x="887"/>
        <item m="1" x="705"/>
        <item m="1" x="883"/>
        <item m="1" x="700"/>
        <item m="1" x="878"/>
        <item m="1" x="723"/>
        <item m="1" x="899"/>
        <item m="1" x="719"/>
        <item m="1" x="894"/>
        <item m="1" x="711"/>
        <item m="1" x="754"/>
        <item m="1" x="939"/>
        <item m="1" x="932"/>
        <item m="1" x="744"/>
        <item m="1" x="922"/>
        <item m="1" x="758"/>
        <item m="1" x="938"/>
        <item m="1" x="931"/>
        <item m="1" x="743"/>
        <item m="1" x="946"/>
        <item m="1" x="753"/>
        <item m="1" x="750"/>
        <item m="1" x="819"/>
        <item m="1" x="1042"/>
        <item m="1" x="861"/>
        <item m="1" x="979"/>
        <item m="1" x="764"/>
        <item m="1" x="787"/>
        <item m="1" x="986"/>
        <item m="1" x="770"/>
        <item m="1" x="993"/>
        <item m="1" x="1041"/>
        <item m="1" x="1010"/>
        <item m="1" x="874"/>
        <item m="1" x="813"/>
        <item m="1" x="703"/>
        <item m="1" x="718"/>
        <item m="1" x="664"/>
        <item m="1" x="1044"/>
        <item m="1" x="917"/>
        <item m="1" x="929"/>
        <item m="1" x="928"/>
        <item m="1" x="916"/>
        <item m="1" x="1028"/>
        <item m="1" x="873"/>
        <item m="1" x="872"/>
        <item m="1" x="688"/>
        <item m="1" x="707"/>
        <item m="1" x="712"/>
        <item m="1" x="989"/>
        <item m="1" x="726"/>
        <item m="1" x="729"/>
        <item m="1" x="717"/>
        <item m="1" x="858"/>
        <item m="1" x="681"/>
        <item m="1" x="843"/>
        <item m="1" x="747"/>
        <item m="1" x="937"/>
        <item m="1" x="760"/>
        <item m="1" x="687"/>
        <item m="1" x="888"/>
        <item m="1" x="701"/>
        <item m="1" x="991"/>
        <item m="1" x="769"/>
        <item m="1" x="791"/>
        <item m="1" x="792"/>
        <item m="1" x="800"/>
        <item m="1" x="782"/>
        <item m="1" x="775"/>
        <item m="1" x="772"/>
        <item m="1" x="966"/>
        <item m="1" x="994"/>
        <item m="1" x="1002"/>
        <item m="1" x="779"/>
        <item m="1" x="797"/>
        <item m="1" x="824"/>
        <item m="1" x="1031"/>
        <item m="1" x="682"/>
        <item m="1" x="841"/>
        <item m="1" x="868"/>
        <item m="1" x="1033"/>
        <item m="1" x="935"/>
        <item m="1" x="924"/>
        <item m="1" x="746"/>
        <item x="662"/>
        <item m="1" x="741"/>
        <item m="1" x="740"/>
        <item m="1" x="757"/>
        <item m="1" x="739"/>
        <item m="1" x="957"/>
        <item m="1" x="738"/>
        <item m="1" x="950"/>
        <item m="1" x="896"/>
        <item m="1" x="854"/>
        <item m="1" x="704"/>
        <item m="1" x="691"/>
        <item m="1" x="710"/>
        <item m="1" x="848"/>
        <item m="1" x="673"/>
        <item m="1" x="838"/>
        <item m="1" x="724"/>
        <item m="1" x="898"/>
        <item m="1" x="844"/>
        <item m="1" x="871"/>
        <item m="1" x="807"/>
        <item m="1" x="823"/>
        <item m="1" x="1029"/>
        <item m="1" x="1019"/>
        <item m="1" x="776"/>
        <item m="1" x="761"/>
        <item m="1" x="913"/>
        <item m="1" x="897"/>
        <item m="1" x="900"/>
        <item m="1" x="903"/>
        <item m="1" x="1012"/>
        <item m="1" x="1021"/>
        <item m="1" x="805"/>
        <item m="1" x="951"/>
        <item m="1" x="751"/>
        <item m="1" x="930"/>
        <item m="1" x="777"/>
        <item m="1" x="933"/>
        <item m="1" x="864"/>
        <item m="1" x="692"/>
        <item m="1" x="802"/>
        <item m="1" x="1006"/>
        <item m="1" x="973"/>
        <item m="1" x="817"/>
        <item m="1" x="1022"/>
        <item m="1" x="811"/>
        <item m="1" x="907"/>
        <item m="1" x="685"/>
        <item m="1" x="716"/>
        <item x="237"/>
        <item x="311"/>
        <item x="255"/>
        <item x="235"/>
        <item x="350"/>
        <item x="351"/>
        <item x="174"/>
        <item x="236"/>
        <item x="127"/>
        <item x="128"/>
        <item x="131"/>
        <item x="132"/>
        <item x="136"/>
        <item x="137"/>
        <item x="302"/>
        <item x="346"/>
        <item x="64"/>
        <item x="68"/>
        <item x="66"/>
        <item x="62"/>
        <item x="67"/>
        <item x="65"/>
        <item x="245"/>
        <item x="244"/>
        <item x="334"/>
        <item x="247"/>
        <item x="249"/>
        <item x="246"/>
        <item x="296"/>
        <item x="248"/>
        <item x="393"/>
        <item x="110"/>
        <item x="114"/>
        <item x="252"/>
        <item x="332"/>
        <item x="116"/>
        <item x="120"/>
        <item x="121"/>
        <item x="124"/>
        <item x="126"/>
        <item x="382"/>
        <item x="385"/>
        <item x="383"/>
        <item x="210"/>
        <item x="212"/>
        <item x="214"/>
        <item x="377"/>
        <item x="8"/>
        <item x="307"/>
        <item x="97"/>
        <item x="331"/>
        <item x="98"/>
        <item x="99"/>
        <item x="101"/>
        <item x="102"/>
        <item x="395"/>
        <item x="330"/>
        <item x="74"/>
        <item x="75"/>
        <item x="77"/>
        <item x="78"/>
        <item x="79"/>
        <item x="80"/>
        <item x="82"/>
        <item x="87"/>
        <item x="344"/>
        <item x="91"/>
        <item x="92"/>
        <item x="370"/>
        <item x="368"/>
        <item x="369"/>
        <item x="411"/>
        <item x="408"/>
        <item x="181"/>
        <item x="182"/>
        <item x="185"/>
        <item x="189"/>
        <item x="192"/>
        <item x="194"/>
        <item x="329"/>
        <item x="282"/>
        <item x="283"/>
        <item x="195"/>
        <item x="196"/>
        <item x="199"/>
        <item x="202"/>
        <item x="208"/>
        <item x="209"/>
        <item x="349"/>
        <item x="367"/>
        <item x="412"/>
        <item x="223"/>
        <item x="348"/>
        <item x="226"/>
        <item x="228"/>
        <item x="229"/>
        <item x="230"/>
        <item x="231"/>
        <item x="232"/>
        <item x="93"/>
        <item x="365"/>
        <item x="275"/>
        <item x="42"/>
        <item x="43"/>
        <item x="44"/>
        <item x="313"/>
        <item x="163"/>
        <item x="176"/>
        <item x="317"/>
        <item x="319"/>
        <item x="362"/>
        <item x="168"/>
        <item x="413"/>
        <item x="414"/>
        <item x="389"/>
        <item x="139"/>
        <item x="140"/>
        <item x="141"/>
        <item x="143"/>
        <item x="145"/>
        <item x="251"/>
        <item x="146"/>
        <item x="147"/>
        <item x="150"/>
        <item x="152"/>
        <item x="277"/>
        <item x="359"/>
        <item x="333"/>
        <item x="415"/>
        <item x="0"/>
        <item x="1"/>
        <item x="3"/>
        <item x="4"/>
        <item x="5"/>
        <item x="6"/>
        <item x="11"/>
        <item x="14"/>
        <item x="15"/>
        <item x="266"/>
        <item x="267"/>
        <item x="268"/>
        <item x="354"/>
        <item x="270"/>
        <item x="269"/>
        <item x="405"/>
        <item x="391"/>
        <item x="10"/>
        <item x="22"/>
        <item x="257"/>
        <item x="258"/>
        <item x="26"/>
        <item x="322"/>
        <item x="27"/>
        <item x="25"/>
        <item x="17"/>
        <item x="37"/>
        <item x="404"/>
        <item x="20"/>
        <item x="403"/>
        <item x="35"/>
        <item x="402"/>
        <item x="29"/>
        <item x="38"/>
        <item x="23"/>
        <item x="46"/>
        <item x="48"/>
        <item x="53"/>
        <item x="55"/>
        <item x="57"/>
        <item x="60"/>
        <item x="159"/>
        <item x="161"/>
        <item x="164"/>
        <item x="166"/>
        <item x="167"/>
        <item x="178"/>
        <item x="406"/>
        <item x="314"/>
        <item x="361"/>
        <item x="360"/>
        <item x="28"/>
        <item x="9"/>
        <item x="263"/>
        <item x="325"/>
        <item x="47"/>
        <item x="54"/>
        <item x="56"/>
        <item x="160"/>
        <item x="240"/>
        <item x="177"/>
        <item x="327"/>
        <item x="364"/>
        <item x="227"/>
        <item x="233"/>
        <item x="396"/>
        <item x="70"/>
        <item x="71"/>
        <item x="72"/>
        <item x="85"/>
        <item x="292"/>
        <item x="293"/>
        <item x="416"/>
        <item x="294"/>
        <item x="100"/>
        <item x="211"/>
        <item x="213"/>
        <item x="216"/>
        <item x="305"/>
        <item x="306"/>
        <item x="218"/>
        <item x="219"/>
        <item x="129"/>
        <item x="378"/>
        <item x="379"/>
        <item x="417"/>
        <item x="118"/>
        <item x="125"/>
        <item x="154"/>
        <item x="155"/>
        <item x="175"/>
        <item x="186"/>
        <item x="418"/>
        <item x="286"/>
        <item x="287"/>
        <item x="419"/>
        <item x="420"/>
        <item x="295"/>
        <item x="298"/>
        <item x="299"/>
        <item x="134"/>
        <item x="135"/>
        <item x="58"/>
        <item x="410"/>
        <item x="63"/>
        <item x="261"/>
        <item x="215"/>
        <item x="165"/>
        <item x="340"/>
        <item x="401"/>
        <item x="157"/>
        <item x="309"/>
        <item x="31"/>
        <item x="33"/>
        <item x="34"/>
        <item x="321"/>
        <item x="262"/>
        <item x="12"/>
        <item x="356"/>
        <item x="49"/>
        <item x="59"/>
        <item x="358"/>
        <item x="144"/>
        <item x="281"/>
        <item x="224"/>
        <item x="225"/>
        <item x="234"/>
        <item x="366"/>
        <item x="191"/>
        <item x="193"/>
        <item x="284"/>
        <item x="407"/>
        <item x="289"/>
        <item x="343"/>
        <item x="371"/>
        <item x="94"/>
        <item x="96"/>
        <item x="376"/>
        <item x="304"/>
        <item x="238"/>
        <item x="380"/>
        <item x="242"/>
        <item x="190"/>
        <item x="409"/>
        <item x="133"/>
        <item x="301"/>
        <item x="388"/>
        <item x="374"/>
        <item x="372"/>
        <item x="373"/>
        <item x="69"/>
        <item x="73"/>
        <item x="83"/>
        <item x="88"/>
        <item x="18"/>
        <item x="21"/>
        <item x="24"/>
        <item x="30"/>
        <item x="32"/>
        <item x="40"/>
        <item x="353"/>
        <item x="352"/>
        <item x="220"/>
        <item x="381"/>
        <item x="363"/>
        <item x="111"/>
        <item x="386"/>
        <item x="117"/>
        <item x="112"/>
        <item x="119"/>
        <item x="123"/>
        <item x="384"/>
        <item x="387"/>
        <item x="250"/>
        <item x="297"/>
        <item x="204"/>
        <item x="197"/>
        <item x="187"/>
        <item x="273"/>
        <item x="279"/>
        <item x="280"/>
        <item x="169"/>
        <item x="338"/>
        <item x="45"/>
        <item x="272"/>
        <item x="7"/>
        <item x="13"/>
        <item x="355"/>
        <item x="357"/>
        <item x="156"/>
        <item x="310"/>
        <item x="103"/>
        <item x="107"/>
        <item x="108"/>
        <item x="375"/>
        <item x="278"/>
        <item x="260"/>
        <item x="264"/>
        <item x="265"/>
        <item x="390"/>
        <item x="392"/>
        <item x="394"/>
        <item x="89"/>
        <item x="316"/>
        <item x="397"/>
        <item x="254"/>
        <item x="398"/>
        <item x="19"/>
        <item x="399"/>
        <item x="400"/>
        <item x="172"/>
        <item x="162"/>
        <item x="221"/>
        <item x="179"/>
        <item x="104"/>
        <item x="300"/>
        <item m="1" x="971"/>
        <item m="1" x="982"/>
        <item m="1" x="961"/>
        <item m="1" x="965"/>
        <item m="1" x="944"/>
        <item m="1" x="956"/>
        <item m="1" x="1038"/>
        <item m="1" x="927"/>
        <item m="1" x="970"/>
        <item m="1" x="1018"/>
        <item m="1" x="1000"/>
        <item m="1" x="981"/>
        <item m="1" x="1036"/>
        <item m="1" x="1015"/>
        <item m="1" x="997"/>
        <item m="1" x="923"/>
        <item m="1" x="941"/>
        <item m="1" x="953"/>
        <item m="1" x="954"/>
        <item m="1" x="964"/>
        <item m="1" x="925"/>
        <item m="1" x="942"/>
        <item m="1" x="1037"/>
        <item m="1" x="960"/>
        <item m="1" x="962"/>
        <item m="1" x="978"/>
        <item m="1" x="952"/>
        <item m="1" x="958"/>
        <item m="1" x="940"/>
        <item m="1" x="968"/>
        <item m="1" x="969"/>
        <item m="1" x="963"/>
        <item m="1" x="1017"/>
        <item m="1" x="998"/>
        <item m="1" x="980"/>
        <item m="1" x="959"/>
        <item x="421"/>
        <item x="422"/>
        <item x="423"/>
        <item x="328"/>
        <item x="424"/>
        <item x="425"/>
        <item x="426"/>
        <item x="427"/>
        <item x="428"/>
        <item x="429"/>
        <item x="430"/>
        <item x="431"/>
        <item x="432"/>
        <item x="433"/>
        <item x="106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335"/>
        <item x="452"/>
        <item x="453"/>
        <item x="454"/>
        <item x="455"/>
        <item x="149"/>
        <item x="151"/>
        <item x="148"/>
        <item x="456"/>
        <item x="457"/>
        <item x="458"/>
        <item x="318"/>
        <item x="315"/>
        <item x="459"/>
        <item x="460"/>
        <item x="461"/>
        <item x="462"/>
        <item x="2"/>
        <item x="239"/>
        <item x="241"/>
        <item x="95"/>
        <item x="90"/>
        <item x="84"/>
        <item x="113"/>
        <item x="115"/>
        <item x="243"/>
        <item x="138"/>
        <item x="86"/>
        <item x="253"/>
        <item x="184"/>
        <item x="158"/>
        <item x="256"/>
        <item x="105"/>
        <item x="16"/>
        <item x="36"/>
        <item x="39"/>
        <item x="41"/>
        <item x="50"/>
        <item x="51"/>
        <item x="52"/>
        <item x="61"/>
        <item x="76"/>
        <item x="81"/>
        <item x="109"/>
        <item x="122"/>
        <item x="130"/>
        <item x="142"/>
        <item x="153"/>
        <item x="170"/>
        <item x="171"/>
        <item x="173"/>
        <item x="180"/>
        <item x="183"/>
        <item x="188"/>
        <item x="198"/>
        <item x="200"/>
        <item x="201"/>
        <item x="203"/>
        <item x="205"/>
        <item x="206"/>
        <item x="207"/>
        <item x="217"/>
        <item x="222"/>
        <item x="259"/>
        <item x="271"/>
        <item x="274"/>
        <item x="276"/>
        <item x="285"/>
        <item x="288"/>
        <item x="290"/>
        <item x="291"/>
        <item x="303"/>
        <item x="308"/>
        <item x="312"/>
        <item x="320"/>
        <item x="323"/>
        <item x="324"/>
        <item x="326"/>
        <item x="336"/>
        <item x="337"/>
        <item x="339"/>
        <item x="341"/>
        <item x="342"/>
        <item x="345"/>
        <item x="347"/>
        <item x="463"/>
        <item x="464"/>
        <item x="465"/>
        <item x="466"/>
        <item x="467"/>
        <item x="468"/>
        <item x="469"/>
        <item x="470"/>
        <item x="478"/>
        <item x="471"/>
        <item x="480"/>
        <item x="481"/>
        <item x="482"/>
        <item x="477"/>
        <item x="479"/>
        <item x="472"/>
        <item x="473"/>
        <item x="474"/>
        <item x="475"/>
        <item x="476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ubtotalTop="0" showAll="0" defaultSubtotal="0">
      <items count="448">
        <item x="157"/>
        <item x="447"/>
        <item x="248"/>
        <item x="110"/>
        <item x="136"/>
        <item x="33"/>
        <item x="81"/>
        <item x="39"/>
        <item x="68"/>
        <item x="274"/>
        <item x="169"/>
        <item x="3"/>
        <item x="84"/>
        <item x="270"/>
        <item x="172"/>
        <item x="105"/>
        <item x="11"/>
        <item x="55"/>
        <item x="65"/>
        <item x="130"/>
        <item x="75"/>
        <item x="217"/>
        <item x="138"/>
        <item x="200"/>
        <item x="17"/>
        <item x="31"/>
        <item x="118"/>
        <item x="98"/>
        <item x="92"/>
        <item x="21"/>
        <item x="38"/>
        <item x="149"/>
        <item x="253"/>
        <item x="23"/>
        <item x="120"/>
        <item x="111"/>
        <item x="152"/>
        <item x="284"/>
        <item x="56"/>
        <item x="350"/>
        <item x="24"/>
        <item x="210"/>
        <item x="57"/>
        <item x="73"/>
        <item x="235"/>
        <item x="144"/>
        <item x="225"/>
        <item x="246"/>
        <item x="168"/>
        <item x="199"/>
        <item x="158"/>
        <item x="116"/>
        <item x="265"/>
        <item x="67"/>
        <item x="244"/>
        <item x="178"/>
        <item x="140"/>
        <item x="234"/>
        <item x="49"/>
        <item x="77"/>
        <item x="8"/>
        <item x="32"/>
        <item x="124"/>
        <item x="12"/>
        <item x="113"/>
        <item x="13"/>
        <item x="101"/>
        <item x="180"/>
        <item x="43"/>
        <item x="5"/>
        <item x="220"/>
        <item x="194"/>
        <item x="250"/>
        <item x="257"/>
        <item x="170"/>
        <item x="25"/>
        <item x="147"/>
        <item x="251"/>
        <item x="14"/>
        <item x="10"/>
        <item x="146"/>
        <item x="69"/>
        <item x="191"/>
        <item x="179"/>
        <item x="61"/>
        <item x="278"/>
        <item x="155"/>
        <item x="6"/>
        <item x="30"/>
        <item x="104"/>
        <item x="288"/>
        <item x="78"/>
        <item x="90"/>
        <item x="54"/>
        <item x="45"/>
        <item x="276"/>
        <item x="283"/>
        <item x="128"/>
        <item x="4"/>
        <item x="175"/>
        <item x="165"/>
        <item x="177"/>
        <item x="242"/>
        <item x="27"/>
        <item x="18"/>
        <item x="26"/>
        <item x="62"/>
        <item x="9"/>
        <item x="47"/>
        <item x="256"/>
        <item x="80"/>
        <item x="233"/>
        <item x="129"/>
        <item x="126"/>
        <item x="99"/>
        <item x="183"/>
        <item x="76"/>
        <item x="232"/>
        <item x="185"/>
        <item x="289"/>
        <item x="0"/>
        <item x="222"/>
        <item x="100"/>
        <item x="64"/>
        <item x="156"/>
        <item x="176"/>
        <item x="66"/>
        <item x="88"/>
        <item x="266"/>
        <item x="115"/>
        <item x="22"/>
        <item x="15"/>
        <item x="51"/>
        <item x="41"/>
        <item x="95"/>
        <item x="254"/>
        <item x="53"/>
        <item x="255"/>
        <item x="37"/>
        <item x="223"/>
        <item x="252"/>
        <item x="42"/>
        <item x="46"/>
        <item x="121"/>
        <item x="137"/>
        <item x="82"/>
        <item x="279"/>
        <item x="59"/>
        <item x="60"/>
        <item x="71"/>
        <item x="208"/>
        <item x="209"/>
        <item x="286"/>
        <item x="160"/>
        <item x="216"/>
        <item x="162"/>
        <item x="102"/>
        <item x="262"/>
        <item x="263"/>
        <item x="174"/>
        <item x="93"/>
        <item x="122"/>
        <item x="135"/>
        <item x="16"/>
        <item x="203"/>
        <item x="204"/>
        <item x="293"/>
        <item x="132"/>
        <item x="212"/>
        <item x="107"/>
        <item x="52"/>
        <item x="188"/>
        <item x="94"/>
        <item x="127"/>
        <item x="282"/>
        <item x="219"/>
        <item x="29"/>
        <item x="228"/>
        <item x="189"/>
        <item x="44"/>
        <item x="48"/>
        <item x="114"/>
        <item x="166"/>
        <item x="145"/>
        <item x="201"/>
        <item x="285"/>
        <item x="206"/>
        <item x="215"/>
        <item x="173"/>
        <item x="143"/>
        <item x="287"/>
        <item x="106"/>
        <item x="214"/>
        <item x="269"/>
        <item x="259"/>
        <item x="258"/>
        <item x="58"/>
        <item x="74"/>
        <item x="20"/>
        <item x="28"/>
        <item x="35"/>
        <item x="247"/>
        <item x="163"/>
        <item x="264"/>
        <item x="89"/>
        <item x="267"/>
        <item x="97"/>
        <item x="226"/>
        <item x="268"/>
        <item x="211"/>
        <item x="148"/>
        <item x="141"/>
        <item x="193"/>
        <item x="196"/>
        <item x="197"/>
        <item x="198"/>
        <item x="325"/>
        <item x="131"/>
        <item x="40"/>
        <item x="7"/>
        <item x="249"/>
        <item x="123"/>
        <item x="85"/>
        <item x="86"/>
        <item x="260"/>
        <item x="273"/>
        <item x="190"/>
        <item x="272"/>
        <item x="275"/>
        <item x="277"/>
        <item x="224"/>
        <item x="280"/>
        <item x="182"/>
        <item x="19"/>
        <item x="240"/>
        <item x="281"/>
        <item x="134"/>
        <item x="164"/>
        <item x="271"/>
        <item x="109"/>
        <item x="245"/>
        <item x="261"/>
        <item x="1"/>
        <item x="213"/>
        <item x="290"/>
        <item x="371"/>
        <item x="373"/>
        <item x="291"/>
        <item x="292"/>
        <item x="366"/>
        <item x="294"/>
        <item x="167"/>
        <item x="231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187"/>
        <item x="313"/>
        <item x="314"/>
        <item x="315"/>
        <item x="159"/>
        <item x="236"/>
        <item x="316"/>
        <item x="317"/>
        <item x="318"/>
        <item x="119"/>
        <item x="117"/>
        <item x="319"/>
        <item x="320"/>
        <item x="321"/>
        <item x="2"/>
        <item x="171"/>
        <item x="79"/>
        <item x="70"/>
        <item x="91"/>
        <item x="108"/>
        <item x="72"/>
        <item x="181"/>
        <item x="139"/>
        <item x="125"/>
        <item x="184"/>
        <item x="83"/>
        <item x="34"/>
        <item x="36"/>
        <item x="50"/>
        <item x="63"/>
        <item x="87"/>
        <item x="96"/>
        <item x="103"/>
        <item x="112"/>
        <item x="133"/>
        <item x="142"/>
        <item x="150"/>
        <item x="151"/>
        <item x="153"/>
        <item x="154"/>
        <item x="161"/>
        <item x="186"/>
        <item x="192"/>
        <item x="195"/>
        <item x="202"/>
        <item x="205"/>
        <item x="207"/>
        <item x="218"/>
        <item x="221"/>
        <item x="227"/>
        <item x="229"/>
        <item x="230"/>
        <item x="237"/>
        <item x="238"/>
        <item x="239"/>
        <item x="241"/>
        <item x="243"/>
        <item x="322"/>
        <item x="323"/>
        <item x="324"/>
        <item x="326"/>
        <item x="327"/>
        <item x="328"/>
        <item x="329"/>
        <item x="334"/>
        <item x="330"/>
        <item x="336"/>
        <item x="337"/>
        <item x="333"/>
        <item x="335"/>
        <item x="331"/>
        <item x="332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7"/>
        <item x="368"/>
        <item x="369"/>
        <item x="370"/>
        <item x="372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5"/>
        <item x="394"/>
        <item x="396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397"/>
        <item x="437"/>
        <item x="439"/>
        <item x="440"/>
        <item x="441"/>
        <item x="442"/>
        <item x="443"/>
        <item x="438"/>
        <item x="444"/>
        <item x="445"/>
        <item x="446"/>
      </items>
    </pivotField>
    <pivotField axis="axisRow" compact="0" outline="0" subtotalTop="0" showAll="0" defaultSubtotal="0">
      <items count="343">
        <item x="342"/>
        <item x="153"/>
        <item x="226"/>
        <item x="79"/>
        <item x="218"/>
        <item x="63"/>
        <item x="92"/>
        <item x="103"/>
        <item x="62"/>
        <item x="48"/>
        <item x="65"/>
        <item x="43"/>
        <item x="12"/>
        <item x="151"/>
        <item x="28"/>
        <item x="94"/>
        <item x="188"/>
        <item x="204"/>
        <item x="95"/>
        <item x="104"/>
        <item x="33"/>
        <item x="2"/>
        <item x="224"/>
        <item x="114"/>
        <item x="34"/>
        <item x="143"/>
        <item x="4"/>
        <item x="172"/>
        <item x="105"/>
        <item x="174"/>
        <item x="139"/>
        <item x="137"/>
        <item x="97"/>
        <item x="195"/>
        <item x="154"/>
        <item x="156"/>
        <item x="46"/>
        <item x="214"/>
        <item x="81"/>
        <item x="15"/>
        <item x="91"/>
        <item x="16"/>
        <item x="17"/>
        <item x="98"/>
        <item x="141"/>
        <item x="26"/>
        <item x="30"/>
        <item x="119"/>
        <item x="183"/>
        <item x="69"/>
        <item x="132"/>
        <item x="6"/>
        <item x="157"/>
        <item x="113"/>
        <item x="149"/>
        <item x="44"/>
        <item x="200"/>
        <item x="71"/>
        <item x="121"/>
        <item x="49"/>
        <item x="47"/>
        <item x="178"/>
        <item x="54"/>
        <item x="146"/>
        <item x="31"/>
        <item x="152"/>
        <item x="107"/>
        <item x="82"/>
        <item x="163"/>
        <item x="10"/>
        <item x="127"/>
        <item x="128"/>
        <item x="83"/>
        <item x="164"/>
        <item x="122"/>
        <item x="162"/>
        <item x="222"/>
        <item x="55"/>
        <item x="145"/>
        <item x="123"/>
        <item x="189"/>
        <item x="38"/>
        <item x="197"/>
        <item x="108"/>
        <item x="161"/>
        <item x="56"/>
        <item x="88"/>
        <item x="225"/>
        <item x="9"/>
        <item x="198"/>
        <item x="57"/>
        <item x="58"/>
        <item x="171"/>
        <item x="23"/>
        <item x="19"/>
        <item x="87"/>
        <item x="40"/>
        <item x="130"/>
        <item x="20"/>
        <item x="207"/>
        <item x="85"/>
        <item x="41"/>
        <item x="73"/>
        <item x="223"/>
        <item x="70"/>
        <item x="102"/>
        <item x="86"/>
        <item x="21"/>
        <item x="93"/>
        <item x="238"/>
        <item x="29"/>
        <item x="74"/>
        <item x="142"/>
        <item x="112"/>
        <item x="176"/>
        <item x="22"/>
        <item x="181"/>
        <item x="37"/>
        <item x="203"/>
        <item x="5"/>
        <item x="158"/>
        <item x="187"/>
        <item x="39"/>
        <item x="148"/>
        <item x="78"/>
        <item x="140"/>
        <item x="144"/>
        <item x="51"/>
        <item x="52"/>
        <item x="61"/>
        <item x="168"/>
        <item x="72"/>
        <item x="129"/>
        <item x="131"/>
        <item x="135"/>
        <item x="150"/>
        <item x="84"/>
        <item x="115"/>
        <item x="166"/>
        <item x="228"/>
        <item x="169"/>
        <item x="170"/>
        <item x="90"/>
        <item x="42"/>
        <item x="133"/>
        <item x="106"/>
        <item x="101"/>
        <item x="175"/>
        <item x="25"/>
        <item x="185"/>
        <item x="8"/>
        <item x="202"/>
        <item x="35"/>
        <item x="75"/>
        <item x="138"/>
        <item x="118"/>
        <item x="120"/>
        <item x="165"/>
        <item x="193"/>
        <item x="208"/>
        <item x="66"/>
        <item x="68"/>
        <item x="134"/>
        <item x="147"/>
        <item x="212"/>
        <item x="217"/>
        <item x="211"/>
        <item x="209"/>
        <item x="210"/>
        <item x="50"/>
        <item x="53"/>
        <item x="59"/>
        <item x="13"/>
        <item x="18"/>
        <item x="24"/>
        <item x="3"/>
        <item x="199"/>
        <item x="213"/>
        <item x="205"/>
        <item x="216"/>
        <item x="80"/>
        <item x="215"/>
        <item x="206"/>
        <item x="126"/>
        <item x="116"/>
        <item x="109"/>
        <item x="32"/>
        <item x="160"/>
        <item x="201"/>
        <item x="77"/>
        <item x="7"/>
        <item x="219"/>
        <item x="180"/>
        <item x="14"/>
        <item x="220"/>
        <item x="221"/>
        <item x="111"/>
        <item x="136"/>
        <item x="196"/>
        <item x="0"/>
        <item x="286"/>
        <item x="289"/>
        <item x="227"/>
        <item x="257"/>
        <item x="280"/>
        <item x="229"/>
        <item x="230"/>
        <item x="231"/>
        <item x="232"/>
        <item x="233"/>
        <item x="76"/>
        <item x="64"/>
        <item x="234"/>
        <item x="235"/>
        <item x="236"/>
        <item x="237"/>
        <item x="239"/>
        <item x="240"/>
        <item x="241"/>
        <item x="99"/>
        <item x="167"/>
        <item x="182"/>
        <item x="179"/>
        <item x="242"/>
        <item x="243"/>
        <item x="1"/>
        <item x="67"/>
        <item x="60"/>
        <item x="155"/>
        <item x="96"/>
        <item x="11"/>
        <item x="27"/>
        <item x="36"/>
        <item x="45"/>
        <item x="89"/>
        <item x="100"/>
        <item x="110"/>
        <item x="117"/>
        <item x="124"/>
        <item x="125"/>
        <item x="173"/>
        <item x="177"/>
        <item x="184"/>
        <item x="186"/>
        <item x="190"/>
        <item x="191"/>
        <item x="192"/>
        <item x="194"/>
        <item x="244"/>
        <item x="245"/>
        <item x="246"/>
        <item x="247"/>
        <item x="248"/>
        <item x="249"/>
        <item x="255"/>
        <item x="256"/>
        <item x="250"/>
        <item x="251"/>
        <item x="252"/>
        <item x="253"/>
        <item x="254"/>
        <item x="159"/>
        <item x="259"/>
        <item x="260"/>
        <item x="258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1"/>
        <item x="282"/>
        <item x="283"/>
        <item x="284"/>
        <item x="285"/>
        <item x="287"/>
        <item x="288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06"/>
        <item x="337"/>
        <item x="338"/>
        <item x="339"/>
        <item x="340"/>
        <item x="341"/>
      </items>
    </pivotField>
    <pivotField axis="axisRow" compact="0" outline="0" subtotalTop="0" multipleItemSelectionAllowed="1" showAll="0" sortType="descending" defaultSubtotal="0">
      <items count="16">
        <item x="15"/>
        <item h="1" x="13"/>
        <item h="1" x="4"/>
        <item h="1" x="0"/>
        <item h="1" x="2"/>
        <item h="1" x="9"/>
        <item h="1" x="7"/>
        <item h="1" x="5"/>
        <item h="1" x="6"/>
        <item h="1" x="3"/>
        <item h="1" x="1"/>
        <item h="1" x="11"/>
        <item h="1" x="8"/>
        <item h="1" x="14"/>
        <item h="1" x="12"/>
        <item h="1" x="10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ubtotalTop="0" showAll="0" defaultSubtotal="0">
      <items count="45">
        <item x="44"/>
        <item x="17"/>
        <item x="3"/>
        <item x="0"/>
        <item x="5"/>
        <item x="18"/>
        <item x="15"/>
        <item x="4"/>
        <item x="21"/>
        <item x="20"/>
        <item x="8"/>
        <item x="10"/>
        <item x="2"/>
        <item x="12"/>
        <item x="22"/>
        <item x="7"/>
        <item x="27"/>
        <item x="28"/>
        <item x="29"/>
        <item x="30"/>
        <item x="31"/>
        <item x="38"/>
        <item x="37"/>
        <item x="1"/>
        <item x="19"/>
        <item x="11"/>
        <item x="9"/>
        <item x="13"/>
        <item x="14"/>
        <item x="23"/>
        <item x="6"/>
        <item x="16"/>
        <item x="24"/>
        <item x="25"/>
        <item x="26"/>
        <item x="32"/>
        <item x="33"/>
        <item x="34"/>
        <item x="35"/>
        <item x="36"/>
        <item x="39"/>
        <item x="40"/>
        <item x="41"/>
        <item x="42"/>
        <item x="43"/>
      </items>
    </pivotField>
    <pivotField dataField="1" compact="0" outline="0" subtotalTop="0" showAll="0" defaultSubtotal="0"/>
    <pivotField dataField="1" compact="0" outline="0" subtotalTop="0" showAll="0" defaultSubtotal="0"/>
    <pivotField compact="0" outline="0" showAll="0" defaultSubtotal="0"/>
    <pivotField dataField="1" compact="0" outline="0" subtotalTop="0" showAll="0" defaultSubtotal="0"/>
    <pivotField dataField="1" compact="0" outline="0" subtotalTop="0" showAll="0" defaultSubtotal="0"/>
  </pivotFields>
  <rowFields count="5">
    <field x="3"/>
    <field x="4"/>
    <field x="5"/>
    <field x="6"/>
    <field x="7"/>
  </rowFields>
  <rowItems count="1"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1">
    <pageField fld="0" hier="-1"/>
  </pageFields>
  <dataFields count="4">
    <dataField name="Count of Edibles" fld="8" subtotal="count" baseField="0" baseItem="0" numFmtId="2"/>
    <dataField name="Count of Inedibles" fld="9" subtotal="count" baseField="0" baseItem="0"/>
    <dataField name="Sum of kg" fld="11" baseField="0" baseItem="0" numFmtId="166"/>
    <dataField name="Sum of Points" fld="12" baseField="0" baseItem="0" numFmtId="166"/>
  </dataFields>
  <formats count="66">
    <format dxfId="1791">
      <pivotArea field="3" type="button" dataOnly="0" labelOnly="1" outline="0" axis="axisRow" fieldPosition="0"/>
    </format>
    <format dxfId="1790">
      <pivotArea field="4" type="button" dataOnly="0" labelOnly="1" outline="0" axis="axisRow" fieldPosition="1"/>
    </format>
    <format dxfId="1789">
      <pivotArea field="5" type="button" dataOnly="0" labelOnly="1" outline="0" axis="axisRow" fieldPosition="2"/>
    </format>
    <format dxfId="1788">
      <pivotArea field="6" type="button" dataOnly="0" labelOnly="1" outline="0" axis="axisRow" fieldPosition="3"/>
    </format>
    <format dxfId="1787">
      <pivotArea field="3" type="button" dataOnly="0" labelOnly="1" outline="0" axis="axisRow" fieldPosition="0"/>
    </format>
    <format dxfId="1786">
      <pivotArea field="4" type="button" dataOnly="0" labelOnly="1" outline="0" axis="axisRow" fieldPosition="1"/>
    </format>
    <format dxfId="1785">
      <pivotArea field="5" type="button" dataOnly="0" labelOnly="1" outline="0" axis="axisRow" fieldPosition="2"/>
    </format>
    <format dxfId="1784">
      <pivotArea field="6" type="button" dataOnly="0" labelOnly="1" outline="0" axis="axisRow" fieldPosition="3"/>
    </format>
    <format dxfId="1783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782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781">
      <pivotArea dataOnly="0" labelOnly="1" outline="0" fieldPosition="0">
        <references count="1">
          <reference field="4294967294" count="1">
            <x v="1"/>
          </reference>
        </references>
      </pivotArea>
    </format>
    <format dxfId="1780">
      <pivotArea outline="0" collapsedLevelsAreSubtotals="1" fieldPosition="0">
        <references count="1">
          <reference field="4294967294" count="1" selected="0">
            <x v="3"/>
          </reference>
        </references>
      </pivotArea>
    </format>
    <format dxfId="1779">
      <pivotArea outline="0" fieldPosition="0">
        <references count="1">
          <reference field="4294967294" count="1">
            <x v="0"/>
          </reference>
        </references>
      </pivotArea>
    </format>
    <format dxfId="1778">
      <pivotArea field="3" type="button" dataOnly="0" labelOnly="1" outline="0" axis="axisRow" fieldPosition="0"/>
    </format>
    <format dxfId="1777">
      <pivotArea field="7" type="button" dataOnly="0" labelOnly="1" outline="0" axis="axisRow" fieldPosition="4"/>
    </format>
    <format dxfId="1776">
      <pivotArea field="4" type="button" dataOnly="0" labelOnly="1" outline="0" axis="axisRow" fieldPosition="1"/>
    </format>
    <format dxfId="1775">
      <pivotArea field="5" type="button" dataOnly="0" labelOnly="1" outline="0" axis="axisRow" fieldPosition="2"/>
    </format>
    <format dxfId="1774">
      <pivotArea field="6" type="button" dataOnly="0" labelOnly="1" outline="0" axis="axisRow" fieldPosition="3"/>
    </format>
    <format dxfId="1773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772">
      <pivotArea field="3" type="button" dataOnly="0" labelOnly="1" outline="0" axis="axisRow" fieldPosition="0"/>
    </format>
    <format dxfId="1771">
      <pivotArea field="7" type="button" dataOnly="0" labelOnly="1" outline="0" axis="axisRow" fieldPosition="4"/>
    </format>
    <format dxfId="1770">
      <pivotArea field="4" type="button" dataOnly="0" labelOnly="1" outline="0" axis="axisRow" fieldPosition="1"/>
    </format>
    <format dxfId="1769">
      <pivotArea field="5" type="button" dataOnly="0" labelOnly="1" outline="0" axis="axisRow" fieldPosition="2"/>
    </format>
    <format dxfId="1768">
      <pivotArea field="6" type="button" dataOnly="0" labelOnly="1" outline="0" axis="axisRow" fieldPosition="3"/>
    </format>
    <format dxfId="1767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766">
      <pivotArea field="3" type="button" dataOnly="0" labelOnly="1" outline="0" axis="axisRow" fieldPosition="0"/>
    </format>
    <format dxfId="1765">
      <pivotArea field="7" type="button" dataOnly="0" labelOnly="1" outline="0" axis="axisRow" fieldPosition="4"/>
    </format>
    <format dxfId="1764">
      <pivotArea field="4" type="button" dataOnly="0" labelOnly="1" outline="0" axis="axisRow" fieldPosition="1"/>
    </format>
    <format dxfId="1763">
      <pivotArea field="5" type="button" dataOnly="0" labelOnly="1" outline="0" axis="axisRow" fieldPosition="2"/>
    </format>
    <format dxfId="1762">
      <pivotArea field="6" type="button" dataOnly="0" labelOnly="1" outline="0" axis="axisRow" fieldPosition="3"/>
    </format>
    <format dxfId="1761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760">
      <pivotArea dataOnly="0" labelOnly="1" outline="0" fieldPosition="0">
        <references count="1">
          <reference field="4294967294" count="1">
            <x v="3"/>
          </reference>
        </references>
      </pivotArea>
    </format>
    <format dxfId="1759">
      <pivotArea dataOnly="0" labelOnly="1" outline="0" fieldPosition="0">
        <references count="1">
          <reference field="4294967294" count="1">
            <x v="2"/>
          </reference>
        </references>
      </pivotArea>
    </format>
    <format dxfId="1758">
      <pivotArea outline="0" collapsedLevelsAreSubtotals="1" fieldPosition="0">
        <references count="1">
          <reference field="4294967294" count="2" selected="0">
            <x v="2"/>
            <x v="3"/>
          </reference>
        </references>
      </pivotArea>
    </format>
    <format dxfId="1757">
      <pivotArea field="5" type="button" dataOnly="0" labelOnly="1" outline="0" axis="axisRow" fieldPosition="2"/>
    </format>
    <format dxfId="1756">
      <pivotArea outline="0" collapsedLevelsAreSubtotals="1" fieldPosition="0"/>
    </format>
    <format dxfId="1755">
      <pivotArea field="3" type="button" dataOnly="0" labelOnly="1" outline="0" axis="axisRow" fieldPosition="0"/>
    </format>
    <format dxfId="1754">
      <pivotArea field="7" type="button" dataOnly="0" labelOnly="1" outline="0" axis="axisRow" fieldPosition="4"/>
    </format>
    <format dxfId="1753">
      <pivotArea field="4" type="button" dataOnly="0" labelOnly="1" outline="0" axis="axisRow" fieldPosition="1"/>
    </format>
    <format dxfId="1752">
      <pivotArea field="5" type="button" dataOnly="0" labelOnly="1" outline="0" axis="axisRow" fieldPosition="2"/>
    </format>
    <format dxfId="1751">
      <pivotArea field="6" type="button" dataOnly="0" labelOnly="1" outline="0" axis="axisRow" fieldPosition="3"/>
    </format>
    <format dxfId="1750">
      <pivotArea dataOnly="0" labelOnly="1" outline="0" fieldPosition="0">
        <references count="1">
          <reference field="3" count="50">
            <x v="348"/>
            <x v="349"/>
            <x v="355"/>
            <x v="356"/>
            <x v="357"/>
            <x v="358"/>
            <x v="359"/>
            <x v="371"/>
            <x v="374"/>
            <x v="385"/>
            <x v="401"/>
            <x v="421"/>
            <x v="423"/>
            <x v="424"/>
            <x v="426"/>
            <x v="434"/>
            <x v="444"/>
            <x v="450"/>
            <x v="454"/>
            <x v="456"/>
            <x v="457"/>
            <x v="459"/>
            <x v="479"/>
            <x v="480"/>
            <x v="481"/>
            <x v="488"/>
            <x v="494"/>
            <x v="495"/>
            <x v="512"/>
            <x v="515"/>
            <x v="516"/>
            <x v="518"/>
            <x v="519"/>
            <x v="523"/>
            <x v="529"/>
            <x v="534"/>
            <x v="536"/>
            <x v="558"/>
            <x v="566"/>
            <x v="577"/>
            <x v="578"/>
            <x v="584"/>
            <x v="596"/>
            <x v="599"/>
            <x v="609"/>
            <x v="615"/>
            <x v="633"/>
            <x v="661"/>
            <x v="687"/>
            <x v="689"/>
          </reference>
        </references>
      </pivotArea>
    </format>
    <format dxfId="1749">
      <pivotArea dataOnly="0" labelOnly="1" outline="0" fieldPosition="0">
        <references count="1">
          <reference field="3" count="50">
            <x v="351"/>
            <x v="360"/>
            <x v="370"/>
            <x v="376"/>
            <x v="383"/>
            <x v="384"/>
            <x v="386"/>
            <x v="391"/>
            <x v="394"/>
            <x v="395"/>
            <x v="397"/>
            <x v="399"/>
            <x v="402"/>
            <x v="405"/>
            <x v="408"/>
            <x v="410"/>
            <x v="415"/>
            <x v="430"/>
            <x v="451"/>
            <x v="463"/>
            <x v="464"/>
            <x v="466"/>
            <x v="467"/>
            <x v="469"/>
            <x v="470"/>
            <x v="478"/>
            <x v="482"/>
            <x v="483"/>
            <x v="501"/>
            <x v="507"/>
            <x v="514"/>
            <x v="521"/>
            <x v="532"/>
            <x v="543"/>
            <x v="544"/>
            <x v="559"/>
            <x v="565"/>
            <x v="575"/>
            <x v="591"/>
            <x v="593"/>
            <x v="601"/>
            <x v="612"/>
            <x v="614"/>
            <x v="616"/>
            <x v="628"/>
            <x v="658"/>
            <x v="667"/>
            <x v="676"/>
            <x v="688"/>
            <x v="690"/>
          </reference>
        </references>
      </pivotArea>
    </format>
    <format dxfId="1748">
      <pivotArea dataOnly="0" labelOnly="1" outline="0" fieldPosition="0">
        <references count="1">
          <reference field="3" count="27">
            <x v="352"/>
            <x v="354"/>
            <x v="373"/>
            <x v="375"/>
            <x v="380"/>
            <x v="381"/>
            <x v="411"/>
            <x v="412"/>
            <x v="440"/>
            <x v="442"/>
            <x v="446"/>
            <x v="447"/>
            <x v="462"/>
            <x v="468"/>
            <x v="477"/>
            <x v="485"/>
            <x v="486"/>
            <x v="496"/>
            <x v="500"/>
            <x v="540"/>
            <x v="550"/>
            <x v="645"/>
            <x v="646"/>
            <x v="647"/>
            <x v="650"/>
            <x v="651"/>
            <x v="670"/>
          </reference>
        </references>
      </pivotArea>
    </format>
    <format dxfId="1747">
      <pivotArea dataOnly="0" labelOnly="1" grandRow="1" outline="0" fieldPosition="0"/>
    </format>
    <format dxfId="1746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745">
      <pivotArea field="3" type="button" dataOnly="0" labelOnly="1" outline="0" axis="axisRow" fieldPosition="0"/>
    </format>
    <format dxfId="1744">
      <pivotArea field="7" type="button" dataOnly="0" labelOnly="1" outline="0" axis="axisRow" fieldPosition="4"/>
    </format>
    <format dxfId="1743">
      <pivotArea field="4" type="button" dataOnly="0" labelOnly="1" outline="0" axis="axisRow" fieldPosition="1"/>
    </format>
    <format dxfId="1742">
      <pivotArea field="5" type="button" dataOnly="0" labelOnly="1" outline="0" axis="axisRow" fieldPosition="2"/>
    </format>
    <format dxfId="1741">
      <pivotArea field="6" type="button" dataOnly="0" labelOnly="1" outline="0" axis="axisRow" fieldPosition="3"/>
    </format>
    <format dxfId="1740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739">
      <pivotArea outline="0" collapsedLevelsAreSubtotals="1" fieldPosition="0">
        <references count="1">
          <reference field="4294967294" count="1" selected="0">
            <x v="2"/>
          </reference>
        </references>
      </pivotArea>
    </format>
    <format dxfId="1738">
      <pivotArea outline="0" collapsedLevelsAreSubtotals="1" fieldPosition="0">
        <references count="1">
          <reference field="4294967294" count="1" selected="0">
            <x v="3"/>
          </reference>
        </references>
      </pivotArea>
    </format>
    <format dxfId="1737">
      <pivotArea dataOnly="0" labelOnly="1" outline="0" fieldPosition="0">
        <references count="1">
          <reference field="4294967294" count="1">
            <x v="3"/>
          </reference>
        </references>
      </pivotArea>
    </format>
    <format dxfId="1736">
      <pivotArea outline="0" collapsedLevelsAreSubtotals="1" fieldPosition="0">
        <references count="1">
          <reference field="4294967294" count="3" selected="0">
            <x v="1"/>
            <x v="2"/>
            <x v="3"/>
          </reference>
        </references>
      </pivotArea>
    </format>
    <format dxfId="1735">
      <pivotArea type="topRight" dataOnly="0" labelOnly="1" outline="0" fieldPosition="0"/>
    </format>
    <format dxfId="1734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733">
      <pivotArea field="3" type="button" dataOnly="0" labelOnly="1" outline="0" axis="axisRow" fieldPosition="0"/>
    </format>
    <format dxfId="1732">
      <pivotArea field="7" type="button" dataOnly="0" labelOnly="1" outline="0" axis="axisRow" fieldPosition="4"/>
    </format>
    <format dxfId="1731">
      <pivotArea field="4" type="button" dataOnly="0" labelOnly="1" outline="0" axis="axisRow" fieldPosition="1"/>
    </format>
    <format dxfId="1730">
      <pivotArea field="5" type="button" dataOnly="0" labelOnly="1" outline="0" axis="axisRow" fieldPosition="2"/>
    </format>
    <format dxfId="1729">
      <pivotArea field="6" type="button" dataOnly="0" labelOnly="1" outline="0" axis="axisRow" fieldPosition="3"/>
    </format>
    <format dxfId="1728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727">
      <pivotArea type="all" dataOnly="0" outline="0" fieldPosition="0"/>
    </format>
    <format dxfId="1726">
      <pivotArea type="all" dataOnly="0" outline="0" fieldPosition="0"/>
    </format>
  </formats>
  <pivotTableStyleInfo name="PivotTable Style 1" showRowHeaders="1" showColHeaders="0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700-000000000000}" name="PivotTable1" cacheId="133" applyNumberFormats="0" applyBorderFormats="0" applyFontFormats="0" applyPatternFormats="0" applyAlignmentFormats="0" applyWidthHeightFormats="1" dataCaption="Values" updatedVersion="6" minRefreshableVersion="3" showDrill="0" useAutoFormatting="1" colGrandTotals="0" itemPrintTitles="1" createdVersion="4" indent="0" compact="0" compactData="0" multipleFieldFilters="0" fieldListSortAscending="1">
  <location ref="A5:I7" firstHeaderRow="1" firstDataRow="2" firstDataCol="5" rowPageCount="1" colPageCount="1"/>
  <pivotFields count="13">
    <pivotField axis="axisPage" compact="0" outline="0" subtotalTop="0" multipleItemSelectionAllowed="1" showAll="0" defaultSubtotal="0">
      <items count="46">
        <item h="1" x="43"/>
        <item h="1" x="14"/>
        <item h="1" m="1" x="44"/>
        <item h="1" x="18"/>
        <item h="1" x="13"/>
        <item h="1" x="8"/>
        <item h="1" m="1" x="45"/>
        <item h="1" x="9"/>
        <item h="1" x="10"/>
        <item h="1" x="11"/>
        <item h="1" x="12"/>
        <item h="1" x="15"/>
        <item h="1" x="16"/>
        <item h="1" x="17"/>
        <item h="1" x="19"/>
        <item h="1" x="1"/>
        <item h="1" x="2"/>
        <item h="1" x="3"/>
        <item h="1" x="0"/>
        <item h="1" x="4"/>
        <item h="1" x="5"/>
        <item h="1" x="6"/>
        <item h="1" x="7"/>
        <item h="1" x="20"/>
        <item h="1" x="21"/>
        <item h="1" x="22"/>
        <item h="1" x="23"/>
        <item h="1" x="24"/>
        <item h="1" x="25"/>
        <item h="1" x="26"/>
        <item h="1" x="27"/>
        <item h="1" x="28"/>
        <item h="1" x="29"/>
        <item h="1" x="30"/>
        <item h="1" x="31"/>
        <item h="1" x="32"/>
        <item h="1" x="33"/>
        <item h="1" x="34"/>
        <item h="1" x="35"/>
        <item h="1" x="36"/>
        <item x="37"/>
        <item h="1" x="38"/>
        <item h="1" x="39"/>
        <item h="1" x="40"/>
        <item h="1" x="41"/>
        <item h="1" x="42"/>
      </items>
    </pivotField>
    <pivotField compact="0" outline="0" subtotalTop="0" multipleItemSelectionAllowed="1" showAll="0" defaultSubtotal="0"/>
    <pivotField compact="0" outline="0" subtotalTop="0" showAll="0" defaultSubtotal="0"/>
    <pivotField axis="axisRow" compact="0" outline="0" subtotalTop="0" showAll="0" sortType="descending" defaultSubtotal="0">
      <items count="1046">
        <item m="1" x="663"/>
        <item m="1" x="784"/>
        <item m="1" x="992"/>
        <item m="1" x="967"/>
        <item m="1" x="1007"/>
        <item m="1" x="789"/>
        <item m="1" x="783"/>
        <item m="1" x="990"/>
        <item m="1" x="977"/>
        <item m="1" x="767"/>
        <item m="1" x="975"/>
        <item m="1" x="763"/>
        <item m="1" x="995"/>
        <item m="1" x="987"/>
        <item m="1" x="765"/>
        <item m="1" x="762"/>
        <item m="1" x="798"/>
        <item m="1" x="1003"/>
        <item m="1" x="771"/>
        <item m="1" x="976"/>
        <item m="1" x="972"/>
        <item m="1" x="810"/>
        <item m="1" x="1013"/>
        <item m="1" x="1024"/>
        <item m="1" x="808"/>
        <item m="1" x="778"/>
        <item m="1" x="985"/>
        <item m="1" x="806"/>
        <item m="1" x="1011"/>
        <item m="1" x="795"/>
        <item m="1" x="1025"/>
        <item m="1" x="809"/>
        <item m="1" x="825"/>
        <item m="1" x="1032"/>
        <item m="1" x="818"/>
        <item m="1" x="1023"/>
        <item m="1" x="796"/>
        <item m="1" x="786"/>
        <item m="1" x="835"/>
        <item m="1" x="816"/>
        <item m="1" x="834"/>
        <item m="1" x="1030"/>
        <item m="1" x="815"/>
        <item m="1" x="1009"/>
        <item m="1" x="859"/>
        <item m="1" x="680"/>
        <item m="1" x="667"/>
        <item m="1" x="832"/>
        <item m="1" x="822"/>
        <item m="1" x="814"/>
        <item m="1" x="690"/>
        <item m="1" x="857"/>
        <item m="1" x="666"/>
        <item m="1" x="830"/>
        <item m="1" x="1040"/>
        <item m="1" x="821"/>
        <item m="1" x="812"/>
        <item m="1" x="696"/>
        <item m="1" x="676"/>
        <item m="1" x="842"/>
        <item m="1" x="880"/>
        <item m="1" x="901"/>
        <item m="1" x="902"/>
        <item m="1" x="905"/>
        <item m="1" x="910"/>
        <item m="1" x="912"/>
        <item m="1" x="721"/>
        <item m="1" x="722"/>
        <item m="1" x="713"/>
        <item m="1" x="714"/>
        <item m="1" x="720"/>
        <item m="1" x="847"/>
        <item m="1" x="671"/>
        <item m="1" x="836"/>
        <item m="1" x="1043"/>
        <item m="1" x="826"/>
        <item m="1" x="1034"/>
        <item m="1" x="1026"/>
        <item m="1" x="684"/>
        <item m="1" x="670"/>
        <item m="1" x="698"/>
        <item m="1" x="876"/>
        <item m="1" x="693"/>
        <item m="1" x="863"/>
        <item m="1" x="683"/>
        <item m="1" x="846"/>
        <item m="1" x="669"/>
        <item m="1" x="1027"/>
        <item m="1" x="1016"/>
        <item m="1" x="803"/>
        <item m="1" x="996"/>
        <item m="1" x="828"/>
        <item m="1" x="1014"/>
        <item m="1" x="849"/>
        <item m="1" x="1045"/>
        <item m="1" x="820"/>
        <item m="1" x="877"/>
        <item m="1" x="866"/>
        <item m="1" x="827"/>
        <item m="1" x="1035"/>
        <item m="1" x="882"/>
        <item m="1" x="699"/>
        <item m="1" x="921"/>
        <item m="1" x="737"/>
        <item m="1" x="749"/>
        <item m="1" x="742"/>
        <item m="1" x="920"/>
        <item m="1" x="736"/>
        <item m="1" x="728"/>
        <item m="1" x="914"/>
        <item m="1" x="725"/>
        <item m="1" x="936"/>
        <item m="1" x="748"/>
        <item m="1" x="919"/>
        <item m="1" x="735"/>
        <item m="1" x="727"/>
        <item m="1" x="949"/>
        <item m="1" x="668"/>
        <item m="1" x="833"/>
        <item m="1" x="1020"/>
        <item m="1" x="875"/>
        <item m="1" x="678"/>
        <item m="1" x="831"/>
        <item m="1" x="697"/>
        <item m="1" x="689"/>
        <item m="1" x="856"/>
        <item m="1" x="677"/>
        <item m="1" x="665"/>
        <item m="1" x="829"/>
        <item m="1" x="1039"/>
        <item m="1" x="891"/>
        <item m="1" x="708"/>
        <item m="1" x="881"/>
        <item m="1" x="870"/>
        <item m="1" x="890"/>
        <item m="1" x="695"/>
        <item m="1" x="869"/>
        <item m="1" x="893"/>
        <item m="1" x="889"/>
        <item m="1" x="706"/>
        <item m="1" x="886"/>
        <item m="1" x="850"/>
        <item m="1" x="852"/>
        <item m="1" x="853"/>
        <item m="1" x="855"/>
        <item m="1" x="860"/>
        <item m="1" x="862"/>
        <item m="1" x="865"/>
        <item m="1" x="867"/>
        <item m="1" x="672"/>
        <item m="1" x="674"/>
        <item m="1" x="675"/>
        <item m="1" x="679"/>
        <item m="1" x="686"/>
        <item m="1" x="837"/>
        <item m="1" x="839"/>
        <item m="1" x="840"/>
        <item m="1" x="845"/>
        <item m="1" x="752"/>
        <item m="1" x="734"/>
        <item m="1" x="948"/>
        <item m="1" x="756"/>
        <item m="1" x="945"/>
        <item m="1" x="934"/>
        <item m="1" x="926"/>
        <item m="1" x="918"/>
        <item m="1" x="733"/>
        <item m="1" x="947"/>
        <item m="1" x="755"/>
        <item m="1" x="943"/>
        <item m="1" x="745"/>
        <item m="1" x="759"/>
        <item m="1" x="955"/>
        <item m="1" x="793"/>
        <item m="1" x="794"/>
        <item m="1" x="799"/>
        <item m="1" x="801"/>
        <item m="1" x="804"/>
        <item m="1" x="999"/>
        <item m="1" x="1001"/>
        <item m="1" x="1004"/>
        <item m="1" x="1005"/>
        <item m="1" x="1008"/>
        <item m="1" x="785"/>
        <item m="1" x="788"/>
        <item m="1" x="790"/>
        <item m="1" x="780"/>
        <item m="1" x="781"/>
        <item m="1" x="983"/>
        <item m="1" x="984"/>
        <item m="1" x="988"/>
        <item m="1" x="766"/>
        <item m="1" x="768"/>
        <item m="1" x="773"/>
        <item m="1" x="774"/>
        <item m="1" x="974"/>
        <item m="1" x="730"/>
        <item m="1" x="731"/>
        <item m="1" x="732"/>
        <item m="1" x="904"/>
        <item m="1" x="906"/>
        <item m="1" x="908"/>
        <item m="1" x="909"/>
        <item m="1" x="911"/>
        <item m="1" x="915"/>
        <item m="1" x="715"/>
        <item m="1" x="702"/>
        <item m="1" x="879"/>
        <item m="1" x="885"/>
        <item m="1" x="694"/>
        <item m="1" x="851"/>
        <item m="1" x="709"/>
        <item m="1" x="884"/>
        <item m="1" x="895"/>
        <item m="1" x="892"/>
        <item m="1" x="887"/>
        <item m="1" x="705"/>
        <item m="1" x="883"/>
        <item m="1" x="700"/>
        <item m="1" x="878"/>
        <item m="1" x="723"/>
        <item m="1" x="899"/>
        <item m="1" x="719"/>
        <item m="1" x="894"/>
        <item m="1" x="711"/>
        <item m="1" x="754"/>
        <item m="1" x="939"/>
        <item m="1" x="932"/>
        <item m="1" x="744"/>
        <item m="1" x="922"/>
        <item m="1" x="758"/>
        <item m="1" x="938"/>
        <item m="1" x="931"/>
        <item m="1" x="743"/>
        <item m="1" x="946"/>
        <item m="1" x="753"/>
        <item m="1" x="750"/>
        <item m="1" x="819"/>
        <item m="1" x="1042"/>
        <item m="1" x="861"/>
        <item m="1" x="979"/>
        <item m="1" x="764"/>
        <item m="1" x="787"/>
        <item m="1" x="986"/>
        <item m="1" x="770"/>
        <item m="1" x="993"/>
        <item m="1" x="1041"/>
        <item m="1" x="1010"/>
        <item m="1" x="874"/>
        <item m="1" x="813"/>
        <item m="1" x="703"/>
        <item m="1" x="718"/>
        <item m="1" x="664"/>
        <item m="1" x="1044"/>
        <item m="1" x="917"/>
        <item m="1" x="929"/>
        <item m="1" x="928"/>
        <item m="1" x="916"/>
        <item m="1" x="1028"/>
        <item m="1" x="873"/>
        <item m="1" x="872"/>
        <item m="1" x="688"/>
        <item m="1" x="707"/>
        <item m="1" x="712"/>
        <item m="1" x="989"/>
        <item m="1" x="726"/>
        <item m="1" x="729"/>
        <item m="1" x="717"/>
        <item m="1" x="858"/>
        <item m="1" x="681"/>
        <item m="1" x="843"/>
        <item m="1" x="747"/>
        <item m="1" x="937"/>
        <item m="1" x="760"/>
        <item m="1" x="687"/>
        <item m="1" x="888"/>
        <item m="1" x="701"/>
        <item m="1" x="991"/>
        <item m="1" x="769"/>
        <item m="1" x="791"/>
        <item m="1" x="792"/>
        <item m="1" x="800"/>
        <item m="1" x="782"/>
        <item m="1" x="775"/>
        <item m="1" x="772"/>
        <item m="1" x="966"/>
        <item m="1" x="994"/>
        <item m="1" x="1002"/>
        <item m="1" x="779"/>
        <item m="1" x="797"/>
        <item m="1" x="824"/>
        <item m="1" x="1031"/>
        <item m="1" x="682"/>
        <item m="1" x="841"/>
        <item m="1" x="868"/>
        <item m="1" x="1033"/>
        <item m="1" x="935"/>
        <item m="1" x="924"/>
        <item m="1" x="746"/>
        <item x="662"/>
        <item m="1" x="741"/>
        <item m="1" x="740"/>
        <item m="1" x="757"/>
        <item m="1" x="739"/>
        <item m="1" x="957"/>
        <item m="1" x="738"/>
        <item m="1" x="950"/>
        <item m="1" x="896"/>
        <item m="1" x="854"/>
        <item m="1" x="704"/>
        <item m="1" x="691"/>
        <item m="1" x="710"/>
        <item m="1" x="848"/>
        <item m="1" x="673"/>
        <item m="1" x="838"/>
        <item m="1" x="724"/>
        <item m="1" x="898"/>
        <item m="1" x="844"/>
        <item m="1" x="871"/>
        <item m="1" x="807"/>
        <item m="1" x="823"/>
        <item m="1" x="1029"/>
        <item m="1" x="1019"/>
        <item m="1" x="776"/>
        <item m="1" x="761"/>
        <item m="1" x="913"/>
        <item m="1" x="897"/>
        <item m="1" x="900"/>
        <item m="1" x="903"/>
        <item m="1" x="1012"/>
        <item m="1" x="1021"/>
        <item m="1" x="805"/>
        <item m="1" x="951"/>
        <item m="1" x="751"/>
        <item m="1" x="930"/>
        <item m="1" x="777"/>
        <item m="1" x="933"/>
        <item m="1" x="864"/>
        <item m="1" x="692"/>
        <item m="1" x="802"/>
        <item m="1" x="1006"/>
        <item m="1" x="973"/>
        <item m="1" x="817"/>
        <item m="1" x="1022"/>
        <item m="1" x="811"/>
        <item m="1" x="907"/>
        <item m="1" x="685"/>
        <item m="1" x="716"/>
        <item x="237"/>
        <item x="311"/>
        <item x="255"/>
        <item x="235"/>
        <item x="350"/>
        <item x="351"/>
        <item x="174"/>
        <item x="236"/>
        <item x="127"/>
        <item x="128"/>
        <item x="131"/>
        <item x="132"/>
        <item x="136"/>
        <item x="137"/>
        <item x="302"/>
        <item x="346"/>
        <item x="64"/>
        <item x="68"/>
        <item x="66"/>
        <item x="62"/>
        <item x="67"/>
        <item x="65"/>
        <item x="245"/>
        <item x="244"/>
        <item x="334"/>
        <item x="247"/>
        <item x="249"/>
        <item x="246"/>
        <item x="296"/>
        <item x="248"/>
        <item x="393"/>
        <item x="110"/>
        <item x="114"/>
        <item x="252"/>
        <item x="332"/>
        <item x="116"/>
        <item x="120"/>
        <item x="121"/>
        <item x="124"/>
        <item x="126"/>
        <item x="382"/>
        <item x="385"/>
        <item x="383"/>
        <item x="210"/>
        <item x="212"/>
        <item x="214"/>
        <item x="377"/>
        <item x="8"/>
        <item x="307"/>
        <item x="97"/>
        <item x="331"/>
        <item x="98"/>
        <item x="99"/>
        <item x="101"/>
        <item x="102"/>
        <item x="395"/>
        <item x="330"/>
        <item x="74"/>
        <item x="75"/>
        <item x="77"/>
        <item x="78"/>
        <item x="79"/>
        <item x="80"/>
        <item x="82"/>
        <item x="87"/>
        <item x="344"/>
        <item x="91"/>
        <item x="92"/>
        <item x="370"/>
        <item x="368"/>
        <item x="369"/>
        <item x="411"/>
        <item x="408"/>
        <item x="181"/>
        <item x="182"/>
        <item x="185"/>
        <item x="189"/>
        <item x="192"/>
        <item x="194"/>
        <item x="329"/>
        <item x="282"/>
        <item x="283"/>
        <item x="195"/>
        <item x="196"/>
        <item x="199"/>
        <item x="202"/>
        <item x="208"/>
        <item x="209"/>
        <item x="349"/>
        <item x="367"/>
        <item x="412"/>
        <item x="223"/>
        <item x="348"/>
        <item x="226"/>
        <item x="228"/>
        <item x="229"/>
        <item x="230"/>
        <item x="231"/>
        <item x="232"/>
        <item x="93"/>
        <item x="365"/>
        <item x="275"/>
        <item x="42"/>
        <item x="43"/>
        <item x="44"/>
        <item x="313"/>
        <item x="163"/>
        <item x="176"/>
        <item x="317"/>
        <item x="319"/>
        <item x="362"/>
        <item x="168"/>
        <item x="413"/>
        <item x="414"/>
        <item x="389"/>
        <item x="139"/>
        <item x="140"/>
        <item x="141"/>
        <item x="143"/>
        <item x="145"/>
        <item x="251"/>
        <item x="146"/>
        <item x="147"/>
        <item x="150"/>
        <item x="152"/>
        <item x="277"/>
        <item x="359"/>
        <item x="333"/>
        <item x="415"/>
        <item x="0"/>
        <item x="1"/>
        <item x="3"/>
        <item x="4"/>
        <item x="5"/>
        <item x="6"/>
        <item x="11"/>
        <item x="14"/>
        <item x="15"/>
        <item x="266"/>
        <item x="267"/>
        <item x="268"/>
        <item x="354"/>
        <item x="270"/>
        <item x="269"/>
        <item x="405"/>
        <item x="391"/>
        <item x="10"/>
        <item x="22"/>
        <item x="257"/>
        <item x="258"/>
        <item x="26"/>
        <item x="322"/>
        <item x="27"/>
        <item x="25"/>
        <item x="17"/>
        <item x="37"/>
        <item x="404"/>
        <item x="20"/>
        <item x="403"/>
        <item x="35"/>
        <item x="402"/>
        <item x="29"/>
        <item x="38"/>
        <item x="23"/>
        <item x="46"/>
        <item x="48"/>
        <item x="53"/>
        <item x="55"/>
        <item x="57"/>
        <item x="60"/>
        <item x="159"/>
        <item x="161"/>
        <item x="164"/>
        <item x="166"/>
        <item x="167"/>
        <item x="178"/>
        <item x="406"/>
        <item x="314"/>
        <item x="361"/>
        <item x="360"/>
        <item x="28"/>
        <item x="9"/>
        <item x="263"/>
        <item x="325"/>
        <item x="47"/>
        <item x="54"/>
        <item x="56"/>
        <item x="160"/>
        <item x="240"/>
        <item x="177"/>
        <item x="327"/>
        <item x="364"/>
        <item x="227"/>
        <item x="233"/>
        <item x="396"/>
        <item x="70"/>
        <item x="71"/>
        <item x="72"/>
        <item x="85"/>
        <item x="292"/>
        <item x="293"/>
        <item x="416"/>
        <item x="294"/>
        <item x="100"/>
        <item x="211"/>
        <item x="213"/>
        <item x="216"/>
        <item x="305"/>
        <item x="306"/>
        <item x="218"/>
        <item x="219"/>
        <item x="129"/>
        <item x="378"/>
        <item x="379"/>
        <item x="417"/>
        <item x="118"/>
        <item x="125"/>
        <item x="154"/>
        <item x="155"/>
        <item x="175"/>
        <item x="186"/>
        <item x="418"/>
        <item x="286"/>
        <item x="287"/>
        <item x="419"/>
        <item x="420"/>
        <item x="295"/>
        <item x="298"/>
        <item x="299"/>
        <item x="134"/>
        <item x="135"/>
        <item x="58"/>
        <item x="410"/>
        <item x="63"/>
        <item x="261"/>
        <item x="215"/>
        <item x="165"/>
        <item x="340"/>
        <item x="401"/>
        <item x="157"/>
        <item x="309"/>
        <item x="31"/>
        <item x="33"/>
        <item x="34"/>
        <item x="321"/>
        <item x="262"/>
        <item x="12"/>
        <item x="356"/>
        <item x="49"/>
        <item x="59"/>
        <item x="358"/>
        <item x="144"/>
        <item x="281"/>
        <item x="224"/>
        <item x="225"/>
        <item x="234"/>
        <item x="366"/>
        <item x="191"/>
        <item x="193"/>
        <item x="284"/>
        <item x="407"/>
        <item x="289"/>
        <item x="343"/>
        <item x="371"/>
        <item x="94"/>
        <item x="96"/>
        <item x="376"/>
        <item x="304"/>
        <item x="238"/>
        <item x="380"/>
        <item x="242"/>
        <item x="190"/>
        <item x="409"/>
        <item x="133"/>
        <item x="301"/>
        <item x="388"/>
        <item x="374"/>
        <item x="372"/>
        <item x="373"/>
        <item x="69"/>
        <item x="73"/>
        <item x="83"/>
        <item x="88"/>
        <item x="18"/>
        <item x="21"/>
        <item x="24"/>
        <item x="30"/>
        <item x="32"/>
        <item x="40"/>
        <item x="353"/>
        <item x="352"/>
        <item x="220"/>
        <item x="381"/>
        <item x="363"/>
        <item x="111"/>
        <item x="386"/>
        <item x="117"/>
        <item x="112"/>
        <item x="119"/>
        <item x="123"/>
        <item x="384"/>
        <item x="387"/>
        <item x="250"/>
        <item x="297"/>
        <item x="204"/>
        <item x="197"/>
        <item x="187"/>
        <item x="273"/>
        <item x="279"/>
        <item x="280"/>
        <item x="169"/>
        <item x="338"/>
        <item x="45"/>
        <item x="272"/>
        <item x="7"/>
        <item x="13"/>
        <item x="355"/>
        <item x="357"/>
        <item x="156"/>
        <item x="310"/>
        <item x="103"/>
        <item x="107"/>
        <item x="108"/>
        <item x="375"/>
        <item x="278"/>
        <item x="260"/>
        <item x="264"/>
        <item x="265"/>
        <item x="390"/>
        <item x="392"/>
        <item x="394"/>
        <item x="89"/>
        <item x="316"/>
        <item x="397"/>
        <item x="254"/>
        <item x="398"/>
        <item x="19"/>
        <item x="399"/>
        <item x="400"/>
        <item x="172"/>
        <item x="162"/>
        <item x="221"/>
        <item x="179"/>
        <item x="104"/>
        <item x="300"/>
        <item m="1" x="971"/>
        <item m="1" x="982"/>
        <item m="1" x="961"/>
        <item m="1" x="965"/>
        <item m="1" x="944"/>
        <item m="1" x="956"/>
        <item m="1" x="1038"/>
        <item m="1" x="927"/>
        <item m="1" x="970"/>
        <item m="1" x="1018"/>
        <item m="1" x="1000"/>
        <item m="1" x="981"/>
        <item m="1" x="1036"/>
        <item m="1" x="1015"/>
        <item m="1" x="997"/>
        <item m="1" x="923"/>
        <item m="1" x="941"/>
        <item m="1" x="953"/>
        <item m="1" x="954"/>
        <item m="1" x="964"/>
        <item m="1" x="925"/>
        <item m="1" x="942"/>
        <item m="1" x="1037"/>
        <item m="1" x="960"/>
        <item m="1" x="962"/>
        <item m="1" x="978"/>
        <item m="1" x="952"/>
        <item m="1" x="958"/>
        <item m="1" x="940"/>
        <item m="1" x="968"/>
        <item m="1" x="969"/>
        <item m="1" x="963"/>
        <item m="1" x="1017"/>
        <item m="1" x="998"/>
        <item m="1" x="980"/>
        <item m="1" x="959"/>
        <item x="421"/>
        <item x="422"/>
        <item x="423"/>
        <item x="328"/>
        <item x="424"/>
        <item x="425"/>
        <item x="426"/>
        <item x="427"/>
        <item x="428"/>
        <item x="429"/>
        <item x="430"/>
        <item x="431"/>
        <item x="432"/>
        <item x="433"/>
        <item x="106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335"/>
        <item x="452"/>
        <item x="453"/>
        <item x="454"/>
        <item x="455"/>
        <item x="149"/>
        <item x="151"/>
        <item x="148"/>
        <item x="456"/>
        <item x="457"/>
        <item x="458"/>
        <item x="318"/>
        <item x="315"/>
        <item x="459"/>
        <item x="460"/>
        <item x="461"/>
        <item x="462"/>
        <item x="2"/>
        <item x="239"/>
        <item x="241"/>
        <item x="95"/>
        <item x="90"/>
        <item x="84"/>
        <item x="113"/>
        <item x="115"/>
        <item x="243"/>
        <item x="138"/>
        <item x="86"/>
        <item x="253"/>
        <item x="184"/>
        <item x="158"/>
        <item x="256"/>
        <item x="105"/>
        <item x="16"/>
        <item x="36"/>
        <item x="39"/>
        <item x="41"/>
        <item x="50"/>
        <item x="51"/>
        <item x="52"/>
        <item x="61"/>
        <item x="76"/>
        <item x="81"/>
        <item x="109"/>
        <item x="122"/>
        <item x="130"/>
        <item x="142"/>
        <item x="153"/>
        <item x="170"/>
        <item x="171"/>
        <item x="173"/>
        <item x="180"/>
        <item x="183"/>
        <item x="188"/>
        <item x="198"/>
        <item x="200"/>
        <item x="201"/>
        <item x="203"/>
        <item x="205"/>
        <item x="206"/>
        <item x="207"/>
        <item x="217"/>
        <item x="222"/>
        <item x="259"/>
        <item x="271"/>
        <item x="274"/>
        <item x="276"/>
        <item x="285"/>
        <item x="288"/>
        <item x="290"/>
        <item x="291"/>
        <item x="303"/>
        <item x="308"/>
        <item x="312"/>
        <item x="320"/>
        <item x="323"/>
        <item x="324"/>
        <item x="326"/>
        <item x="336"/>
        <item x="337"/>
        <item x="339"/>
        <item x="341"/>
        <item x="342"/>
        <item x="345"/>
        <item x="347"/>
        <item x="463"/>
        <item x="464"/>
        <item x="465"/>
        <item x="466"/>
        <item x="467"/>
        <item x="468"/>
        <item x="469"/>
        <item x="470"/>
        <item x="478"/>
        <item x="471"/>
        <item x="480"/>
        <item x="481"/>
        <item x="482"/>
        <item x="477"/>
        <item x="479"/>
        <item x="472"/>
        <item x="473"/>
        <item x="474"/>
        <item x="475"/>
        <item x="476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ubtotalTop="0" showAll="0" defaultSubtotal="0">
      <items count="448">
        <item x="157"/>
        <item x="447"/>
        <item x="248"/>
        <item x="110"/>
        <item x="136"/>
        <item x="33"/>
        <item x="81"/>
        <item x="39"/>
        <item x="68"/>
        <item x="274"/>
        <item x="169"/>
        <item x="3"/>
        <item x="84"/>
        <item x="270"/>
        <item x="172"/>
        <item x="105"/>
        <item x="11"/>
        <item x="55"/>
        <item x="65"/>
        <item x="130"/>
        <item x="75"/>
        <item x="217"/>
        <item x="138"/>
        <item x="200"/>
        <item x="17"/>
        <item x="31"/>
        <item x="118"/>
        <item x="98"/>
        <item x="92"/>
        <item x="21"/>
        <item x="38"/>
        <item x="149"/>
        <item x="253"/>
        <item x="23"/>
        <item x="120"/>
        <item x="111"/>
        <item x="152"/>
        <item x="284"/>
        <item x="56"/>
        <item x="350"/>
        <item x="24"/>
        <item x="210"/>
        <item x="57"/>
        <item x="73"/>
        <item x="235"/>
        <item x="144"/>
        <item x="225"/>
        <item x="246"/>
        <item x="168"/>
        <item x="199"/>
        <item x="158"/>
        <item x="116"/>
        <item x="265"/>
        <item x="67"/>
        <item x="244"/>
        <item x="178"/>
        <item x="140"/>
        <item x="234"/>
        <item x="49"/>
        <item x="77"/>
        <item x="8"/>
        <item x="32"/>
        <item x="124"/>
        <item x="12"/>
        <item x="113"/>
        <item x="13"/>
        <item x="101"/>
        <item x="180"/>
        <item x="43"/>
        <item x="5"/>
        <item x="220"/>
        <item x="194"/>
        <item x="250"/>
        <item x="257"/>
        <item x="170"/>
        <item x="25"/>
        <item x="147"/>
        <item x="251"/>
        <item x="14"/>
        <item x="10"/>
        <item x="146"/>
        <item x="69"/>
        <item x="191"/>
        <item x="179"/>
        <item x="61"/>
        <item x="278"/>
        <item x="155"/>
        <item x="6"/>
        <item x="30"/>
        <item x="104"/>
        <item x="288"/>
        <item x="78"/>
        <item x="90"/>
        <item x="54"/>
        <item x="45"/>
        <item x="276"/>
        <item x="283"/>
        <item x="128"/>
        <item x="4"/>
        <item x="175"/>
        <item x="165"/>
        <item x="177"/>
        <item x="242"/>
        <item x="27"/>
        <item x="18"/>
        <item x="26"/>
        <item x="62"/>
        <item x="9"/>
        <item x="47"/>
        <item x="256"/>
        <item x="80"/>
        <item x="233"/>
        <item x="129"/>
        <item x="126"/>
        <item x="99"/>
        <item x="183"/>
        <item x="76"/>
        <item x="232"/>
        <item x="185"/>
        <item x="289"/>
        <item x="0"/>
        <item x="222"/>
        <item x="100"/>
        <item x="64"/>
        <item x="156"/>
        <item x="176"/>
        <item x="66"/>
        <item x="88"/>
        <item x="266"/>
        <item x="115"/>
        <item x="22"/>
        <item x="15"/>
        <item x="51"/>
        <item x="41"/>
        <item x="95"/>
        <item x="254"/>
        <item x="53"/>
        <item x="255"/>
        <item x="37"/>
        <item x="223"/>
        <item x="252"/>
        <item x="42"/>
        <item x="46"/>
        <item x="121"/>
        <item x="137"/>
        <item x="82"/>
        <item x="279"/>
        <item x="59"/>
        <item x="60"/>
        <item x="71"/>
        <item x="208"/>
        <item x="209"/>
        <item x="286"/>
        <item x="160"/>
        <item x="216"/>
        <item x="162"/>
        <item x="102"/>
        <item x="262"/>
        <item x="263"/>
        <item x="174"/>
        <item x="93"/>
        <item x="122"/>
        <item x="135"/>
        <item x="16"/>
        <item x="203"/>
        <item x="204"/>
        <item x="293"/>
        <item x="132"/>
        <item x="212"/>
        <item x="107"/>
        <item x="52"/>
        <item x="188"/>
        <item x="94"/>
        <item x="127"/>
        <item x="282"/>
        <item x="219"/>
        <item x="29"/>
        <item x="228"/>
        <item x="189"/>
        <item x="44"/>
        <item x="48"/>
        <item x="114"/>
        <item x="166"/>
        <item x="145"/>
        <item x="201"/>
        <item x="285"/>
        <item x="206"/>
        <item x="215"/>
        <item x="173"/>
        <item x="143"/>
        <item x="287"/>
        <item x="106"/>
        <item x="214"/>
        <item x="269"/>
        <item x="259"/>
        <item x="258"/>
        <item x="58"/>
        <item x="74"/>
        <item x="20"/>
        <item x="28"/>
        <item x="35"/>
        <item x="247"/>
        <item x="163"/>
        <item x="264"/>
        <item x="89"/>
        <item x="267"/>
        <item x="97"/>
        <item x="226"/>
        <item x="268"/>
        <item x="211"/>
        <item x="148"/>
        <item x="141"/>
        <item x="193"/>
        <item x="196"/>
        <item x="197"/>
        <item x="198"/>
        <item x="325"/>
        <item x="131"/>
        <item x="40"/>
        <item x="7"/>
        <item x="249"/>
        <item x="123"/>
        <item x="85"/>
        <item x="86"/>
        <item x="260"/>
        <item x="273"/>
        <item x="190"/>
        <item x="272"/>
        <item x="275"/>
        <item x="277"/>
        <item x="224"/>
        <item x="280"/>
        <item x="182"/>
        <item x="19"/>
        <item x="240"/>
        <item x="281"/>
        <item x="134"/>
        <item x="164"/>
        <item x="271"/>
        <item x="109"/>
        <item x="245"/>
        <item x="261"/>
        <item x="1"/>
        <item x="213"/>
        <item x="290"/>
        <item x="371"/>
        <item x="373"/>
        <item x="291"/>
        <item x="292"/>
        <item x="366"/>
        <item x="294"/>
        <item x="167"/>
        <item x="231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187"/>
        <item x="313"/>
        <item x="314"/>
        <item x="315"/>
        <item x="159"/>
        <item x="236"/>
        <item x="316"/>
        <item x="317"/>
        <item x="318"/>
        <item x="119"/>
        <item x="117"/>
        <item x="319"/>
        <item x="320"/>
        <item x="321"/>
        <item x="2"/>
        <item x="171"/>
        <item x="79"/>
        <item x="70"/>
        <item x="91"/>
        <item x="108"/>
        <item x="72"/>
        <item x="181"/>
        <item x="139"/>
        <item x="125"/>
        <item x="184"/>
        <item x="83"/>
        <item x="34"/>
        <item x="36"/>
        <item x="50"/>
        <item x="63"/>
        <item x="87"/>
        <item x="96"/>
        <item x="103"/>
        <item x="112"/>
        <item x="133"/>
        <item x="142"/>
        <item x="150"/>
        <item x="151"/>
        <item x="153"/>
        <item x="154"/>
        <item x="161"/>
        <item x="186"/>
        <item x="192"/>
        <item x="195"/>
        <item x="202"/>
        <item x="205"/>
        <item x="207"/>
        <item x="218"/>
        <item x="221"/>
        <item x="227"/>
        <item x="229"/>
        <item x="230"/>
        <item x="237"/>
        <item x="238"/>
        <item x="239"/>
        <item x="241"/>
        <item x="243"/>
        <item x="322"/>
        <item x="323"/>
        <item x="324"/>
        <item x="326"/>
        <item x="327"/>
        <item x="328"/>
        <item x="329"/>
        <item x="334"/>
        <item x="330"/>
        <item x="336"/>
        <item x="337"/>
        <item x="333"/>
        <item x="335"/>
        <item x="331"/>
        <item x="332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7"/>
        <item x="368"/>
        <item x="369"/>
        <item x="370"/>
        <item x="372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5"/>
        <item x="394"/>
        <item x="396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397"/>
        <item x="437"/>
        <item x="439"/>
        <item x="440"/>
        <item x="441"/>
        <item x="442"/>
        <item x="443"/>
        <item x="438"/>
        <item x="444"/>
        <item x="445"/>
        <item x="446"/>
      </items>
    </pivotField>
    <pivotField axis="axisRow" compact="0" outline="0" subtotalTop="0" showAll="0" defaultSubtotal="0">
      <items count="343">
        <item x="342"/>
        <item x="153"/>
        <item x="226"/>
        <item x="79"/>
        <item x="218"/>
        <item x="63"/>
        <item x="92"/>
        <item x="103"/>
        <item x="62"/>
        <item x="48"/>
        <item x="65"/>
        <item x="43"/>
        <item x="12"/>
        <item x="151"/>
        <item x="28"/>
        <item x="94"/>
        <item x="188"/>
        <item x="204"/>
        <item x="95"/>
        <item x="104"/>
        <item x="33"/>
        <item x="2"/>
        <item x="224"/>
        <item x="114"/>
        <item x="34"/>
        <item x="143"/>
        <item x="4"/>
        <item x="172"/>
        <item x="105"/>
        <item x="174"/>
        <item x="139"/>
        <item x="137"/>
        <item x="97"/>
        <item x="195"/>
        <item x="154"/>
        <item x="156"/>
        <item x="46"/>
        <item x="214"/>
        <item x="81"/>
        <item x="15"/>
        <item x="91"/>
        <item x="16"/>
        <item x="17"/>
        <item x="98"/>
        <item x="141"/>
        <item x="26"/>
        <item x="30"/>
        <item x="119"/>
        <item x="183"/>
        <item x="69"/>
        <item x="132"/>
        <item x="6"/>
        <item x="157"/>
        <item x="113"/>
        <item x="149"/>
        <item x="44"/>
        <item x="200"/>
        <item x="71"/>
        <item x="121"/>
        <item x="49"/>
        <item x="47"/>
        <item x="178"/>
        <item x="54"/>
        <item x="146"/>
        <item x="31"/>
        <item x="152"/>
        <item x="107"/>
        <item x="82"/>
        <item x="163"/>
        <item x="10"/>
        <item x="127"/>
        <item x="128"/>
        <item x="83"/>
        <item x="164"/>
        <item x="122"/>
        <item x="162"/>
        <item x="222"/>
        <item x="55"/>
        <item x="145"/>
        <item x="123"/>
        <item x="189"/>
        <item x="38"/>
        <item x="197"/>
        <item x="108"/>
        <item x="161"/>
        <item x="56"/>
        <item x="88"/>
        <item x="225"/>
        <item x="9"/>
        <item x="198"/>
        <item x="57"/>
        <item x="58"/>
        <item x="171"/>
        <item x="23"/>
        <item x="19"/>
        <item x="87"/>
        <item x="40"/>
        <item x="130"/>
        <item x="20"/>
        <item x="207"/>
        <item x="85"/>
        <item x="41"/>
        <item x="73"/>
        <item x="223"/>
        <item x="70"/>
        <item x="102"/>
        <item x="86"/>
        <item x="21"/>
        <item x="93"/>
        <item x="238"/>
        <item x="29"/>
        <item x="74"/>
        <item x="142"/>
        <item x="112"/>
        <item x="176"/>
        <item x="22"/>
        <item x="181"/>
        <item x="37"/>
        <item x="203"/>
        <item x="5"/>
        <item x="158"/>
        <item x="187"/>
        <item x="39"/>
        <item x="148"/>
        <item x="78"/>
        <item x="140"/>
        <item x="144"/>
        <item x="51"/>
        <item x="52"/>
        <item x="61"/>
        <item x="168"/>
        <item x="72"/>
        <item x="129"/>
        <item x="131"/>
        <item x="135"/>
        <item x="150"/>
        <item x="84"/>
        <item x="115"/>
        <item x="166"/>
        <item x="228"/>
        <item x="169"/>
        <item x="170"/>
        <item x="90"/>
        <item x="42"/>
        <item x="133"/>
        <item x="106"/>
        <item x="101"/>
        <item x="175"/>
        <item x="25"/>
        <item x="185"/>
        <item x="8"/>
        <item x="202"/>
        <item x="35"/>
        <item x="75"/>
        <item x="138"/>
        <item x="118"/>
        <item x="120"/>
        <item x="165"/>
        <item x="193"/>
        <item x="208"/>
        <item x="66"/>
        <item x="68"/>
        <item x="134"/>
        <item x="147"/>
        <item x="212"/>
        <item x="217"/>
        <item x="211"/>
        <item x="209"/>
        <item x="210"/>
        <item x="50"/>
        <item x="53"/>
        <item x="59"/>
        <item x="13"/>
        <item x="18"/>
        <item x="24"/>
        <item x="3"/>
        <item x="199"/>
        <item x="213"/>
        <item x="205"/>
        <item x="216"/>
        <item x="80"/>
        <item x="215"/>
        <item x="206"/>
        <item x="126"/>
        <item x="116"/>
        <item x="109"/>
        <item x="32"/>
        <item x="160"/>
        <item x="201"/>
        <item x="77"/>
        <item x="7"/>
        <item x="219"/>
        <item x="180"/>
        <item x="14"/>
        <item x="220"/>
        <item x="221"/>
        <item x="111"/>
        <item x="136"/>
        <item x="196"/>
        <item x="0"/>
        <item x="286"/>
        <item x="289"/>
        <item x="227"/>
        <item x="257"/>
        <item x="280"/>
        <item x="229"/>
        <item x="230"/>
        <item x="231"/>
        <item x="232"/>
        <item x="233"/>
        <item x="76"/>
        <item x="64"/>
        <item x="234"/>
        <item x="235"/>
        <item x="236"/>
        <item x="237"/>
        <item x="239"/>
        <item x="240"/>
        <item x="241"/>
        <item x="99"/>
        <item x="167"/>
        <item x="182"/>
        <item x="179"/>
        <item x="242"/>
        <item x="243"/>
        <item x="1"/>
        <item x="67"/>
        <item x="60"/>
        <item x="155"/>
        <item x="96"/>
        <item x="11"/>
        <item x="27"/>
        <item x="36"/>
        <item x="45"/>
        <item x="89"/>
        <item x="100"/>
        <item x="110"/>
        <item x="117"/>
        <item x="124"/>
        <item x="125"/>
        <item x="173"/>
        <item x="177"/>
        <item x="184"/>
        <item x="186"/>
        <item x="190"/>
        <item x="191"/>
        <item x="192"/>
        <item x="194"/>
        <item x="244"/>
        <item x="245"/>
        <item x="246"/>
        <item x="247"/>
        <item x="248"/>
        <item x="249"/>
        <item x="255"/>
        <item x="256"/>
        <item x="250"/>
        <item x="251"/>
        <item x="252"/>
        <item x="253"/>
        <item x="254"/>
        <item x="159"/>
        <item x="259"/>
        <item x="260"/>
        <item x="258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1"/>
        <item x="282"/>
        <item x="283"/>
        <item x="284"/>
        <item x="285"/>
        <item x="287"/>
        <item x="288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06"/>
        <item x="337"/>
        <item x="338"/>
        <item x="339"/>
        <item x="340"/>
        <item x="341"/>
      </items>
    </pivotField>
    <pivotField axis="axisRow" compact="0" outline="0" subtotalTop="0" multipleItemSelectionAllowed="1" showAll="0" sortType="descending" defaultSubtotal="0">
      <items count="16">
        <item x="15"/>
        <item h="1" x="13"/>
        <item h="1" x="4"/>
        <item h="1" x="0"/>
        <item h="1" x="2"/>
        <item h="1" x="9"/>
        <item h="1" x="7"/>
        <item h="1" x="5"/>
        <item h="1" x="6"/>
        <item h="1" x="3"/>
        <item h="1" x="1"/>
        <item h="1" x="11"/>
        <item h="1" x="8"/>
        <item h="1" x="14"/>
        <item h="1" x="12"/>
        <item h="1" x="10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ubtotalTop="0" showAll="0" defaultSubtotal="0">
      <items count="45">
        <item x="44"/>
        <item x="17"/>
        <item x="3"/>
        <item x="0"/>
        <item x="5"/>
        <item x="18"/>
        <item x="15"/>
        <item x="4"/>
        <item x="21"/>
        <item x="20"/>
        <item x="8"/>
        <item x="10"/>
        <item x="2"/>
        <item x="12"/>
        <item x="22"/>
        <item x="7"/>
        <item x="27"/>
        <item x="28"/>
        <item x="29"/>
        <item x="30"/>
        <item x="31"/>
        <item x="38"/>
        <item x="37"/>
        <item x="1"/>
        <item x="19"/>
        <item x="11"/>
        <item x="9"/>
        <item x="13"/>
        <item x="14"/>
        <item x="23"/>
        <item x="6"/>
        <item x="16"/>
        <item x="24"/>
        <item x="25"/>
        <item x="26"/>
        <item x="32"/>
        <item x="33"/>
        <item x="34"/>
        <item x="35"/>
        <item x="36"/>
        <item x="39"/>
        <item x="40"/>
        <item x="41"/>
        <item x="42"/>
        <item x="43"/>
      </items>
    </pivotField>
    <pivotField dataField="1" compact="0" outline="0" subtotalTop="0" showAll="0" defaultSubtotal="0"/>
    <pivotField dataField="1" compact="0" outline="0" subtotalTop="0" showAll="0" defaultSubtotal="0"/>
    <pivotField compact="0" outline="0" showAll="0" defaultSubtotal="0"/>
    <pivotField dataField="1" compact="0" outline="0" subtotalTop="0" showAll="0" defaultSubtotal="0"/>
    <pivotField dataField="1" compact="0" outline="0" subtotalTop="0" showAll="0" defaultSubtotal="0"/>
  </pivotFields>
  <rowFields count="5">
    <field x="3"/>
    <field x="4"/>
    <field x="5"/>
    <field x="6"/>
    <field x="7"/>
  </rowFields>
  <rowItems count="1"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1">
    <pageField fld="0" hier="-1"/>
  </pageFields>
  <dataFields count="4">
    <dataField name="Count of Edibles" fld="8" subtotal="count" baseField="0" baseItem="0" numFmtId="2"/>
    <dataField name="Count of Inedibles" fld="9" subtotal="count" baseField="0" baseItem="0"/>
    <dataField name="Sum of kg" fld="11" baseField="0" baseItem="0" numFmtId="166"/>
    <dataField name="Sum of Points" fld="12" baseField="0" baseItem="0" numFmtId="166"/>
  </dataFields>
  <formats count="66">
    <format dxfId="1725">
      <pivotArea field="3" type="button" dataOnly="0" labelOnly="1" outline="0" axis="axisRow" fieldPosition="0"/>
    </format>
    <format dxfId="1724">
      <pivotArea field="4" type="button" dataOnly="0" labelOnly="1" outline="0" axis="axisRow" fieldPosition="1"/>
    </format>
    <format dxfId="1723">
      <pivotArea field="5" type="button" dataOnly="0" labelOnly="1" outline="0" axis="axisRow" fieldPosition="2"/>
    </format>
    <format dxfId="1722">
      <pivotArea field="6" type="button" dataOnly="0" labelOnly="1" outline="0" axis="axisRow" fieldPosition="3"/>
    </format>
    <format dxfId="1721">
      <pivotArea field="3" type="button" dataOnly="0" labelOnly="1" outline="0" axis="axisRow" fieldPosition="0"/>
    </format>
    <format dxfId="1720">
      <pivotArea field="4" type="button" dataOnly="0" labelOnly="1" outline="0" axis="axisRow" fieldPosition="1"/>
    </format>
    <format dxfId="1719">
      <pivotArea field="5" type="button" dataOnly="0" labelOnly="1" outline="0" axis="axisRow" fieldPosition="2"/>
    </format>
    <format dxfId="1718">
      <pivotArea field="6" type="button" dataOnly="0" labelOnly="1" outline="0" axis="axisRow" fieldPosition="3"/>
    </format>
    <format dxfId="1717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716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715">
      <pivotArea dataOnly="0" labelOnly="1" outline="0" fieldPosition="0">
        <references count="1">
          <reference field="4294967294" count="1">
            <x v="1"/>
          </reference>
        </references>
      </pivotArea>
    </format>
    <format dxfId="1714">
      <pivotArea outline="0" collapsedLevelsAreSubtotals="1" fieldPosition="0">
        <references count="1">
          <reference field="4294967294" count="1" selected="0">
            <x v="3"/>
          </reference>
        </references>
      </pivotArea>
    </format>
    <format dxfId="1713">
      <pivotArea outline="0" fieldPosition="0">
        <references count="1">
          <reference field="4294967294" count="1">
            <x v="0"/>
          </reference>
        </references>
      </pivotArea>
    </format>
    <format dxfId="1712">
      <pivotArea field="3" type="button" dataOnly="0" labelOnly="1" outline="0" axis="axisRow" fieldPosition="0"/>
    </format>
    <format dxfId="1711">
      <pivotArea field="7" type="button" dataOnly="0" labelOnly="1" outline="0" axis="axisRow" fieldPosition="4"/>
    </format>
    <format dxfId="1710">
      <pivotArea field="4" type="button" dataOnly="0" labelOnly="1" outline="0" axis="axisRow" fieldPosition="1"/>
    </format>
    <format dxfId="1709">
      <pivotArea field="5" type="button" dataOnly="0" labelOnly="1" outline="0" axis="axisRow" fieldPosition="2"/>
    </format>
    <format dxfId="1708">
      <pivotArea field="6" type="button" dataOnly="0" labelOnly="1" outline="0" axis="axisRow" fieldPosition="3"/>
    </format>
    <format dxfId="1707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706">
      <pivotArea field="3" type="button" dataOnly="0" labelOnly="1" outline="0" axis="axisRow" fieldPosition="0"/>
    </format>
    <format dxfId="1705">
      <pivotArea field="7" type="button" dataOnly="0" labelOnly="1" outline="0" axis="axisRow" fieldPosition="4"/>
    </format>
    <format dxfId="1704">
      <pivotArea field="4" type="button" dataOnly="0" labelOnly="1" outline="0" axis="axisRow" fieldPosition="1"/>
    </format>
    <format dxfId="1703">
      <pivotArea field="5" type="button" dataOnly="0" labelOnly="1" outline="0" axis="axisRow" fieldPosition="2"/>
    </format>
    <format dxfId="1702">
      <pivotArea field="6" type="button" dataOnly="0" labelOnly="1" outline="0" axis="axisRow" fieldPosition="3"/>
    </format>
    <format dxfId="1701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700">
      <pivotArea field="3" type="button" dataOnly="0" labelOnly="1" outline="0" axis="axisRow" fieldPosition="0"/>
    </format>
    <format dxfId="1699">
      <pivotArea field="7" type="button" dataOnly="0" labelOnly="1" outline="0" axis="axisRow" fieldPosition="4"/>
    </format>
    <format dxfId="1698">
      <pivotArea field="4" type="button" dataOnly="0" labelOnly="1" outline="0" axis="axisRow" fieldPosition="1"/>
    </format>
    <format dxfId="1697">
      <pivotArea field="5" type="button" dataOnly="0" labelOnly="1" outline="0" axis="axisRow" fieldPosition="2"/>
    </format>
    <format dxfId="1696">
      <pivotArea field="6" type="button" dataOnly="0" labelOnly="1" outline="0" axis="axisRow" fieldPosition="3"/>
    </format>
    <format dxfId="1695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694">
      <pivotArea dataOnly="0" labelOnly="1" outline="0" fieldPosition="0">
        <references count="1">
          <reference field="4294967294" count="1">
            <x v="3"/>
          </reference>
        </references>
      </pivotArea>
    </format>
    <format dxfId="1693">
      <pivotArea dataOnly="0" labelOnly="1" outline="0" fieldPosition="0">
        <references count="1">
          <reference field="4294967294" count="1">
            <x v="2"/>
          </reference>
        </references>
      </pivotArea>
    </format>
    <format dxfId="1692">
      <pivotArea outline="0" collapsedLevelsAreSubtotals="1" fieldPosition="0">
        <references count="1">
          <reference field="4294967294" count="2" selected="0">
            <x v="2"/>
            <x v="3"/>
          </reference>
        </references>
      </pivotArea>
    </format>
    <format dxfId="1691">
      <pivotArea field="5" type="button" dataOnly="0" labelOnly="1" outline="0" axis="axisRow" fieldPosition="2"/>
    </format>
    <format dxfId="1690">
      <pivotArea outline="0" collapsedLevelsAreSubtotals="1" fieldPosition="0"/>
    </format>
    <format dxfId="1689">
      <pivotArea field="3" type="button" dataOnly="0" labelOnly="1" outline="0" axis="axisRow" fieldPosition="0"/>
    </format>
    <format dxfId="1688">
      <pivotArea field="7" type="button" dataOnly="0" labelOnly="1" outline="0" axis="axisRow" fieldPosition="4"/>
    </format>
    <format dxfId="1687">
      <pivotArea field="4" type="button" dataOnly="0" labelOnly="1" outline="0" axis="axisRow" fieldPosition="1"/>
    </format>
    <format dxfId="1686">
      <pivotArea field="5" type="button" dataOnly="0" labelOnly="1" outline="0" axis="axisRow" fieldPosition="2"/>
    </format>
    <format dxfId="1685">
      <pivotArea field="6" type="button" dataOnly="0" labelOnly="1" outline="0" axis="axisRow" fieldPosition="3"/>
    </format>
    <format dxfId="1684">
      <pivotArea dataOnly="0" labelOnly="1" outline="0" fieldPosition="0">
        <references count="1">
          <reference field="3" count="50">
            <x v="348"/>
            <x v="349"/>
            <x v="355"/>
            <x v="356"/>
            <x v="357"/>
            <x v="358"/>
            <x v="359"/>
            <x v="371"/>
            <x v="374"/>
            <x v="385"/>
            <x v="401"/>
            <x v="421"/>
            <x v="423"/>
            <x v="424"/>
            <x v="426"/>
            <x v="434"/>
            <x v="444"/>
            <x v="450"/>
            <x v="454"/>
            <x v="456"/>
            <x v="457"/>
            <x v="459"/>
            <x v="479"/>
            <x v="480"/>
            <x v="481"/>
            <x v="488"/>
            <x v="494"/>
            <x v="495"/>
            <x v="512"/>
            <x v="515"/>
            <x v="516"/>
            <x v="518"/>
            <x v="519"/>
            <x v="523"/>
            <x v="529"/>
            <x v="534"/>
            <x v="536"/>
            <x v="558"/>
            <x v="566"/>
            <x v="577"/>
            <x v="578"/>
            <x v="584"/>
            <x v="596"/>
            <x v="599"/>
            <x v="609"/>
            <x v="615"/>
            <x v="633"/>
            <x v="661"/>
            <x v="687"/>
            <x v="689"/>
          </reference>
        </references>
      </pivotArea>
    </format>
    <format dxfId="1683">
      <pivotArea dataOnly="0" labelOnly="1" outline="0" fieldPosition="0">
        <references count="1">
          <reference field="3" count="50">
            <x v="351"/>
            <x v="360"/>
            <x v="370"/>
            <x v="376"/>
            <x v="383"/>
            <x v="384"/>
            <x v="386"/>
            <x v="391"/>
            <x v="394"/>
            <x v="395"/>
            <x v="397"/>
            <x v="399"/>
            <x v="402"/>
            <x v="405"/>
            <x v="408"/>
            <x v="410"/>
            <x v="415"/>
            <x v="430"/>
            <x v="451"/>
            <x v="463"/>
            <x v="464"/>
            <x v="466"/>
            <x v="467"/>
            <x v="469"/>
            <x v="470"/>
            <x v="478"/>
            <x v="482"/>
            <x v="483"/>
            <x v="501"/>
            <x v="507"/>
            <x v="514"/>
            <x v="521"/>
            <x v="532"/>
            <x v="543"/>
            <x v="544"/>
            <x v="559"/>
            <x v="565"/>
            <x v="575"/>
            <x v="591"/>
            <x v="593"/>
            <x v="601"/>
            <x v="612"/>
            <x v="614"/>
            <x v="616"/>
            <x v="628"/>
            <x v="658"/>
            <x v="667"/>
            <x v="676"/>
            <x v="688"/>
            <x v="690"/>
          </reference>
        </references>
      </pivotArea>
    </format>
    <format dxfId="1682">
      <pivotArea dataOnly="0" labelOnly="1" outline="0" fieldPosition="0">
        <references count="1">
          <reference field="3" count="27">
            <x v="352"/>
            <x v="354"/>
            <x v="373"/>
            <x v="375"/>
            <x v="380"/>
            <x v="381"/>
            <x v="411"/>
            <x v="412"/>
            <x v="440"/>
            <x v="442"/>
            <x v="446"/>
            <x v="447"/>
            <x v="462"/>
            <x v="468"/>
            <x v="477"/>
            <x v="485"/>
            <x v="486"/>
            <x v="496"/>
            <x v="500"/>
            <x v="540"/>
            <x v="550"/>
            <x v="645"/>
            <x v="646"/>
            <x v="647"/>
            <x v="650"/>
            <x v="651"/>
            <x v="670"/>
          </reference>
        </references>
      </pivotArea>
    </format>
    <format dxfId="1681">
      <pivotArea dataOnly="0" labelOnly="1" grandRow="1" outline="0" fieldPosition="0"/>
    </format>
    <format dxfId="1680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679">
      <pivotArea field="3" type="button" dataOnly="0" labelOnly="1" outline="0" axis="axisRow" fieldPosition="0"/>
    </format>
    <format dxfId="1678">
      <pivotArea field="7" type="button" dataOnly="0" labelOnly="1" outline="0" axis="axisRow" fieldPosition="4"/>
    </format>
    <format dxfId="1677">
      <pivotArea field="4" type="button" dataOnly="0" labelOnly="1" outline="0" axis="axisRow" fieldPosition="1"/>
    </format>
    <format dxfId="1676">
      <pivotArea field="5" type="button" dataOnly="0" labelOnly="1" outline="0" axis="axisRow" fieldPosition="2"/>
    </format>
    <format dxfId="1675">
      <pivotArea field="6" type="button" dataOnly="0" labelOnly="1" outline="0" axis="axisRow" fieldPosition="3"/>
    </format>
    <format dxfId="1674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673">
      <pivotArea outline="0" collapsedLevelsAreSubtotals="1" fieldPosition="0">
        <references count="1">
          <reference field="4294967294" count="1" selected="0">
            <x v="2"/>
          </reference>
        </references>
      </pivotArea>
    </format>
    <format dxfId="1672">
      <pivotArea outline="0" collapsedLevelsAreSubtotals="1" fieldPosition="0">
        <references count="1">
          <reference field="4294967294" count="1" selected="0">
            <x v="3"/>
          </reference>
        </references>
      </pivotArea>
    </format>
    <format dxfId="1671">
      <pivotArea dataOnly="0" labelOnly="1" outline="0" fieldPosition="0">
        <references count="1">
          <reference field="4294967294" count="1">
            <x v="3"/>
          </reference>
        </references>
      </pivotArea>
    </format>
    <format dxfId="1670">
      <pivotArea outline="0" collapsedLevelsAreSubtotals="1" fieldPosition="0">
        <references count="1">
          <reference field="4294967294" count="3" selected="0">
            <x v="1"/>
            <x v="2"/>
            <x v="3"/>
          </reference>
        </references>
      </pivotArea>
    </format>
    <format dxfId="1669">
      <pivotArea type="topRight" dataOnly="0" labelOnly="1" outline="0" fieldPosition="0"/>
    </format>
    <format dxfId="1668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667">
      <pivotArea field="3" type="button" dataOnly="0" labelOnly="1" outline="0" axis="axisRow" fieldPosition="0"/>
    </format>
    <format dxfId="1666">
      <pivotArea field="7" type="button" dataOnly="0" labelOnly="1" outline="0" axis="axisRow" fieldPosition="4"/>
    </format>
    <format dxfId="1665">
      <pivotArea field="4" type="button" dataOnly="0" labelOnly="1" outline="0" axis="axisRow" fieldPosition="1"/>
    </format>
    <format dxfId="1664">
      <pivotArea field="5" type="button" dataOnly="0" labelOnly="1" outline="0" axis="axisRow" fieldPosition="2"/>
    </format>
    <format dxfId="1663">
      <pivotArea field="6" type="button" dataOnly="0" labelOnly="1" outline="0" axis="axisRow" fieldPosition="3"/>
    </format>
    <format dxfId="1662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661">
      <pivotArea type="all" dataOnly="0" outline="0" fieldPosition="0"/>
    </format>
    <format dxfId="1660">
      <pivotArea type="all" dataOnly="0" outline="0" fieldPosition="0"/>
    </format>
  </formats>
  <pivotTableStyleInfo name="PivotTable Style 1" showRowHeaders="1" showColHeaders="0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2FD6B9F-630B-43A1-B73A-F2DF376F75D4}" name="PivotTable1" cacheId="137" applyNumberFormats="0" applyBorderFormats="0" applyFontFormats="0" applyPatternFormats="0" applyAlignmentFormats="0" applyWidthHeightFormats="1" dataCaption="Values" updatedVersion="8" minRefreshableVersion="3" showDrill="0" useAutoFormatting="1" colGrandTotals="0" itemPrintTitles="1" createdVersion="4" indent="0" compact="0" compactData="0" multipleFieldFilters="0">
  <location ref="A5:H21" firstHeaderRow="1" firstDataRow="2" firstDataCol="4" rowPageCount="1" colPageCount="1"/>
  <pivotFields count="13">
    <pivotField axis="axisPage" compact="0" outline="0" subtotalTop="0" multipleItemSelectionAllowed="1" showAll="0" includeNewItemsInFilter="1" defaultSubtotal="0">
      <items count="31">
        <item h="1" x="4"/>
        <item h="1" m="1" x="9"/>
        <item h="1" m="1" x="23"/>
        <item h="1" m="1" x="25"/>
        <item h="1" m="1" x="26"/>
        <item h="1" m="1" x="13"/>
        <item h="1" m="1" x="17"/>
        <item h="1" m="1" x="20"/>
        <item h="1" m="1" x="21"/>
        <item h="1" m="1" x="30"/>
        <item h="1" m="1" x="7"/>
        <item h="1" m="1" x="12"/>
        <item h="1" m="1" x="16"/>
        <item h="1" m="1" x="19"/>
        <item h="1" m="1" x="27"/>
        <item h="1" m="1" x="28"/>
        <item h="1" m="1" x="6"/>
        <item m="1" x="11"/>
        <item m="1" x="8"/>
        <item h="1" m="1" x="14"/>
        <item h="1" m="1" x="18"/>
        <item m="1" x="29"/>
        <item m="1" x="10"/>
        <item h="1" m="1" x="5"/>
        <item m="1" x="22"/>
        <item m="1" x="15"/>
        <item m="1" x="24"/>
        <item x="2"/>
        <item x="1"/>
        <item x="3"/>
        <item x="0"/>
      </items>
    </pivotField>
    <pivotField compact="0" outline="0" subtotalTop="0" multipleItemSelectionAllowed="1" showAll="0" defaultSubtotal="0"/>
    <pivotField compact="0" outline="0" subtotalTop="0" showAll="0" defaultSubtotal="0"/>
    <pivotField axis="axisRow" compact="0" outline="0" subtotalTop="0" showAll="0" sortType="descending" defaultSubtotal="0">
      <items count="642">
        <item x="84"/>
        <item m="1" x="486"/>
        <item m="1" x="362"/>
        <item m="1" x="487"/>
        <item m="1" x="480"/>
        <item x="20"/>
        <item m="1" x="390"/>
        <item m="1" x="561"/>
        <item m="1" x="464"/>
        <item x="3"/>
        <item m="1" x="639"/>
        <item m="1" x="363"/>
        <item m="1" x="564"/>
        <item m="1" x="394"/>
        <item m="1" x="187"/>
        <item m="1" x="99"/>
        <item m="1" x="437"/>
        <item x="53"/>
        <item m="1" x="286"/>
        <item m="1" x="536"/>
        <item m="1" x="307"/>
        <item m="1" x="144"/>
        <item m="1" x="194"/>
        <item m="1" x="419"/>
        <item x="81"/>
        <item m="1" x="176"/>
        <item m="1" x="465"/>
        <item m="1" x="481"/>
        <item m="1" x="296"/>
        <item m="1" x="396"/>
        <item m="1" x="587"/>
        <item m="1" x="109"/>
        <item m="1" x="128"/>
        <item m="1" x="141"/>
        <item m="1" x="640"/>
        <item x="80"/>
        <item m="1" x="488"/>
        <item m="1" x="633"/>
        <item m="1" x="467"/>
        <item m="1" x="631"/>
        <item m="1" x="458"/>
        <item m="1" x="185"/>
        <item m="1" x="101"/>
        <item m="1" x="160"/>
        <item m="1" x="518"/>
        <item m="1" x="159"/>
        <item m="1" x="541"/>
        <item x="77"/>
        <item m="1" x="610"/>
        <item m="1" x="391"/>
        <item m="1" x="490"/>
        <item m="1" x="512"/>
        <item x="23"/>
        <item m="1" x="603"/>
        <item m="1" x="328"/>
        <item m="1" x="289"/>
        <item m="1" x="519"/>
        <item m="1" x="441"/>
        <item m="1" x="312"/>
        <item m="1" x="105"/>
        <item m="1" x="125"/>
        <item m="1" x="347"/>
        <item x="13"/>
        <item m="1" x="582"/>
        <item m="1" x="142"/>
        <item m="1" x="325"/>
        <item x="2"/>
        <item m="1" x="515"/>
        <item m="1" x="412"/>
        <item m="1" x="589"/>
        <item m="1" x="534"/>
        <item m="1" x="482"/>
        <item m="1" x="322"/>
        <item m="1" x="110"/>
        <item m="1" x="161"/>
        <item m="1" x="365"/>
        <item m="1" x="562"/>
        <item m="1" x="637"/>
        <item x="4"/>
        <item m="1" x="287"/>
        <item m="1" x="103"/>
        <item m="1" x="425"/>
        <item m="1" x="324"/>
        <item m="1" x="143"/>
        <item m="1" x="108"/>
        <item m="1" x="126"/>
        <item x="12"/>
        <item m="1" x="285"/>
        <item m="1" x="636"/>
        <item m="1" x="514"/>
        <item m="1" x="360"/>
        <item m="1" x="583"/>
        <item m="1" x="436"/>
        <item m="1" x="186"/>
        <item m="1" x="148"/>
        <item m="1" x="428"/>
        <item m="1" x="208"/>
        <item m="1" x="308"/>
        <item m="1" x="123"/>
        <item m="1" x="361"/>
        <item m="1" x="211"/>
        <item m="1" x="348"/>
        <item m="1" x="310"/>
        <item m="1" x="607"/>
        <item m="1" x="331"/>
        <item m="1" x="364"/>
        <item x="5"/>
        <item x="38"/>
        <item m="1" x="343"/>
        <item m="1" x="294"/>
        <item m="1" x="632"/>
        <item m="1" x="387"/>
        <item m="1" x="540"/>
        <item m="1" x="461"/>
        <item m="1" x="416"/>
        <item m="1" x="366"/>
        <item x="39"/>
        <item m="1" x="612"/>
        <item m="1" x="634"/>
        <item m="1" x="613"/>
        <item m="1" x="420"/>
        <item m="1" x="370"/>
        <item m="1" x="397"/>
        <item m="1" x="483"/>
        <item m="1" x="107"/>
        <item m="1" x="326"/>
        <item m="1" x="591"/>
        <item m="1" x="212"/>
        <item x="66"/>
        <item m="1" x="590"/>
        <item m="1" x="345"/>
        <item m="1" x="174"/>
        <item m="1" x="439"/>
        <item m="1" x="213"/>
        <item m="1" x="415"/>
        <item m="1" x="372"/>
        <item m="1" x="438"/>
        <item m="1" x="539"/>
        <item m="1" x="493"/>
        <item m="1" x="609"/>
        <item m="1" x="342"/>
        <item m="1" x="604"/>
        <item m="1" x="413"/>
        <item m="1" x="459"/>
        <item m="1" x="533"/>
        <item m="1" x="323"/>
        <item m="1" x="386"/>
        <item m="1" x="340"/>
        <item m="1" x="442"/>
        <item m="1" x="511"/>
        <item m="1" x="426"/>
        <item m="1" x="485"/>
        <item m="1" x="440"/>
        <item m="1" x="327"/>
        <item x="64"/>
        <item m="1" x="276"/>
        <item x="22"/>
        <item m="1" x="145"/>
        <item m="1" x="484"/>
        <item m="1" x="388"/>
        <item m="1" x="306"/>
        <item m="1" x="510"/>
        <item m="1" x="423"/>
        <item m="1" x="418"/>
        <item m="1" x="122"/>
        <item m="1" x="565"/>
        <item m="1" x="330"/>
        <item m="1" x="417"/>
        <item m="1" x="492"/>
        <item m="1" x="496"/>
        <item m="1" x="369"/>
        <item m="1" x="542"/>
        <item m="1" x="371"/>
        <item m="1" x="395"/>
        <item m="1" x="175"/>
        <item m="1" x="585"/>
        <item m="1" x="297"/>
        <item m="1" x="349"/>
        <item m="1" x="586"/>
        <item m="1" x="389"/>
        <item m="1" x="608"/>
        <item x="35"/>
        <item m="1" x="615"/>
        <item m="1" x="538"/>
        <item m="1" x="638"/>
        <item m="1" x="392"/>
        <item m="1" x="275"/>
        <item m="1" x="559"/>
        <item m="1" x="299"/>
        <item m="1" x="196"/>
        <item m="1" x="584"/>
        <item m="1" x="457"/>
        <item m="1" x="611"/>
        <item m="1" x="560"/>
        <item m="1" x="298"/>
        <item m="1" x="489"/>
        <item x="65"/>
        <item m="1" x="139"/>
        <item m="1" x="346"/>
        <item m="1" x="188"/>
        <item m="1" x="606"/>
        <item m="1" x="206"/>
        <item m="1" x="513"/>
        <item m="1" x="443"/>
        <item m="1" x="466"/>
        <item m="1" x="460"/>
        <item m="1" x="491"/>
        <item m="1" x="173"/>
        <item m="1" x="588"/>
        <item m="1" x="124"/>
        <item m="1" x="104"/>
        <item m="1" x="517"/>
        <item m="1" x="140"/>
        <item m="1" x="102"/>
        <item m="1" x="563"/>
        <item m="1" x="543"/>
        <item m="1" x="635"/>
        <item m="1" x="329"/>
        <item m="1" x="341"/>
        <item m="1" x="177"/>
        <item m="1" x="545"/>
        <item m="1" x="469"/>
        <item m="1" x="462"/>
        <item m="1" x="85"/>
        <item m="1" x="393"/>
        <item m="1" x="147"/>
        <item m="1" x="112"/>
        <item m="1" x="288"/>
        <item m="1" x="199"/>
        <item m="1" x="163"/>
        <item m="1" x="344"/>
        <item m="1" x="544"/>
        <item m="1" x="605"/>
        <item m="1" x="494"/>
        <item m="1" x="414"/>
        <item m="1" x="197"/>
        <item m="1" x="146"/>
        <item m="1" x="367"/>
        <item m="1" x="313"/>
        <item m="1" x="127"/>
        <item x="24"/>
        <item m="1" x="424"/>
        <item m="1" x="569"/>
        <item m="1" x="272"/>
        <item m="1" x="214"/>
        <item m="1" x="278"/>
        <item m="1" x="129"/>
        <item m="1" x="201"/>
        <item m="1" x="200"/>
        <item m="1" x="113"/>
        <item m="1" x="93"/>
        <item m="1" x="152"/>
        <item m="1" x="117"/>
        <item m="1" x="134"/>
        <item m="1" x="189"/>
        <item x="69"/>
        <item m="1" x="300"/>
        <item m="1" x="291"/>
        <item m="1" x="314"/>
        <item m="1" x="332"/>
        <item m="1" x="162"/>
        <item m="1" x="180"/>
        <item m="1" x="90"/>
        <item m="1" x="566"/>
        <item m="1" x="568"/>
        <item m="1" x="618"/>
        <item m="1" x="86"/>
        <item m="1" x="592"/>
        <item m="1" x="165"/>
        <item m="1" x="292"/>
        <item m="1" x="350"/>
        <item m="1" x="422"/>
        <item m="1" x="470"/>
        <item m="1" x="106"/>
        <item m="1" x="444"/>
        <item m="1" x="463"/>
        <item m="1" x="616"/>
        <item m="1" x="546"/>
        <item m="1" x="641"/>
        <item m="1" x="571"/>
        <item x="76"/>
        <item m="1" x="277"/>
        <item x="29"/>
        <item m="1" x="614"/>
        <item m="1" x="573"/>
        <item m="1" x="132"/>
        <item m="1" x="178"/>
        <item m="1" x="468"/>
        <item m="1" x="398"/>
        <item m="1" x="445"/>
        <item m="1" x="400"/>
        <item m="1" x="548"/>
        <item m="1" x="495"/>
        <item m="1" x="130"/>
        <item m="1" x="316"/>
        <item m="1" x="355"/>
        <item m="1" x="375"/>
        <item m="1" x="431"/>
        <item m="1" x="551"/>
        <item m="1" x="448"/>
        <item m="1" x="472"/>
        <item m="1" x="497"/>
        <item m="1" x="378"/>
        <item m="1" x="520"/>
        <item m="1" x="405"/>
        <item m="1" x="570"/>
        <item m="1" x="522"/>
        <item m="1" x="547"/>
        <item m="1" x="333"/>
        <item m="1" x="476"/>
        <item m="1" x="501"/>
        <item m="1" x="526"/>
        <item m="1" x="574"/>
        <item m="1" x="549"/>
        <item m="1" x="593"/>
        <item m="1" x="619"/>
        <item m="1" x="87"/>
        <item m="1" x="111"/>
        <item m="1" x="504"/>
        <item m="1" x="529"/>
        <item m="1" x="552"/>
        <item m="1" x="595"/>
        <item m="1" x="621"/>
        <item m="1" x="88"/>
        <item m="1" x="617"/>
        <item m="1" x="149"/>
        <item m="1" x="554"/>
        <item m="1" x="452"/>
        <item m="1" x="578"/>
        <item m="1" x="597"/>
        <item m="1" x="624"/>
        <item m="1" x="91"/>
        <item m="1" x="115"/>
        <item m="1" x="133"/>
        <item m="1" x="150"/>
        <item m="1" x="166"/>
        <item m="1" x="179"/>
        <item m="1" x="600"/>
        <item m="1" x="118"/>
        <item m="1" x="627"/>
        <item m="1" x="94"/>
        <item m="1" x="135"/>
        <item m="1" x="167"/>
        <item m="1" x="153"/>
        <item m="1" x="181"/>
        <item m="1" x="183"/>
        <item m="1" x="191"/>
        <item m="1" x="203"/>
        <item m="1" x="190"/>
        <item m="1" x="169"/>
        <item m="1" x="96"/>
        <item m="1" x="209"/>
        <item m="1" x="427"/>
        <item x="47"/>
        <item m="1" x="301"/>
        <item m="1" x="202"/>
        <item m="1" x="374"/>
        <item m="1" x="351"/>
        <item m="1" x="399"/>
        <item m="1" x="315"/>
        <item m="1" x="317"/>
        <item m="1" x="334"/>
        <item m="1" x="353"/>
        <item m="1" x="376"/>
        <item m="1" x="401"/>
        <item m="1" x="155"/>
        <item m="1" x="429"/>
        <item m="1" x="280"/>
        <item m="1" x="447"/>
        <item m="1" x="471"/>
        <item m="1" x="352"/>
        <item m="1" x="379"/>
        <item m="1" x="136"/>
        <item m="1" x="455"/>
        <item m="1" x="625"/>
        <item m="1" x="598"/>
        <item m="1" x="498"/>
        <item m="1" x="525"/>
        <item m="1" x="572"/>
        <item m="1" x="319"/>
        <item m="1" x="433"/>
        <item m="1" x="337"/>
        <item m="1" x="450"/>
        <item m="1" x="473"/>
        <item m="1" x="620"/>
        <item m="1" x="594"/>
        <item m="1" x="575"/>
        <item m="1" x="453"/>
        <item m="1" x="92"/>
        <item m="1" x="550"/>
        <item m="1" x="502"/>
        <item m="1" x="527"/>
        <item m="1" x="474"/>
        <item m="1" x="499"/>
        <item m="1" x="116"/>
        <item m="1" x="357"/>
        <item m="1" x="521"/>
        <item m="1" x="381"/>
        <item x="19"/>
        <item m="1" x="530"/>
        <item m="1" x="553"/>
        <item m="1" x="89"/>
        <item m="1" x="505"/>
        <item m="1" x="531"/>
        <item m="1" x="507"/>
        <item m="1" x="114"/>
        <item x="6"/>
        <item m="1" x="557"/>
        <item m="1" x="622"/>
        <item m="1" x="373"/>
        <item m="1" x="523"/>
        <item m="1" x="580"/>
        <item m="1" x="95"/>
        <item x="51"/>
        <item m="1" x="154"/>
        <item m="1" x="168"/>
        <item m="1" x="119"/>
        <item m="1" x="555"/>
        <item m="1" x="182"/>
        <item m="1" x="602"/>
        <item m="1" x="630"/>
        <item m="1" x="97"/>
        <item m="1" x="120"/>
        <item m="1" x="156"/>
        <item m="1" x="137"/>
        <item m="1" x="170"/>
        <item m="1" x="184"/>
        <item m="1" x="628"/>
        <item m="1" x="98"/>
        <item m="1" x="204"/>
        <item m="1" x="151"/>
        <item m="1" x="121"/>
        <item m="1" x="131"/>
        <item m="1" x="138"/>
        <item m="1" x="406"/>
        <item m="1" x="157"/>
        <item m="1" x="171"/>
        <item m="1" x="506"/>
        <item m="1" x="281"/>
        <item m="1" x="409"/>
        <item m="1" x="434"/>
        <item m="1" x="215"/>
        <item m="1" x="273"/>
        <item m="1" x="384"/>
        <item x="49"/>
        <item m="1" x="402"/>
        <item m="1" x="335"/>
        <item m="1" x="410"/>
        <item m="1" x="478"/>
        <item m="1" x="435"/>
        <item m="1" x="456"/>
        <item m="1" x="192"/>
        <item m="1" x="380"/>
        <item m="1" x="338"/>
        <item m="1" x="404"/>
        <item m="1" x="528"/>
        <item x="34"/>
        <item m="1" x="339"/>
        <item m="1" x="432"/>
        <item m="1" x="449"/>
        <item m="1" x="407"/>
        <item m="1" x="475"/>
        <item m="1" x="524"/>
        <item m="1" x="356"/>
        <item m="1" x="320"/>
        <item m="1" x="500"/>
        <item m="1" x="451"/>
        <item m="1" x="382"/>
        <item m="1" x="576"/>
        <item m="1" x="503"/>
        <item m="1" x="454"/>
        <item m="1" x="430"/>
        <item m="1" x="477"/>
        <item m="1" x="577"/>
        <item m="1" x="596"/>
        <item m="1" x="205"/>
        <item m="1" x="193"/>
        <item m="1" x="403"/>
        <item m="1" x="421"/>
        <item m="1" x="556"/>
        <item m="1" x="408"/>
        <item m="1" x="535"/>
        <item x="10"/>
        <item m="1" x="567"/>
        <item m="1" x="599"/>
        <item m="1" x="537"/>
        <item m="1" x="100"/>
        <item m="1" x="293"/>
        <item m="1" x="579"/>
        <item m="1" x="164"/>
        <item m="1" x="377"/>
        <item m="1" x="623"/>
        <item m="1" x="354"/>
        <item m="1" x="532"/>
        <item m="1" x="508"/>
        <item m="1" x="290"/>
        <item m="1" x="479"/>
        <item m="1" x="516"/>
        <item m="1" x="302"/>
        <item m="1" x="318"/>
        <item m="1" x="626"/>
        <item m="1" x="358"/>
        <item m="1" x="509"/>
        <item x="26"/>
        <item m="1" x="581"/>
        <item m="1" x="558"/>
        <item m="1" x="446"/>
        <item m="1" x="601"/>
        <item m="1" x="228"/>
        <item m="1" x="232"/>
        <item m="1" x="236"/>
        <item m="1" x="282"/>
        <item m="1" x="224"/>
        <item m="1" x="225"/>
        <item m="1" x="264"/>
        <item x="46"/>
        <item m="1" x="268"/>
        <item m="1" x="231"/>
        <item m="1" x="256"/>
        <item m="1" x="254"/>
        <item m="1" x="158"/>
        <item m="1" x="244"/>
        <item m="1" x="263"/>
        <item m="1" x="198"/>
        <item m="1" x="368"/>
        <item m="1" x="220"/>
        <item m="1" x="383"/>
        <item m="1" x="207"/>
        <item m="1" x="336"/>
        <item x="79"/>
        <item m="1" x="411"/>
        <item m="1" x="269"/>
        <item x="52"/>
        <item m="1" x="262"/>
        <item m="1" x="304"/>
        <item m="1" x="311"/>
        <item m="1" x="221"/>
        <item m="1" x="295"/>
        <item m="1" x="217"/>
        <item x="60"/>
        <item m="1" x="261"/>
        <item x="55"/>
        <item m="1" x="234"/>
        <item m="1" x="267"/>
        <item m="1" x="241"/>
        <item x="16"/>
        <item m="1" x="359"/>
        <item m="1" x="235"/>
        <item m="1" x="223"/>
        <item m="1" x="305"/>
        <item m="1" x="303"/>
        <item m="1" x="172"/>
        <item m="1" x="259"/>
        <item m="1" x="233"/>
        <item m="1" x="258"/>
        <item m="1" x="222"/>
        <item x="42"/>
        <item m="1" x="250"/>
        <item m="1" x="226"/>
        <item m="1" x="629"/>
        <item m="1" x="245"/>
        <item m="1" x="265"/>
        <item m="1" x="252"/>
        <item m="1" x="309"/>
        <item m="1" x="242"/>
        <item m="1" x="321"/>
        <item m="1" x="257"/>
        <item m="1" x="219"/>
        <item m="1" x="385"/>
        <item m="1" x="229"/>
        <item m="1" x="260"/>
        <item m="1" x="279"/>
        <item m="1" x="249"/>
        <item m="1" x="237"/>
        <item x="15"/>
        <item m="1" x="253"/>
        <item m="1" x="266"/>
        <item m="1" x="248"/>
        <item m="1" x="227"/>
        <item x="72"/>
        <item m="1" x="243"/>
        <item m="1" x="195"/>
        <item m="1" x="240"/>
        <item m="1" x="247"/>
        <item m="1" x="216"/>
        <item m="1" x="238"/>
        <item m="1" x="274"/>
        <item m="1" x="283"/>
        <item m="1" x="239"/>
        <item m="1" x="218"/>
        <item x="32"/>
        <item m="1" x="210"/>
        <item x="31"/>
        <item m="1" x="271"/>
        <item m="1" x="230"/>
        <item m="1" x="251"/>
        <item x="58"/>
        <item m="1" x="284"/>
        <item m="1" x="270"/>
        <item m="1" x="255"/>
        <item m="1" x="246"/>
        <item x="73"/>
        <item x="74"/>
        <item x="45"/>
        <item x="54"/>
        <item x="56"/>
        <item x="0"/>
        <item x="1"/>
        <item x="78"/>
        <item x="14"/>
        <item x="63"/>
        <item x="62"/>
        <item x="11"/>
        <item x="83"/>
        <item x="7"/>
        <item x="8"/>
        <item x="21"/>
        <item x="17"/>
        <item x="48"/>
        <item x="18"/>
        <item x="25"/>
        <item x="28"/>
        <item x="30"/>
        <item x="33"/>
        <item x="61"/>
        <item x="40"/>
        <item x="57"/>
        <item x="37"/>
        <item x="36"/>
        <item x="41"/>
        <item x="43"/>
        <item x="70"/>
        <item x="27"/>
        <item x="50"/>
        <item x="68"/>
        <item x="59"/>
        <item x="82"/>
        <item x="9"/>
        <item x="44"/>
        <item x="71"/>
        <item x="67"/>
        <item x="75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ubtotalTop="0" showAll="0" defaultSubtotal="0">
      <items count="451">
        <item m="1" x="201"/>
        <item m="1" x="346"/>
        <item m="1" x="105"/>
        <item m="1" x="229"/>
        <item m="1" x="94"/>
        <item x="51"/>
        <item m="1" x="85"/>
        <item m="1" x="316"/>
        <item m="1" x="368"/>
        <item m="1" x="269"/>
        <item m="1" x="169"/>
        <item m="1" x="359"/>
        <item m="1" x="445"/>
        <item m="1" x="115"/>
        <item m="1" x="170"/>
        <item x="11"/>
        <item m="1" x="293"/>
        <item m="1" x="256"/>
        <item m="1" x="144"/>
        <item m="1" x="128"/>
        <item m="1" x="235"/>
        <item m="1" x="242"/>
        <item m="1" x="264"/>
        <item x="13"/>
        <item m="1" x="199"/>
        <item m="1" x="382"/>
        <item m="1" x="185"/>
        <item x="26"/>
        <item m="1" x="95"/>
        <item m="1" x="414"/>
        <item m="1" x="351"/>
        <item m="1" x="321"/>
        <item m="1" x="413"/>
        <item m="1" x="282"/>
        <item m="1" x="212"/>
        <item m="1" x="205"/>
        <item m="1" x="294"/>
        <item m="1" x="395"/>
        <item m="1" x="179"/>
        <item m="1" x="416"/>
        <item m="1" x="311"/>
        <item m="1" x="121"/>
        <item m="1" x="238"/>
        <item m="1" x="114"/>
        <item m="1" x="246"/>
        <item m="1" x="405"/>
        <item m="1" x="248"/>
        <item m="1" x="98"/>
        <item m="1" x="182"/>
        <item m="1" x="327"/>
        <item m="1" x="92"/>
        <item x="5"/>
        <item m="1" x="370"/>
        <item m="1" x="403"/>
        <item m="1" x="277"/>
        <item x="20"/>
        <item m="1" x="361"/>
        <item m="1" x="369"/>
        <item m="1" x="216"/>
        <item x="61"/>
        <item m="1" x="334"/>
        <item m="1" x="88"/>
        <item m="1" x="208"/>
        <item x="25"/>
        <item m="1" x="130"/>
        <item m="1" x="330"/>
        <item m="1" x="444"/>
        <item m="1" x="324"/>
        <item m="1" x="308"/>
        <item m="1" x="200"/>
        <item m="1" x="399"/>
        <item m="1" x="126"/>
        <item m="1" x="261"/>
        <item m="1" x="310"/>
        <item m="1" x="107"/>
        <item m="1" x="158"/>
        <item m="1" x="340"/>
        <item m="1" x="421"/>
        <item x="3"/>
        <item m="1" x="145"/>
        <item m="1" x="374"/>
        <item m="1" x="153"/>
        <item m="1" x="259"/>
        <item x="4"/>
        <item m="1" x="202"/>
        <item x="55"/>
        <item m="1" x="284"/>
        <item m="1" x="183"/>
        <item x="2"/>
        <item m="1" x="349"/>
        <item m="1" x="363"/>
        <item m="1" x="132"/>
        <item m="1" x="124"/>
        <item x="73"/>
        <item m="1" x="431"/>
        <item m="1" x="266"/>
        <item x="69"/>
        <item m="1" x="251"/>
        <item m="1" x="234"/>
        <item m="1" x="113"/>
        <item m="1" x="408"/>
        <item m="1" x="380"/>
        <item m="1" x="375"/>
        <item m="1" x="283"/>
        <item m="1" x="195"/>
        <item m="1" x="358"/>
        <item m="1" x="156"/>
        <item m="1" x="118"/>
        <item m="1" x="93"/>
        <item x="34"/>
        <item m="1" x="237"/>
        <item m="1" x="449"/>
        <item x="33"/>
        <item m="1" x="81"/>
        <item m="1" x="328"/>
        <item x="22"/>
        <item m="1" x="342"/>
        <item m="1" x="419"/>
        <item m="1" x="397"/>
        <item m="1" x="411"/>
        <item m="1" x="196"/>
        <item m="1" x="263"/>
        <item x="72"/>
        <item x="47"/>
        <item m="1" x="339"/>
        <item m="1" x="97"/>
        <item m="1" x="410"/>
        <item m="1" x="194"/>
        <item m="1" x="174"/>
        <item m="1" x="245"/>
        <item m="1" x="211"/>
        <item m="1" x="108"/>
        <item m="1" x="215"/>
        <item m="1" x="247"/>
        <item m="1" x="80"/>
        <item m="1" x="338"/>
        <item m="1" x="119"/>
        <item m="1" x="262"/>
        <item m="1" x="177"/>
        <item x="31"/>
        <item m="1" x="407"/>
        <item m="1" x="437"/>
        <item m="1" x="224"/>
        <item m="1" x="366"/>
        <item m="1" x="299"/>
        <item m="1" x="402"/>
        <item x="0"/>
        <item m="1" x="129"/>
        <item m="1" x="385"/>
        <item x="57"/>
        <item m="1" x="138"/>
        <item m="1" x="214"/>
        <item m="1" x="103"/>
        <item m="1" x="323"/>
        <item m="1" x="192"/>
        <item m="1" x="239"/>
        <item m="1" x="184"/>
        <item m="1" x="221"/>
        <item m="1" x="171"/>
        <item x="14"/>
        <item m="1" x="371"/>
        <item m="1" x="425"/>
        <item m="1" x="162"/>
        <item m="1" x="412"/>
        <item m="1" x="89"/>
        <item m="1" x="240"/>
        <item m="1" x="123"/>
        <item m="1" x="228"/>
        <item x="16"/>
        <item m="1" x="197"/>
        <item m="1" x="309"/>
        <item m="1" x="290"/>
        <item m="1" x="372"/>
        <item m="1" x="110"/>
        <item m="1" x="135"/>
        <item m="1" x="271"/>
        <item x="23"/>
        <item m="1" x="326"/>
        <item m="1" x="406"/>
        <item x="43"/>
        <item m="1" x="210"/>
        <item m="1" x="223"/>
        <item m="1" x="365"/>
        <item m="1" x="274"/>
        <item m="1" x="91"/>
        <item m="1" x="186"/>
        <item m="1" x="101"/>
        <item m="1" x="424"/>
        <item m="1" x="152"/>
        <item m="1" x="125"/>
        <item m="1" x="333"/>
        <item m="1" x="285"/>
        <item m="1" x="257"/>
        <item m="1" x="172"/>
        <item m="1" x="149"/>
        <item m="1" x="394"/>
        <item m="1" x="354"/>
        <item m="1" x="306"/>
        <item m="1" x="168"/>
        <item m="1" x="378"/>
        <item m="1" x="288"/>
        <item m="1" x="193"/>
        <item m="1" x="159"/>
        <item m="1" x="409"/>
        <item m="1" x="230"/>
        <item m="1" x="84"/>
        <item m="1" x="422"/>
        <item m="1" x="391"/>
        <item x="27"/>
        <item m="1" x="432"/>
        <item m="1" x="226"/>
        <item m="1" x="345"/>
        <item m="1" x="428"/>
        <item m="1" x="136"/>
        <item m="1" x="392"/>
        <item m="1" x="204"/>
        <item m="1" x="337"/>
        <item m="1" x="146"/>
        <item m="1" x="389"/>
        <item x="6"/>
        <item m="1" x="443"/>
        <item m="1" x="295"/>
        <item m="1" x="420"/>
        <item m="1" x="429"/>
        <item m="1" x="441"/>
        <item m="1" x="143"/>
        <item m="1" x="178"/>
        <item m="1" x="191"/>
        <item m="1" x="418"/>
        <item m="1" x="313"/>
        <item m="1" x="236"/>
        <item x="15"/>
        <item m="1" x="439"/>
        <item m="1" x="225"/>
        <item x="30"/>
        <item m="1" x="344"/>
        <item m="1" x="218"/>
        <item m="1" x="438"/>
        <item m="1" x="250"/>
        <item m="1" x="90"/>
        <item m="1" x="427"/>
        <item m="1" x="343"/>
        <item m="1" x="104"/>
        <item m="1" x="356"/>
        <item m="1" x="336"/>
        <item m="1" x="276"/>
        <item m="1" x="446"/>
        <item m="1" x="260"/>
        <item m="1" x="109"/>
        <item m="1" x="281"/>
        <item m="1" x="161"/>
        <item m="1" x="355"/>
        <item m="1" x="165"/>
        <item m="1" x="286"/>
        <item x="60"/>
        <item x="41"/>
        <item x="18"/>
        <item m="1" x="227"/>
        <item m="1" x="434"/>
        <item m="1" x="77"/>
        <item m="1" x="190"/>
        <item m="1" x="131"/>
        <item m="1" x="436"/>
        <item m="1" x="166"/>
        <item m="1" x="187"/>
        <item m="1" x="377"/>
        <item m="1" x="272"/>
        <item m="1" x="440"/>
        <item m="1" x="255"/>
        <item m="1" x="335"/>
        <item m="1" x="305"/>
        <item m="1" x="415"/>
        <item m="1" x="241"/>
        <item m="1" x="100"/>
        <item x="19"/>
        <item m="1" x="297"/>
        <item m="1" x="332"/>
        <item m="1" x="362"/>
        <item m="1" x="329"/>
        <item m="1" x="357"/>
        <item m="1" x="300"/>
        <item m="1" x="213"/>
        <item m="1" x="96"/>
        <item m="1" x="87"/>
        <item m="1" x="287"/>
        <item m="1" x="433"/>
        <item m="1" x="430"/>
        <item m="1" x="206"/>
        <item m="1" x="139"/>
        <item m="1" x="134"/>
        <item m="1" x="86"/>
        <item m="1" x="318"/>
        <item m="1" x="140"/>
        <item m="1" x="320"/>
        <item m="1" x="189"/>
        <item x="68"/>
        <item x="39"/>
        <item m="1" x="376"/>
        <item m="1" x="167"/>
        <item m="1" x="401"/>
        <item m="1" x="314"/>
        <item m="1" x="142"/>
        <item m="1" x="442"/>
        <item m="1" x="233"/>
        <item m="1" x="279"/>
        <item m="1" x="163"/>
        <item m="1" x="280"/>
        <item m="1" x="312"/>
        <item m="1" x="325"/>
        <item m="1" x="381"/>
        <item m="1" x="379"/>
        <item x="48"/>
        <item m="1" x="360"/>
        <item m="1" x="268"/>
        <item m="1" x="417"/>
        <item m="1" x="450"/>
        <item m="1" x="252"/>
        <item m="1" x="291"/>
        <item m="1" x="137"/>
        <item m="1" x="243"/>
        <item m="1" x="78"/>
        <item m="1" x="219"/>
        <item m="1" x="116"/>
        <item m="1" x="426"/>
        <item m="1" x="249"/>
        <item m="1" x="303"/>
        <item m="1" x="253"/>
        <item m="1" x="364"/>
        <item m="1" x="220"/>
        <item m="1" x="347"/>
        <item m="1" x="398"/>
        <item m="1" x="322"/>
        <item m="1" x="203"/>
        <item x="10"/>
        <item m="1" x="151"/>
        <item m="1" x="99"/>
        <item m="1" x="265"/>
        <item m="1" x="388"/>
        <item m="1" x="244"/>
        <item m="1" x="111"/>
        <item m="1" x="278"/>
        <item m="1" x="155"/>
        <item m="1" x="117"/>
        <item m="1" x="102"/>
        <item m="1" x="188"/>
        <item m="1" x="154"/>
        <item x="24"/>
        <item m="1" x="106"/>
        <item x="76"/>
        <item m="1" x="423"/>
        <item m="1" x="267"/>
        <item m="1" x="289"/>
        <item m="1" x="387"/>
        <item m="1" x="275"/>
        <item m="1" x="231"/>
        <item m="1" x="341"/>
        <item m="1" x="175"/>
        <item m="1" x="207"/>
        <item m="1" x="157"/>
        <item m="1" x="296"/>
        <item m="1" x="83"/>
        <item m="1" x="307"/>
        <item m="1" x="367"/>
        <item m="1" x="232"/>
        <item m="1" x="173"/>
        <item m="1" x="217"/>
        <item m="1" x="79"/>
        <item x="71"/>
        <item m="1" x="160"/>
        <item m="1" x="258"/>
        <item x="46"/>
        <item m="1" x="435"/>
        <item m="1" x="209"/>
        <item m="1" x="331"/>
        <item m="1" x="353"/>
        <item m="1" x="301"/>
        <item x="52"/>
        <item x="17"/>
        <item m="1" x="315"/>
        <item m="1" x="180"/>
        <item m="1" x="270"/>
        <item m="1" x="122"/>
        <item m="1" x="198"/>
        <item m="1" x="148"/>
        <item m="1" x="383"/>
        <item m="1" x="393"/>
        <item m="1" x="120"/>
        <item x="36"/>
        <item m="1" x="292"/>
        <item m="1" x="319"/>
        <item m="1" x="448"/>
        <item m="1" x="133"/>
        <item m="1" x="350"/>
        <item m="1" x="147"/>
        <item m="1" x="181"/>
        <item m="1" x="447"/>
        <item m="1" x="304"/>
        <item m="1" x="396"/>
        <item m="1" x="317"/>
        <item m="1" x="141"/>
        <item m="1" x="302"/>
        <item m="1" x="400"/>
        <item m="1" x="273"/>
        <item m="1" x="176"/>
        <item m="1" x="127"/>
        <item m="1" x="222"/>
        <item m="1" x="348"/>
        <item x="64"/>
        <item m="1" x="352"/>
        <item m="1" x="150"/>
        <item m="1" x="386"/>
        <item x="49"/>
        <item m="1" x="112"/>
        <item m="1" x="390"/>
        <item m="1" x="384"/>
        <item m="1" x="298"/>
        <item m="1" x="254"/>
        <item m="1" x="373"/>
        <item x="29"/>
        <item m="1" x="404"/>
        <item m="1" x="164"/>
        <item x="50"/>
        <item m="1" x="82"/>
        <item x="65"/>
        <item x="66"/>
        <item x="1"/>
        <item x="70"/>
        <item x="54"/>
        <item x="75"/>
        <item x="7"/>
        <item x="8"/>
        <item x="21"/>
        <item x="40"/>
        <item x="42"/>
        <item x="28"/>
        <item x="53"/>
        <item x="32"/>
        <item x="35"/>
        <item x="37"/>
        <item x="62"/>
        <item x="45"/>
        <item x="44"/>
        <item x="74"/>
        <item x="56"/>
        <item x="12"/>
        <item x="9"/>
        <item x="38"/>
        <item x="63"/>
        <item x="58"/>
        <item x="59"/>
        <item x="67"/>
      </items>
    </pivotField>
    <pivotField axis="axisRow" compact="0" outline="0" subtotalTop="0" showAll="0" sortType="ascending" defaultSubtotal="0">
      <items count="368">
        <item x="8"/>
        <item x="76"/>
        <item m="1" x="140"/>
        <item x="7"/>
        <item x="38"/>
        <item m="1" x="125"/>
        <item m="1" x="297"/>
        <item m="1" x="237"/>
        <item m="1" x="171"/>
        <item m="1" x="366"/>
        <item x="37"/>
        <item m="1" x="144"/>
        <item m="1" x="99"/>
        <item m="1" x="93"/>
        <item m="1" x="107"/>
        <item m="1" x="272"/>
        <item m="1" x="281"/>
        <item m="1" x="247"/>
        <item m="1" x="112"/>
        <item x="11"/>
        <item x="74"/>
        <item m="1" x="314"/>
        <item x="68"/>
        <item m="1" x="294"/>
        <item x="55"/>
        <item m="1" x="233"/>
        <item m="1" x="273"/>
        <item m="1" x="316"/>
        <item x="67"/>
        <item m="1" x="146"/>
        <item m="1" x="169"/>
        <item x="63"/>
        <item m="1" x="161"/>
        <item m="1" x="324"/>
        <item x="65"/>
        <item m="1" x="332"/>
        <item m="1" x="238"/>
        <item m="1" x="172"/>
        <item m="1" x="183"/>
        <item m="1" x="77"/>
        <item m="1" x="252"/>
        <item m="1" x="163"/>
        <item m="1" x="186"/>
        <item m="1" x="285"/>
        <item m="1" x="228"/>
        <item x="75"/>
        <item m="1" x="358"/>
        <item m="1" x="113"/>
        <item m="1" x="176"/>
        <item x="0"/>
        <item m="1" x="274"/>
        <item m="1" x="84"/>
        <item m="1" x="198"/>
        <item m="1" x="256"/>
        <item m="1" x="341"/>
        <item m="1" x="189"/>
        <item m="1" x="337"/>
        <item m="1" x="89"/>
        <item x="6"/>
        <item m="1" x="100"/>
        <item m="1" x="101"/>
        <item m="1" x="166"/>
        <item m="1" x="115"/>
        <item m="1" x="134"/>
        <item m="1" x="121"/>
        <item m="1" x="355"/>
        <item m="1" x="108"/>
        <item m="1" x="255"/>
        <item m="1" x="199"/>
        <item m="1" x="79"/>
        <item m="1" x="223"/>
        <item m="1" x="218"/>
        <item x="36"/>
        <item m="1" x="304"/>
        <item m="1" x="266"/>
        <item m="1" x="263"/>
        <item x="5"/>
        <item m="1" x="298"/>
        <item m="1" x="164"/>
        <item m="1" x="343"/>
        <item m="1" x="227"/>
        <item m="1" x="82"/>
        <item x="64"/>
        <item m="1" x="270"/>
        <item m="1" x="236"/>
        <item m="1" x="208"/>
        <item m="1" x="177"/>
        <item m="1" x="309"/>
        <item m="1" x="219"/>
        <item x="28"/>
        <item x="52"/>
        <item m="1" x="315"/>
        <item x="43"/>
        <item m="1" x="357"/>
        <item m="1" x="260"/>
        <item m="1" x="264"/>
        <item x="22"/>
        <item x="33"/>
        <item m="1" x="117"/>
        <item m="1" x="179"/>
        <item m="1" x="206"/>
        <item m="1" x="295"/>
        <item m="1" x="346"/>
        <item m="1" x="158"/>
        <item m="1" x="213"/>
        <item m="1" x="240"/>
        <item m="1" x="207"/>
        <item m="1" x="267"/>
        <item m="1" x="124"/>
        <item m="1" x="196"/>
        <item m="1" x="290"/>
        <item m="1" x="139"/>
        <item m="1" x="200"/>
        <item m="1" x="85"/>
        <item m="1" x="311"/>
        <item m="1" x="153"/>
        <item m="1" x="243"/>
        <item m="1" x="102"/>
        <item m="1" x="202"/>
        <item m="1" x="148"/>
        <item m="1" x="323"/>
        <item m="1" x="104"/>
        <item x="66"/>
        <item m="1" x="159"/>
        <item m="1" x="154"/>
        <item m="1" x="78"/>
        <item m="1" x="300"/>
        <item m="1" x="192"/>
        <item m="1" x="248"/>
        <item m="1" x="321"/>
        <item m="1" x="334"/>
        <item m="1" x="356"/>
        <item x="23"/>
        <item m="1" x="342"/>
        <item m="1" x="249"/>
        <item m="1" x="155"/>
        <item m="1" x="224"/>
        <item m="1" x="190"/>
        <item m="1" x="239"/>
        <item m="1" x="271"/>
        <item x="2"/>
        <item m="1" x="336"/>
        <item m="1" x="361"/>
        <item m="1" x="212"/>
        <item m="1" x="244"/>
        <item x="71"/>
        <item m="1" x="232"/>
        <item m="1" x="92"/>
        <item m="1" x="225"/>
        <item m="1" x="322"/>
        <item x="4"/>
        <item m="1" x="217"/>
        <item m="1" x="347"/>
        <item m="1" x="313"/>
        <item m="1" x="365"/>
        <item m="1" x="360"/>
        <item x="17"/>
        <item m="1" x="109"/>
        <item m="1" x="292"/>
        <item m="1" x="118"/>
        <item x="18"/>
        <item x="12"/>
        <item m="1" x="283"/>
        <item m="1" x="175"/>
        <item m="1" x="165"/>
        <item m="1" x="328"/>
        <item m="1" x="185"/>
        <item x="42"/>
        <item m="1" x="156"/>
        <item x="9"/>
        <item m="1" x="335"/>
        <item m="1" x="291"/>
        <item m="1" x="345"/>
        <item x="34"/>
        <item m="1" x="216"/>
        <item x="39"/>
        <item m="1" x="142"/>
        <item m="1" x="367"/>
        <item m="1" x="90"/>
        <item x="19"/>
        <item m="1" x="110"/>
        <item m="1" x="141"/>
        <item m="1" x="86"/>
        <item m="1" x="173"/>
        <item m="1" x="288"/>
        <item m="1" x="241"/>
        <item m="1" x="95"/>
        <item m="1" x="230"/>
        <item x="35"/>
        <item m="1" x="182"/>
        <item x="54"/>
        <item m="1" x="147"/>
        <item m="1" x="81"/>
        <item m="1" x="352"/>
        <item x="40"/>
        <item m="1" x="204"/>
        <item m="1" x="167"/>
        <item m="1" x="119"/>
        <item m="1" x="209"/>
        <item m="1" x="257"/>
        <item m="1" x="170"/>
        <item m="1" x="194"/>
        <item m="1" x="234"/>
        <item m="1" x="329"/>
        <item m="1" x="287"/>
        <item m="1" x="259"/>
        <item m="1" x="250"/>
        <item m="1" x="203"/>
        <item m="1" x="106"/>
        <item m="1" x="289"/>
        <item m="1" x="338"/>
        <item m="1" x="268"/>
        <item m="1" x="331"/>
        <item m="1" x="197"/>
        <item x="57"/>
        <item m="1" x="354"/>
        <item m="1" x="188"/>
        <item m="1" x="363"/>
        <item m="1" x="180"/>
        <item m="1" x="193"/>
        <item m="1" x="306"/>
        <item x="1"/>
        <item m="1" x="126"/>
        <item m="1" x="111"/>
        <item m="1" x="340"/>
        <item x="29"/>
        <item m="1" x="235"/>
        <item m="1" x="339"/>
        <item m="1" x="284"/>
        <item m="1" x="96"/>
        <item m="1" x="333"/>
        <item m="1" x="301"/>
        <item m="1" x="97"/>
        <item m="1" x="215"/>
        <item x="10"/>
        <item m="1" x="344"/>
        <item m="1" x="319"/>
        <item m="1" x="327"/>
        <item m="1" x="278"/>
        <item x="24"/>
        <item x="15"/>
        <item m="1" x="205"/>
        <item m="1" x="229"/>
        <item m="1" x="220"/>
        <item m="1" x="362"/>
        <item x="3"/>
        <item m="1" x="137"/>
        <item m="1" x="149"/>
        <item m="1" x="150"/>
        <item m="1" x="302"/>
        <item x="21"/>
        <item m="1" x="120"/>
        <item x="30"/>
        <item x="41"/>
        <item m="1" x="305"/>
        <item x="58"/>
        <item x="20"/>
        <item m="1" x="262"/>
        <item m="1" x="116"/>
        <item m="1" x="178"/>
        <item m="1" x="317"/>
        <item m="1" x="114"/>
        <item m="1" x="226"/>
        <item m="1" x="299"/>
        <item m="1" x="91"/>
        <item m="1" x="151"/>
        <item x="49"/>
        <item x="48"/>
        <item m="1" x="330"/>
        <item m="1" x="320"/>
        <item m="1" x="135"/>
        <item m="1" x="133"/>
        <item m="1" x="364"/>
        <item m="1" x="348"/>
        <item m="1" x="307"/>
        <item m="1" x="293"/>
        <item m="1" x="145"/>
        <item m="1" x="326"/>
        <item m="1" x="87"/>
        <item m="1" x="105"/>
        <item x="13"/>
        <item m="1" x="103"/>
        <item m="1" x="351"/>
        <item m="1" x="246"/>
        <item m="1" x="277"/>
        <item x="32"/>
        <item x="62"/>
        <item m="1" x="129"/>
        <item x="51"/>
        <item m="1" x="282"/>
        <item x="25"/>
        <item m="1" x="253"/>
        <item m="1" x="269"/>
        <item m="1" x="279"/>
        <item m="1" x="143"/>
        <item m="1" x="88"/>
        <item m="1" x="276"/>
        <item m="1" x="303"/>
        <item x="56"/>
        <item x="50"/>
        <item m="1" x="98"/>
        <item m="1" x="221"/>
        <item x="72"/>
        <item m="1" x="132"/>
        <item x="14"/>
        <item x="46"/>
        <item x="59"/>
        <item m="1" x="157"/>
        <item m="1" x="318"/>
        <item m="1" x="308"/>
        <item m="1" x="191"/>
        <item x="70"/>
        <item m="1" x="275"/>
        <item m="1" x="138"/>
        <item x="44"/>
        <item m="1" x="162"/>
        <item m="1" x="312"/>
        <item m="1" x="187"/>
        <item m="1" x="201"/>
        <item x="31"/>
        <item m="1" x="349"/>
        <item m="1" x="128"/>
        <item m="1" x="122"/>
        <item m="1" x="210"/>
        <item x="16"/>
        <item m="1" x="168"/>
        <item x="26"/>
        <item x="69"/>
        <item m="1" x="181"/>
        <item x="73"/>
        <item m="1" x="127"/>
        <item m="1" x="280"/>
        <item m="1" x="152"/>
        <item m="1" x="251"/>
        <item m="1" x="231"/>
        <item m="1" x="325"/>
        <item x="53"/>
        <item m="1" x="160"/>
        <item m="1" x="286"/>
        <item x="45"/>
        <item m="1" x="83"/>
        <item x="27"/>
        <item x="47"/>
        <item m="1" x="174"/>
        <item m="1" x="222"/>
        <item m="1" x="195"/>
        <item m="1" x="130"/>
        <item m="1" x="359"/>
        <item m="1" x="353"/>
        <item m="1" x="211"/>
        <item x="61"/>
        <item m="1" x="310"/>
        <item m="1" x="184"/>
        <item m="1" x="94"/>
        <item m="1" x="296"/>
        <item m="1" x="242"/>
        <item m="1" x="265"/>
        <item m="1" x="214"/>
        <item m="1" x="254"/>
        <item m="1" x="136"/>
        <item m="1" x="350"/>
        <item m="1" x="258"/>
        <item m="1" x="80"/>
        <item m="1" x="131"/>
        <item m="1" x="245"/>
        <item x="60"/>
        <item m="1" x="123"/>
        <item m="1" x="261"/>
      </items>
    </pivotField>
    <pivotField compact="0" outline="0" subtotalTop="0" showAll="0" sortType="descending" defaultSubtotal="0">
      <items count="16">
        <item x="7"/>
        <item x="1"/>
        <item x="2"/>
        <item x="0"/>
        <item m="1" x="14"/>
        <item x="4"/>
        <item x="5"/>
        <item m="1" x="9"/>
        <item x="6"/>
        <item m="1" x="11"/>
        <item m="1" x="10"/>
        <item m="1" x="12"/>
        <item m="1" x="15"/>
        <item m="1" x="8"/>
        <item m="1" x="13"/>
        <item x="3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ubtotalTop="0" showAll="0" sortType="descending" defaultSubtotal="0">
      <items count="48">
        <item h="1" m="1" x="43"/>
        <item h="1" m="1" x="16"/>
        <item h="1" m="1" x="30"/>
        <item h="1" m="1" x="39"/>
        <item h="1" m="1" x="38"/>
        <item h="1" m="1" x="37"/>
        <item h="1" m="1" x="14"/>
        <item h="1" m="1" x="20"/>
        <item h="1" m="1" x="25"/>
        <item h="1" m="1" x="45"/>
        <item h="1" m="1" x="17"/>
        <item h="1" m="1" x="31"/>
        <item h="1" m="1" x="42"/>
        <item h="1" m="1" x="40"/>
        <item h="1" m="1" x="22"/>
        <item h="1" m="1" x="36"/>
        <item h="1" m="1" x="47"/>
        <item h="1" m="1" x="13"/>
        <item h="1" m="1" x="46"/>
        <item h="1" m="1" x="18"/>
        <item h="1" m="1" x="15"/>
        <item h="1" m="1" x="33"/>
        <item h="1" m="1" x="23"/>
        <item h="1" m="1" x="19"/>
        <item h="1" m="1" x="24"/>
        <item h="1" m="1" x="29"/>
        <item h="1" m="1" x="27"/>
        <item h="1" m="1" x="44"/>
        <item h="1" m="1" x="32"/>
        <item h="1" m="1" x="26"/>
        <item h="1" m="1" x="41"/>
        <item h="1" x="12"/>
        <item h="1" m="1" x="34"/>
        <item x="5"/>
        <item h="1" m="1" x="35"/>
        <item h="1" x="11"/>
        <item h="1" x="8"/>
        <item h="1" x="7"/>
        <item h="1" x="3"/>
        <item m="1" x="21"/>
        <item h="1" m="1" x="28"/>
        <item h="1" x="2"/>
        <item x="4"/>
        <item h="1" x="10"/>
        <item h="1" x="0"/>
        <item h="1" x="6"/>
        <item h="1" x="9"/>
        <item h="1" x="1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dataField="1" compact="0" outline="0" subtotalTop="0" showAll="0" defaultSubtotal="0"/>
    <pivotField dataField="1" compact="0" outline="0" subtotalTop="0" showAll="0" defaultSubtotal="0"/>
    <pivotField compact="0" outline="0" showAll="0" defaultSubtotal="0"/>
    <pivotField dataField="1" compact="0" outline="0" subtotalTop="0" showAll="0" defaultSubtotal="0"/>
    <pivotField dataField="1" compact="0" outline="0" subtotalTop="0" showAll="0" defaultSubtotal="0"/>
  </pivotFields>
  <rowFields count="4">
    <field x="3"/>
    <field x="4"/>
    <field x="5"/>
    <field x="7"/>
  </rowFields>
  <rowItems count="15">
    <i>
      <x v="353"/>
      <x v="255"/>
      <x v="339"/>
      <x v="33"/>
    </i>
    <i>
      <x v="617"/>
      <x v="377"/>
      <x v="156"/>
      <x v="42"/>
    </i>
    <i>
      <x v="52"/>
      <x v="115"/>
      <x v="245"/>
      <x v="33"/>
    </i>
    <i>
      <x v="618"/>
      <x v="433"/>
      <x v="305"/>
      <x v="42"/>
    </i>
    <i>
      <x v="515"/>
      <x v="432"/>
      <x v="314"/>
      <x v="42"/>
    </i>
    <i>
      <x v="574"/>
      <x v="231"/>
      <x v="240"/>
      <x v="42"/>
    </i>
    <i>
      <x v="545"/>
      <x v="168"/>
      <x v="324"/>
      <x v="42"/>
    </i>
    <i>
      <x v="240"/>
      <x v="176"/>
      <x v="132"/>
      <x v="33"/>
    </i>
    <i>
      <x v="619"/>
      <x v="256"/>
      <x v="160"/>
      <x v="42"/>
    </i>
    <i>
      <x v="616"/>
      <x v="431"/>
      <x v="250"/>
      <x v="42"/>
    </i>
    <i>
      <x v="444"/>
      <x v="179"/>
      <x v="342"/>
      <x v="33"/>
    </i>
    <i>
      <x v="398"/>
      <x v="274"/>
      <x v="179"/>
      <x v="33"/>
    </i>
    <i>
      <x v="156"/>
      <x v="78"/>
      <x v="96"/>
      <x v="33"/>
    </i>
    <i>
      <x v="5"/>
      <x v="55"/>
      <x v="256"/>
      <x v="33"/>
    </i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1">
    <pageField fld="0" hier="-1"/>
  </pageFields>
  <dataFields count="4">
    <dataField name="Count of Edibles" fld="8" subtotal="count" baseField="0" baseItem="0" numFmtId="1"/>
    <dataField name="Count of Inedibles" fld="9" subtotal="count" baseField="0" baseItem="0"/>
    <dataField name="Sum of kg" fld="11" baseField="0" baseItem="0" numFmtId="166"/>
    <dataField name="Sum of Points" fld="12" baseField="0" baseItem="0" numFmtId="166"/>
  </dataFields>
  <formats count="380">
    <format dxfId="1659">
      <pivotArea field="3" type="button" dataOnly="0" labelOnly="1" outline="0" axis="axisRow" fieldPosition="0"/>
    </format>
    <format dxfId="1658">
      <pivotArea field="4" type="button" dataOnly="0" labelOnly="1" outline="0" axis="axisRow" fieldPosition="1"/>
    </format>
    <format dxfId="1657">
      <pivotArea field="5" type="button" dataOnly="0" labelOnly="1" outline="0" axis="axisRow" fieldPosition="2"/>
    </format>
    <format dxfId="1656">
      <pivotArea field="6" type="button" dataOnly="0" labelOnly="1" outline="0"/>
    </format>
    <format dxfId="1655">
      <pivotArea field="3" type="button" dataOnly="0" labelOnly="1" outline="0" axis="axisRow" fieldPosition="0"/>
    </format>
    <format dxfId="1654">
      <pivotArea field="4" type="button" dataOnly="0" labelOnly="1" outline="0" axis="axisRow" fieldPosition="1"/>
    </format>
    <format dxfId="1653">
      <pivotArea field="5" type="button" dataOnly="0" labelOnly="1" outline="0" axis="axisRow" fieldPosition="2"/>
    </format>
    <format dxfId="1652">
      <pivotArea field="6" type="button" dataOnly="0" labelOnly="1" outline="0"/>
    </format>
    <format dxfId="1651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650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649">
      <pivotArea dataOnly="0" labelOnly="1" outline="0" fieldPosition="0">
        <references count="1">
          <reference field="4294967294" count="1">
            <x v="1"/>
          </reference>
        </references>
      </pivotArea>
    </format>
    <format dxfId="1648">
      <pivotArea outline="0" collapsedLevelsAreSubtotals="1" fieldPosition="0">
        <references count="1">
          <reference field="4294967294" count="1" selected="0">
            <x v="3"/>
          </reference>
        </references>
      </pivotArea>
    </format>
    <format dxfId="1647">
      <pivotArea outline="0" fieldPosition="0">
        <references count="1">
          <reference field="4294967294" count="1">
            <x v="0"/>
          </reference>
        </references>
      </pivotArea>
    </format>
    <format dxfId="1646">
      <pivotArea field="3" type="button" dataOnly="0" labelOnly="1" outline="0" axis="axisRow" fieldPosition="0"/>
    </format>
    <format dxfId="1645">
      <pivotArea field="7" type="button" dataOnly="0" labelOnly="1" outline="0" axis="axisRow" fieldPosition="3"/>
    </format>
    <format dxfId="1644">
      <pivotArea field="4" type="button" dataOnly="0" labelOnly="1" outline="0" axis="axisRow" fieldPosition="1"/>
    </format>
    <format dxfId="1643">
      <pivotArea field="5" type="button" dataOnly="0" labelOnly="1" outline="0" axis="axisRow" fieldPosition="2"/>
    </format>
    <format dxfId="1642">
      <pivotArea field="6" type="button" dataOnly="0" labelOnly="1" outline="0"/>
    </format>
    <format dxfId="1641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640">
      <pivotArea field="3" type="button" dataOnly="0" labelOnly="1" outline="0" axis="axisRow" fieldPosition="0"/>
    </format>
    <format dxfId="1639">
      <pivotArea field="7" type="button" dataOnly="0" labelOnly="1" outline="0" axis="axisRow" fieldPosition="3"/>
    </format>
    <format dxfId="1638">
      <pivotArea field="4" type="button" dataOnly="0" labelOnly="1" outline="0" axis="axisRow" fieldPosition="1"/>
    </format>
    <format dxfId="1637">
      <pivotArea field="5" type="button" dataOnly="0" labelOnly="1" outline="0" axis="axisRow" fieldPosition="2"/>
    </format>
    <format dxfId="1636">
      <pivotArea field="6" type="button" dataOnly="0" labelOnly="1" outline="0"/>
    </format>
    <format dxfId="1635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634">
      <pivotArea field="3" type="button" dataOnly="0" labelOnly="1" outline="0" axis="axisRow" fieldPosition="0"/>
    </format>
    <format dxfId="1633">
      <pivotArea field="7" type="button" dataOnly="0" labelOnly="1" outline="0" axis="axisRow" fieldPosition="3"/>
    </format>
    <format dxfId="1632">
      <pivotArea field="4" type="button" dataOnly="0" labelOnly="1" outline="0" axis="axisRow" fieldPosition="1"/>
    </format>
    <format dxfId="1631">
      <pivotArea field="5" type="button" dataOnly="0" labelOnly="1" outline="0" axis="axisRow" fieldPosition="2"/>
    </format>
    <format dxfId="1630">
      <pivotArea field="6" type="button" dataOnly="0" labelOnly="1" outline="0"/>
    </format>
    <format dxfId="1629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628">
      <pivotArea dataOnly="0" labelOnly="1" outline="0" fieldPosition="0">
        <references count="1">
          <reference field="4294967294" count="1">
            <x v="3"/>
          </reference>
        </references>
      </pivotArea>
    </format>
    <format dxfId="1627">
      <pivotArea dataOnly="0" labelOnly="1" outline="0" fieldPosition="0">
        <references count="1">
          <reference field="4294967294" count="1">
            <x v="2"/>
          </reference>
        </references>
      </pivotArea>
    </format>
    <format dxfId="1626">
      <pivotArea outline="0" collapsedLevelsAreSubtotals="1" fieldPosition="0">
        <references count="1">
          <reference field="4294967294" count="2" selected="0">
            <x v="2"/>
            <x v="3"/>
          </reference>
        </references>
      </pivotArea>
    </format>
    <format dxfId="1625">
      <pivotArea field="5" type="button" dataOnly="0" labelOnly="1" outline="0" axis="axisRow" fieldPosition="2"/>
    </format>
    <format dxfId="1624">
      <pivotArea outline="0" collapsedLevelsAreSubtotals="1" fieldPosition="0"/>
    </format>
    <format dxfId="1623">
      <pivotArea field="3" type="button" dataOnly="0" labelOnly="1" outline="0" axis="axisRow" fieldPosition="0"/>
    </format>
    <format dxfId="1622">
      <pivotArea field="7" type="button" dataOnly="0" labelOnly="1" outline="0" axis="axisRow" fieldPosition="3"/>
    </format>
    <format dxfId="1621">
      <pivotArea field="4" type="button" dataOnly="0" labelOnly="1" outline="0" axis="axisRow" fieldPosition="1"/>
    </format>
    <format dxfId="1620">
      <pivotArea field="5" type="button" dataOnly="0" labelOnly="1" outline="0" axis="axisRow" fieldPosition="2"/>
    </format>
    <format dxfId="1619">
      <pivotArea field="6" type="button" dataOnly="0" labelOnly="1" outline="0"/>
    </format>
    <format dxfId="1618">
      <pivotArea dataOnly="0" labelOnly="1" outline="0" fieldPosition="0">
        <references count="1">
          <reference field="3" count="45">
            <x v="1"/>
            <x v="2"/>
            <x v="8"/>
            <x v="9"/>
            <x v="10"/>
            <x v="11"/>
            <x v="12"/>
            <x v="24"/>
            <x v="27"/>
            <x v="35"/>
            <x v="47"/>
            <x v="63"/>
            <x v="65"/>
            <x v="66"/>
            <x v="68"/>
            <x v="76"/>
            <x v="80"/>
            <x v="86"/>
            <x v="90"/>
            <x v="92"/>
            <x v="93"/>
            <x v="109"/>
            <x v="110"/>
            <x v="111"/>
            <x v="118"/>
            <x v="123"/>
            <x v="124"/>
            <x v="140"/>
            <x v="142"/>
            <x v="143"/>
            <x v="145"/>
            <x v="146"/>
            <x v="149"/>
            <x v="154"/>
            <x v="159"/>
            <x v="161"/>
            <x v="186"/>
            <x v="191"/>
            <x v="192"/>
            <x v="198"/>
            <x v="207"/>
            <x v="215"/>
            <x v="222"/>
            <x v="234"/>
            <x v="240"/>
          </reference>
        </references>
      </pivotArea>
    </format>
    <format dxfId="1617">
      <pivotArea dataOnly="0" labelOnly="1" outline="0" fieldPosition="0">
        <references count="1">
          <reference field="3" count="39">
            <x v="4"/>
            <x v="13"/>
            <x v="23"/>
            <x v="33"/>
            <x v="34"/>
            <x v="36"/>
            <x v="39"/>
            <x v="42"/>
            <x v="43"/>
            <x v="45"/>
            <x v="46"/>
            <x v="49"/>
            <x v="51"/>
            <x v="53"/>
            <x v="57"/>
            <x v="72"/>
            <x v="87"/>
            <x v="97"/>
            <x v="99"/>
            <x v="100"/>
            <x v="102"/>
            <x v="103"/>
            <x v="108"/>
            <x v="112"/>
            <x v="113"/>
            <x v="130"/>
            <x v="136"/>
            <x v="147"/>
            <x v="157"/>
            <x v="167"/>
            <x v="168"/>
            <x v="180"/>
            <x v="185"/>
            <x v="202"/>
            <x v="203"/>
            <x v="209"/>
            <x v="232"/>
            <x v="235"/>
            <x v="241"/>
          </reference>
        </references>
      </pivotArea>
    </format>
    <format dxfId="1616">
      <pivotArea dataOnly="0" labelOnly="1" outline="0" fieldPosition="0">
        <references count="1">
          <reference field="3" count="24">
            <x v="5"/>
            <x v="7"/>
            <x v="26"/>
            <x v="28"/>
            <x v="30"/>
            <x v="31"/>
            <x v="54"/>
            <x v="77"/>
            <x v="78"/>
            <x v="82"/>
            <x v="83"/>
            <x v="96"/>
            <x v="101"/>
            <x v="107"/>
            <x v="115"/>
            <x v="116"/>
            <x v="125"/>
            <x v="129"/>
            <x v="164"/>
            <x v="173"/>
            <x v="225"/>
            <x v="226"/>
            <x v="227"/>
            <x v="230"/>
          </reference>
        </references>
      </pivotArea>
    </format>
    <format dxfId="1615">
      <pivotArea dataOnly="0" labelOnly="1" grandRow="1" outline="0" fieldPosition="0"/>
    </format>
    <format dxfId="1614">
      <pivotArea dataOnly="0" labelOnly="1" outline="0" fieldPosition="0">
        <references count="2">
          <reference field="3" count="1" selected="0">
            <x v="109"/>
          </reference>
          <reference field="7" count="1">
            <x v="2"/>
          </reference>
        </references>
      </pivotArea>
    </format>
    <format dxfId="1613">
      <pivotArea dataOnly="0" labelOnly="1" outline="0" fieldPosition="0">
        <references count="2">
          <reference field="3" count="1" selected="0">
            <x v="215"/>
          </reference>
          <reference field="7" count="1">
            <x v="11"/>
          </reference>
        </references>
      </pivotArea>
    </format>
    <format dxfId="1612">
      <pivotArea dataOnly="0" labelOnly="1" outline="0" fieldPosition="0">
        <references count="2">
          <reference field="3" count="1" selected="0">
            <x v="86"/>
          </reference>
          <reference field="7" count="1">
            <x v="6"/>
          </reference>
        </references>
      </pivotArea>
    </format>
    <format dxfId="1611">
      <pivotArea dataOnly="0" labelOnly="1" outline="0" fieldPosition="0">
        <references count="2">
          <reference field="3" count="1" selected="0">
            <x v="111"/>
          </reference>
          <reference field="7" count="1">
            <x v="2"/>
          </reference>
        </references>
      </pivotArea>
    </format>
    <format dxfId="1610">
      <pivotArea dataOnly="0" labelOnly="1" outline="0" fieldPosition="0">
        <references count="2">
          <reference field="3" count="1" selected="0">
            <x v="66"/>
          </reference>
          <reference field="7" count="1">
            <x v="8"/>
          </reference>
        </references>
      </pivotArea>
    </format>
    <format dxfId="1609">
      <pivotArea dataOnly="0" labelOnly="1" outline="0" fieldPosition="0">
        <references count="2">
          <reference field="3" count="1" selected="0">
            <x v="240"/>
          </reference>
          <reference field="7" count="1">
            <x v="6"/>
          </reference>
        </references>
      </pivotArea>
    </format>
    <format dxfId="1608">
      <pivotArea dataOnly="0" labelOnly="1" outline="0" fieldPosition="0">
        <references count="2">
          <reference field="3" count="1" selected="0">
            <x v="143"/>
          </reference>
          <reference field="7" count="1">
            <x v="3"/>
          </reference>
        </references>
      </pivotArea>
    </format>
    <format dxfId="1607">
      <pivotArea dataOnly="0" labelOnly="1" outline="0" fieldPosition="0">
        <references count="2">
          <reference field="3" count="1" selected="0">
            <x v="140"/>
          </reference>
          <reference field="7" count="1">
            <x v="3"/>
          </reference>
        </references>
      </pivotArea>
    </format>
    <format dxfId="1606">
      <pivotArea dataOnly="0" labelOnly="1" outline="0" fieldPosition="0">
        <references count="2">
          <reference field="3" count="1" selected="0">
            <x v="65"/>
          </reference>
          <reference field="7" count="1">
            <x v="8"/>
          </reference>
        </references>
      </pivotArea>
    </format>
    <format dxfId="1605">
      <pivotArea dataOnly="0" labelOnly="1" outline="0" fieldPosition="0">
        <references count="2">
          <reference field="3" count="1" selected="0">
            <x v="159"/>
          </reference>
          <reference field="7" count="1">
            <x v="3"/>
          </reference>
        </references>
      </pivotArea>
    </format>
    <format dxfId="1604">
      <pivotArea dataOnly="0" labelOnly="1" outline="0" fieldPosition="0">
        <references count="2">
          <reference field="3" count="1" selected="0">
            <x v="192"/>
          </reference>
          <reference field="7" count="1">
            <x v="14"/>
          </reference>
        </references>
      </pivotArea>
    </format>
    <format dxfId="1603">
      <pivotArea dataOnly="0" labelOnly="1" outline="0" fieldPosition="0">
        <references count="2">
          <reference field="3" count="1" selected="0">
            <x v="207"/>
          </reference>
          <reference field="7" count="1">
            <x v="5"/>
          </reference>
        </references>
      </pivotArea>
    </format>
    <format dxfId="1602">
      <pivotArea dataOnly="0" labelOnly="1" outline="0" fieldPosition="0">
        <references count="2">
          <reference field="3" count="1" selected="0">
            <x v="191"/>
          </reference>
          <reference field="7" count="1">
            <x v="14"/>
          </reference>
        </references>
      </pivotArea>
    </format>
    <format dxfId="1601">
      <pivotArea dataOnly="0" labelOnly="1" outline="0" fieldPosition="0">
        <references count="2">
          <reference field="3" count="1" selected="0">
            <x v="154"/>
          </reference>
          <reference field="7" count="1">
            <x v="2"/>
          </reference>
        </references>
      </pivotArea>
    </format>
    <format dxfId="1600">
      <pivotArea dataOnly="0" labelOnly="1" outline="0" fieldPosition="0">
        <references count="2">
          <reference field="3" count="1" selected="0">
            <x v="63"/>
          </reference>
          <reference field="7" count="1">
            <x v="8"/>
          </reference>
        </references>
      </pivotArea>
    </format>
    <format dxfId="1599">
      <pivotArea dataOnly="0" labelOnly="1" outline="0" fieldPosition="0">
        <references count="2">
          <reference field="3" count="1" selected="0">
            <x v="198"/>
          </reference>
          <reference field="7" count="1">
            <x v="6"/>
          </reference>
        </references>
      </pivotArea>
    </format>
    <format dxfId="1598">
      <pivotArea dataOnly="0" labelOnly="1" outline="0" fieldPosition="0">
        <references count="2">
          <reference field="3" count="1" selected="0">
            <x v="142"/>
          </reference>
          <reference field="7" count="1">
            <x v="3"/>
          </reference>
        </references>
      </pivotArea>
    </format>
    <format dxfId="1597">
      <pivotArea dataOnly="0" labelOnly="1" outline="0" fieldPosition="0">
        <references count="2">
          <reference field="3" count="1" selected="0">
            <x v="124"/>
          </reference>
          <reference field="7" count="1">
            <x v="1"/>
          </reference>
        </references>
      </pivotArea>
    </format>
    <format dxfId="1596">
      <pivotArea dataOnly="0" labelOnly="1" outline="0" fieldPosition="0">
        <references count="2">
          <reference field="3" count="1" selected="0">
            <x v="10"/>
          </reference>
          <reference field="7" count="1">
            <x v="14"/>
          </reference>
        </references>
      </pivotArea>
    </format>
    <format dxfId="1595">
      <pivotArea dataOnly="0" labelOnly="1" outline="0" fieldPosition="0">
        <references count="2">
          <reference field="3" count="1" selected="0">
            <x v="2"/>
          </reference>
          <reference field="7" count="1">
            <x v="0"/>
          </reference>
        </references>
      </pivotArea>
    </format>
    <format dxfId="1594">
      <pivotArea dataOnly="0" labelOnly="1" outline="0" fieldPosition="0">
        <references count="2">
          <reference field="3" count="1" selected="0">
            <x v="222"/>
          </reference>
          <reference field="7" count="1">
            <x v="1"/>
          </reference>
        </references>
      </pivotArea>
    </format>
    <format dxfId="1593">
      <pivotArea dataOnly="0" labelOnly="1" outline="0" fieldPosition="0">
        <references count="2">
          <reference field="3" count="1" selected="0">
            <x v="92"/>
          </reference>
          <reference field="7" count="1">
            <x v="6"/>
          </reference>
        </references>
      </pivotArea>
    </format>
    <format dxfId="1592">
      <pivotArea dataOnly="0" labelOnly="1" outline="0" fieldPosition="0">
        <references count="2">
          <reference field="3" count="1" selected="0">
            <x v="68"/>
          </reference>
          <reference field="7" count="1">
            <x v="8"/>
          </reference>
        </references>
      </pivotArea>
    </format>
    <format dxfId="1591">
      <pivotArea dataOnly="0" labelOnly="1" outline="0" fieldPosition="0">
        <references count="2">
          <reference field="3" count="1" selected="0">
            <x v="123"/>
          </reference>
          <reference field="7" count="1">
            <x v="2"/>
          </reference>
        </references>
      </pivotArea>
    </format>
    <format dxfId="1590">
      <pivotArea dataOnly="0" labelOnly="1" outline="0" fieldPosition="0">
        <references count="2">
          <reference field="3" count="1" selected="0">
            <x v="80"/>
          </reference>
          <reference field="7" count="1">
            <x v="7"/>
          </reference>
        </references>
      </pivotArea>
    </format>
    <format dxfId="1589">
      <pivotArea dataOnly="0" labelOnly="1" outline="0" fieldPosition="0">
        <references count="2">
          <reference field="3" count="1" selected="0">
            <x v="110"/>
          </reference>
          <reference field="7" count="1">
            <x v="2"/>
          </reference>
        </references>
      </pivotArea>
    </format>
    <format dxfId="1588">
      <pivotArea dataOnly="0" labelOnly="1" outline="0" fieldPosition="0">
        <references count="2">
          <reference field="3" count="1" selected="0">
            <x v="161"/>
          </reference>
          <reference field="7" count="1">
            <x v="4"/>
          </reference>
        </references>
      </pivotArea>
    </format>
    <format dxfId="1587">
      <pivotArea dataOnly="0" labelOnly="1" outline="0" fieldPosition="0">
        <references count="2">
          <reference field="3" count="1" selected="0">
            <x v="11"/>
          </reference>
          <reference field="7" count="1">
            <x v="14"/>
          </reference>
        </references>
      </pivotArea>
    </format>
    <format dxfId="1586">
      <pivotArea dataOnly="0" labelOnly="1" outline="0" fieldPosition="0">
        <references count="2">
          <reference field="3" count="1" selected="0">
            <x v="35"/>
          </reference>
          <reference field="7" count="1">
            <x v="12"/>
          </reference>
        </references>
      </pivotArea>
    </format>
    <format dxfId="1585">
      <pivotArea dataOnly="0" labelOnly="1" outline="0" fieldPosition="0">
        <references count="2">
          <reference field="3" count="1" selected="0">
            <x v="8"/>
          </reference>
          <reference field="7" count="1">
            <x v="0"/>
          </reference>
        </references>
      </pivotArea>
    </format>
    <format dxfId="1584">
      <pivotArea dataOnly="0" labelOnly="1" outline="0" fieldPosition="0">
        <references count="2">
          <reference field="3" count="1" selected="0">
            <x v="145"/>
          </reference>
          <reference field="7" count="1">
            <x v="4"/>
          </reference>
        </references>
      </pivotArea>
    </format>
    <format dxfId="1583">
      <pivotArea dataOnly="0" labelOnly="1" outline="0" fieldPosition="0">
        <references count="2">
          <reference field="3" count="1" selected="0">
            <x v="24"/>
          </reference>
          <reference field="7" count="1">
            <x v="13"/>
          </reference>
        </references>
      </pivotArea>
    </format>
    <format dxfId="1582">
      <pivotArea dataOnly="0" labelOnly="1" outline="0" fieldPosition="0">
        <references count="2">
          <reference field="3" count="1" selected="0">
            <x v="149"/>
          </reference>
          <reference field="7" count="1">
            <x v="4"/>
          </reference>
        </references>
      </pivotArea>
    </format>
    <format dxfId="1581">
      <pivotArea dataOnly="0" labelOnly="1" outline="0" fieldPosition="0">
        <references count="2">
          <reference field="3" count="1" selected="0">
            <x v="12"/>
          </reference>
          <reference field="7" count="1">
            <x v="14"/>
          </reference>
        </references>
      </pivotArea>
    </format>
    <format dxfId="1580">
      <pivotArea dataOnly="0" labelOnly="1" outline="0" fieldPosition="0">
        <references count="2">
          <reference field="3" count="1" selected="0">
            <x v="27"/>
          </reference>
          <reference field="7" count="1">
            <x v="13"/>
          </reference>
        </references>
      </pivotArea>
    </format>
    <format dxfId="1579">
      <pivotArea dataOnly="0" labelOnly="1" outline="0" fieldPosition="0">
        <references count="2">
          <reference field="3" count="1" selected="0">
            <x v="234"/>
          </reference>
          <reference field="7" count="1">
            <x v="3"/>
          </reference>
        </references>
      </pivotArea>
    </format>
    <format dxfId="1578">
      <pivotArea dataOnly="0" labelOnly="1" outline="0" fieldPosition="0">
        <references count="2">
          <reference field="3" count="1" selected="0">
            <x v="47"/>
          </reference>
          <reference field="7" count="1">
            <x v="10"/>
          </reference>
        </references>
      </pivotArea>
    </format>
    <format dxfId="1577">
      <pivotArea dataOnly="0" labelOnly="1" outline="0" fieldPosition="0">
        <references count="2">
          <reference field="3" count="1" selected="0">
            <x v="9"/>
          </reference>
          <reference field="7" count="1">
            <x v="14"/>
          </reference>
        </references>
      </pivotArea>
    </format>
    <format dxfId="1576">
      <pivotArea dataOnly="0" labelOnly="1" outline="0" fieldPosition="0">
        <references count="2">
          <reference field="3" count="1" selected="0">
            <x v="118"/>
          </reference>
          <reference field="7" count="1">
            <x v="2"/>
          </reference>
        </references>
      </pivotArea>
    </format>
    <format dxfId="1575">
      <pivotArea dataOnly="0" labelOnly="1" outline="0" fieldPosition="0">
        <references count="2">
          <reference field="3" count="1" selected="0">
            <x v="1"/>
          </reference>
          <reference field="7" count="1">
            <x v="0"/>
          </reference>
        </references>
      </pivotArea>
    </format>
    <format dxfId="1574">
      <pivotArea dataOnly="0" labelOnly="1" outline="0" fieldPosition="0">
        <references count="2">
          <reference field="3" count="1" selected="0">
            <x v="93"/>
          </reference>
          <reference field="7" count="1">
            <x v="6"/>
          </reference>
        </references>
      </pivotArea>
    </format>
    <format dxfId="1573">
      <pivotArea dataOnly="0" labelOnly="1" outline="0" fieldPosition="0">
        <references count="2">
          <reference field="3" count="1" selected="0">
            <x v="146"/>
          </reference>
          <reference field="7" count="1">
            <x v="4"/>
          </reference>
        </references>
      </pivotArea>
    </format>
    <format dxfId="1572">
      <pivotArea dataOnly="0" labelOnly="1" outline="0" fieldPosition="0">
        <references count="2">
          <reference field="3" count="1" selected="0">
            <x v="235"/>
          </reference>
          <reference field="7" count="1">
            <x v="0"/>
          </reference>
        </references>
      </pivotArea>
    </format>
    <format dxfId="1571">
      <pivotArea dataOnly="0" labelOnly="1" outline="0" fieldPosition="0">
        <references count="2">
          <reference field="3" count="1" selected="0">
            <x v="136"/>
          </reference>
          <reference field="7" count="1">
            <x v="1"/>
          </reference>
        </references>
      </pivotArea>
    </format>
    <format dxfId="1570">
      <pivotArea dataOnly="0" labelOnly="1" outline="0" fieldPosition="0">
        <references count="2">
          <reference field="3" count="1" selected="0">
            <x v="99"/>
          </reference>
          <reference field="7" count="1">
            <x v="5"/>
          </reference>
        </references>
      </pivotArea>
    </format>
    <format dxfId="1569">
      <pivotArea dataOnly="0" labelOnly="1" outline="0" fieldPosition="0">
        <references count="2">
          <reference field="3" count="1" selected="0">
            <x v="180"/>
          </reference>
          <reference field="7" count="1">
            <x v="11"/>
          </reference>
        </references>
      </pivotArea>
    </format>
    <format dxfId="1568">
      <pivotArea dataOnly="0" labelOnly="1" outline="0" fieldPosition="0">
        <references count="2">
          <reference field="3" count="1" selected="0">
            <x v="49"/>
          </reference>
          <reference field="7" count="1">
            <x v="9"/>
          </reference>
        </references>
      </pivotArea>
    </format>
    <format dxfId="1567">
      <pivotArea dataOnly="0" labelOnly="1" outline="0" fieldPosition="0">
        <references count="2">
          <reference field="3" count="1" selected="0">
            <x v="4"/>
          </reference>
          <reference field="7" count="1">
            <x v="0"/>
          </reference>
        </references>
      </pivotArea>
    </format>
    <format dxfId="1566">
      <pivotArea dataOnly="0" labelOnly="1" outline="0" fieldPosition="0">
        <references count="2">
          <reference field="3" count="1" selected="0">
            <x v="13"/>
          </reference>
          <reference field="7" count="1">
            <x v="14"/>
          </reference>
        </references>
      </pivotArea>
    </format>
    <format dxfId="1565">
      <pivotArea dataOnly="0" labelOnly="1" outline="0" fieldPosition="0">
        <references count="2">
          <reference field="3" count="1" selected="0">
            <x v="39"/>
          </reference>
          <reference field="7" count="1">
            <x v="11"/>
          </reference>
        </references>
      </pivotArea>
    </format>
    <format dxfId="1564">
      <pivotArea dataOnly="0" labelOnly="1" outline="0" fieldPosition="0">
        <references count="2">
          <reference field="3" count="1" selected="0">
            <x v="51"/>
          </reference>
          <reference field="7" count="1">
            <x v="9"/>
          </reference>
        </references>
      </pivotArea>
    </format>
    <format dxfId="1563">
      <pivotArea dataOnly="0" labelOnly="1" outline="0" fieldPosition="0">
        <references count="2">
          <reference field="3" count="1" selected="0">
            <x v="23"/>
          </reference>
          <reference field="7" count="1">
            <x v="13"/>
          </reference>
        </references>
      </pivotArea>
    </format>
    <format dxfId="1562">
      <pivotArea dataOnly="0" labelOnly="1" outline="0" fieldPosition="0">
        <references count="2">
          <reference field="3" count="1" selected="0">
            <x v="33"/>
          </reference>
          <reference field="7" count="1">
            <x v="12"/>
          </reference>
        </references>
      </pivotArea>
    </format>
    <format dxfId="1561">
      <pivotArea dataOnly="0" labelOnly="1" outline="0" fieldPosition="0">
        <references count="2">
          <reference field="3" count="1" selected="0">
            <x v="53"/>
          </reference>
          <reference field="7" count="1">
            <x v="9"/>
          </reference>
        </references>
      </pivotArea>
    </format>
    <format dxfId="1560">
      <pivotArea dataOnly="0" labelOnly="1" outline="0" fieldPosition="0">
        <references count="2">
          <reference field="3" count="1" selected="0">
            <x v="87"/>
          </reference>
          <reference field="7" count="1">
            <x v="6"/>
          </reference>
        </references>
      </pivotArea>
    </format>
    <format dxfId="1559">
      <pivotArea dataOnly="0" labelOnly="1" outline="0" fieldPosition="0">
        <references count="2">
          <reference field="3" count="1" selected="0">
            <x v="232"/>
          </reference>
          <reference field="7" count="1">
            <x v="4"/>
          </reference>
        </references>
      </pivotArea>
    </format>
    <format dxfId="1558">
      <pivotArea dataOnly="0" labelOnly="1" outline="0" fieldPosition="0">
        <references count="2">
          <reference field="3" count="1" selected="0">
            <x v="97"/>
          </reference>
          <reference field="7" count="1">
            <x v="5"/>
          </reference>
        </references>
      </pivotArea>
    </format>
    <format dxfId="1557">
      <pivotArea dataOnly="0" labelOnly="1" outline="0" fieldPosition="0">
        <references count="2">
          <reference field="3" count="1" selected="0">
            <x v="72"/>
          </reference>
          <reference field="7" count="1">
            <x v="8"/>
          </reference>
        </references>
      </pivotArea>
    </format>
    <format dxfId="1556">
      <pivotArea dataOnly="0" labelOnly="1" outline="0" fieldPosition="0">
        <references count="2">
          <reference field="3" count="1" selected="0">
            <x v="209"/>
          </reference>
          <reference field="7" count="1">
            <x v="7"/>
          </reference>
        </references>
      </pivotArea>
    </format>
    <format dxfId="1555">
      <pivotArea dataOnly="0" labelOnly="1" outline="0" fieldPosition="0">
        <references count="2">
          <reference field="3" count="1" selected="0">
            <x v="57"/>
          </reference>
          <reference field="7" count="1">
            <x v="9"/>
          </reference>
        </references>
      </pivotArea>
    </format>
    <format dxfId="1554">
      <pivotArea dataOnly="0" labelOnly="1" outline="0" fieldPosition="0">
        <references count="2">
          <reference field="3" count="1" selected="0">
            <x v="34"/>
          </reference>
          <reference field="7" count="1">
            <x v="12"/>
          </reference>
        </references>
      </pivotArea>
    </format>
    <format dxfId="1553">
      <pivotArea dataOnly="0" labelOnly="1" outline="0" fieldPosition="0">
        <references count="2">
          <reference field="3" count="1" selected="0">
            <x v="43"/>
          </reference>
          <reference field="7" count="1">
            <x v="11"/>
          </reference>
        </references>
      </pivotArea>
    </format>
    <format dxfId="1552">
      <pivotArea dataOnly="0" labelOnly="1" outline="0" fieldPosition="0">
        <references count="2">
          <reference field="3" count="1" selected="0">
            <x v="45"/>
          </reference>
          <reference field="7" count="1">
            <x v="10"/>
          </reference>
        </references>
      </pivotArea>
    </format>
    <format dxfId="1551">
      <pivotArea dataOnly="0" labelOnly="1" outline="0" fieldPosition="0">
        <references count="2">
          <reference field="3" count="1" selected="0">
            <x v="130"/>
          </reference>
          <reference field="7" count="1">
            <x v="1"/>
          </reference>
        </references>
      </pivotArea>
    </format>
    <format dxfId="1550">
      <pivotArea dataOnly="0" labelOnly="1" outline="0" fieldPosition="0">
        <references count="2">
          <reference field="3" count="1" selected="0">
            <x v="185"/>
          </reference>
          <reference field="7" count="1">
            <x v="0"/>
          </reference>
        </references>
      </pivotArea>
    </format>
    <format dxfId="1549">
      <pivotArea dataOnly="0" labelOnly="1" outline="0" fieldPosition="0">
        <references count="2">
          <reference field="3" count="1" selected="0">
            <x v="103"/>
          </reference>
          <reference field="7" count="1">
            <x v="5"/>
          </reference>
        </references>
      </pivotArea>
    </format>
    <format dxfId="1548">
      <pivotArea dataOnly="0" labelOnly="1" outline="0" fieldPosition="0">
        <references count="2">
          <reference field="3" count="1" selected="0">
            <x v="100"/>
          </reference>
          <reference field="7" count="1">
            <x v="5"/>
          </reference>
        </references>
      </pivotArea>
    </format>
    <format dxfId="1547">
      <pivotArea dataOnly="0" labelOnly="1" outline="0" fieldPosition="0">
        <references count="2">
          <reference field="3" count="1" selected="0">
            <x v="113"/>
          </reference>
          <reference field="7" count="1">
            <x v="2"/>
          </reference>
        </references>
      </pivotArea>
    </format>
    <format dxfId="1546">
      <pivotArea dataOnly="0" labelOnly="1" outline="0" fieldPosition="0">
        <references count="2">
          <reference field="3" count="1" selected="0">
            <x v="168"/>
          </reference>
          <reference field="7" count="1">
            <x v="9"/>
          </reference>
        </references>
      </pivotArea>
    </format>
    <format dxfId="1545">
      <pivotArea dataOnly="0" labelOnly="1" outline="0" fieldPosition="0">
        <references count="2">
          <reference field="3" count="1" selected="0">
            <x v="147"/>
          </reference>
          <reference field="7" count="1">
            <x v="4"/>
          </reference>
        </references>
      </pivotArea>
    </format>
    <format dxfId="1544">
      <pivotArea dataOnly="0" labelOnly="1" outline="0" fieldPosition="0">
        <references count="2">
          <reference field="3" count="1" selected="0">
            <x v="108"/>
          </reference>
          <reference field="7" count="1">
            <x v="2"/>
          </reference>
        </references>
      </pivotArea>
    </format>
    <format dxfId="1543">
      <pivotArea dataOnly="0" labelOnly="1" outline="0" fieldPosition="0">
        <references count="2">
          <reference field="3" count="1" selected="0">
            <x v="157"/>
          </reference>
          <reference field="7" count="1">
            <x v="3"/>
          </reference>
        </references>
      </pivotArea>
    </format>
    <format dxfId="1542">
      <pivotArea dataOnly="0" labelOnly="1" outline="0" fieldPosition="0">
        <references count="2">
          <reference field="3" count="1" selected="0">
            <x v="202"/>
          </reference>
          <reference field="7" count="1">
            <x v="1"/>
          </reference>
        </references>
      </pivotArea>
    </format>
    <format dxfId="1541">
      <pivotArea dataOnly="0" labelOnly="1" outline="0" fieldPosition="0">
        <references count="2">
          <reference field="3" count="1" selected="0">
            <x v="241"/>
          </reference>
          <reference field="7" count="1">
            <x v="4"/>
          </reference>
        </references>
      </pivotArea>
    </format>
    <format dxfId="1540">
      <pivotArea dataOnly="0" labelOnly="1" outline="0" fieldPosition="0">
        <references count="2">
          <reference field="3" count="1" selected="0">
            <x v="42"/>
          </reference>
          <reference field="7" count="1">
            <x v="11"/>
          </reference>
        </references>
      </pivotArea>
    </format>
    <format dxfId="1539">
      <pivotArea dataOnly="0" labelOnly="1" outline="0" fieldPosition="0">
        <references count="2">
          <reference field="3" count="1" selected="0">
            <x v="167"/>
          </reference>
          <reference field="7" count="1">
            <x v="9"/>
          </reference>
        </references>
      </pivotArea>
    </format>
    <format dxfId="1538">
      <pivotArea dataOnly="0" labelOnly="1" outline="0" fieldPosition="0">
        <references count="2">
          <reference field="3" count="1" selected="0">
            <x v="36"/>
          </reference>
          <reference field="7" count="1">
            <x v="12"/>
          </reference>
        </references>
      </pivotArea>
    </format>
    <format dxfId="1537">
      <pivotArea dataOnly="0" labelOnly="1" outline="0" fieldPosition="0">
        <references count="2">
          <reference field="3" count="1" selected="0">
            <x v="203"/>
          </reference>
          <reference field="7" count="1">
            <x v="2"/>
          </reference>
        </references>
      </pivotArea>
    </format>
    <format dxfId="1536">
      <pivotArea dataOnly="0" labelOnly="1" outline="0" fieldPosition="0">
        <references count="2">
          <reference field="3" count="1" selected="0">
            <x v="102"/>
          </reference>
          <reference field="7" count="1">
            <x v="5"/>
          </reference>
        </references>
      </pivotArea>
    </format>
    <format dxfId="1535">
      <pivotArea dataOnly="0" labelOnly="1" outline="0" fieldPosition="0">
        <references count="2">
          <reference field="3" count="1" selected="0">
            <x v="83"/>
          </reference>
          <reference field="7" count="1">
            <x v="7"/>
          </reference>
        </references>
      </pivotArea>
    </format>
    <format dxfId="1534">
      <pivotArea dataOnly="0" labelOnly="1" outline="0" fieldPosition="0">
        <references count="2">
          <reference field="3" count="1" selected="0">
            <x v="164"/>
          </reference>
          <reference field="7" count="1">
            <x v="7"/>
          </reference>
        </references>
      </pivotArea>
    </format>
    <format dxfId="1533">
      <pivotArea dataOnly="0" labelOnly="1" outline="0" fieldPosition="0">
        <references count="2">
          <reference field="3" count="1" selected="0">
            <x v="115"/>
          </reference>
          <reference field="7" count="1">
            <x v="2"/>
          </reference>
        </references>
      </pivotArea>
    </format>
    <format dxfId="1532">
      <pivotArea dataOnly="0" labelOnly="1" outline="0" fieldPosition="0">
        <references count="2">
          <reference field="3" count="1" selected="0">
            <x v="96"/>
          </reference>
          <reference field="7" count="1">
            <x v="6"/>
          </reference>
        </references>
      </pivotArea>
    </format>
    <format dxfId="1531">
      <pivotArea dataOnly="0" labelOnly="1" outline="0" fieldPosition="0">
        <references count="2">
          <reference field="3" count="1" selected="0">
            <x v="28"/>
          </reference>
          <reference field="7" count="1">
            <x v="13"/>
          </reference>
        </references>
      </pivotArea>
    </format>
    <format dxfId="1530">
      <pivotArea dataOnly="0" labelOnly="1" outline="0" fieldPosition="0">
        <references count="2">
          <reference field="3" count="1" selected="0">
            <x v="226"/>
          </reference>
          <reference field="7" count="1">
            <x v="12"/>
          </reference>
        </references>
      </pivotArea>
    </format>
    <format dxfId="1529">
      <pivotArea dataOnly="0" labelOnly="1" outline="0" fieldPosition="0">
        <references count="2">
          <reference field="3" count="1" selected="0">
            <x v="129"/>
          </reference>
          <reference field="7" count="1">
            <x v="1"/>
          </reference>
        </references>
      </pivotArea>
    </format>
    <format dxfId="1528">
      <pivotArea dataOnly="0" labelOnly="1" outline="0" fieldPosition="0">
        <references count="2">
          <reference field="3" count="1" selected="0">
            <x v="227"/>
          </reference>
          <reference field="7" count="1">
            <x v="12"/>
          </reference>
        </references>
      </pivotArea>
    </format>
    <format dxfId="1527">
      <pivotArea dataOnly="0" labelOnly="1" outline="0" fieldPosition="0">
        <references count="2">
          <reference field="3" count="1" selected="0">
            <x v="7"/>
          </reference>
          <reference field="7" count="1">
            <x v="0"/>
          </reference>
        </references>
      </pivotArea>
    </format>
    <format dxfId="1526">
      <pivotArea dataOnly="0" labelOnly="1" outline="0" fieldPosition="0">
        <references count="2">
          <reference field="3" count="1" selected="0">
            <x v="77"/>
          </reference>
          <reference field="7" count="1">
            <x v="7"/>
          </reference>
        </references>
      </pivotArea>
    </format>
    <format dxfId="1525">
      <pivotArea dataOnly="0" labelOnly="1" outline="0" fieldPosition="0">
        <references count="2">
          <reference field="3" count="1" selected="0">
            <x v="26"/>
          </reference>
          <reference field="7" count="1">
            <x v="13"/>
          </reference>
        </references>
      </pivotArea>
    </format>
    <format dxfId="1524">
      <pivotArea dataOnly="0" labelOnly="1" outline="0" fieldPosition="0">
        <references count="2">
          <reference field="3" count="1" selected="0">
            <x v="5"/>
          </reference>
          <reference field="7" count="1">
            <x v="0"/>
          </reference>
        </references>
      </pivotArea>
    </format>
    <format dxfId="1523">
      <pivotArea dataOnly="0" labelOnly="1" outline="0" fieldPosition="0">
        <references count="2">
          <reference field="3" count="1" selected="0">
            <x v="173"/>
          </reference>
          <reference field="7" count="1">
            <x v="10"/>
          </reference>
        </references>
      </pivotArea>
    </format>
    <format dxfId="1522">
      <pivotArea dataOnly="0" labelOnly="1" outline="0" fieldPosition="0">
        <references count="2">
          <reference field="3" count="1" selected="0">
            <x v="31"/>
          </reference>
          <reference field="7" count="1">
            <x v="12"/>
          </reference>
        </references>
      </pivotArea>
    </format>
    <format dxfId="1521">
      <pivotArea dataOnly="0" labelOnly="1" outline="0" fieldPosition="0">
        <references count="2">
          <reference field="3" count="1" selected="0">
            <x v="78"/>
          </reference>
          <reference field="7" count="1">
            <x v="7"/>
          </reference>
        </references>
      </pivotArea>
    </format>
    <format dxfId="1520">
      <pivotArea dataOnly="0" labelOnly="1" outline="0" fieldPosition="0">
        <references count="2">
          <reference field="3" count="1" selected="0">
            <x v="125"/>
          </reference>
          <reference field="7" count="1">
            <x v="1"/>
          </reference>
        </references>
      </pivotArea>
    </format>
    <format dxfId="1519">
      <pivotArea dataOnly="0" labelOnly="1" outline="0" fieldPosition="0">
        <references count="2">
          <reference field="3" count="1" selected="0">
            <x v="107"/>
          </reference>
          <reference field="7" count="1">
            <x v="2"/>
          </reference>
        </references>
      </pivotArea>
    </format>
    <format dxfId="1518">
      <pivotArea dataOnly="0" labelOnly="1" outline="0" fieldPosition="0">
        <references count="2">
          <reference field="3" count="1" selected="0">
            <x v="101"/>
          </reference>
          <reference field="7" count="1">
            <x v="5"/>
          </reference>
        </references>
      </pivotArea>
    </format>
    <format dxfId="1517">
      <pivotArea dataOnly="0" labelOnly="1" outline="0" fieldPosition="0">
        <references count="2">
          <reference field="3" count="1" selected="0">
            <x v="54"/>
          </reference>
          <reference field="7" count="1">
            <x v="9"/>
          </reference>
        </references>
      </pivotArea>
    </format>
    <format dxfId="1516">
      <pivotArea dataOnly="0" labelOnly="1" outline="0" fieldPosition="0">
        <references count="3">
          <reference field="3" count="1" selected="0">
            <x v="109"/>
          </reference>
          <reference field="4" count="1">
            <x v="9"/>
          </reference>
          <reference field="7" count="1" selected="0">
            <x v="2"/>
          </reference>
        </references>
      </pivotArea>
    </format>
    <format dxfId="1515">
      <pivotArea dataOnly="0" labelOnly="1" outline="0" fieldPosition="0">
        <references count="3">
          <reference field="3" count="1" selected="0">
            <x v="215"/>
          </reference>
          <reference field="4" count="1">
            <x v="159"/>
          </reference>
          <reference field="7" count="1" selected="0">
            <x v="11"/>
          </reference>
        </references>
      </pivotArea>
    </format>
    <format dxfId="1514">
      <pivotArea dataOnly="0" labelOnly="1" outline="0" fieldPosition="0">
        <references count="3">
          <reference field="3" count="1" selected="0">
            <x v="86"/>
          </reference>
          <reference field="4" count="1">
            <x v="125"/>
          </reference>
          <reference field="7" count="1" selected="0">
            <x v="6"/>
          </reference>
        </references>
      </pivotArea>
    </format>
    <format dxfId="1513">
      <pivotArea dataOnly="0" labelOnly="1" outline="0" fieldPosition="0">
        <references count="3">
          <reference field="3" count="1" selected="0">
            <x v="90"/>
          </reference>
          <reference field="4" count="1">
            <x v="10"/>
          </reference>
          <reference field="7" count="1" selected="0">
            <x v="6"/>
          </reference>
        </references>
      </pivotArea>
    </format>
    <format dxfId="1512">
      <pivotArea dataOnly="0" labelOnly="1" outline="0" fieldPosition="0">
        <references count="3">
          <reference field="3" count="1" selected="0">
            <x v="111"/>
          </reference>
          <reference field="4" count="1">
            <x v="63"/>
          </reference>
          <reference field="7" count="1" selected="0">
            <x v="2"/>
          </reference>
        </references>
      </pivotArea>
    </format>
    <format dxfId="1511">
      <pivotArea dataOnly="0" labelOnly="1" outline="0" fieldPosition="0">
        <references count="3">
          <reference field="3" count="1" selected="0">
            <x v="66"/>
          </reference>
          <reference field="4" count="1">
            <x v="88"/>
          </reference>
          <reference field="7" count="1" selected="0">
            <x v="8"/>
          </reference>
        </references>
      </pivotArea>
    </format>
    <format dxfId="1510">
      <pivotArea dataOnly="0" labelOnly="1" outline="0" fieldPosition="0">
        <references count="3">
          <reference field="3" count="1" selected="0">
            <x v="240"/>
          </reference>
          <reference field="4" count="1">
            <x v="176"/>
          </reference>
          <reference field="7" count="1" selected="0">
            <x v="6"/>
          </reference>
        </references>
      </pivotArea>
    </format>
    <format dxfId="1509">
      <pivotArea dataOnly="0" labelOnly="1" outline="0" fieldPosition="0">
        <references count="3">
          <reference field="3" count="1" selected="0">
            <x v="143"/>
          </reference>
          <reference field="4" count="1">
            <x v="63"/>
          </reference>
          <reference field="7" count="1" selected="0">
            <x v="3"/>
          </reference>
        </references>
      </pivotArea>
    </format>
    <format dxfId="1508">
      <pivotArea dataOnly="0" labelOnly="1" outline="0" fieldPosition="0">
        <references count="3">
          <reference field="3" count="1" selected="0">
            <x v="140"/>
          </reference>
          <reference field="4" count="1">
            <x v="121"/>
          </reference>
          <reference field="7" count="1" selected="0">
            <x v="3"/>
          </reference>
        </references>
      </pivotArea>
    </format>
    <format dxfId="1507">
      <pivotArea dataOnly="0" labelOnly="1" outline="0" fieldPosition="0">
        <references count="3">
          <reference field="3" count="1" selected="0">
            <x v="65"/>
          </reference>
          <reference field="4" count="1">
            <x v="50"/>
          </reference>
          <reference field="7" count="1" selected="0">
            <x v="8"/>
          </reference>
        </references>
      </pivotArea>
    </format>
    <format dxfId="1506">
      <pivotArea dataOnly="0" labelOnly="1" outline="0" fieldPosition="0">
        <references count="3">
          <reference field="3" count="1" selected="0">
            <x v="159"/>
          </reference>
          <reference field="4" count="1">
            <x v="6"/>
          </reference>
          <reference field="7" count="1" selected="0">
            <x v="3"/>
          </reference>
        </references>
      </pivotArea>
    </format>
    <format dxfId="1505">
      <pivotArea dataOnly="0" labelOnly="1" outline="0" fieldPosition="0">
        <references count="3">
          <reference field="3" count="1" selected="0">
            <x v="192"/>
          </reference>
          <reference field="4" count="1">
            <x v="147"/>
          </reference>
          <reference field="7" count="1" selected="0">
            <x v="14"/>
          </reference>
        </references>
      </pivotArea>
    </format>
    <format dxfId="1504">
      <pivotArea dataOnly="0" labelOnly="1" outline="0" fieldPosition="0">
        <references count="3">
          <reference field="3" count="1" selected="0">
            <x v="207"/>
          </reference>
          <reference field="4" count="1">
            <x v="156"/>
          </reference>
          <reference field="7" count="1" selected="0">
            <x v="5"/>
          </reference>
        </references>
      </pivotArea>
    </format>
    <format dxfId="1503">
      <pivotArea dataOnly="0" labelOnly="1" outline="0" fieldPosition="0">
        <references count="3">
          <reference field="3" count="1" selected="0">
            <x v="191"/>
          </reference>
          <reference field="4" count="1">
            <x v="63"/>
          </reference>
          <reference field="7" count="1" selected="0">
            <x v="14"/>
          </reference>
        </references>
      </pivotArea>
    </format>
    <format dxfId="1502">
      <pivotArea dataOnly="0" labelOnly="1" outline="0" fieldPosition="0">
        <references count="3">
          <reference field="3" count="1" selected="0">
            <x v="154"/>
          </reference>
          <reference field="4" count="1">
            <x v="98"/>
          </reference>
          <reference field="7" count="1" selected="0">
            <x v="2"/>
          </reference>
        </references>
      </pivotArea>
    </format>
    <format dxfId="1501">
      <pivotArea dataOnly="0" labelOnly="1" outline="0" fieldPosition="0">
        <references count="3">
          <reference field="3" count="1" selected="0">
            <x v="63"/>
          </reference>
          <reference field="4" count="1">
            <x v="88"/>
          </reference>
          <reference field="7" count="1" selected="0">
            <x v="8"/>
          </reference>
        </references>
      </pivotArea>
    </format>
    <format dxfId="1500">
      <pivotArea dataOnly="0" labelOnly="1" outline="0" fieldPosition="0">
        <references count="3">
          <reference field="3" count="1" selected="0">
            <x v="198"/>
          </reference>
          <reference field="4" count="1">
            <x v="151"/>
          </reference>
          <reference field="7" count="1" selected="0">
            <x v="6"/>
          </reference>
        </references>
      </pivotArea>
    </format>
    <format dxfId="1499">
      <pivotArea dataOnly="0" labelOnly="1" outline="0" fieldPosition="0">
        <references count="3">
          <reference field="3" count="1" selected="0">
            <x v="142"/>
          </reference>
          <reference field="4" count="1">
            <x v="99"/>
          </reference>
          <reference field="7" count="1" selected="0">
            <x v="3"/>
          </reference>
        </references>
      </pivotArea>
    </format>
    <format dxfId="1498">
      <pivotArea dataOnly="0" labelOnly="1" outline="0" fieldPosition="0">
        <references count="3">
          <reference field="3" count="1" selected="0">
            <x v="124"/>
          </reference>
          <reference field="4" count="1">
            <x v="27"/>
          </reference>
          <reference field="7" count="1" selected="0">
            <x v="1"/>
          </reference>
        </references>
      </pivotArea>
    </format>
    <format dxfId="1497">
      <pivotArea dataOnly="0" labelOnly="1" outline="0" fieldPosition="0">
        <references count="3">
          <reference field="3" count="1" selected="0">
            <x v="10"/>
          </reference>
          <reference field="4" count="1">
            <x v="60"/>
          </reference>
          <reference field="7" count="1" selected="0">
            <x v="14"/>
          </reference>
        </references>
      </pivotArea>
    </format>
    <format dxfId="1496">
      <pivotArea dataOnly="0" labelOnly="1" outline="0" fieldPosition="0">
        <references count="3">
          <reference field="3" count="1" selected="0">
            <x v="222"/>
          </reference>
          <reference field="4" count="1">
            <x v="30"/>
          </reference>
          <reference field="7" count="1" selected="0">
            <x v="1"/>
          </reference>
        </references>
      </pivotArea>
    </format>
    <format dxfId="1495">
      <pivotArea dataOnly="0" labelOnly="1" outline="0" fieldPosition="0">
        <references count="3">
          <reference field="3" count="1" selected="0">
            <x v="92"/>
          </reference>
          <reference field="4" count="1">
            <x v="41"/>
          </reference>
          <reference field="7" count="1" selected="0">
            <x v="6"/>
          </reference>
        </references>
      </pivotArea>
    </format>
    <format dxfId="1494">
      <pivotArea dataOnly="0" labelOnly="1" outline="0" fieldPosition="0">
        <references count="3">
          <reference field="3" count="1" selected="0">
            <x v="68"/>
          </reference>
          <reference field="4" count="1">
            <x v="56"/>
          </reference>
          <reference field="7" count="1" selected="0">
            <x v="8"/>
          </reference>
        </references>
      </pivotArea>
    </format>
    <format dxfId="1493">
      <pivotArea dataOnly="0" labelOnly="1" outline="0" fieldPosition="0">
        <references count="3">
          <reference field="3" count="1" selected="0">
            <x v="123"/>
          </reference>
          <reference field="4" count="1">
            <x v="73"/>
          </reference>
          <reference field="7" count="1" selected="0">
            <x v="2"/>
          </reference>
        </references>
      </pivotArea>
    </format>
    <format dxfId="1492">
      <pivotArea dataOnly="0" labelOnly="1" outline="0" fieldPosition="0">
        <references count="3">
          <reference field="3" count="1" selected="0">
            <x v="110"/>
          </reference>
          <reference field="4" count="1">
            <x v="92"/>
          </reference>
          <reference field="7" count="1" selected="0">
            <x v="2"/>
          </reference>
        </references>
      </pivotArea>
    </format>
    <format dxfId="1491">
      <pivotArea dataOnly="0" labelOnly="1" outline="0" fieldPosition="0">
        <references count="3">
          <reference field="3" count="1" selected="0">
            <x v="161"/>
          </reference>
          <reference field="4" count="1">
            <x v="12"/>
          </reference>
          <reference field="7" count="1" selected="0">
            <x v="4"/>
          </reference>
        </references>
      </pivotArea>
    </format>
    <format dxfId="1490">
      <pivotArea dataOnly="0" labelOnly="1" outline="0" fieldPosition="0">
        <references count="3">
          <reference field="3" count="1" selected="0">
            <x v="76"/>
          </reference>
          <reference field="4" count="1">
            <x v="80"/>
          </reference>
          <reference field="7" count="1" selected="0">
            <x v="8"/>
          </reference>
        </references>
      </pivotArea>
    </format>
    <format dxfId="1489">
      <pivotArea dataOnly="0" labelOnly="1" outline="0" fieldPosition="0">
        <references count="3">
          <reference field="3" count="1" selected="0">
            <x v="11"/>
          </reference>
          <reference field="4" count="1">
            <x v="83"/>
          </reference>
          <reference field="7" count="1" selected="0">
            <x v="14"/>
          </reference>
        </references>
      </pivotArea>
    </format>
    <format dxfId="1488">
      <pivotArea dataOnly="0" labelOnly="1" outline="0" fieldPosition="0">
        <references count="3">
          <reference field="3" count="1" selected="0">
            <x v="35"/>
          </reference>
          <reference field="4" count="1">
            <x v="122"/>
          </reference>
          <reference field="7" count="1" selected="0">
            <x v="12"/>
          </reference>
        </references>
      </pivotArea>
    </format>
    <format dxfId="1487">
      <pivotArea dataOnly="0" labelOnly="1" outline="0" fieldPosition="0">
        <references count="3">
          <reference field="3" count="1" selected="0">
            <x v="8"/>
          </reference>
          <reference field="4" count="1">
            <x v="8"/>
          </reference>
          <reference field="7" count="1" selected="0">
            <x v="0"/>
          </reference>
        </references>
      </pivotArea>
    </format>
    <format dxfId="1486">
      <pivotArea dataOnly="0" labelOnly="1" outline="0" fieldPosition="0">
        <references count="3">
          <reference field="3" count="1" selected="0">
            <x v="186"/>
          </reference>
          <reference field="4" count="1">
            <x v="58"/>
          </reference>
          <reference field="7" count="1" selected="0">
            <x v="0"/>
          </reference>
        </references>
      </pivotArea>
    </format>
    <format dxfId="1485">
      <pivotArea dataOnly="0" labelOnly="1" outline="0" fieldPosition="0">
        <references count="3">
          <reference field="3" count="1" selected="0">
            <x v="145"/>
          </reference>
          <reference field="4" count="1">
            <x v="103"/>
          </reference>
          <reference field="7" count="1" selected="0">
            <x v="4"/>
          </reference>
        </references>
      </pivotArea>
    </format>
    <format dxfId="1484">
      <pivotArea dataOnly="0" labelOnly="1" outline="0" fieldPosition="0">
        <references count="3">
          <reference field="3" count="1" selected="0">
            <x v="24"/>
          </reference>
          <reference field="4" count="1">
            <x v="93"/>
          </reference>
          <reference field="7" count="1" selected="0">
            <x v="13"/>
          </reference>
        </references>
      </pivotArea>
    </format>
    <format dxfId="1483">
      <pivotArea dataOnly="0" labelOnly="1" outline="0" fieldPosition="0">
        <references count="3">
          <reference field="3" count="1" selected="0">
            <x v="12"/>
          </reference>
          <reference field="4" count="1">
            <x v="13"/>
          </reference>
          <reference field="7" count="1" selected="0">
            <x v="14"/>
          </reference>
        </references>
      </pivotArea>
    </format>
    <format dxfId="1482">
      <pivotArea dataOnly="0" labelOnly="1" outline="0" fieldPosition="0">
        <references count="3">
          <reference field="3" count="1" selected="0">
            <x v="27"/>
          </reference>
          <reference field="4" count="1">
            <x v="49"/>
          </reference>
          <reference field="7" count="1" selected="0">
            <x v="13"/>
          </reference>
        </references>
      </pivotArea>
    </format>
    <format dxfId="1481">
      <pivotArea dataOnly="0" labelOnly="1" outline="0" fieldPosition="0">
        <references count="3">
          <reference field="3" count="1" selected="0">
            <x v="234"/>
          </reference>
          <reference field="4" count="1">
            <x v="6"/>
          </reference>
          <reference field="7" count="1" selected="0">
            <x v="3"/>
          </reference>
        </references>
      </pivotArea>
    </format>
    <format dxfId="1480">
      <pivotArea dataOnly="0" labelOnly="1" outline="0" fieldPosition="0">
        <references count="3">
          <reference field="3" count="1" selected="0">
            <x v="47"/>
          </reference>
          <reference field="4" count="1">
            <x v="96"/>
          </reference>
          <reference field="7" count="1" selected="0">
            <x v="10"/>
          </reference>
        </references>
      </pivotArea>
    </format>
    <format dxfId="1479">
      <pivotArea dataOnly="0" labelOnly="1" outline="0" fieldPosition="0">
        <references count="3">
          <reference field="3" count="1" selected="0">
            <x v="9"/>
          </reference>
          <reference field="4" count="1">
            <x v="78"/>
          </reference>
          <reference field="7" count="1" selected="0">
            <x v="14"/>
          </reference>
        </references>
      </pivotArea>
    </format>
    <format dxfId="1478">
      <pivotArea dataOnly="0" labelOnly="1" outline="0" fieldPosition="0">
        <references count="3">
          <reference field="3" count="1" selected="0">
            <x v="118"/>
          </reference>
          <reference field="4" count="1">
            <x v="20"/>
          </reference>
          <reference field="7" count="1" selected="0">
            <x v="2"/>
          </reference>
        </references>
      </pivotArea>
    </format>
    <format dxfId="1477">
      <pivotArea dataOnly="0" labelOnly="1" outline="0" fieldPosition="0">
        <references count="3">
          <reference field="3" count="1" selected="0">
            <x v="1"/>
          </reference>
          <reference field="4" count="1">
            <x v="68"/>
          </reference>
          <reference field="7" count="1" selected="0">
            <x v="0"/>
          </reference>
        </references>
      </pivotArea>
    </format>
    <format dxfId="1476">
      <pivotArea dataOnly="0" labelOnly="1" outline="0" fieldPosition="0">
        <references count="3">
          <reference field="3" count="1" selected="0">
            <x v="93"/>
          </reference>
          <reference field="4" count="1">
            <x v="17"/>
          </reference>
          <reference field="7" count="1" selected="0">
            <x v="6"/>
          </reference>
        </references>
      </pivotArea>
    </format>
    <format dxfId="1475">
      <pivotArea dataOnly="0" labelOnly="1" outline="0" fieldPosition="0">
        <references count="3">
          <reference field="3" count="1" selected="0">
            <x v="146"/>
          </reference>
          <reference field="4" count="1">
            <x v="5"/>
          </reference>
          <reference field="7" count="1" selected="0">
            <x v="4"/>
          </reference>
        </references>
      </pivotArea>
    </format>
    <format dxfId="1474">
      <pivotArea dataOnly="0" labelOnly="1" outline="0" fieldPosition="0">
        <references count="3">
          <reference field="3" count="1" selected="0">
            <x v="235"/>
          </reference>
          <reference field="4" count="1">
            <x v="78"/>
          </reference>
          <reference field="7" count="1" selected="0">
            <x v="0"/>
          </reference>
        </references>
      </pivotArea>
    </format>
    <format dxfId="1473">
      <pivotArea dataOnly="0" labelOnly="1" outline="0" fieldPosition="0">
        <references count="3">
          <reference field="3" count="1" selected="0">
            <x v="136"/>
          </reference>
          <reference field="4" count="1">
            <x v="82"/>
          </reference>
          <reference field="7" count="1" selected="0">
            <x v="1"/>
          </reference>
        </references>
      </pivotArea>
    </format>
    <format dxfId="1472">
      <pivotArea dataOnly="0" labelOnly="1" outline="0" fieldPosition="0">
        <references count="3">
          <reference field="3" count="1" selected="0">
            <x v="99"/>
          </reference>
          <reference field="4" count="1">
            <x v="58"/>
          </reference>
          <reference field="7" count="1" selected="0">
            <x v="5"/>
          </reference>
        </references>
      </pivotArea>
    </format>
    <format dxfId="1471">
      <pivotArea dataOnly="0" labelOnly="1" outline="0" fieldPosition="0">
        <references count="3">
          <reference field="3" count="1" selected="0">
            <x v="180"/>
          </reference>
          <reference field="4" count="1">
            <x v="138"/>
          </reference>
          <reference field="7" count="1" selected="0">
            <x v="11"/>
          </reference>
        </references>
      </pivotArea>
    </format>
    <format dxfId="1470">
      <pivotArea dataOnly="0" labelOnly="1" outline="0" fieldPosition="0">
        <references count="3">
          <reference field="3" count="1" selected="0">
            <x v="49"/>
          </reference>
          <reference field="4" count="1">
            <x v="59"/>
          </reference>
          <reference field="7" count="1" selected="0">
            <x v="9"/>
          </reference>
        </references>
      </pivotArea>
    </format>
    <format dxfId="1469">
      <pivotArea dataOnly="0" labelOnly="1" outline="0" fieldPosition="0">
        <references count="3">
          <reference field="3" count="1" selected="0">
            <x v="4"/>
          </reference>
          <reference field="4" count="1">
            <x v="43"/>
          </reference>
          <reference field="7" count="1" selected="0">
            <x v="0"/>
          </reference>
        </references>
      </pivotArea>
    </format>
    <format dxfId="1468">
      <pivotArea dataOnly="0" labelOnly="1" outline="0" fieldPosition="0">
        <references count="3">
          <reference field="3" count="1" selected="0">
            <x v="13"/>
          </reference>
          <reference field="4" count="1">
            <x v="88"/>
          </reference>
          <reference field="7" count="1" selected="0">
            <x v="14"/>
          </reference>
        </references>
      </pivotArea>
    </format>
    <format dxfId="1467">
      <pivotArea dataOnly="0" labelOnly="1" outline="0" fieldPosition="0">
        <references count="3">
          <reference field="3" count="1" selected="0">
            <x v="39"/>
          </reference>
          <reference field="4" count="1">
            <x v="0"/>
          </reference>
          <reference field="7" count="1" selected="0">
            <x v="11"/>
          </reference>
        </references>
      </pivotArea>
    </format>
    <format dxfId="1466">
      <pivotArea dataOnly="0" labelOnly="1" outline="0" fieldPosition="0">
        <references count="3">
          <reference field="3" count="1" selected="0">
            <x v="51"/>
          </reference>
          <reference field="4" count="1">
            <x v="16"/>
          </reference>
          <reference field="7" count="1" selected="0">
            <x v="9"/>
          </reference>
        </references>
      </pivotArea>
    </format>
    <format dxfId="1465">
      <pivotArea dataOnly="0" labelOnly="1" outline="0" fieldPosition="0">
        <references count="3">
          <reference field="3" count="1" selected="0">
            <x v="23"/>
          </reference>
          <reference field="4" count="1">
            <x v="114"/>
          </reference>
          <reference field="7" count="1" selected="0">
            <x v="13"/>
          </reference>
        </references>
      </pivotArea>
    </format>
    <format dxfId="1464">
      <pivotArea dataOnly="0" labelOnly="1" outline="0" fieldPosition="0">
        <references count="3">
          <reference field="3" count="1" selected="0">
            <x v="33"/>
          </reference>
          <reference field="4" count="1">
            <x v="26"/>
          </reference>
          <reference field="7" count="1" selected="0">
            <x v="12"/>
          </reference>
        </references>
      </pivotArea>
    </format>
    <format dxfId="1463">
      <pivotArea dataOnly="0" labelOnly="1" outline="0" fieldPosition="0">
        <references count="3">
          <reference field="3" count="1" selected="0">
            <x v="53"/>
          </reference>
          <reference field="4" count="1">
            <x v="48"/>
          </reference>
          <reference field="7" count="1" selected="0">
            <x v="9"/>
          </reference>
        </references>
      </pivotArea>
    </format>
    <format dxfId="1462">
      <pivotArea dataOnly="0" labelOnly="1" outline="0" fieldPosition="0">
        <references count="3">
          <reference field="3" count="1" selected="0">
            <x v="87"/>
          </reference>
          <reference field="4" count="1">
            <x v="28"/>
          </reference>
          <reference field="7" count="1" selected="0">
            <x v="6"/>
          </reference>
        </references>
      </pivotArea>
    </format>
    <format dxfId="1461">
      <pivotArea dataOnly="0" labelOnly="1" outline="0" fieldPosition="0">
        <references count="3">
          <reference field="3" count="1" selected="0">
            <x v="232"/>
          </reference>
          <reference field="4" count="1">
            <x v="172"/>
          </reference>
          <reference field="7" count="1" selected="0">
            <x v="4"/>
          </reference>
        </references>
      </pivotArea>
    </format>
    <format dxfId="1460">
      <pivotArea dataOnly="0" labelOnly="1" outline="0" fieldPosition="0">
        <references count="3">
          <reference field="3" count="1" selected="0">
            <x v="97"/>
          </reference>
          <reference field="4" count="1">
            <x v="177"/>
          </reference>
          <reference field="7" count="1" selected="0">
            <x v="5"/>
          </reference>
        </references>
      </pivotArea>
    </format>
    <format dxfId="1459">
      <pivotArea dataOnly="0" labelOnly="1" outline="0" fieldPosition="0">
        <references count="3">
          <reference field="3" count="1" selected="0">
            <x v="72"/>
          </reference>
          <reference field="4" count="1">
            <x v="74"/>
          </reference>
          <reference field="7" count="1" selected="0">
            <x v="8"/>
          </reference>
        </references>
      </pivotArea>
    </format>
    <format dxfId="1458">
      <pivotArea dataOnly="0" labelOnly="1" outline="0" fieldPosition="0">
        <references count="3">
          <reference field="3" count="1" selected="0">
            <x v="209"/>
          </reference>
          <reference field="4" count="1">
            <x v="88"/>
          </reference>
          <reference field="7" count="1" selected="0">
            <x v="7"/>
          </reference>
        </references>
      </pivotArea>
    </format>
    <format dxfId="1457">
      <pivotArea dataOnly="0" labelOnly="1" outline="0" fieldPosition="0">
        <references count="3">
          <reference field="3" count="1" selected="0">
            <x v="57"/>
          </reference>
          <reference field="4" count="1">
            <x v="106"/>
          </reference>
          <reference field="7" count="1" selected="0">
            <x v="9"/>
          </reference>
        </references>
      </pivotArea>
    </format>
    <format dxfId="1456">
      <pivotArea dataOnly="0" labelOnly="1" outline="0" fieldPosition="0">
        <references count="3">
          <reference field="3" count="1" selected="0">
            <x v="34"/>
          </reference>
          <reference field="4" count="1">
            <x v="23"/>
          </reference>
          <reference field="7" count="1" selected="0">
            <x v="12"/>
          </reference>
        </references>
      </pivotArea>
    </format>
    <format dxfId="1455">
      <pivotArea dataOnly="0" labelOnly="1" outline="0" fieldPosition="0">
        <references count="3">
          <reference field="3" count="1" selected="0">
            <x v="43"/>
          </reference>
          <reference field="4" count="1">
            <x v="54"/>
          </reference>
          <reference field="7" count="1" selected="0">
            <x v="11"/>
          </reference>
        </references>
      </pivotArea>
    </format>
    <format dxfId="1454">
      <pivotArea dataOnly="0" labelOnly="1" outline="0" fieldPosition="0">
        <references count="3">
          <reference field="3" count="1" selected="0">
            <x v="45"/>
          </reference>
          <reference field="4" count="1">
            <x v="101"/>
          </reference>
          <reference field="7" count="1" selected="0">
            <x v="10"/>
          </reference>
        </references>
      </pivotArea>
    </format>
    <format dxfId="1453">
      <pivotArea dataOnly="0" labelOnly="1" outline="0" fieldPosition="0">
        <references count="3">
          <reference field="3" count="1" selected="0">
            <x v="46"/>
          </reference>
          <reference field="4" count="1">
            <x v="57"/>
          </reference>
          <reference field="7" count="1" selected="0">
            <x v="10"/>
          </reference>
        </references>
      </pivotArea>
    </format>
    <format dxfId="1452">
      <pivotArea dataOnly="0" labelOnly="1" outline="0" fieldPosition="0">
        <references count="3">
          <reference field="3" count="1" selected="0">
            <x v="130"/>
          </reference>
          <reference field="4" count="1">
            <x v="36"/>
          </reference>
          <reference field="7" count="1" selected="0">
            <x v="1"/>
          </reference>
        </references>
      </pivotArea>
    </format>
    <format dxfId="1451">
      <pivotArea dataOnly="0" labelOnly="1" outline="0" fieldPosition="0">
        <references count="3">
          <reference field="3" count="1" selected="0">
            <x v="185"/>
          </reference>
          <reference field="4" count="1">
            <x v="142"/>
          </reference>
          <reference field="7" count="1" selected="0">
            <x v="0"/>
          </reference>
        </references>
      </pivotArea>
    </format>
    <format dxfId="1450">
      <pivotArea dataOnly="0" labelOnly="1" outline="0" fieldPosition="0">
        <references count="3">
          <reference field="3" count="1" selected="0">
            <x v="103"/>
          </reference>
          <reference field="4" count="1">
            <x v="46"/>
          </reference>
          <reference field="7" count="1" selected="0">
            <x v="5"/>
          </reference>
        </references>
      </pivotArea>
    </format>
    <format dxfId="1449">
      <pivotArea dataOnly="0" labelOnly="1" outline="0" fieldPosition="0">
        <references count="3">
          <reference field="3" count="1" selected="0">
            <x v="100"/>
          </reference>
          <reference field="4" count="1">
            <x v="117"/>
          </reference>
          <reference field="7" count="1" selected="0">
            <x v="5"/>
          </reference>
        </references>
      </pivotArea>
    </format>
    <format dxfId="1448">
      <pivotArea dataOnly="0" labelOnly="1" outline="0" fieldPosition="0">
        <references count="3">
          <reference field="3" count="1" selected="0">
            <x v="113"/>
          </reference>
          <reference field="4" count="1">
            <x v="14"/>
          </reference>
          <reference field="7" count="1" selected="0">
            <x v="2"/>
          </reference>
        </references>
      </pivotArea>
    </format>
    <format dxfId="1447">
      <pivotArea dataOnly="0" labelOnly="1" outline="0" fieldPosition="0">
        <references count="3">
          <reference field="3" count="1" selected="0">
            <x v="168"/>
          </reference>
          <reference field="4" count="1">
            <x v="133"/>
          </reference>
          <reference field="7" count="1" selected="0">
            <x v="9"/>
          </reference>
        </references>
      </pivotArea>
    </format>
    <format dxfId="1446">
      <pivotArea dataOnly="0" labelOnly="1" outline="0" fieldPosition="0">
        <references count="3">
          <reference field="3" count="1" selected="0">
            <x v="147"/>
          </reference>
          <reference field="4" count="1">
            <x v="91"/>
          </reference>
          <reference field="7" count="1" selected="0">
            <x v="4"/>
          </reference>
        </references>
      </pivotArea>
    </format>
    <format dxfId="1445">
      <pivotArea dataOnly="0" labelOnly="1" outline="0" fieldPosition="0">
        <references count="3">
          <reference field="3" count="1" selected="0">
            <x v="108"/>
          </reference>
          <reference field="4" count="1">
            <x v="178"/>
          </reference>
          <reference field="7" count="1" selected="0">
            <x v="2"/>
          </reference>
        </references>
      </pivotArea>
    </format>
    <format dxfId="1444">
      <pivotArea dataOnly="0" labelOnly="1" outline="0" fieldPosition="0">
        <references count="3">
          <reference field="3" count="1" selected="0">
            <x v="157"/>
          </reference>
          <reference field="4" count="1">
            <x v="127"/>
          </reference>
          <reference field="7" count="1" selected="0">
            <x v="3"/>
          </reference>
        </references>
      </pivotArea>
    </format>
    <format dxfId="1443">
      <pivotArea dataOnly="0" labelOnly="1" outline="0" fieldPosition="0">
        <references count="3">
          <reference field="3" count="1" selected="0">
            <x v="202"/>
          </reference>
          <reference field="4" count="1">
            <x v="152"/>
          </reference>
          <reference field="7" count="1" selected="0">
            <x v="1"/>
          </reference>
        </references>
      </pivotArea>
    </format>
    <format dxfId="1442">
      <pivotArea dataOnly="0" labelOnly="1" outline="0" fieldPosition="0">
        <references count="3">
          <reference field="3" count="1" selected="0">
            <x v="42"/>
          </reference>
          <reference field="4" count="1">
            <x v="106"/>
          </reference>
          <reference field="7" count="1" selected="0">
            <x v="11"/>
          </reference>
        </references>
      </pivotArea>
    </format>
    <format dxfId="1441">
      <pivotArea dataOnly="0" labelOnly="1" outline="0" fieldPosition="0">
        <references count="3">
          <reference field="3" count="1" selected="0">
            <x v="167"/>
          </reference>
          <reference field="4" count="1">
            <x v="132"/>
          </reference>
          <reference field="7" count="1" selected="0">
            <x v="9"/>
          </reference>
        </references>
      </pivotArea>
    </format>
    <format dxfId="1440">
      <pivotArea dataOnly="0" labelOnly="1" outline="0" fieldPosition="0">
        <references count="3">
          <reference field="3" count="1" selected="0">
            <x v="36"/>
          </reference>
          <reference field="4" count="1">
            <x v="25"/>
          </reference>
          <reference field="7" count="1" selected="0">
            <x v="12"/>
          </reference>
        </references>
      </pivotArea>
    </format>
    <format dxfId="1439">
      <pivotArea dataOnly="0" labelOnly="1" outline="0" fieldPosition="0">
        <references count="3">
          <reference field="3" count="1" selected="0">
            <x v="203"/>
          </reference>
          <reference field="4" count="1">
            <x v="154"/>
          </reference>
          <reference field="7" count="1" selected="0">
            <x v="2"/>
          </reference>
        </references>
      </pivotArea>
    </format>
    <format dxfId="1438">
      <pivotArea dataOnly="0" labelOnly="1" outline="0" fieldPosition="0">
        <references count="3">
          <reference field="3" count="1" selected="0">
            <x v="112"/>
          </reference>
          <reference field="4" count="1">
            <x v="81"/>
          </reference>
          <reference field="7" count="1" selected="0">
            <x v="2"/>
          </reference>
        </references>
      </pivotArea>
    </format>
    <format dxfId="1437">
      <pivotArea dataOnly="0" labelOnly="1" outline="0" fieldPosition="0">
        <references count="3">
          <reference field="3" count="1" selected="0">
            <x v="102"/>
          </reference>
          <reference field="4" count="1">
            <x v="23"/>
          </reference>
          <reference field="7" count="1" selected="0">
            <x v="5"/>
          </reference>
        </references>
      </pivotArea>
    </format>
    <format dxfId="1436">
      <pivotArea dataOnly="0" labelOnly="1" outline="0" fieldPosition="0">
        <references count="3">
          <reference field="3" count="1" selected="0">
            <x v="83"/>
          </reference>
          <reference field="4" count="1">
            <x v="53"/>
          </reference>
          <reference field="7" count="1" selected="0">
            <x v="7"/>
          </reference>
        </references>
      </pivotArea>
    </format>
    <format dxfId="1435">
      <pivotArea dataOnly="0" labelOnly="1" outline="0" fieldPosition="0">
        <references count="3">
          <reference field="3" count="1" selected="0">
            <x v="164"/>
          </reference>
          <reference field="4" count="1">
            <x v="15"/>
          </reference>
          <reference field="7" count="1" selected="0">
            <x v="7"/>
          </reference>
        </references>
      </pivotArea>
    </format>
    <format dxfId="1434">
      <pivotArea dataOnly="0" labelOnly="1" outline="0" fieldPosition="0">
        <references count="3">
          <reference field="3" count="1" selected="0">
            <x v="115"/>
          </reference>
          <reference field="4" count="1">
            <x v="119"/>
          </reference>
          <reference field="7" count="1" selected="0">
            <x v="2"/>
          </reference>
        </references>
      </pivotArea>
    </format>
    <format dxfId="1433">
      <pivotArea dataOnly="0" labelOnly="1" outline="0" fieldPosition="0">
        <references count="3">
          <reference field="3" count="1" selected="0">
            <x v="96"/>
          </reference>
          <reference field="4" count="1">
            <x v="11"/>
          </reference>
          <reference field="7" count="1" selected="0">
            <x v="6"/>
          </reference>
        </references>
      </pivotArea>
    </format>
    <format dxfId="1432">
      <pivotArea dataOnly="0" labelOnly="1" outline="0" fieldPosition="0">
        <references count="3">
          <reference field="3" count="1" selected="0">
            <x v="28"/>
          </reference>
          <reference field="4" count="1">
            <x v="63"/>
          </reference>
          <reference field="7" count="1" selected="0">
            <x v="13"/>
          </reference>
        </references>
      </pivotArea>
    </format>
    <format dxfId="1431">
      <pivotArea dataOnly="0" labelOnly="1" outline="0" fieldPosition="0">
        <references count="3">
          <reference field="3" count="1" selected="0">
            <x v="226"/>
          </reference>
          <reference field="4" count="1">
            <x v="150"/>
          </reference>
          <reference field="7" count="1" selected="0">
            <x v="12"/>
          </reference>
        </references>
      </pivotArea>
    </format>
    <format dxfId="1430">
      <pivotArea dataOnly="0" labelOnly="1" outline="0" fieldPosition="0">
        <references count="3">
          <reference field="3" count="1" selected="0">
            <x v="30"/>
          </reference>
          <reference field="4" count="1">
            <x v="78"/>
          </reference>
          <reference field="7" count="1" selected="0">
            <x v="12"/>
          </reference>
        </references>
      </pivotArea>
    </format>
    <format dxfId="1429">
      <pivotArea dataOnly="0" labelOnly="1" outline="0" fieldPosition="0">
        <references count="3">
          <reference field="3" count="1" selected="0">
            <x v="129"/>
          </reference>
          <reference field="4" count="1">
            <x v="97"/>
          </reference>
          <reference field="7" count="1" selected="0">
            <x v="1"/>
          </reference>
        </references>
      </pivotArea>
    </format>
    <format dxfId="1428">
      <pivotArea dataOnly="0" labelOnly="1" outline="0" fieldPosition="0">
        <references count="3">
          <reference field="3" count="1" selected="0">
            <x v="227"/>
          </reference>
          <reference field="4" count="1">
            <x v="167"/>
          </reference>
          <reference field="7" count="1" selected="0">
            <x v="12"/>
          </reference>
        </references>
      </pivotArea>
    </format>
    <format dxfId="1427">
      <pivotArea dataOnly="0" labelOnly="1" outline="0" fieldPosition="0">
        <references count="3">
          <reference field="3" count="1" selected="0">
            <x v="7"/>
          </reference>
          <reference field="4" count="1">
            <x v="88"/>
          </reference>
          <reference field="7" count="1" selected="0">
            <x v="0"/>
          </reference>
        </references>
      </pivotArea>
    </format>
    <format dxfId="1426">
      <pivotArea dataOnly="0" labelOnly="1" outline="0" fieldPosition="0">
        <references count="3">
          <reference field="3" count="1" selected="0">
            <x v="77"/>
          </reference>
          <reference field="4" count="1">
            <x v="30"/>
          </reference>
          <reference field="7" count="1" selected="0">
            <x v="7"/>
          </reference>
        </references>
      </pivotArea>
    </format>
    <format dxfId="1425">
      <pivotArea dataOnly="0" labelOnly="1" outline="0" fieldPosition="0">
        <references count="3">
          <reference field="3" count="1" selected="0">
            <x v="82"/>
          </reference>
          <reference field="4" count="1">
            <x v="99"/>
          </reference>
          <reference field="7" count="1" selected="0">
            <x v="7"/>
          </reference>
        </references>
      </pivotArea>
    </format>
    <format dxfId="1424">
      <pivotArea dataOnly="0" labelOnly="1" outline="0" fieldPosition="0">
        <references count="3">
          <reference field="3" count="1" selected="0">
            <x v="26"/>
          </reference>
          <reference field="4" count="1">
            <x v="5"/>
          </reference>
          <reference field="7" count="1" selected="0">
            <x v="13"/>
          </reference>
        </references>
      </pivotArea>
    </format>
    <format dxfId="1423">
      <pivotArea dataOnly="0" labelOnly="1" outline="0" fieldPosition="0">
        <references count="3">
          <reference field="3" count="1" selected="0">
            <x v="5"/>
          </reference>
          <reference field="4" count="1">
            <x v="55"/>
          </reference>
          <reference field="7" count="1" selected="0">
            <x v="0"/>
          </reference>
        </references>
      </pivotArea>
    </format>
    <format dxfId="1422">
      <pivotArea dataOnly="0" labelOnly="1" outline="0" fieldPosition="0">
        <references count="3">
          <reference field="3" count="1" selected="0">
            <x v="173"/>
          </reference>
          <reference field="4" count="1">
            <x v="0"/>
          </reference>
          <reference field="7" count="1" selected="0">
            <x v="10"/>
          </reference>
        </references>
      </pivotArea>
    </format>
    <format dxfId="1421">
      <pivotArea dataOnly="0" labelOnly="1" outline="0" fieldPosition="0">
        <references count="3">
          <reference field="3" count="1" selected="0">
            <x v="31"/>
          </reference>
          <reference field="4" count="1">
            <x v="61"/>
          </reference>
          <reference field="7" count="1" selected="0">
            <x v="12"/>
          </reference>
        </references>
      </pivotArea>
    </format>
    <format dxfId="1420">
      <pivotArea dataOnly="0" labelOnly="1" outline="0" fieldPosition="0">
        <references count="3">
          <reference field="3" count="1" selected="0">
            <x v="225"/>
          </reference>
          <reference field="4" count="1">
            <x v="86"/>
          </reference>
          <reference field="7" count="1" selected="0">
            <x v="12"/>
          </reference>
        </references>
      </pivotArea>
    </format>
    <format dxfId="1419">
      <pivotArea dataOnly="0" labelOnly="1" outline="0" fieldPosition="0">
        <references count="3">
          <reference field="3" count="1" selected="0">
            <x v="78"/>
          </reference>
          <reference field="4" count="1">
            <x v="83"/>
          </reference>
          <reference field="7" count="1" selected="0">
            <x v="7"/>
          </reference>
        </references>
      </pivotArea>
    </format>
    <format dxfId="1418">
      <pivotArea dataOnly="0" labelOnly="1" outline="0" fieldPosition="0">
        <references count="3">
          <reference field="3" count="1" selected="0">
            <x v="125"/>
          </reference>
          <reference field="4" count="1">
            <x v="108"/>
          </reference>
          <reference field="7" count="1" selected="0">
            <x v="1"/>
          </reference>
        </references>
      </pivotArea>
    </format>
    <format dxfId="1417">
      <pivotArea dataOnly="0" labelOnly="1" outline="0" fieldPosition="0">
        <references count="3">
          <reference field="3" count="1" selected="0">
            <x v="107"/>
          </reference>
          <reference field="4" count="1">
            <x v="109"/>
          </reference>
          <reference field="7" count="1" selected="0">
            <x v="2"/>
          </reference>
        </references>
      </pivotArea>
    </format>
    <format dxfId="1416">
      <pivotArea dataOnly="0" labelOnly="1" outline="0" fieldPosition="0">
        <references count="3">
          <reference field="3" count="1" selected="0">
            <x v="116"/>
          </reference>
          <reference field="4" count="1">
            <x v="63"/>
          </reference>
          <reference field="7" count="1" selected="0">
            <x v="2"/>
          </reference>
        </references>
      </pivotArea>
    </format>
    <format dxfId="1415">
      <pivotArea dataOnly="0" labelOnly="1" outline="0" fieldPosition="0">
        <references count="3">
          <reference field="3" count="1" selected="0">
            <x v="101"/>
          </reference>
          <reference field="4" count="1">
            <x v="77"/>
          </reference>
          <reference field="7" count="1" selected="0">
            <x v="5"/>
          </reference>
        </references>
      </pivotArea>
    </format>
    <format dxfId="1414">
      <pivotArea dataOnly="0" labelOnly="1" outline="0" fieldPosition="0">
        <references count="3">
          <reference field="3" count="1" selected="0">
            <x v="230"/>
          </reference>
          <reference field="4" count="1">
            <x v="27"/>
          </reference>
          <reference field="7" count="1" selected="0">
            <x v="13"/>
          </reference>
        </references>
      </pivotArea>
    </format>
    <format dxfId="1413">
      <pivotArea dataOnly="0" labelOnly="1" outline="0" fieldPosition="0">
        <references count="3">
          <reference field="3" count="1" selected="0">
            <x v="54"/>
          </reference>
          <reference field="4" count="1">
            <x v="75"/>
          </reference>
          <reference field="7" count="1" selected="0">
            <x v="9"/>
          </reference>
        </references>
      </pivotArea>
    </format>
    <format dxfId="1412">
      <pivotArea dataOnly="0" labelOnly="1" outline="0" fieldPosition="0">
        <references count="4">
          <reference field="3" count="1" selected="0">
            <x v="109"/>
          </reference>
          <reference field="4" count="1" selected="0">
            <x v="9"/>
          </reference>
          <reference field="5" count="1">
            <x v="75"/>
          </reference>
          <reference field="7" count="1" selected="0">
            <x v="2"/>
          </reference>
        </references>
      </pivotArea>
    </format>
    <format dxfId="1411">
      <pivotArea dataOnly="0" labelOnly="1" outline="0" fieldPosition="0">
        <references count="4">
          <reference field="3" count="1" selected="0">
            <x v="215"/>
          </reference>
          <reference field="4" count="1" selected="0">
            <x v="159"/>
          </reference>
          <reference field="5" count="1">
            <x v="165"/>
          </reference>
          <reference field="7" count="1" selected="0">
            <x v="11"/>
          </reference>
        </references>
      </pivotArea>
    </format>
    <format dxfId="1410">
      <pivotArea dataOnly="0" labelOnly="1" outline="0" fieldPosition="0">
        <references count="4">
          <reference field="3" count="1" selected="0">
            <x v="86"/>
          </reference>
          <reference field="4" count="1" selected="0">
            <x v="125"/>
          </reference>
          <reference field="5" count="1">
            <x v="163"/>
          </reference>
          <reference field="7" count="1" selected="0">
            <x v="6"/>
          </reference>
        </references>
      </pivotArea>
    </format>
    <format dxfId="1409">
      <pivotArea dataOnly="0" labelOnly="1" outline="0" fieldPosition="0">
        <references count="4">
          <reference field="3" count="1" selected="0">
            <x v="90"/>
          </reference>
          <reference field="4" count="1" selected="0">
            <x v="10"/>
          </reference>
          <reference field="5" count="1">
            <x v="54"/>
          </reference>
          <reference field="7" count="1" selected="0">
            <x v="6"/>
          </reference>
        </references>
      </pivotArea>
    </format>
    <format dxfId="1408">
      <pivotArea dataOnly="0" labelOnly="1" outline="0" fieldPosition="0">
        <references count="4">
          <reference field="3" count="1" selected="0">
            <x v="111"/>
          </reference>
          <reference field="4" count="1" selected="0">
            <x v="63"/>
          </reference>
          <reference field="5" count="1">
            <x v="75"/>
          </reference>
          <reference field="7" count="1" selected="0">
            <x v="2"/>
          </reference>
        </references>
      </pivotArea>
    </format>
    <format dxfId="1407">
      <pivotArea dataOnly="0" labelOnly="1" outline="0" fieldPosition="0">
        <references count="4">
          <reference field="3" count="1" selected="0">
            <x v="66"/>
          </reference>
          <reference field="4" count="1" selected="0">
            <x v="88"/>
          </reference>
          <reference field="5" count="1">
            <x v="140"/>
          </reference>
          <reference field="7" count="1" selected="0">
            <x v="8"/>
          </reference>
        </references>
      </pivotArea>
    </format>
    <format dxfId="1406">
      <pivotArea dataOnly="0" labelOnly="1" outline="0" fieldPosition="0">
        <references count="4">
          <reference field="3" count="1" selected="0">
            <x v="240"/>
          </reference>
          <reference field="4" count="1" selected="0">
            <x v="176"/>
          </reference>
          <reference field="5" count="1">
            <x v="134"/>
          </reference>
          <reference field="7" count="1" selected="0">
            <x v="6"/>
          </reference>
        </references>
      </pivotArea>
    </format>
    <format dxfId="1405">
      <pivotArea dataOnly="0" labelOnly="1" outline="0" fieldPosition="0">
        <references count="4">
          <reference field="3" count="1" selected="0">
            <x v="143"/>
          </reference>
          <reference field="4" count="1" selected="0">
            <x v="63"/>
          </reference>
          <reference field="5" count="1">
            <x v="335"/>
          </reference>
          <reference field="7" count="1" selected="0">
            <x v="3"/>
          </reference>
        </references>
      </pivotArea>
    </format>
    <format dxfId="1404">
      <pivotArea dataOnly="0" labelOnly="1" outline="0" fieldPosition="0">
        <references count="4">
          <reference field="3" count="1" selected="0">
            <x v="140"/>
          </reference>
          <reference field="4" count="1" selected="0">
            <x v="121"/>
          </reference>
          <reference field="5" count="1">
            <x v="74"/>
          </reference>
          <reference field="7" count="1" selected="0">
            <x v="3"/>
          </reference>
        </references>
      </pivotArea>
    </format>
    <format dxfId="1403">
      <pivotArea dataOnly="0" labelOnly="1" outline="0" fieldPosition="0">
        <references count="4">
          <reference field="3" count="1" selected="0">
            <x v="65"/>
          </reference>
          <reference field="4" count="1" selected="0">
            <x v="50"/>
          </reference>
          <reference field="5" count="1">
            <x v="76"/>
          </reference>
          <reference field="7" count="1" selected="0">
            <x v="8"/>
          </reference>
        </references>
      </pivotArea>
    </format>
    <format dxfId="1402">
      <pivotArea dataOnly="0" labelOnly="1" outline="0" fieldPosition="0">
        <references count="4">
          <reference field="3" count="1" selected="0">
            <x v="159"/>
          </reference>
          <reference field="4" count="1" selected="0">
            <x v="6"/>
          </reference>
          <reference field="5" count="1">
            <x v="310"/>
          </reference>
          <reference field="7" count="1" selected="0">
            <x v="3"/>
          </reference>
        </references>
      </pivotArea>
    </format>
    <format dxfId="1401">
      <pivotArea dataOnly="0" labelOnly="1" outline="0" fieldPosition="0">
        <references count="4">
          <reference field="3" count="1" selected="0">
            <x v="192"/>
          </reference>
          <reference field="4" count="1" selected="0">
            <x v="147"/>
          </reference>
          <reference field="5" count="1">
            <x v="355"/>
          </reference>
          <reference field="7" count="1" selected="0">
            <x v="14"/>
          </reference>
        </references>
      </pivotArea>
    </format>
    <format dxfId="1400">
      <pivotArea dataOnly="0" labelOnly="1" outline="0" fieldPosition="0">
        <references count="4">
          <reference field="3" count="1" selected="0">
            <x v="207"/>
          </reference>
          <reference field="4" count="1" selected="0">
            <x v="156"/>
          </reference>
          <reference field="5" count="1">
            <x v="149"/>
          </reference>
          <reference field="7" count="1" selected="0">
            <x v="5"/>
          </reference>
        </references>
      </pivotArea>
    </format>
    <format dxfId="1399">
      <pivotArea dataOnly="0" labelOnly="1" outline="0" fieldPosition="0">
        <references count="4">
          <reference field="3" count="1" selected="0">
            <x v="191"/>
          </reference>
          <reference field="4" count="1" selected="0">
            <x v="63"/>
          </reference>
          <reference field="5" count="1">
            <x v="345"/>
          </reference>
          <reference field="7" count="1" selected="0">
            <x v="14"/>
          </reference>
        </references>
      </pivotArea>
    </format>
    <format dxfId="1398">
      <pivotArea dataOnly="0" labelOnly="1" outline="0" fieldPosition="0">
        <references count="4">
          <reference field="3" count="1" selected="0">
            <x v="154"/>
          </reference>
          <reference field="4" count="1" selected="0">
            <x v="98"/>
          </reference>
          <reference field="5" count="1">
            <x v="148"/>
          </reference>
          <reference field="7" count="1" selected="0">
            <x v="2"/>
          </reference>
        </references>
      </pivotArea>
    </format>
    <format dxfId="1397">
      <pivotArea dataOnly="0" labelOnly="1" outline="0" fieldPosition="0">
        <references count="4">
          <reference field="3" count="1" selected="0">
            <x v="63"/>
          </reference>
          <reference field="4" count="1" selected="0">
            <x v="88"/>
          </reference>
          <reference field="5" count="1">
            <x v="38"/>
          </reference>
          <reference field="7" count="1" selected="0">
            <x v="8"/>
          </reference>
        </references>
      </pivotArea>
    </format>
    <format dxfId="1396">
      <pivotArea dataOnly="0" labelOnly="1" outline="0" fieldPosition="0">
        <references count="4">
          <reference field="3" count="1" selected="0">
            <x v="198"/>
          </reference>
          <reference field="4" count="1" selected="0">
            <x v="151"/>
          </reference>
          <reference field="5" count="1">
            <x v="79"/>
          </reference>
          <reference field="7" count="1" selected="0">
            <x v="6"/>
          </reference>
        </references>
      </pivotArea>
    </format>
    <format dxfId="1395">
      <pivotArea dataOnly="0" labelOnly="1" outline="0" fieldPosition="0">
        <references count="4">
          <reference field="3" count="1" selected="0">
            <x v="142"/>
          </reference>
          <reference field="4" count="1" selected="0">
            <x v="99"/>
          </reference>
          <reference field="5" count="1">
            <x v="296"/>
          </reference>
          <reference field="7" count="1" selected="0">
            <x v="3"/>
          </reference>
        </references>
      </pivotArea>
    </format>
    <format dxfId="1394">
      <pivotArea dataOnly="0" labelOnly="1" outline="0" fieldPosition="0">
        <references count="4">
          <reference field="3" count="1" selected="0">
            <x v="124"/>
          </reference>
          <reference field="4" count="1" selected="0">
            <x v="27"/>
          </reference>
          <reference field="5" count="1">
            <x v="145"/>
          </reference>
          <reference field="7" count="1" selected="0">
            <x v="1"/>
          </reference>
        </references>
      </pivotArea>
    </format>
    <format dxfId="1393">
      <pivotArea dataOnly="0" labelOnly="1" outline="0" fieldPosition="0">
        <references count="4">
          <reference field="3" count="1" selected="0">
            <x v="10"/>
          </reference>
          <reference field="4" count="1" selected="0">
            <x v="60"/>
          </reference>
          <reference field="5" count="1">
            <x v="271"/>
          </reference>
          <reference field="7" count="1" selected="0">
            <x v="14"/>
          </reference>
        </references>
      </pivotArea>
    </format>
    <format dxfId="1392">
      <pivotArea dataOnly="0" labelOnly="1" outline="0" fieldPosition="0">
        <references count="4">
          <reference field="3" count="1" selected="0">
            <x v="222"/>
          </reference>
          <reference field="4" count="1" selected="0">
            <x v="30"/>
          </reference>
          <reference field="5" count="1">
            <x v="224"/>
          </reference>
          <reference field="7" count="1" selected="0">
            <x v="1"/>
          </reference>
        </references>
      </pivotArea>
    </format>
    <format dxfId="1391">
      <pivotArea dataOnly="0" labelOnly="1" outline="0" fieldPosition="0">
        <references count="4">
          <reference field="3" count="1" selected="0">
            <x v="92"/>
          </reference>
          <reference field="4" count="1" selected="0">
            <x v="41"/>
          </reference>
          <reference field="5" count="1">
            <x v="363"/>
          </reference>
          <reference field="7" count="1" selected="0">
            <x v="6"/>
          </reference>
        </references>
      </pivotArea>
    </format>
    <format dxfId="1390">
      <pivotArea dataOnly="0" labelOnly="1" outline="0" fieldPosition="0">
        <references count="4">
          <reference field="3" count="1" selected="0">
            <x v="68"/>
          </reference>
          <reference field="4" count="1" selected="0">
            <x v="56"/>
          </reference>
          <reference field="5" count="1">
            <x v="193"/>
          </reference>
          <reference field="7" count="1" selected="0">
            <x v="8"/>
          </reference>
        </references>
      </pivotArea>
    </format>
    <format dxfId="1389">
      <pivotArea dataOnly="0" labelOnly="1" outline="0" fieldPosition="0">
        <references count="4">
          <reference field="3" count="1" selected="0">
            <x v="123"/>
          </reference>
          <reference field="4" count="1" selected="0">
            <x v="73"/>
          </reference>
          <reference field="5" count="1">
            <x v="172"/>
          </reference>
          <reference field="7" count="1" selected="0">
            <x v="2"/>
          </reference>
        </references>
      </pivotArea>
    </format>
    <format dxfId="1388">
      <pivotArea dataOnly="0" labelOnly="1" outline="0" fieldPosition="0">
        <references count="4">
          <reference field="3" count="1" selected="0">
            <x v="110"/>
          </reference>
          <reference field="4" count="1" selected="0">
            <x v="92"/>
          </reference>
          <reference field="5" count="1">
            <x v="75"/>
          </reference>
          <reference field="7" count="1" selected="0">
            <x v="2"/>
          </reference>
        </references>
      </pivotArea>
    </format>
    <format dxfId="1387">
      <pivotArea dataOnly="0" labelOnly="1" outline="0" fieldPosition="0">
        <references count="4">
          <reference field="3" count="1" selected="0">
            <x v="161"/>
          </reference>
          <reference field="4" count="1" selected="0">
            <x v="12"/>
          </reference>
          <reference field="5" count="1">
            <x v="59"/>
          </reference>
          <reference field="7" count="1" selected="0">
            <x v="4"/>
          </reference>
        </references>
      </pivotArea>
    </format>
    <format dxfId="1386">
      <pivotArea dataOnly="0" labelOnly="1" outline="0" fieldPosition="0">
        <references count="4">
          <reference field="3" count="1" selected="0">
            <x v="76"/>
          </reference>
          <reference field="4" count="1" selected="0">
            <x v="80"/>
          </reference>
          <reference field="5" count="1">
            <x v="342"/>
          </reference>
          <reference field="7" count="1" selected="0">
            <x v="8"/>
          </reference>
        </references>
      </pivotArea>
    </format>
    <format dxfId="1385">
      <pivotArea dataOnly="0" labelOnly="1" outline="0" fieldPosition="0">
        <references count="4">
          <reference field="3" count="1" selected="0">
            <x v="11"/>
          </reference>
          <reference field="4" count="1" selected="0">
            <x v="83"/>
          </reference>
          <reference field="5" count="1">
            <x v="326"/>
          </reference>
          <reference field="7" count="1" selected="0">
            <x v="14"/>
          </reference>
        </references>
      </pivotArea>
    </format>
    <format dxfId="1384">
      <pivotArea dataOnly="0" labelOnly="1" outline="0" fieldPosition="0">
        <references count="4">
          <reference field="3" count="1" selected="0">
            <x v="35"/>
          </reference>
          <reference field="4" count="1" selected="0">
            <x v="122"/>
          </reference>
          <reference field="5" count="1">
            <x v="329"/>
          </reference>
          <reference field="7" count="1" selected="0">
            <x v="12"/>
          </reference>
        </references>
      </pivotArea>
    </format>
    <format dxfId="1383">
      <pivotArea dataOnly="0" labelOnly="1" outline="0" fieldPosition="0">
        <references count="4">
          <reference field="3" count="1" selected="0">
            <x v="8"/>
          </reference>
          <reference field="4" count="1" selected="0">
            <x v="8"/>
          </reference>
          <reference field="5" count="1">
            <x v="246"/>
          </reference>
          <reference field="7" count="1" selected="0">
            <x v="0"/>
          </reference>
        </references>
      </pivotArea>
    </format>
    <format dxfId="1382">
      <pivotArea dataOnly="0" labelOnly="1" outline="0" fieldPosition="0">
        <references count="4">
          <reference field="3" count="1" selected="0">
            <x v="186"/>
          </reference>
          <reference field="4" count="1" selected="0">
            <x v="58"/>
          </reference>
          <reference field="5" count="1">
            <x v="172"/>
          </reference>
          <reference field="7" count="1" selected="0">
            <x v="0"/>
          </reference>
        </references>
      </pivotArea>
    </format>
    <format dxfId="1381">
      <pivotArea dataOnly="0" labelOnly="1" outline="0" fieldPosition="0">
        <references count="4">
          <reference field="3" count="1" selected="0">
            <x v="145"/>
          </reference>
          <reference field="4" count="1" selected="0">
            <x v="103"/>
          </reference>
          <reference field="5" count="1">
            <x v="26"/>
          </reference>
          <reference field="7" count="1" selected="0">
            <x v="4"/>
          </reference>
        </references>
      </pivotArea>
    </format>
    <format dxfId="1380">
      <pivotArea dataOnly="0" labelOnly="1" outline="0" fieldPosition="0">
        <references count="4">
          <reference field="3" count="1" selected="0">
            <x v="24"/>
          </reference>
          <reference field="4" count="1" selected="0">
            <x v="93"/>
          </reference>
          <reference field="5" count="1">
            <x v="49"/>
          </reference>
          <reference field="7" count="1" selected="0">
            <x v="13"/>
          </reference>
        </references>
      </pivotArea>
    </format>
    <format dxfId="1379">
      <pivotArea dataOnly="0" labelOnly="1" outline="0" fieldPosition="0">
        <references count="4">
          <reference field="3" count="1" selected="0">
            <x v="149"/>
          </reference>
          <reference field="4" count="1" selected="0">
            <x v="59"/>
          </reference>
          <reference field="5" count="1">
            <x v="328"/>
          </reference>
          <reference field="7" count="1" selected="0">
            <x v="4"/>
          </reference>
        </references>
      </pivotArea>
    </format>
    <format dxfId="1378">
      <pivotArea dataOnly="0" labelOnly="1" outline="0" fieldPosition="0">
        <references count="4">
          <reference field="3" count="1" selected="0">
            <x v="12"/>
          </reference>
          <reference field="4" count="1" selected="0">
            <x v="13"/>
          </reference>
          <reference field="5" count="1">
            <x v="288"/>
          </reference>
          <reference field="7" count="1" selected="0">
            <x v="14"/>
          </reference>
        </references>
      </pivotArea>
    </format>
    <format dxfId="1377">
      <pivotArea dataOnly="0" labelOnly="1" outline="0" fieldPosition="0">
        <references count="4">
          <reference field="3" count="1" selected="0">
            <x v="27"/>
          </reference>
          <reference field="4" count="1" selected="0">
            <x v="49"/>
          </reference>
          <reference field="5" count="1">
            <x v="76"/>
          </reference>
          <reference field="7" count="1" selected="0">
            <x v="13"/>
          </reference>
        </references>
      </pivotArea>
    </format>
    <format dxfId="1376">
      <pivotArea dataOnly="0" labelOnly="1" outline="0" fieldPosition="0">
        <references count="4">
          <reference field="3" count="1" selected="0">
            <x v="234"/>
          </reference>
          <reference field="4" count="1" selected="0">
            <x v="6"/>
          </reference>
          <reference field="5" count="1">
            <x v="331"/>
          </reference>
          <reference field="7" count="1" selected="0">
            <x v="3"/>
          </reference>
        </references>
      </pivotArea>
    </format>
    <format dxfId="1375">
      <pivotArea dataOnly="0" labelOnly="1" outline="0" fieldPosition="0">
        <references count="4">
          <reference field="3" count="1" selected="0">
            <x v="47"/>
          </reference>
          <reference field="4" count="1" selected="0">
            <x v="96"/>
          </reference>
          <reference field="5" count="1">
            <x v="311"/>
          </reference>
          <reference field="7" count="1" selected="0">
            <x v="10"/>
          </reference>
        </references>
      </pivotArea>
    </format>
    <format dxfId="1374">
      <pivotArea dataOnly="0" labelOnly="1" outline="0" fieldPosition="0">
        <references count="4">
          <reference field="3" count="1" selected="0">
            <x v="9"/>
          </reference>
          <reference field="4" count="1" selected="0">
            <x v="78"/>
          </reference>
          <reference field="5" count="1">
            <x v="245"/>
          </reference>
          <reference field="7" count="1" selected="0">
            <x v="14"/>
          </reference>
        </references>
      </pivotArea>
    </format>
    <format dxfId="1373">
      <pivotArea dataOnly="0" labelOnly="1" outline="0" fieldPosition="0">
        <references count="4">
          <reference field="3" count="1" selected="0">
            <x v="118"/>
          </reference>
          <reference field="4" count="1" selected="0">
            <x v="20"/>
          </reference>
          <reference field="5" count="1">
            <x v="5"/>
          </reference>
          <reference field="7" count="1" selected="0">
            <x v="2"/>
          </reference>
        </references>
      </pivotArea>
    </format>
    <format dxfId="1372">
      <pivotArea dataOnly="0" labelOnly="1" outline="0" fieldPosition="0">
        <references count="4">
          <reference field="3" count="1" selected="0">
            <x v="1"/>
          </reference>
          <reference field="4" count="1" selected="0">
            <x v="68"/>
          </reference>
          <reference field="5" count="1">
            <x v="211"/>
          </reference>
          <reference field="7" count="1" selected="0">
            <x v="0"/>
          </reference>
        </references>
      </pivotArea>
    </format>
    <format dxfId="1371">
      <pivotArea dataOnly="0" labelOnly="1" outline="0" fieldPosition="0">
        <references count="4">
          <reference field="3" count="1" selected="0">
            <x v="93"/>
          </reference>
          <reference field="4" count="1" selected="0">
            <x v="17"/>
          </reference>
          <reference field="5" count="1">
            <x v="259"/>
          </reference>
          <reference field="7" count="1" selected="0">
            <x v="6"/>
          </reference>
        </references>
      </pivotArea>
    </format>
    <format dxfId="1370">
      <pivotArea dataOnly="0" labelOnly="1" outline="0" fieldPosition="0">
        <references count="4">
          <reference field="3" count="1" selected="0">
            <x v="146"/>
          </reference>
          <reference field="4" count="1" selected="0">
            <x v="5"/>
          </reference>
          <reference field="5" count="1">
            <x v="49"/>
          </reference>
          <reference field="7" count="1" selected="0">
            <x v="4"/>
          </reference>
        </references>
      </pivotArea>
    </format>
    <format dxfId="1369">
      <pivotArea dataOnly="0" labelOnly="1" outline="0" fieldPosition="0">
        <references count="4">
          <reference field="3" count="1" selected="0">
            <x v="235"/>
          </reference>
          <reference field="4" count="1" selected="0">
            <x v="78"/>
          </reference>
          <reference field="5" count="1">
            <x v="223"/>
          </reference>
          <reference field="7" count="1" selected="0">
            <x v="0"/>
          </reference>
        </references>
      </pivotArea>
    </format>
    <format dxfId="1368">
      <pivotArea dataOnly="0" labelOnly="1" outline="0" fieldPosition="0">
        <references count="4">
          <reference field="3" count="1" selected="0">
            <x v="136"/>
          </reference>
          <reference field="4" count="1" selected="0">
            <x v="82"/>
          </reference>
          <reference field="5" count="1">
            <x v="159"/>
          </reference>
          <reference field="7" count="1" selected="0">
            <x v="1"/>
          </reference>
        </references>
      </pivotArea>
    </format>
    <format dxfId="1367">
      <pivotArea dataOnly="0" labelOnly="1" outline="0" fieldPosition="0">
        <references count="4">
          <reference field="3" count="1" selected="0">
            <x v="99"/>
          </reference>
          <reference field="4" count="1" selected="0">
            <x v="58"/>
          </reference>
          <reference field="5" count="1">
            <x v="101"/>
          </reference>
          <reference field="7" count="1" selected="0">
            <x v="5"/>
          </reference>
        </references>
      </pivotArea>
    </format>
    <format dxfId="1366">
      <pivotArea dataOnly="0" labelOnly="1" outline="0" fieldPosition="0">
        <references count="4">
          <reference field="3" count="1" selected="0">
            <x v="180"/>
          </reference>
          <reference field="4" count="1" selected="0">
            <x v="138"/>
          </reference>
          <reference field="5" count="1">
            <x v="173"/>
          </reference>
          <reference field="7" count="1" selected="0">
            <x v="11"/>
          </reference>
        </references>
      </pivotArea>
    </format>
    <format dxfId="1365">
      <pivotArea dataOnly="0" labelOnly="1" outline="0" fieldPosition="0">
        <references count="4">
          <reference field="3" count="1" selected="0">
            <x v="49"/>
          </reference>
          <reference field="4" count="1" selected="0">
            <x v="59"/>
          </reference>
          <reference field="5" count="1">
            <x v="210"/>
          </reference>
          <reference field="7" count="1" selected="0">
            <x v="9"/>
          </reference>
        </references>
      </pivotArea>
    </format>
    <format dxfId="1364">
      <pivotArea dataOnly="0" labelOnly="1" outline="0" fieldPosition="0">
        <references count="4">
          <reference field="3" count="1" selected="0">
            <x v="4"/>
          </reference>
          <reference field="4" count="1" selected="0">
            <x v="43"/>
          </reference>
          <reference field="5" count="1">
            <x v="49"/>
          </reference>
          <reference field="7" count="1" selected="0">
            <x v="0"/>
          </reference>
        </references>
      </pivotArea>
    </format>
    <format dxfId="1363">
      <pivotArea dataOnly="0" labelOnly="1" outline="0" fieldPosition="0">
        <references count="4">
          <reference field="3" count="1" selected="0">
            <x v="13"/>
          </reference>
          <reference field="4" count="1" selected="0">
            <x v="88"/>
          </reference>
          <reference field="5" count="1">
            <x v="138"/>
          </reference>
          <reference field="7" count="1" selected="0">
            <x v="14"/>
          </reference>
        </references>
      </pivotArea>
    </format>
    <format dxfId="1362">
      <pivotArea dataOnly="0" labelOnly="1" outline="0" fieldPosition="0">
        <references count="4">
          <reference field="3" count="1" selected="0">
            <x v="39"/>
          </reference>
          <reference field="4" count="1" selected="0">
            <x v="0"/>
          </reference>
          <reference field="5" count="1">
            <x v="230"/>
          </reference>
          <reference field="7" count="1" selected="0">
            <x v="11"/>
          </reference>
        </references>
      </pivotArea>
    </format>
    <format dxfId="1361">
      <pivotArea dataOnly="0" labelOnly="1" outline="0" fieldPosition="0">
        <references count="4">
          <reference field="3" count="1" selected="0">
            <x v="51"/>
          </reference>
          <reference field="4" count="1" selected="0">
            <x v="16"/>
          </reference>
          <reference field="5" count="1">
            <x v="245"/>
          </reference>
          <reference field="7" count="1" selected="0">
            <x v="9"/>
          </reference>
        </references>
      </pivotArea>
    </format>
    <format dxfId="1360">
      <pivotArea dataOnly="0" labelOnly="1" outline="0" fieldPosition="0">
        <references count="4">
          <reference field="3" count="1" selected="0">
            <x v="23"/>
          </reference>
          <reference field="4" count="1" selected="0">
            <x v="114"/>
          </reference>
          <reference field="5" count="1">
            <x v="47"/>
          </reference>
          <reference field="7" count="1" selected="0">
            <x v="13"/>
          </reference>
        </references>
      </pivotArea>
    </format>
    <format dxfId="1359">
      <pivotArea dataOnly="0" labelOnly="1" outline="0" fieldPosition="0">
        <references count="4">
          <reference field="3" count="1" selected="0">
            <x v="33"/>
          </reference>
          <reference field="4" count="1" selected="0">
            <x v="26"/>
          </reference>
          <reference field="5" count="1">
            <x v="233"/>
          </reference>
          <reference field="7" count="1" selected="0">
            <x v="12"/>
          </reference>
        </references>
      </pivotArea>
    </format>
    <format dxfId="1358">
      <pivotArea dataOnly="0" labelOnly="1" outline="0" fieldPosition="0">
        <references count="4">
          <reference field="3" count="1" selected="0">
            <x v="53"/>
          </reference>
          <reference field="4" count="1" selected="0">
            <x v="48"/>
          </reference>
          <reference field="5" count="1">
            <x v="266"/>
          </reference>
          <reference field="7" count="1" selected="0">
            <x v="9"/>
          </reference>
        </references>
      </pivotArea>
    </format>
    <format dxfId="1357">
      <pivotArea dataOnly="0" labelOnly="1" outline="0" fieldPosition="0">
        <references count="4">
          <reference field="3" count="1" selected="0">
            <x v="87"/>
          </reference>
          <reference field="4" count="1" selected="0">
            <x v="28"/>
          </reference>
          <reference field="5" count="1">
            <x v="163"/>
          </reference>
          <reference field="7" count="1" selected="0">
            <x v="6"/>
          </reference>
        </references>
      </pivotArea>
    </format>
    <format dxfId="1356">
      <pivotArea dataOnly="0" labelOnly="1" outline="0" fieldPosition="0">
        <references count="4">
          <reference field="3" count="1" selected="0">
            <x v="232"/>
          </reference>
          <reference field="4" count="1" selected="0">
            <x v="172"/>
          </reference>
          <reference field="5" count="1">
            <x v="262"/>
          </reference>
          <reference field="7" count="1" selected="0">
            <x v="4"/>
          </reference>
        </references>
      </pivotArea>
    </format>
    <format dxfId="1355">
      <pivotArea dataOnly="0" labelOnly="1" outline="0" fieldPosition="0">
        <references count="4">
          <reference field="3" count="1" selected="0">
            <x v="97"/>
          </reference>
          <reference field="4" count="1" selected="0">
            <x v="177"/>
          </reference>
          <reference field="5" count="1">
            <x v="49"/>
          </reference>
          <reference field="7" count="1" selected="0">
            <x v="5"/>
          </reference>
        </references>
      </pivotArea>
    </format>
    <format dxfId="1354">
      <pivotArea dataOnly="0" labelOnly="1" outline="0" fieldPosition="0">
        <references count="4">
          <reference field="3" count="1" selected="0">
            <x v="72"/>
          </reference>
          <reference field="4" count="1" selected="0">
            <x v="74"/>
          </reference>
          <reference field="5" count="1">
            <x v="235"/>
          </reference>
          <reference field="7" count="1" selected="0">
            <x v="8"/>
          </reference>
        </references>
      </pivotArea>
    </format>
    <format dxfId="1353">
      <pivotArea dataOnly="0" labelOnly="1" outline="0" fieldPosition="0">
        <references count="4">
          <reference field="3" count="1" selected="0">
            <x v="209"/>
          </reference>
          <reference field="4" count="1" selected="0">
            <x v="88"/>
          </reference>
          <reference field="5" count="1">
            <x v="232"/>
          </reference>
          <reference field="7" count="1" selected="0">
            <x v="7"/>
          </reference>
        </references>
      </pivotArea>
    </format>
    <format dxfId="1352">
      <pivotArea dataOnly="0" labelOnly="1" outline="0" fieldPosition="0">
        <references count="4">
          <reference field="3" count="1" selected="0">
            <x v="34"/>
          </reference>
          <reference field="4" count="1" selected="0">
            <x v="23"/>
          </reference>
          <reference field="5" count="1">
            <x v="309"/>
          </reference>
          <reference field="7" count="1" selected="0">
            <x v="12"/>
          </reference>
        </references>
      </pivotArea>
    </format>
    <format dxfId="1351">
      <pivotArea dataOnly="0" labelOnly="1" outline="0" fieldPosition="0">
        <references count="4">
          <reference field="3" count="1" selected="0">
            <x v="43"/>
          </reference>
          <reference field="4" count="1" selected="0">
            <x v="54"/>
          </reference>
          <reference field="5" count="1">
            <x v="81"/>
          </reference>
          <reference field="7" count="1" selected="0">
            <x v="11"/>
          </reference>
        </references>
      </pivotArea>
    </format>
    <format dxfId="1350">
      <pivotArea dataOnly="0" labelOnly="1" outline="0" fieldPosition="0">
        <references count="4">
          <reference field="3" count="1" selected="0">
            <x v="45"/>
          </reference>
          <reference field="4" count="1" selected="0">
            <x v="101"/>
          </reference>
          <reference field="5" count="1">
            <x v="169"/>
          </reference>
          <reference field="7" count="1" selected="0">
            <x v="10"/>
          </reference>
        </references>
      </pivotArea>
    </format>
    <format dxfId="1349">
      <pivotArea dataOnly="0" labelOnly="1" outline="0" fieldPosition="0">
        <references count="4">
          <reference field="3" count="1" selected="0">
            <x v="46"/>
          </reference>
          <reference field="4" count="1" selected="0">
            <x v="57"/>
          </reference>
          <reference field="5" count="1">
            <x v="326"/>
          </reference>
          <reference field="7" count="1" selected="0">
            <x v="10"/>
          </reference>
        </references>
      </pivotArea>
    </format>
    <format dxfId="1348">
      <pivotArea dataOnly="0" labelOnly="1" outline="0" fieldPosition="0">
        <references count="4">
          <reference field="3" count="1" selected="0">
            <x v="130"/>
          </reference>
          <reference field="4" count="1" selected="0">
            <x v="36"/>
          </reference>
          <reference field="5" count="1">
            <x v="289"/>
          </reference>
          <reference field="7" count="1" selected="0">
            <x v="1"/>
          </reference>
        </references>
      </pivotArea>
    </format>
    <format dxfId="1347">
      <pivotArea dataOnly="0" labelOnly="1" outline="0" fieldPosition="0">
        <references count="4">
          <reference field="3" count="1" selected="0">
            <x v="185"/>
          </reference>
          <reference field="4" count="1" selected="0">
            <x v="142"/>
          </reference>
          <reference field="5" count="1">
            <x v="172"/>
          </reference>
          <reference field="7" count="1" selected="0">
            <x v="0"/>
          </reference>
        </references>
      </pivotArea>
    </format>
    <format dxfId="1346">
      <pivotArea dataOnly="0" labelOnly="1" outline="0" fieldPosition="0">
        <references count="4">
          <reference field="3" count="1" selected="0">
            <x v="103"/>
          </reference>
          <reference field="4" count="1" selected="0">
            <x v="46"/>
          </reference>
          <reference field="5" count="1">
            <x v="342"/>
          </reference>
          <reference field="7" count="1" selected="0">
            <x v="5"/>
          </reference>
        </references>
      </pivotArea>
    </format>
    <format dxfId="1345">
      <pivotArea dataOnly="0" labelOnly="1" outline="0" fieldPosition="0">
        <references count="4">
          <reference field="3" count="1" selected="0">
            <x v="100"/>
          </reference>
          <reference field="4" count="1" selected="0">
            <x v="117"/>
          </reference>
          <reference field="5" count="1">
            <x v="149"/>
          </reference>
          <reference field="7" count="1" selected="0">
            <x v="5"/>
          </reference>
        </references>
      </pivotArea>
    </format>
    <format dxfId="1344">
      <pivotArea dataOnly="0" labelOnly="1" outline="0" fieldPosition="0">
        <references count="4">
          <reference field="3" count="1" selected="0">
            <x v="113"/>
          </reference>
          <reference field="4" count="1" selected="0">
            <x v="14"/>
          </reference>
          <reference field="5" count="1">
            <x v="182"/>
          </reference>
          <reference field="7" count="1" selected="0">
            <x v="2"/>
          </reference>
        </references>
      </pivotArea>
    </format>
    <format dxfId="1343">
      <pivotArea dataOnly="0" labelOnly="1" outline="0" fieldPosition="0">
        <references count="4">
          <reference field="3" count="1" selected="0">
            <x v="168"/>
          </reference>
          <reference field="4" count="1" selected="0">
            <x v="133"/>
          </reference>
          <reference field="5" count="1">
            <x v="127"/>
          </reference>
          <reference field="7" count="1" selected="0">
            <x v="9"/>
          </reference>
        </references>
      </pivotArea>
    </format>
    <format dxfId="1342">
      <pivotArea dataOnly="0" labelOnly="1" outline="0" fieldPosition="0">
        <references count="4">
          <reference field="3" count="1" selected="0">
            <x v="147"/>
          </reference>
          <reference field="4" count="1" selected="0">
            <x v="91"/>
          </reference>
          <reference field="5" count="1">
            <x v="169"/>
          </reference>
          <reference field="7" count="1" selected="0">
            <x v="4"/>
          </reference>
        </references>
      </pivotArea>
    </format>
    <format dxfId="1341">
      <pivotArea dataOnly="0" labelOnly="1" outline="0" fieldPosition="0">
        <references count="4">
          <reference field="3" count="1" selected="0">
            <x v="108"/>
          </reference>
          <reference field="4" count="1" selected="0">
            <x v="178"/>
          </reference>
          <reference field="5" count="1">
            <x v="10"/>
          </reference>
          <reference field="7" count="1" selected="0">
            <x v="2"/>
          </reference>
        </references>
      </pivotArea>
    </format>
    <format dxfId="1340">
      <pivotArea dataOnly="0" labelOnly="1" outline="0" fieldPosition="0">
        <references count="4">
          <reference field="3" count="1" selected="0">
            <x v="157"/>
          </reference>
          <reference field="4" count="1" selected="0">
            <x v="127"/>
          </reference>
          <reference field="5" count="1">
            <x v="78"/>
          </reference>
          <reference field="7" count="1" selected="0">
            <x v="3"/>
          </reference>
        </references>
      </pivotArea>
    </format>
    <format dxfId="1339">
      <pivotArea dataOnly="0" labelOnly="1" outline="0" fieldPosition="0">
        <references count="4">
          <reference field="3" count="1" selected="0">
            <x v="202"/>
          </reference>
          <reference field="4" count="1" selected="0">
            <x v="152"/>
          </reference>
          <reference field="5" count="1">
            <x v="116"/>
          </reference>
          <reference field="7" count="1" selected="0">
            <x v="1"/>
          </reference>
        </references>
      </pivotArea>
    </format>
    <format dxfId="1338">
      <pivotArea dataOnly="0" labelOnly="1" outline="0" fieldPosition="0">
        <references count="4">
          <reference field="3" count="1" selected="0">
            <x v="42"/>
          </reference>
          <reference field="4" count="1" selected="0">
            <x v="106"/>
          </reference>
          <reference field="5" count="1">
            <x v="170"/>
          </reference>
          <reference field="7" count="1" selected="0">
            <x v="11"/>
          </reference>
        </references>
      </pivotArea>
    </format>
    <format dxfId="1337">
      <pivotArea dataOnly="0" labelOnly="1" outline="0" fieldPosition="0">
        <references count="4">
          <reference field="3" count="1" selected="0">
            <x v="167"/>
          </reference>
          <reference field="4" count="1" selected="0">
            <x v="132"/>
          </reference>
          <reference field="5" count="1">
            <x v="127"/>
          </reference>
          <reference field="7" count="1" selected="0">
            <x v="9"/>
          </reference>
        </references>
      </pivotArea>
    </format>
    <format dxfId="1336">
      <pivotArea dataOnly="0" labelOnly="1" outline="0" fieldPosition="0">
        <references count="4">
          <reference field="3" count="1" selected="0">
            <x v="36"/>
          </reference>
          <reference field="4" count="1" selected="0">
            <x v="25"/>
          </reference>
          <reference field="5" count="1">
            <x v="233"/>
          </reference>
          <reference field="7" count="1" selected="0">
            <x v="12"/>
          </reference>
        </references>
      </pivotArea>
    </format>
    <format dxfId="1335">
      <pivotArea dataOnly="0" labelOnly="1" outline="0" fieldPosition="0">
        <references count="4">
          <reference field="3" count="1" selected="0">
            <x v="203"/>
          </reference>
          <reference field="4" count="1" selected="0">
            <x v="154"/>
          </reference>
          <reference field="5" count="1">
            <x v="172"/>
          </reference>
          <reference field="7" count="1" selected="0">
            <x v="2"/>
          </reference>
        </references>
      </pivotArea>
    </format>
    <format dxfId="1334">
      <pivotArea dataOnly="0" labelOnly="1" outline="0" fieldPosition="0">
        <references count="4">
          <reference field="3" count="1" selected="0">
            <x v="112"/>
          </reference>
          <reference field="4" count="1" selected="0">
            <x v="81"/>
          </reference>
          <reference field="5" count="1">
            <x v="75"/>
          </reference>
          <reference field="7" count="1" selected="0">
            <x v="2"/>
          </reference>
        </references>
      </pivotArea>
    </format>
    <format dxfId="1333">
      <pivotArea dataOnly="0" labelOnly="1" outline="0" fieldPosition="0">
        <references count="4">
          <reference field="3" count="1" selected="0">
            <x v="102"/>
          </reference>
          <reference field="4" count="1" selected="0">
            <x v="23"/>
          </reference>
          <reference field="5" count="1">
            <x v="336"/>
          </reference>
          <reference field="7" count="1" selected="0">
            <x v="5"/>
          </reference>
        </references>
      </pivotArea>
    </format>
    <format dxfId="1332">
      <pivotArea dataOnly="0" labelOnly="1" outline="0" fieldPosition="0">
        <references count="4">
          <reference field="3" count="1" selected="0">
            <x v="83"/>
          </reference>
          <reference field="4" count="1" selected="0">
            <x v="53"/>
          </reference>
          <reference field="5" count="1">
            <x v="35"/>
          </reference>
          <reference field="7" count="1" selected="0">
            <x v="7"/>
          </reference>
        </references>
      </pivotArea>
    </format>
    <format dxfId="1331">
      <pivotArea dataOnly="0" labelOnly="1" outline="0" fieldPosition="0">
        <references count="4">
          <reference field="3" count="1" selected="0">
            <x v="164"/>
          </reference>
          <reference field="4" count="1" selected="0">
            <x v="15"/>
          </reference>
          <reference field="5" count="1">
            <x v="98"/>
          </reference>
          <reference field="7" count="1" selected="0">
            <x v="7"/>
          </reference>
        </references>
      </pivotArea>
    </format>
    <format dxfId="1330">
      <pivotArea dataOnly="0" labelOnly="1" outline="0" fieldPosition="0">
        <references count="4">
          <reference field="3" count="1" selected="0">
            <x v="115"/>
          </reference>
          <reference field="4" count="1" selected="0">
            <x v="119"/>
          </reference>
          <reference field="5" count="1">
            <x v="223"/>
          </reference>
          <reference field="7" count="1" selected="0">
            <x v="2"/>
          </reference>
        </references>
      </pivotArea>
    </format>
    <format dxfId="1329">
      <pivotArea dataOnly="0" labelOnly="1" outline="0" fieldPosition="0">
        <references count="4">
          <reference field="3" count="1" selected="0">
            <x v="96"/>
          </reference>
          <reference field="4" count="1" selected="0">
            <x v="11"/>
          </reference>
          <reference field="5" count="1">
            <x v="163"/>
          </reference>
          <reference field="7" count="1" selected="0">
            <x v="6"/>
          </reference>
        </references>
      </pivotArea>
    </format>
    <format dxfId="1328">
      <pivotArea dataOnly="0" labelOnly="1" outline="0" fieldPosition="0">
        <references count="4">
          <reference field="3" count="1" selected="0">
            <x v="28"/>
          </reference>
          <reference field="4" count="1" selected="0">
            <x v="63"/>
          </reference>
          <reference field="5" count="1">
            <x v="216"/>
          </reference>
          <reference field="7" count="1" selected="0">
            <x v="13"/>
          </reference>
        </references>
      </pivotArea>
    </format>
    <format dxfId="1327">
      <pivotArea dataOnly="0" labelOnly="1" outline="0" fieldPosition="0">
        <references count="4">
          <reference field="3" count="1" selected="0">
            <x v="226"/>
          </reference>
          <reference field="4" count="1" selected="0">
            <x v="150"/>
          </reference>
          <reference field="5" count="1">
            <x v="302"/>
          </reference>
          <reference field="7" count="1" selected="0">
            <x v="12"/>
          </reference>
        </references>
      </pivotArea>
    </format>
    <format dxfId="1326">
      <pivotArea dataOnly="0" labelOnly="1" outline="0" fieldPosition="0">
        <references count="4">
          <reference field="3" count="1" selected="0">
            <x v="30"/>
          </reference>
          <reference field="4" count="1" selected="0">
            <x v="78"/>
          </reference>
          <reference field="5" count="1">
            <x v="129"/>
          </reference>
          <reference field="7" count="1" selected="0">
            <x v="12"/>
          </reference>
        </references>
      </pivotArea>
    </format>
    <format dxfId="1325">
      <pivotArea dataOnly="0" labelOnly="1" outline="0" fieldPosition="0">
        <references count="4">
          <reference field="3" count="1" selected="0">
            <x v="129"/>
          </reference>
          <reference field="4" count="1" selected="0">
            <x v="97"/>
          </reference>
          <reference field="5" count="1">
            <x v="335"/>
          </reference>
          <reference field="7" count="1" selected="0">
            <x v="1"/>
          </reference>
        </references>
      </pivotArea>
    </format>
    <format dxfId="1324">
      <pivotArea dataOnly="0" labelOnly="1" outline="0" fieldPosition="0">
        <references count="4">
          <reference field="3" count="1" selected="0">
            <x v="227"/>
          </reference>
          <reference field="4" count="1" selected="0">
            <x v="167"/>
          </reference>
          <reference field="5" count="1">
            <x v="309"/>
          </reference>
          <reference field="7" count="1" selected="0">
            <x v="12"/>
          </reference>
        </references>
      </pivotArea>
    </format>
    <format dxfId="1323">
      <pivotArea dataOnly="0" labelOnly="1" outline="0" fieldPosition="0">
        <references count="4">
          <reference field="3" count="1" selected="0">
            <x v="7"/>
          </reference>
          <reference field="4" count="1" selected="0">
            <x v="88"/>
          </reference>
          <reference field="5" count="1">
            <x v="348"/>
          </reference>
          <reference field="7" count="1" selected="0">
            <x v="0"/>
          </reference>
        </references>
      </pivotArea>
    </format>
    <format dxfId="1322">
      <pivotArea dataOnly="0" labelOnly="1" outline="0" fieldPosition="0">
        <references count="4">
          <reference field="3" count="1" selected="0">
            <x v="77"/>
          </reference>
          <reference field="4" count="1" selected="0">
            <x v="30"/>
          </reference>
          <reference field="5" count="1">
            <x v="49"/>
          </reference>
          <reference field="7" count="1" selected="0">
            <x v="7"/>
          </reference>
        </references>
      </pivotArea>
    </format>
    <format dxfId="1321">
      <pivotArea dataOnly="0" labelOnly="1" outline="0" fieldPosition="0">
        <references count="4">
          <reference field="3" count="1" selected="0">
            <x v="82"/>
          </reference>
          <reference field="4" count="1" selected="0">
            <x v="99"/>
          </reference>
          <reference field="5" count="1">
            <x v="80"/>
          </reference>
          <reference field="7" count="1" selected="0">
            <x v="7"/>
          </reference>
        </references>
      </pivotArea>
    </format>
    <format dxfId="1320">
      <pivotArea dataOnly="0" labelOnly="1" outline="0" fieldPosition="0">
        <references count="4">
          <reference field="3" count="1" selected="0">
            <x v="26"/>
          </reference>
          <reference field="4" count="1" selected="0">
            <x v="5"/>
          </reference>
          <reference field="5" count="1">
            <x v="5"/>
          </reference>
          <reference field="7" count="1" selected="0">
            <x v="13"/>
          </reference>
        </references>
      </pivotArea>
    </format>
    <format dxfId="1319">
      <pivotArea dataOnly="0" labelOnly="1" outline="0" fieldPosition="0">
        <references count="4">
          <reference field="3" count="1" selected="0">
            <x v="5"/>
          </reference>
          <reference field="4" count="1" selected="0">
            <x v="55"/>
          </reference>
          <reference field="5" count="1">
            <x v="256"/>
          </reference>
          <reference field="7" count="1" selected="0">
            <x v="0"/>
          </reference>
        </references>
      </pivotArea>
    </format>
    <format dxfId="1318">
      <pivotArea dataOnly="0" labelOnly="1" outline="0" fieldPosition="0">
        <references count="4">
          <reference field="3" count="1" selected="0">
            <x v="173"/>
          </reference>
          <reference field="4" count="1" selected="0">
            <x v="0"/>
          </reference>
          <reference field="5" count="1">
            <x v="245"/>
          </reference>
          <reference field="7" count="1" selected="0">
            <x v="10"/>
          </reference>
        </references>
      </pivotArea>
    </format>
    <format dxfId="1317">
      <pivotArea dataOnly="0" labelOnly="1" outline="0" fieldPosition="0">
        <references count="4">
          <reference field="3" count="1" selected="0">
            <x v="31"/>
          </reference>
          <reference field="4" count="1" selected="0">
            <x v="61"/>
          </reference>
          <reference field="5" count="1">
            <x v="129"/>
          </reference>
          <reference field="7" count="1" selected="0">
            <x v="12"/>
          </reference>
        </references>
      </pivotArea>
    </format>
    <format dxfId="1316">
      <pivotArea dataOnly="0" labelOnly="1" outline="0" fieldPosition="0">
        <references count="4">
          <reference field="3" count="1" selected="0">
            <x v="225"/>
          </reference>
          <reference field="4" count="1" selected="0">
            <x v="86"/>
          </reference>
          <reference field="5" count="1">
            <x v="88"/>
          </reference>
          <reference field="7" count="1" selected="0">
            <x v="12"/>
          </reference>
        </references>
      </pivotArea>
    </format>
    <format dxfId="1315">
      <pivotArea dataOnly="0" labelOnly="1" outline="0" fieldPosition="0">
        <references count="4">
          <reference field="3" count="1" selected="0">
            <x v="78"/>
          </reference>
          <reference field="4" count="1" selected="0">
            <x v="83"/>
          </reference>
          <reference field="5" count="1">
            <x v="150"/>
          </reference>
          <reference field="7" count="1" selected="0">
            <x v="7"/>
          </reference>
        </references>
      </pivotArea>
    </format>
    <format dxfId="1314">
      <pivotArea dataOnly="0" labelOnly="1" outline="0" fieldPosition="0">
        <references count="4">
          <reference field="3" count="1" selected="0">
            <x v="125"/>
          </reference>
          <reference field="4" count="1" selected="0">
            <x v="108"/>
          </reference>
          <reference field="5" count="1">
            <x v="29"/>
          </reference>
          <reference field="7" count="1" selected="0">
            <x v="1"/>
          </reference>
        </references>
      </pivotArea>
    </format>
    <format dxfId="1313">
      <pivotArea dataOnly="0" labelOnly="1" outline="0" fieldPosition="0">
        <references count="4">
          <reference field="3" count="1" selected="0">
            <x v="107"/>
          </reference>
          <reference field="4" count="1" selected="0">
            <x v="109"/>
          </reference>
          <reference field="5" count="1">
            <x v="10"/>
          </reference>
          <reference field="7" count="1" selected="0">
            <x v="2"/>
          </reference>
        </references>
      </pivotArea>
    </format>
    <format dxfId="1312">
      <pivotArea dataOnly="0" labelOnly="1" outline="0" fieldPosition="0">
        <references count="4">
          <reference field="3" count="1" selected="0">
            <x v="116"/>
          </reference>
          <reference field="4" count="1" selected="0">
            <x v="63"/>
          </reference>
          <reference field="5" count="1">
            <x v="5"/>
          </reference>
          <reference field="7" count="1" selected="0">
            <x v="2"/>
          </reference>
        </references>
      </pivotArea>
    </format>
    <format dxfId="1311">
      <pivotArea dataOnly="0" labelOnly="1" outline="0" fieldPosition="0">
        <references count="4">
          <reference field="3" count="1" selected="0">
            <x v="101"/>
          </reference>
          <reference field="4" count="1" selected="0">
            <x v="77"/>
          </reference>
          <reference field="5" count="1">
            <x v="93"/>
          </reference>
          <reference field="7" count="1" selected="0">
            <x v="5"/>
          </reference>
        </references>
      </pivotArea>
    </format>
    <format dxfId="1310">
      <pivotArea dataOnly="0" labelOnly="1" outline="0" fieldPosition="0">
        <references count="4">
          <reference field="3" count="1" selected="0">
            <x v="230"/>
          </reference>
          <reference field="4" count="1" selected="0">
            <x v="27"/>
          </reference>
          <reference field="5" count="1">
            <x v="194"/>
          </reference>
          <reference field="7" count="1" selected="0">
            <x v="13"/>
          </reference>
        </references>
      </pivotArea>
    </format>
    <format dxfId="1309">
      <pivotArea dataOnly="0" labelOnly="1" outline="0" fieldPosition="0">
        <references count="4">
          <reference field="3" count="1" selected="0">
            <x v="54"/>
          </reference>
          <reference field="4" count="1" selected="0">
            <x v="75"/>
          </reference>
          <reference field="5" count="1">
            <x v="279"/>
          </reference>
          <reference field="7" count="1" selected="0">
            <x v="9"/>
          </reference>
        </references>
      </pivotArea>
    </format>
    <format dxfId="1308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307">
      <pivotArea field="3" type="button" dataOnly="0" labelOnly="1" outline="0" axis="axisRow" fieldPosition="0"/>
    </format>
    <format dxfId="1306">
      <pivotArea field="7" type="button" dataOnly="0" labelOnly="1" outline="0" axis="axisRow" fieldPosition="3"/>
    </format>
    <format dxfId="1305">
      <pivotArea field="4" type="button" dataOnly="0" labelOnly="1" outline="0" axis="axisRow" fieldPosition="1"/>
    </format>
    <format dxfId="1304">
      <pivotArea field="5" type="button" dataOnly="0" labelOnly="1" outline="0" axis="axisRow" fieldPosition="2"/>
    </format>
    <format dxfId="1303">
      <pivotArea field="6" type="button" dataOnly="0" labelOnly="1" outline="0"/>
    </format>
    <format dxfId="1302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301">
      <pivotArea outline="0" collapsedLevelsAreSubtotals="1" fieldPosition="0">
        <references count="1">
          <reference field="4294967294" count="1" selected="0">
            <x v="2"/>
          </reference>
        </references>
      </pivotArea>
    </format>
    <format dxfId="1300">
      <pivotArea outline="0" collapsedLevelsAreSubtotals="1" fieldPosition="0">
        <references count="1">
          <reference field="4294967294" count="1" selected="0">
            <x v="0"/>
          </reference>
        </references>
      </pivotArea>
    </format>
    <format dxfId="1299">
      <pivotArea field="-2" type="button" dataOnly="0" labelOnly="1" outline="0" axis="axisCol" fieldPosition="0"/>
    </format>
    <format dxfId="1298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297">
      <pivotArea outline="0" collapsedLevelsAreSubtotals="1" fieldPosition="0">
        <references count="1">
          <reference field="4294967294" count="2" selected="0">
            <x v="0"/>
            <x v="1"/>
          </reference>
        </references>
      </pivotArea>
    </format>
    <format dxfId="1296">
      <pivotArea field="-2" type="button" dataOnly="0" labelOnly="1" outline="0" axis="axisCol" fieldPosition="0"/>
    </format>
    <format dxfId="1295">
      <pivotArea type="topRight" dataOnly="0" labelOnly="1" outline="0" fieldPosition="0"/>
    </format>
    <format dxfId="1294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  <format dxfId="1293">
      <pivotArea field="4" type="button" dataOnly="0" labelOnly="1" outline="0" axis="axisRow" fieldPosition="1"/>
    </format>
    <format dxfId="1292">
      <pivotArea field="5" type="button" dataOnly="0" labelOnly="1" outline="0" axis="axisRow" fieldPosition="2"/>
    </format>
    <format dxfId="1291">
      <pivotArea type="all" dataOnly="0" outline="0" fieldPosition="0"/>
    </format>
    <format dxfId="1290">
      <pivotArea type="all" dataOnly="0" outline="0" fieldPosition="0"/>
    </format>
    <format dxfId="1289">
      <pivotArea dataOnly="0" labelOnly="1" outline="0" fieldPosition="0">
        <references count="1">
          <reference field="3" count="3">
            <x v="14"/>
            <x v="15"/>
            <x v="16"/>
          </reference>
        </references>
      </pivotArea>
    </format>
    <format dxfId="1288">
      <pivotArea dataOnly="0" labelOnly="1" outline="0" fieldPosition="0">
        <references count="2">
          <reference field="3" count="1" selected="0">
            <x v="14"/>
          </reference>
          <reference field="4" count="1">
            <x v="59"/>
          </reference>
        </references>
      </pivotArea>
    </format>
    <format dxfId="1287">
      <pivotArea dataOnly="0" labelOnly="1" outline="0" fieldPosition="0">
        <references count="2">
          <reference field="3" count="1" selected="0">
            <x v="15"/>
          </reference>
          <reference field="4" count="1">
            <x v="55"/>
          </reference>
        </references>
      </pivotArea>
    </format>
    <format dxfId="1286">
      <pivotArea dataOnly="0" labelOnly="1" outline="0" fieldPosition="0">
        <references count="2">
          <reference field="3" count="1" selected="0">
            <x v="16"/>
          </reference>
          <reference field="4" count="1">
            <x v="94"/>
          </reference>
        </references>
      </pivotArea>
    </format>
    <format dxfId="1285">
      <pivotArea dataOnly="0" labelOnly="1" outline="0" fieldPosition="0">
        <references count="3">
          <reference field="3" count="1" selected="0">
            <x v="14"/>
          </reference>
          <reference field="4" count="1" selected="0">
            <x v="59"/>
          </reference>
          <reference field="5" count="1">
            <x v="25"/>
          </reference>
        </references>
      </pivotArea>
    </format>
    <format dxfId="1284">
      <pivotArea dataOnly="0" labelOnly="1" outline="0" fieldPosition="0">
        <references count="3">
          <reference field="3" count="1" selected="0">
            <x v="15"/>
          </reference>
          <reference field="4" count="1" selected="0">
            <x v="55"/>
          </reference>
          <reference field="5" count="1">
            <x v="82"/>
          </reference>
        </references>
      </pivotArea>
    </format>
    <format dxfId="1283">
      <pivotArea dataOnly="0" labelOnly="1" outline="0" fieldPosition="0">
        <references count="3">
          <reference field="3" count="1" selected="0">
            <x v="16"/>
          </reference>
          <reference field="4" count="1" selected="0">
            <x v="94"/>
          </reference>
          <reference field="5" count="1">
            <x v="223"/>
          </reference>
        </references>
      </pivotArea>
    </format>
    <format dxfId="1282">
      <pivotArea dataOnly="0" labelOnly="1" outline="0" fieldPosition="0">
        <references count="1">
          <reference field="3" count="1">
            <x v="156"/>
          </reference>
        </references>
      </pivotArea>
    </format>
    <format dxfId="1281">
      <pivotArea dataOnly="0" labelOnly="1" outline="0" fieldPosition="0">
        <references count="2">
          <reference field="3" count="1" selected="0">
            <x v="156"/>
          </reference>
          <reference field="4" count="1">
            <x v="78"/>
          </reference>
        </references>
      </pivotArea>
    </format>
    <format dxfId="1280">
      <pivotArea dataOnly="0" labelOnly="1" outline="0" fieldPosition="0">
        <references count="3">
          <reference field="3" count="1" selected="0">
            <x v="156"/>
          </reference>
          <reference field="4" count="1" selected="0">
            <x v="78"/>
          </reference>
          <reference field="5" count="1">
            <x v="96"/>
          </reference>
        </references>
      </pivotArea>
    </format>
  </formats>
  <pivotTableStyleInfo name="PivotTable Style 1" showRowHeaders="1" showColHeaders="0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729D5FF-52D4-44FA-B4C6-48C022E6DAF4}" name="PivotTable1" cacheId="134" applyNumberFormats="0" applyBorderFormats="0" applyFontFormats="0" applyPatternFormats="0" applyAlignmentFormats="0" applyWidthHeightFormats="1" dataCaption="Values" updatedVersion="8" minRefreshableVersion="3" showDrill="0" useAutoFormatting="1" colGrandTotals="0" itemPrintTitles="1" createdVersion="4" indent="0" compact="0" compactData="0" multipleFieldFilters="0">
  <location ref="A5:H21" firstHeaderRow="1" firstDataRow="2" firstDataCol="4" rowPageCount="1" colPageCount="1"/>
  <pivotFields count="13">
    <pivotField axis="axisPage" compact="0" outline="0" subtotalTop="0" multipleItemSelectionAllowed="1" showAll="0" includeNewItemsInFilter="1" defaultSubtotal="0">
      <items count="10">
        <item h="1" x="4"/>
        <item m="1" x="9"/>
        <item m="1" x="6"/>
        <item h="1" x="5"/>
        <item m="1" x="7"/>
        <item m="1" x="8"/>
        <item x="2"/>
        <item x="1"/>
        <item x="3"/>
        <item x="0"/>
      </items>
    </pivotField>
    <pivotField compact="0" outline="0" subtotalTop="0" multipleItemSelectionAllowed="1" showAll="0" defaultSubtotal="0"/>
    <pivotField compact="0" outline="0" subtotalTop="0" showAll="0" defaultSubtotal="0"/>
    <pivotField axis="axisRow" compact="0" outline="0" subtotalTop="0" showAll="0" sortType="descending" defaultSubtotal="0">
      <items count="187">
        <item x="84"/>
        <item m="1" x="116"/>
        <item x="20"/>
        <item m="1" x="92"/>
        <item x="3"/>
        <item m="1" x="124"/>
        <item x="53"/>
        <item m="1" x="182"/>
        <item x="77"/>
        <item x="23"/>
        <item x="2"/>
        <item m="1" x="163"/>
        <item m="1" x="107"/>
        <item x="4"/>
        <item m="1" x="172"/>
        <item x="38"/>
        <item x="39"/>
        <item m="1" x="176"/>
        <item m="1" x="91"/>
        <item m="1" x="139"/>
        <item m="1" x="167"/>
        <item x="22"/>
        <item m="1" x="155"/>
        <item m="1" x="128"/>
        <item m="1" x="121"/>
        <item m="1" x="117"/>
        <item m="1" x="141"/>
        <item x="65"/>
        <item m="1" x="108"/>
        <item x="69"/>
        <item m="1" x="97"/>
        <item m="1" x="111"/>
        <item m="1" x="144"/>
        <item m="1" x="125"/>
        <item m="1" x="170"/>
        <item x="47"/>
        <item m="1" x="147"/>
        <item m="1" x="93"/>
        <item m="1" x="157"/>
        <item m="1" x="165"/>
        <item m="1" x="87"/>
        <item m="1" x="127"/>
        <item m="1" x="135"/>
        <item m="1" x="90"/>
        <item m="1" x="89"/>
        <item x="79"/>
        <item x="52"/>
        <item m="1" x="105"/>
        <item m="1" x="145"/>
        <item m="1" x="140"/>
        <item m="1" x="94"/>
        <item m="1" x="186"/>
        <item x="16"/>
        <item m="1" x="175"/>
        <item m="1" x="137"/>
        <item m="1" x="110"/>
        <item m="1" x="148"/>
        <item m="1" x="88"/>
        <item m="1" x="171"/>
        <item m="1" x="119"/>
        <item m="1" x="106"/>
        <item m="1" x="162"/>
        <item m="1" x="153"/>
        <item x="42"/>
        <item m="1" x="118"/>
        <item m="1" x="142"/>
        <item m="1" x="96"/>
        <item m="1" x="138"/>
        <item m="1" x="151"/>
        <item m="1" x="102"/>
        <item m="1" x="132"/>
        <item m="1" x="98"/>
        <item m="1" x="181"/>
        <item m="1" x="154"/>
        <item m="1" x="112"/>
        <item m="1" x="150"/>
        <item m="1" x="159"/>
        <item m="1" x="113"/>
        <item m="1" x="174"/>
        <item m="1" x="169"/>
        <item m="1" x="123"/>
        <item x="15"/>
        <item m="1" x="109"/>
        <item m="1" x="99"/>
        <item m="1" x="161"/>
        <item m="1" x="100"/>
        <item x="72"/>
        <item m="1" x="166"/>
        <item m="1" x="85"/>
        <item m="1" x="173"/>
        <item m="1" x="126"/>
        <item m="1" x="133"/>
        <item m="1" x="101"/>
        <item m="1" x="129"/>
        <item x="19"/>
        <item m="1" x="149"/>
        <item m="1" x="177"/>
        <item m="1" x="179"/>
        <item m="1" x="185"/>
        <item m="1" x="156"/>
        <item x="76"/>
        <item m="1" x="164"/>
        <item m="1" x="122"/>
        <item m="1" x="120"/>
        <item m="1" x="146"/>
        <item m="1" x="86"/>
        <item m="1" x="115"/>
        <item m="1" x="160"/>
        <item m="1" x="184"/>
        <item x="24"/>
        <item m="1" x="183"/>
        <item m="1" x="114"/>
        <item m="1" x="131"/>
        <item x="32"/>
        <item m="1" x="158"/>
        <item x="31"/>
        <item m="1" x="152"/>
        <item m="1" x="136"/>
        <item m="1" x="104"/>
        <item x="58"/>
        <item x="55"/>
        <item x="35"/>
        <item m="1" x="103"/>
        <item m="1" x="143"/>
        <item m="1" x="134"/>
        <item m="1" x="168"/>
        <item m="1" x="178"/>
        <item m="1" x="180"/>
        <item m="1" x="95"/>
        <item m="1" x="130"/>
        <item x="80"/>
        <item x="54"/>
        <item x="56"/>
        <item x="0"/>
        <item x="1"/>
        <item x="78"/>
        <item x="14"/>
        <item x="63"/>
        <item x="62"/>
        <item x="11"/>
        <item x="83"/>
        <item x="7"/>
        <item x="8"/>
        <item x="21"/>
        <item x="17"/>
        <item x="46"/>
        <item x="48"/>
        <item x="18"/>
        <item x="25"/>
        <item x="28"/>
        <item x="30"/>
        <item x="33"/>
        <item x="60"/>
        <item x="61"/>
        <item x="40"/>
        <item x="57"/>
        <item x="37"/>
        <item x="36"/>
        <item x="41"/>
        <item x="73"/>
        <item x="43"/>
        <item x="70"/>
        <item x="74"/>
        <item x="49"/>
        <item x="26"/>
        <item x="27"/>
        <item x="51"/>
        <item x="29"/>
        <item x="50"/>
        <item x="6"/>
        <item x="5"/>
        <item x="68"/>
        <item x="59"/>
        <item x="34"/>
        <item x="81"/>
        <item x="82"/>
        <item x="64"/>
        <item x="12"/>
        <item x="13"/>
        <item x="9"/>
        <item x="10"/>
        <item x="44"/>
        <item x="71"/>
        <item x="66"/>
        <item x="45"/>
        <item x="67"/>
        <item x="75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ubtotalTop="0" showAll="0" defaultSubtotal="0">
      <items count="169">
        <item m="1" x="83"/>
        <item x="51"/>
        <item m="1" x="101"/>
        <item x="11"/>
        <item m="1" x="119"/>
        <item m="1" x="159"/>
        <item m="1" x="106"/>
        <item m="1" x="88"/>
        <item m="1" x="120"/>
        <item x="20"/>
        <item x="61"/>
        <item m="1" x="136"/>
        <item x="25"/>
        <item x="3"/>
        <item m="1" x="147"/>
        <item x="4"/>
        <item x="55"/>
        <item x="2"/>
        <item x="69"/>
        <item m="1" x="118"/>
        <item m="1" x="86"/>
        <item m="1" x="112"/>
        <item m="1" x="143"/>
        <item x="34"/>
        <item x="47"/>
        <item m="1" x="111"/>
        <item x="57"/>
        <item x="14"/>
        <item x="16"/>
        <item m="1" x="161"/>
        <item m="1" x="153"/>
        <item m="1" x="162"/>
        <item m="1" x="166"/>
        <item x="15"/>
        <item m="1" x="163"/>
        <item m="1" x="137"/>
        <item x="41"/>
        <item m="1" x="78"/>
        <item m="1" x="109"/>
        <item m="1" x="164"/>
        <item m="1" x="117"/>
        <item m="1" x="148"/>
        <item m="1" x="81"/>
        <item m="1" x="82"/>
        <item m="1" x="84"/>
        <item x="76"/>
        <item m="1" x="104"/>
        <item m="1" x="127"/>
        <item m="1" x="114"/>
        <item x="71"/>
        <item x="46"/>
        <item m="1" x="141"/>
        <item m="1" x="129"/>
        <item m="1" x="132"/>
        <item m="1" x="107"/>
        <item m="1" x="123"/>
        <item m="1" x="89"/>
        <item m="1" x="113"/>
        <item m="1" x="97"/>
        <item m="1" x="149"/>
        <item m="1" x="154"/>
        <item m="1" x="87"/>
        <item x="36"/>
        <item m="1" x="125"/>
        <item m="1" x="134"/>
        <item m="1" x="168"/>
        <item m="1" x="92"/>
        <item m="1" x="139"/>
        <item m="1" x="96"/>
        <item m="1" x="108"/>
        <item m="1" x="167"/>
        <item m="1" x="131"/>
        <item m="1" x="155"/>
        <item m="1" x="133"/>
        <item m="1" x="94"/>
        <item m="1" x="130"/>
        <item m="1" x="157"/>
        <item m="1" x="124"/>
        <item m="1" x="105"/>
        <item m="1" x="91"/>
        <item x="77"/>
        <item m="1" x="116"/>
        <item m="1" x="138"/>
        <item x="64"/>
        <item m="1" x="140"/>
        <item m="1" x="99"/>
        <item m="1" x="95"/>
        <item m="1" x="102"/>
        <item m="1" x="115"/>
        <item m="1" x="165"/>
        <item m="1" x="103"/>
        <item x="19"/>
        <item m="1" x="135"/>
        <item m="1" x="98"/>
        <item m="1" x="151"/>
        <item m="1" x="93"/>
        <item m="1" x="110"/>
        <item m="1" x="90"/>
        <item x="22"/>
        <item x="68"/>
        <item x="49"/>
        <item m="1" x="85"/>
        <item m="1" x="152"/>
        <item m="1" x="144"/>
        <item m="1" x="150"/>
        <item m="1" x="128"/>
        <item m="1" x="121"/>
        <item x="23"/>
        <item x="43"/>
        <item m="1" x="160"/>
        <item x="26"/>
        <item m="1" x="122"/>
        <item m="1" x="146"/>
        <item x="29"/>
        <item m="1" x="158"/>
        <item m="1" x="100"/>
        <item x="50"/>
        <item x="18"/>
        <item x="31"/>
        <item m="1" x="142"/>
        <item m="1" x="145"/>
        <item m="1" x="156"/>
        <item m="1" x="79"/>
        <item x="72"/>
        <item m="1" x="126"/>
        <item m="1" x="80"/>
        <item x="48"/>
        <item x="0"/>
        <item x="1"/>
        <item x="70"/>
        <item x="54"/>
        <item x="75"/>
        <item x="7"/>
        <item x="8"/>
        <item x="21"/>
        <item x="17"/>
        <item x="40"/>
        <item x="42"/>
        <item x="28"/>
        <item x="52"/>
        <item x="53"/>
        <item x="33"/>
        <item x="32"/>
        <item x="35"/>
        <item x="65"/>
        <item x="37"/>
        <item x="62"/>
        <item x="66"/>
        <item x="24"/>
        <item x="45"/>
        <item x="27"/>
        <item x="44"/>
        <item x="6"/>
        <item x="5"/>
        <item x="60"/>
        <item x="30"/>
        <item x="73"/>
        <item x="74"/>
        <item x="56"/>
        <item x="12"/>
        <item x="13"/>
        <item x="9"/>
        <item x="10"/>
        <item x="38"/>
        <item x="63"/>
        <item x="58"/>
        <item x="39"/>
        <item x="59"/>
        <item x="67"/>
      </items>
    </pivotField>
    <pivotField axis="axisRow" compact="0" outline="0" subtotalTop="0" showAll="0" sortType="ascending" defaultSubtotal="0">
      <items count="160">
        <item x="8"/>
        <item x="76"/>
        <item x="7"/>
        <item x="38"/>
        <item m="1" x="123"/>
        <item x="37"/>
        <item x="11"/>
        <item x="74"/>
        <item x="68"/>
        <item x="55"/>
        <item x="67"/>
        <item x="63"/>
        <item x="65"/>
        <item m="1" x="102"/>
        <item m="1" x="104"/>
        <item m="1" x="118"/>
        <item x="75"/>
        <item x="0"/>
        <item m="1" x="134"/>
        <item m="1" x="108"/>
        <item m="1" x="150"/>
        <item x="6"/>
        <item m="1" x="155"/>
        <item m="1" x="109"/>
        <item m="1" x="116"/>
        <item x="36"/>
        <item m="1" x="132"/>
        <item x="5"/>
        <item m="1" x="140"/>
        <item m="1" x="101"/>
        <item x="64"/>
        <item m="1" x="122"/>
        <item x="28"/>
        <item x="52"/>
        <item x="43"/>
        <item x="22"/>
        <item x="33"/>
        <item m="1" x="86"/>
        <item m="1" x="103"/>
        <item m="1" x="111"/>
        <item m="1" x="139"/>
        <item m="1" x="112"/>
        <item m="1" x="137"/>
        <item m="1" x="110"/>
        <item m="1" x="84"/>
        <item x="66"/>
        <item m="1" x="107"/>
        <item x="23"/>
        <item m="1" x="151"/>
        <item m="1" x="97"/>
        <item m="1" x="133"/>
        <item x="2"/>
        <item x="71"/>
        <item m="1" x="81"/>
        <item x="4"/>
        <item m="1" x="115"/>
        <item m="1" x="152"/>
        <item m="1" x="157"/>
        <item x="17"/>
        <item x="18"/>
        <item x="12"/>
        <item m="1" x="148"/>
        <item x="42"/>
        <item m="1" x="98"/>
        <item x="9"/>
        <item m="1" x="138"/>
        <item x="34"/>
        <item m="1" x="114"/>
        <item x="39"/>
        <item m="1" x="92"/>
        <item x="19"/>
        <item m="1" x="79"/>
        <item m="1" x="136"/>
        <item m="1" x="124"/>
        <item x="35"/>
        <item x="54"/>
        <item m="1" x="94"/>
        <item x="40"/>
        <item m="1" x="121"/>
        <item m="1" x="135"/>
        <item m="1" x="130"/>
        <item m="1" x="127"/>
        <item m="1" x="85"/>
        <item m="1" x="149"/>
        <item x="57"/>
        <item m="1" x="105"/>
        <item m="1" x="143"/>
        <item x="1"/>
        <item x="29"/>
        <item x="10"/>
        <item x="24"/>
        <item x="15"/>
        <item m="1" x="119"/>
        <item m="1" x="117"/>
        <item m="1" x="158"/>
        <item x="3"/>
        <item m="1" x="91"/>
        <item m="1" x="95"/>
        <item m="1" x="96"/>
        <item x="21"/>
        <item x="30"/>
        <item x="41"/>
        <item m="1" x="142"/>
        <item x="58"/>
        <item x="20"/>
        <item m="1" x="131"/>
        <item m="1" x="145"/>
        <item m="1" x="80"/>
        <item x="49"/>
        <item x="48"/>
        <item m="1" x="89"/>
        <item m="1" x="159"/>
        <item m="1" x="93"/>
        <item m="1" x="147"/>
        <item x="13"/>
        <item m="1" x="83"/>
        <item m="1" x="154"/>
        <item m="1" x="126"/>
        <item x="32"/>
        <item x="62"/>
        <item m="1" x="87"/>
        <item x="51"/>
        <item x="25"/>
        <item m="1" x="141"/>
        <item x="56"/>
        <item x="50"/>
        <item m="1" x="82"/>
        <item x="72"/>
        <item x="14"/>
        <item x="46"/>
        <item x="59"/>
        <item m="1" x="99"/>
        <item m="1" x="106"/>
        <item x="70"/>
        <item x="44"/>
        <item m="1" x="144"/>
        <item x="31"/>
        <item m="1" x="153"/>
        <item x="16"/>
        <item x="26"/>
        <item x="69"/>
        <item x="73"/>
        <item m="1" x="128"/>
        <item m="1" x="120"/>
        <item m="1" x="146"/>
        <item x="53"/>
        <item m="1" x="100"/>
        <item x="45"/>
        <item m="1" x="78"/>
        <item x="27"/>
        <item x="47"/>
        <item m="1" x="156"/>
        <item x="61"/>
        <item m="1" x="113"/>
        <item m="1" x="129"/>
        <item m="1" x="90"/>
        <item m="1" x="88"/>
        <item m="1" x="125"/>
        <item x="60"/>
        <item x="77"/>
      </items>
    </pivotField>
    <pivotField compact="0" outline="0" subtotalTop="0" showAll="0" sortType="descending" defaultSubtotal="0">
      <items count="10">
        <item x="7"/>
        <item x="1"/>
        <item x="2"/>
        <item x="0"/>
        <item x="4"/>
        <item x="5"/>
        <item x="6"/>
        <item m="1" x="9"/>
        <item x="8"/>
        <item x="3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ubtotalTop="0" showAll="0" sortType="descending" defaultSubtotal="0">
      <items count="17">
        <item h="1" x="12"/>
        <item h="1" x="5"/>
        <item h="1" m="1" x="16"/>
        <item h="1" x="11"/>
        <item h="1" x="8"/>
        <item x="7"/>
        <item h="1" x="3"/>
        <item h="1" m="1" x="14"/>
        <item h="1" x="2"/>
        <item h="1" x="4"/>
        <item h="1" x="10"/>
        <item h="1" x="0"/>
        <item x="6"/>
        <item h="1" x="9"/>
        <item h="1" x="13"/>
        <item h="1" m="1" x="15"/>
        <item h="1" x="1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dataField="1" compact="0" outline="0" subtotalTop="0" showAll="0" defaultSubtotal="0"/>
    <pivotField dataField="1" compact="0" outline="0" subtotalTop="0" showAll="0" defaultSubtotal="0"/>
    <pivotField compact="0" outline="0" showAll="0" defaultSubtotal="0"/>
    <pivotField dataField="1" compact="0" outline="0" subtotalTop="0" showAll="0" defaultSubtotal="0"/>
    <pivotField dataField="1" compact="0" outline="0" subtotalTop="0" showAll="0" defaultSubtotal="0"/>
  </pivotFields>
  <rowFields count="4">
    <field x="3"/>
    <field x="4"/>
    <field x="5"/>
    <field x="7"/>
  </rowFields>
  <rowItems count="15">
    <i>
      <x v="100"/>
      <x v="99"/>
      <x v="140"/>
      <x v="5"/>
    </i>
    <i>
      <x v="148"/>
      <x v="134"/>
      <x v="90"/>
      <x v="12"/>
    </i>
    <i>
      <x v="167"/>
      <x v="150"/>
      <x v="32"/>
      <x v="5"/>
    </i>
    <i>
      <x v="149"/>
      <x v="110"/>
      <x v="149"/>
      <x v="12"/>
    </i>
    <i>
      <x v="166"/>
      <x v="149"/>
      <x v="108"/>
      <x v="5"/>
    </i>
    <i>
      <x v="165"/>
      <x v="12"/>
      <x v="139"/>
      <x v="5"/>
    </i>
    <i>
      <x v="46"/>
      <x v="50"/>
      <x v="125"/>
      <x v="12"/>
    </i>
    <i>
      <x v="8"/>
      <x v="18"/>
      <x v="133"/>
      <x v="5"/>
    </i>
    <i>
      <x v="113"/>
      <x v="110"/>
      <x v="136"/>
      <x v="12"/>
    </i>
    <i>
      <x v="164"/>
      <x v="148"/>
      <x v="122"/>
      <x v="5"/>
    </i>
    <i>
      <x v="168"/>
      <x v="151"/>
      <x v="109"/>
      <x v="5"/>
    </i>
    <i>
      <x v="150"/>
      <x v="138"/>
      <x v="88"/>
      <x v="12"/>
    </i>
    <i>
      <x v="115"/>
      <x v="113"/>
      <x v="100"/>
      <x v="12"/>
    </i>
    <i>
      <x v="151"/>
      <x v="110"/>
      <x v="118"/>
      <x v="12"/>
    </i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1">
    <pageField fld="0" hier="-1"/>
  </pageFields>
  <dataFields count="4">
    <dataField name="Count of Edibles" fld="8" subtotal="count" baseField="0" baseItem="0" numFmtId="1"/>
    <dataField name="Count of Inedibles" fld="9" subtotal="count" baseField="0" baseItem="0"/>
    <dataField name="Sum of kg" fld="11" baseField="0" baseItem="0" numFmtId="166"/>
    <dataField name="Sum of Points" fld="12" baseField="0" baseItem="0" numFmtId="166"/>
  </dataFields>
  <formats count="67">
    <format dxfId="1279">
      <pivotArea field="3" type="button" dataOnly="0" labelOnly="1" outline="0" axis="axisRow" fieldPosition="0"/>
    </format>
    <format dxfId="1278">
      <pivotArea field="4" type="button" dataOnly="0" labelOnly="1" outline="0" axis="axisRow" fieldPosition="1"/>
    </format>
    <format dxfId="1277">
      <pivotArea field="5" type="button" dataOnly="0" labelOnly="1" outline="0" axis="axisRow" fieldPosition="2"/>
    </format>
    <format dxfId="1276">
      <pivotArea field="6" type="button" dataOnly="0" labelOnly="1" outline="0"/>
    </format>
    <format dxfId="1275">
      <pivotArea field="3" type="button" dataOnly="0" labelOnly="1" outline="0" axis="axisRow" fieldPosition="0"/>
    </format>
    <format dxfId="1274">
      <pivotArea field="4" type="button" dataOnly="0" labelOnly="1" outline="0" axis="axisRow" fieldPosition="1"/>
    </format>
    <format dxfId="1273">
      <pivotArea field="5" type="button" dataOnly="0" labelOnly="1" outline="0" axis="axisRow" fieldPosition="2"/>
    </format>
    <format dxfId="1272">
      <pivotArea field="6" type="button" dataOnly="0" labelOnly="1" outline="0"/>
    </format>
    <format dxfId="1271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270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269">
      <pivotArea dataOnly="0" labelOnly="1" outline="0" fieldPosition="0">
        <references count="1">
          <reference field="4294967294" count="1">
            <x v="1"/>
          </reference>
        </references>
      </pivotArea>
    </format>
    <format dxfId="1268">
      <pivotArea outline="0" collapsedLevelsAreSubtotals="1" fieldPosition="0">
        <references count="1">
          <reference field="4294967294" count="1" selected="0">
            <x v="3"/>
          </reference>
        </references>
      </pivotArea>
    </format>
    <format dxfId="1267">
      <pivotArea outline="0" fieldPosition="0">
        <references count="1">
          <reference field="4294967294" count="1">
            <x v="0"/>
          </reference>
        </references>
      </pivotArea>
    </format>
    <format dxfId="1266">
      <pivotArea field="3" type="button" dataOnly="0" labelOnly="1" outline="0" axis="axisRow" fieldPosition="0"/>
    </format>
    <format dxfId="1265">
      <pivotArea field="7" type="button" dataOnly="0" labelOnly="1" outline="0" axis="axisRow" fieldPosition="3"/>
    </format>
    <format dxfId="1264">
      <pivotArea field="4" type="button" dataOnly="0" labelOnly="1" outline="0" axis="axisRow" fieldPosition="1"/>
    </format>
    <format dxfId="1263">
      <pivotArea field="5" type="button" dataOnly="0" labelOnly="1" outline="0" axis="axisRow" fieldPosition="2"/>
    </format>
    <format dxfId="1262">
      <pivotArea field="6" type="button" dataOnly="0" labelOnly="1" outline="0"/>
    </format>
    <format dxfId="1261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260">
      <pivotArea field="3" type="button" dataOnly="0" labelOnly="1" outline="0" axis="axisRow" fieldPosition="0"/>
    </format>
    <format dxfId="1259">
      <pivotArea field="7" type="button" dataOnly="0" labelOnly="1" outline="0" axis="axisRow" fieldPosition="3"/>
    </format>
    <format dxfId="1258">
      <pivotArea field="4" type="button" dataOnly="0" labelOnly="1" outline="0" axis="axisRow" fieldPosition="1"/>
    </format>
    <format dxfId="1257">
      <pivotArea field="5" type="button" dataOnly="0" labelOnly="1" outline="0" axis="axisRow" fieldPosition="2"/>
    </format>
    <format dxfId="1256">
      <pivotArea field="6" type="button" dataOnly="0" labelOnly="1" outline="0"/>
    </format>
    <format dxfId="1255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254">
      <pivotArea field="3" type="button" dataOnly="0" labelOnly="1" outline="0" axis="axisRow" fieldPosition="0"/>
    </format>
    <format dxfId="1253">
      <pivotArea field="7" type="button" dataOnly="0" labelOnly="1" outline="0" axis="axisRow" fieldPosition="3"/>
    </format>
    <format dxfId="1252">
      <pivotArea field="4" type="button" dataOnly="0" labelOnly="1" outline="0" axis="axisRow" fieldPosition="1"/>
    </format>
    <format dxfId="1251">
      <pivotArea field="5" type="button" dataOnly="0" labelOnly="1" outline="0" axis="axisRow" fieldPosition="2"/>
    </format>
    <format dxfId="1250">
      <pivotArea field="6" type="button" dataOnly="0" labelOnly="1" outline="0"/>
    </format>
    <format dxfId="1249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248">
      <pivotArea dataOnly="0" labelOnly="1" outline="0" fieldPosition="0">
        <references count="1">
          <reference field="4294967294" count="1">
            <x v="3"/>
          </reference>
        </references>
      </pivotArea>
    </format>
    <format dxfId="1247">
      <pivotArea dataOnly="0" labelOnly="1" outline="0" fieldPosition="0">
        <references count="1">
          <reference field="4294967294" count="1">
            <x v="2"/>
          </reference>
        </references>
      </pivotArea>
    </format>
    <format dxfId="1246">
      <pivotArea outline="0" collapsedLevelsAreSubtotals="1" fieldPosition="0">
        <references count="1">
          <reference field="4294967294" count="2" selected="0">
            <x v="2"/>
            <x v="3"/>
          </reference>
        </references>
      </pivotArea>
    </format>
    <format dxfId="1245">
      <pivotArea field="5" type="button" dataOnly="0" labelOnly="1" outline="0" axis="axisRow" fieldPosition="2"/>
    </format>
    <format dxfId="1244">
      <pivotArea outline="0" collapsedLevelsAreSubtotals="1" fieldPosition="0"/>
    </format>
    <format dxfId="1243">
      <pivotArea field="3" type="button" dataOnly="0" labelOnly="1" outline="0" axis="axisRow" fieldPosition="0"/>
    </format>
    <format dxfId="1242">
      <pivotArea field="7" type="button" dataOnly="0" labelOnly="1" outline="0" axis="axisRow" fieldPosition="3"/>
    </format>
    <format dxfId="1241">
      <pivotArea field="4" type="button" dataOnly="0" labelOnly="1" outline="0" axis="axisRow" fieldPosition="1"/>
    </format>
    <format dxfId="1240">
      <pivotArea field="5" type="button" dataOnly="0" labelOnly="1" outline="0" axis="axisRow" fieldPosition="2"/>
    </format>
    <format dxfId="1239">
      <pivotArea field="6" type="button" dataOnly="0" labelOnly="1" outline="0"/>
    </format>
    <format dxfId="1238">
      <pivotArea dataOnly="0" labelOnly="1" outline="0" fieldPosition="0">
        <references count="1">
          <reference field="3" count="9">
            <x v="4"/>
            <x v="5"/>
            <x v="8"/>
            <x v="10"/>
            <x v="12"/>
            <x v="14"/>
            <x v="17"/>
            <x v="18"/>
            <x v="28"/>
          </reference>
        </references>
      </pivotArea>
    </format>
    <format dxfId="1237">
      <pivotArea dataOnly="0" labelOnly="1" outline="0" fieldPosition="0">
        <references count="1">
          <reference field="3" count="2">
            <x v="22"/>
            <x v="24"/>
          </reference>
        </references>
      </pivotArea>
    </format>
    <format dxfId="1236">
      <pivotArea dataOnly="0" labelOnly="1" outline="0" fieldPosition="0">
        <references count="1">
          <reference field="3" count="6">
            <x v="2"/>
            <x v="7"/>
            <x v="13"/>
            <x v="15"/>
            <x v="16"/>
            <x v="23"/>
          </reference>
        </references>
      </pivotArea>
    </format>
    <format dxfId="1235">
      <pivotArea dataOnly="0" labelOnly="1" grandRow="1" outline="0" fieldPosition="0"/>
    </format>
    <format dxfId="1234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233">
      <pivotArea field="3" type="button" dataOnly="0" labelOnly="1" outline="0" axis="axisRow" fieldPosition="0"/>
    </format>
    <format dxfId="1232">
      <pivotArea field="7" type="button" dataOnly="0" labelOnly="1" outline="0" axis="axisRow" fieldPosition="3"/>
    </format>
    <format dxfId="1231">
      <pivotArea field="4" type="button" dataOnly="0" labelOnly="1" outline="0" axis="axisRow" fieldPosition="1"/>
    </format>
    <format dxfId="1230">
      <pivotArea field="5" type="button" dataOnly="0" labelOnly="1" outline="0" axis="axisRow" fieldPosition="2"/>
    </format>
    <format dxfId="1229">
      <pivotArea field="6" type="button" dataOnly="0" labelOnly="1" outline="0"/>
    </format>
    <format dxfId="1228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227">
      <pivotArea outline="0" collapsedLevelsAreSubtotals="1" fieldPosition="0">
        <references count="1">
          <reference field="4294967294" count="1" selected="0">
            <x v="2"/>
          </reference>
        </references>
      </pivotArea>
    </format>
    <format dxfId="1226">
      <pivotArea outline="0" collapsedLevelsAreSubtotals="1" fieldPosition="0">
        <references count="1">
          <reference field="4294967294" count="1" selected="0">
            <x v="0"/>
          </reference>
        </references>
      </pivotArea>
    </format>
    <format dxfId="1225">
      <pivotArea field="-2" type="button" dataOnly="0" labelOnly="1" outline="0" axis="axisCol" fieldPosition="0"/>
    </format>
    <format dxfId="1224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223">
      <pivotArea outline="0" collapsedLevelsAreSubtotals="1" fieldPosition="0">
        <references count="1">
          <reference field="4294967294" count="2" selected="0">
            <x v="0"/>
            <x v="1"/>
          </reference>
        </references>
      </pivotArea>
    </format>
    <format dxfId="1222">
      <pivotArea field="-2" type="button" dataOnly="0" labelOnly="1" outline="0" axis="axisCol" fieldPosition="0"/>
    </format>
    <format dxfId="1221">
      <pivotArea type="topRight" dataOnly="0" labelOnly="1" outline="0" fieldPosition="0"/>
    </format>
    <format dxfId="1220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  <format dxfId="1219">
      <pivotArea field="4" type="button" dataOnly="0" labelOnly="1" outline="0" axis="axisRow" fieldPosition="1"/>
    </format>
    <format dxfId="1218">
      <pivotArea field="5" type="button" dataOnly="0" labelOnly="1" outline="0" axis="axisRow" fieldPosition="2"/>
    </format>
    <format dxfId="1217">
      <pivotArea type="all" dataOnly="0" outline="0" fieldPosition="0"/>
    </format>
    <format dxfId="1216">
      <pivotArea type="all" dataOnly="0" outline="0" fieldPosition="0"/>
    </format>
    <format dxfId="1215">
      <pivotArea dataOnly="0" labelOnly="1" outline="0" fieldPosition="0">
        <references count="1">
          <reference field="3" count="1">
            <x v="21"/>
          </reference>
        </references>
      </pivotArea>
    </format>
    <format dxfId="1214">
      <pivotArea dataOnly="0" labelOnly="1" outline="0" fieldPosition="0">
        <references count="2">
          <reference field="3" count="1" selected="0">
            <x v="21"/>
          </reference>
          <reference field="4" count="1">
            <x v="13"/>
          </reference>
        </references>
      </pivotArea>
    </format>
    <format dxfId="1213">
      <pivotArea dataOnly="0" labelOnly="1" outline="0" fieldPosition="0">
        <references count="3">
          <reference field="3" count="1" selected="0">
            <x v="21"/>
          </reference>
          <reference field="4" count="1" selected="0">
            <x v="13"/>
          </reference>
          <reference field="5" count="1">
            <x v="35"/>
          </reference>
        </references>
      </pivotArea>
    </format>
  </formats>
  <pivotTableStyleInfo name="PivotTable Style 1" showRowHeaders="1" showColHeaders="0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3BED45B-DAF5-41B0-9A3A-4EE18D6A1814}" name="PivotTable4" cacheId="139" applyNumberFormats="0" applyBorderFormats="0" applyFontFormats="0" applyPatternFormats="0" applyAlignmentFormats="0" applyWidthHeightFormats="1" dataCaption="Values" updatedVersion="8" minRefreshableVersion="3" showDrill="0" useAutoFormatting="1" colGrandTotals="0" itemPrintTitles="1" createdVersion="4" indent="0" compact="0" compactData="0" multipleFieldFilters="0">
  <location ref="A3:H10" firstHeaderRow="1" firstDataRow="2" firstDataCol="4" rowPageCount="1" colPageCount="1"/>
  <pivotFields count="13">
    <pivotField axis="axisPage" compact="0" outline="0" subtotalTop="0" showAll="0" includeNewItemsInFilter="1" defaultSubtotal="0">
      <items count="10">
        <item h="1" x="4"/>
        <item m="1" x="9"/>
        <item m="1" x="6"/>
        <item h="1" x="5"/>
        <item m="1" x="7"/>
        <item m="1" x="8"/>
        <item x="2"/>
        <item x="1"/>
        <item x="3"/>
        <item x="0"/>
      </items>
    </pivotField>
    <pivotField compact="0" outline="0" subtotalTop="0" multipleItemSelectionAllowed="1" showAll="0" defaultSubtotal="0"/>
    <pivotField compact="0" outline="0" subtotalTop="0" showAll="0" defaultSubtotal="0"/>
    <pivotField axis="axisRow" compact="0" outline="0" subtotalTop="0" showAll="0" sortType="descending" defaultSubtotal="0">
      <items count="187">
        <item x="84"/>
        <item m="1" x="116"/>
        <item x="20"/>
        <item m="1" x="92"/>
        <item x="3"/>
        <item m="1" x="124"/>
        <item x="53"/>
        <item m="1" x="182"/>
        <item x="77"/>
        <item x="23"/>
        <item x="2"/>
        <item m="1" x="163"/>
        <item m="1" x="107"/>
        <item x="4"/>
        <item m="1" x="172"/>
        <item x="38"/>
        <item x="39"/>
        <item m="1" x="176"/>
        <item m="1" x="91"/>
        <item m="1" x="139"/>
        <item m="1" x="167"/>
        <item x="22"/>
        <item m="1" x="155"/>
        <item m="1" x="128"/>
        <item m="1" x="121"/>
        <item m="1" x="117"/>
        <item m="1" x="141"/>
        <item x="65"/>
        <item m="1" x="108"/>
        <item x="69"/>
        <item m="1" x="97"/>
        <item m="1" x="111"/>
        <item m="1" x="144"/>
        <item m="1" x="125"/>
        <item m="1" x="170"/>
        <item x="47"/>
        <item m="1" x="147"/>
        <item m="1" x="93"/>
        <item m="1" x="157"/>
        <item m="1" x="165"/>
        <item m="1" x="87"/>
        <item m="1" x="127"/>
        <item m="1" x="135"/>
        <item m="1" x="90"/>
        <item m="1" x="89"/>
        <item x="79"/>
        <item x="52"/>
        <item m="1" x="105"/>
        <item m="1" x="145"/>
        <item m="1" x="140"/>
        <item m="1" x="94"/>
        <item m="1" x="186"/>
        <item x="16"/>
        <item m="1" x="175"/>
        <item m="1" x="137"/>
        <item m="1" x="110"/>
        <item m="1" x="148"/>
        <item m="1" x="88"/>
        <item m="1" x="171"/>
        <item m="1" x="119"/>
        <item m="1" x="106"/>
        <item m="1" x="162"/>
        <item m="1" x="153"/>
        <item x="42"/>
        <item m="1" x="118"/>
        <item m="1" x="142"/>
        <item m="1" x="96"/>
        <item m="1" x="138"/>
        <item m="1" x="151"/>
        <item m="1" x="102"/>
        <item m="1" x="132"/>
        <item m="1" x="98"/>
        <item m="1" x="181"/>
        <item m="1" x="154"/>
        <item m="1" x="112"/>
        <item m="1" x="150"/>
        <item m="1" x="159"/>
        <item m="1" x="113"/>
        <item m="1" x="174"/>
        <item m="1" x="169"/>
        <item m="1" x="123"/>
        <item x="15"/>
        <item m="1" x="109"/>
        <item m="1" x="99"/>
        <item m="1" x="161"/>
        <item m="1" x="100"/>
        <item x="72"/>
        <item m="1" x="166"/>
        <item m="1" x="85"/>
        <item m="1" x="173"/>
        <item m="1" x="126"/>
        <item m="1" x="133"/>
        <item m="1" x="101"/>
        <item m="1" x="129"/>
        <item x="19"/>
        <item m="1" x="149"/>
        <item m="1" x="177"/>
        <item m="1" x="179"/>
        <item m="1" x="185"/>
        <item m="1" x="156"/>
        <item x="76"/>
        <item m="1" x="164"/>
        <item m="1" x="122"/>
        <item m="1" x="120"/>
        <item m="1" x="146"/>
        <item m="1" x="86"/>
        <item m="1" x="115"/>
        <item m="1" x="160"/>
        <item m="1" x="184"/>
        <item x="24"/>
        <item m="1" x="183"/>
        <item m="1" x="114"/>
        <item m="1" x="131"/>
        <item x="32"/>
        <item m="1" x="158"/>
        <item x="31"/>
        <item m="1" x="152"/>
        <item m="1" x="136"/>
        <item m="1" x="104"/>
        <item x="58"/>
        <item x="55"/>
        <item x="35"/>
        <item m="1" x="103"/>
        <item m="1" x="143"/>
        <item m="1" x="134"/>
        <item m="1" x="168"/>
        <item m="1" x="178"/>
        <item m="1" x="180"/>
        <item m="1" x="95"/>
        <item m="1" x="130"/>
        <item x="80"/>
        <item x="54"/>
        <item x="56"/>
        <item x="0"/>
        <item x="1"/>
        <item x="78"/>
        <item x="14"/>
        <item x="63"/>
        <item x="62"/>
        <item x="11"/>
        <item x="83"/>
        <item x="7"/>
        <item x="8"/>
        <item x="21"/>
        <item x="17"/>
        <item x="46"/>
        <item x="48"/>
        <item x="18"/>
        <item x="25"/>
        <item x="28"/>
        <item x="30"/>
        <item x="33"/>
        <item x="60"/>
        <item x="61"/>
        <item x="40"/>
        <item x="57"/>
        <item x="37"/>
        <item x="36"/>
        <item x="41"/>
        <item x="73"/>
        <item x="43"/>
        <item x="70"/>
        <item x="74"/>
        <item x="49"/>
        <item x="26"/>
        <item x="27"/>
        <item x="51"/>
        <item x="29"/>
        <item x="50"/>
        <item x="6"/>
        <item x="5"/>
        <item x="68"/>
        <item x="59"/>
        <item x="34"/>
        <item x="81"/>
        <item x="82"/>
        <item x="64"/>
        <item x="12"/>
        <item x="13"/>
        <item x="9"/>
        <item x="10"/>
        <item x="44"/>
        <item x="71"/>
        <item x="66"/>
        <item x="45"/>
        <item x="67"/>
        <item x="75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ubtotalTop="0" showAll="0" defaultSubtotal="0">
      <items count="169">
        <item m="1" x="83"/>
        <item x="51"/>
        <item m="1" x="101"/>
        <item x="11"/>
        <item m="1" x="119"/>
        <item m="1" x="159"/>
        <item m="1" x="106"/>
        <item m="1" x="88"/>
        <item m="1" x="120"/>
        <item x="20"/>
        <item x="61"/>
        <item m="1" x="136"/>
        <item x="25"/>
        <item x="3"/>
        <item m="1" x="147"/>
        <item x="4"/>
        <item x="55"/>
        <item x="2"/>
        <item x="69"/>
        <item m="1" x="118"/>
        <item m="1" x="86"/>
        <item m="1" x="112"/>
        <item m="1" x="143"/>
        <item x="34"/>
        <item x="47"/>
        <item m="1" x="111"/>
        <item x="57"/>
        <item x="14"/>
        <item x="16"/>
        <item m="1" x="161"/>
        <item m="1" x="153"/>
        <item m="1" x="162"/>
        <item m="1" x="166"/>
        <item x="15"/>
        <item m="1" x="163"/>
        <item m="1" x="137"/>
        <item x="41"/>
        <item m="1" x="78"/>
        <item m="1" x="109"/>
        <item m="1" x="164"/>
        <item m="1" x="117"/>
        <item m="1" x="148"/>
        <item m="1" x="81"/>
        <item m="1" x="82"/>
        <item m="1" x="84"/>
        <item x="76"/>
        <item m="1" x="104"/>
        <item m="1" x="127"/>
        <item m="1" x="114"/>
        <item x="71"/>
        <item x="46"/>
        <item m="1" x="141"/>
        <item m="1" x="129"/>
        <item m="1" x="132"/>
        <item m="1" x="107"/>
        <item m="1" x="123"/>
        <item m="1" x="89"/>
        <item m="1" x="113"/>
        <item m="1" x="97"/>
        <item m="1" x="149"/>
        <item m="1" x="154"/>
        <item m="1" x="87"/>
        <item x="36"/>
        <item m="1" x="125"/>
        <item m="1" x="134"/>
        <item m="1" x="168"/>
        <item m="1" x="92"/>
        <item m="1" x="139"/>
        <item m="1" x="96"/>
        <item m="1" x="108"/>
        <item m="1" x="167"/>
        <item m="1" x="131"/>
        <item m="1" x="155"/>
        <item m="1" x="133"/>
        <item m="1" x="94"/>
        <item m="1" x="130"/>
        <item m="1" x="157"/>
        <item m="1" x="124"/>
        <item m="1" x="105"/>
        <item m="1" x="91"/>
        <item x="77"/>
        <item m="1" x="116"/>
        <item m="1" x="138"/>
        <item x="64"/>
        <item m="1" x="140"/>
        <item m="1" x="99"/>
        <item m="1" x="95"/>
        <item m="1" x="102"/>
        <item m="1" x="115"/>
        <item m="1" x="165"/>
        <item m="1" x="103"/>
        <item x="19"/>
        <item m="1" x="135"/>
        <item m="1" x="98"/>
        <item m="1" x="151"/>
        <item m="1" x="93"/>
        <item m="1" x="110"/>
        <item m="1" x="90"/>
        <item x="22"/>
        <item x="68"/>
        <item x="49"/>
        <item m="1" x="85"/>
        <item m="1" x="152"/>
        <item m="1" x="144"/>
        <item m="1" x="150"/>
        <item m="1" x="128"/>
        <item m="1" x="121"/>
        <item x="23"/>
        <item x="43"/>
        <item m="1" x="160"/>
        <item x="26"/>
        <item m="1" x="122"/>
        <item m="1" x="146"/>
        <item x="29"/>
        <item m="1" x="158"/>
        <item m="1" x="100"/>
        <item x="50"/>
        <item x="18"/>
        <item x="31"/>
        <item m="1" x="142"/>
        <item m="1" x="145"/>
        <item m="1" x="156"/>
        <item m="1" x="79"/>
        <item x="72"/>
        <item m="1" x="126"/>
        <item m="1" x="80"/>
        <item x="48"/>
        <item x="0"/>
        <item x="1"/>
        <item x="70"/>
        <item x="54"/>
        <item x="75"/>
        <item x="7"/>
        <item x="8"/>
        <item x="21"/>
        <item x="17"/>
        <item x="40"/>
        <item x="42"/>
        <item x="28"/>
        <item x="52"/>
        <item x="53"/>
        <item x="33"/>
        <item x="32"/>
        <item x="35"/>
        <item x="65"/>
        <item x="37"/>
        <item x="62"/>
        <item x="66"/>
        <item x="24"/>
        <item x="45"/>
        <item x="27"/>
        <item x="44"/>
        <item x="6"/>
        <item x="5"/>
        <item x="60"/>
        <item x="30"/>
        <item x="73"/>
        <item x="74"/>
        <item x="56"/>
        <item x="12"/>
        <item x="13"/>
        <item x="9"/>
        <item x="10"/>
        <item x="38"/>
        <item x="63"/>
        <item x="58"/>
        <item x="39"/>
        <item x="59"/>
        <item x="67"/>
      </items>
    </pivotField>
    <pivotField axis="axisRow" compact="0" outline="0" subtotalTop="0" showAll="0" sortType="ascending" defaultSubtotal="0">
      <items count="160">
        <item x="8"/>
        <item x="76"/>
        <item x="7"/>
        <item x="38"/>
        <item m="1" x="123"/>
        <item x="37"/>
        <item x="11"/>
        <item x="74"/>
        <item x="68"/>
        <item x="55"/>
        <item x="67"/>
        <item x="63"/>
        <item x="65"/>
        <item m="1" x="102"/>
        <item m="1" x="104"/>
        <item m="1" x="118"/>
        <item x="75"/>
        <item x="0"/>
        <item m="1" x="134"/>
        <item m="1" x="108"/>
        <item m="1" x="150"/>
        <item x="6"/>
        <item m="1" x="155"/>
        <item m="1" x="109"/>
        <item m="1" x="116"/>
        <item x="36"/>
        <item m="1" x="132"/>
        <item x="5"/>
        <item m="1" x="140"/>
        <item m="1" x="101"/>
        <item x="64"/>
        <item m="1" x="122"/>
        <item x="28"/>
        <item x="52"/>
        <item x="43"/>
        <item x="22"/>
        <item x="33"/>
        <item m="1" x="86"/>
        <item m="1" x="103"/>
        <item m="1" x="111"/>
        <item m="1" x="139"/>
        <item m="1" x="112"/>
        <item m="1" x="137"/>
        <item m="1" x="110"/>
        <item m="1" x="84"/>
        <item x="66"/>
        <item m="1" x="107"/>
        <item x="23"/>
        <item m="1" x="151"/>
        <item m="1" x="97"/>
        <item m="1" x="133"/>
        <item x="2"/>
        <item x="71"/>
        <item m="1" x="81"/>
        <item x="4"/>
        <item m="1" x="115"/>
        <item m="1" x="152"/>
        <item m="1" x="157"/>
        <item x="17"/>
        <item x="18"/>
        <item x="12"/>
        <item m="1" x="148"/>
        <item x="42"/>
        <item m="1" x="98"/>
        <item x="9"/>
        <item m="1" x="138"/>
        <item x="34"/>
        <item m="1" x="114"/>
        <item x="39"/>
        <item m="1" x="92"/>
        <item x="19"/>
        <item m="1" x="79"/>
        <item m="1" x="136"/>
        <item m="1" x="124"/>
        <item x="35"/>
        <item x="54"/>
        <item m="1" x="94"/>
        <item x="40"/>
        <item m="1" x="121"/>
        <item m="1" x="135"/>
        <item m="1" x="130"/>
        <item m="1" x="127"/>
        <item m="1" x="85"/>
        <item m="1" x="149"/>
        <item x="57"/>
        <item m="1" x="105"/>
        <item m="1" x="143"/>
        <item x="1"/>
        <item x="29"/>
        <item x="10"/>
        <item x="24"/>
        <item x="15"/>
        <item m="1" x="119"/>
        <item m="1" x="117"/>
        <item m="1" x="158"/>
        <item x="3"/>
        <item m="1" x="91"/>
        <item m="1" x="95"/>
        <item m="1" x="96"/>
        <item x="21"/>
        <item x="30"/>
        <item x="41"/>
        <item m="1" x="142"/>
        <item x="58"/>
        <item x="20"/>
        <item m="1" x="131"/>
        <item m="1" x="145"/>
        <item m="1" x="80"/>
        <item x="49"/>
        <item x="48"/>
        <item m="1" x="89"/>
        <item m="1" x="159"/>
        <item m="1" x="93"/>
        <item m="1" x="147"/>
        <item x="13"/>
        <item m="1" x="83"/>
        <item m="1" x="154"/>
        <item m="1" x="126"/>
        <item x="32"/>
        <item x="62"/>
        <item m="1" x="87"/>
        <item x="51"/>
        <item x="25"/>
        <item m="1" x="141"/>
        <item x="56"/>
        <item x="50"/>
        <item m="1" x="82"/>
        <item x="72"/>
        <item x="14"/>
        <item x="46"/>
        <item x="59"/>
        <item m="1" x="99"/>
        <item m="1" x="106"/>
        <item x="70"/>
        <item x="44"/>
        <item m="1" x="144"/>
        <item x="31"/>
        <item m="1" x="153"/>
        <item x="16"/>
        <item x="26"/>
        <item x="69"/>
        <item x="73"/>
        <item m="1" x="128"/>
        <item m="1" x="120"/>
        <item m="1" x="146"/>
        <item x="53"/>
        <item m="1" x="100"/>
        <item x="45"/>
        <item m="1" x="78"/>
        <item x="27"/>
        <item x="47"/>
        <item m="1" x="156"/>
        <item x="61"/>
        <item m="1" x="113"/>
        <item m="1" x="129"/>
        <item m="1" x="90"/>
        <item m="1" x="88"/>
        <item m="1" x="125"/>
        <item x="60"/>
        <item x="77"/>
      </items>
    </pivotField>
    <pivotField compact="0" outline="0" subtotalTop="0" showAll="0" sortType="descending" defaultSubtotal="0">
      <items count="10">
        <item x="7"/>
        <item x="1"/>
        <item x="2"/>
        <item x="0"/>
        <item x="4"/>
        <item x="5"/>
        <item x="6"/>
        <item m="1" x="9"/>
        <item x="8"/>
        <item x="3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ubtotalTop="0" showAll="0" sortType="descending" defaultSubtotal="0">
      <items count="17">
        <item h="1" x="12"/>
        <item h="1" x="5"/>
        <item h="1" m="1" x="16"/>
        <item h="1" x="11"/>
        <item h="1" x="8"/>
        <item h="1" x="7"/>
        <item h="1" x="3"/>
        <item h="1" m="1" x="14"/>
        <item h="1" x="2"/>
        <item h="1" x="4"/>
        <item h="1" x="10"/>
        <item x="0"/>
        <item h="1" x="6"/>
        <item h="1" x="9"/>
        <item h="1" x="13"/>
        <item h="1" m="1" x="15"/>
        <item x="1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dataField="1" compact="0" outline="0" subtotalTop="0" showAll="0" defaultSubtotal="0"/>
    <pivotField dataField="1" compact="0" outline="0" subtotalTop="0" showAll="0" defaultSubtotal="0"/>
    <pivotField compact="0" outline="0" showAll="0" defaultSubtotal="0"/>
    <pivotField dataField="1" compact="0" outline="0" subtotalTop="0" showAll="0" defaultSubtotal="0"/>
    <pivotField dataField="1" compact="0" outline="0" subtotalTop="0" showAll="0" defaultSubtotal="0"/>
  </pivotFields>
  <rowFields count="4">
    <field x="3"/>
    <field x="4"/>
    <field x="5"/>
    <field x="7"/>
  </rowFields>
  <rowItems count="6">
    <i>
      <x v="45"/>
      <x v="49"/>
      <x v="127"/>
      <x v="11"/>
    </i>
    <i>
      <x v="130"/>
      <x v="123"/>
      <x v="141"/>
      <x v="16"/>
    </i>
    <i>
      <x v="6"/>
      <x v="24"/>
      <x v="121"/>
      <x v="16"/>
    </i>
    <i>
      <x v="132"/>
      <x v="126"/>
      <x v="145"/>
      <x v="11"/>
    </i>
    <i>
      <x v="10"/>
      <x v="17"/>
      <x v="51"/>
      <x v="16"/>
    </i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1">
    <pageField fld="0" item="6" hier="-1"/>
  </pageFields>
  <dataFields count="4">
    <dataField name="Count of Edibles" fld="8" subtotal="count" baseField="0" baseItem="0" numFmtId="1"/>
    <dataField name="Count of Inedibles" fld="9" subtotal="count" baseField="0" baseItem="0"/>
    <dataField name="Sum of kg" fld="11" baseField="0" baseItem="0" numFmtId="166"/>
    <dataField name="Sum of Points" fld="12" baseField="0" baseItem="0" numFmtId="166"/>
  </dataFields>
  <formats count="67">
    <format dxfId="1212">
      <pivotArea field="3" type="button" dataOnly="0" labelOnly="1" outline="0" axis="axisRow" fieldPosition="0"/>
    </format>
    <format dxfId="1211">
      <pivotArea field="4" type="button" dataOnly="0" labelOnly="1" outline="0" axis="axisRow" fieldPosition="1"/>
    </format>
    <format dxfId="1210">
      <pivotArea field="5" type="button" dataOnly="0" labelOnly="1" outline="0" axis="axisRow" fieldPosition="2"/>
    </format>
    <format dxfId="1209">
      <pivotArea field="6" type="button" dataOnly="0" labelOnly="1" outline="0"/>
    </format>
    <format dxfId="1208">
      <pivotArea field="3" type="button" dataOnly="0" labelOnly="1" outline="0" axis="axisRow" fieldPosition="0"/>
    </format>
    <format dxfId="1207">
      <pivotArea field="4" type="button" dataOnly="0" labelOnly="1" outline="0" axis="axisRow" fieldPosition="1"/>
    </format>
    <format dxfId="1206">
      <pivotArea field="5" type="button" dataOnly="0" labelOnly="1" outline="0" axis="axisRow" fieldPosition="2"/>
    </format>
    <format dxfId="1205">
      <pivotArea field="6" type="button" dataOnly="0" labelOnly="1" outline="0"/>
    </format>
    <format dxfId="1204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203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202">
      <pivotArea dataOnly="0" labelOnly="1" outline="0" fieldPosition="0">
        <references count="1">
          <reference field="4294967294" count="1">
            <x v="1"/>
          </reference>
        </references>
      </pivotArea>
    </format>
    <format dxfId="1201">
      <pivotArea outline="0" collapsedLevelsAreSubtotals="1" fieldPosition="0">
        <references count="1">
          <reference field="4294967294" count="1" selected="0">
            <x v="3"/>
          </reference>
        </references>
      </pivotArea>
    </format>
    <format dxfId="1200">
      <pivotArea outline="0" fieldPosition="0">
        <references count="1">
          <reference field="4294967294" count="1">
            <x v="0"/>
          </reference>
        </references>
      </pivotArea>
    </format>
    <format dxfId="1199">
      <pivotArea field="3" type="button" dataOnly="0" labelOnly="1" outline="0" axis="axisRow" fieldPosition="0"/>
    </format>
    <format dxfId="1198">
      <pivotArea field="7" type="button" dataOnly="0" labelOnly="1" outline="0" axis="axisRow" fieldPosition="3"/>
    </format>
    <format dxfId="1197">
      <pivotArea field="4" type="button" dataOnly="0" labelOnly="1" outline="0" axis="axisRow" fieldPosition="1"/>
    </format>
    <format dxfId="1196">
      <pivotArea field="5" type="button" dataOnly="0" labelOnly="1" outline="0" axis="axisRow" fieldPosition="2"/>
    </format>
    <format dxfId="1195">
      <pivotArea field="6" type="button" dataOnly="0" labelOnly="1" outline="0"/>
    </format>
    <format dxfId="1194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193">
      <pivotArea field="3" type="button" dataOnly="0" labelOnly="1" outline="0" axis="axisRow" fieldPosition="0"/>
    </format>
    <format dxfId="1192">
      <pivotArea field="7" type="button" dataOnly="0" labelOnly="1" outline="0" axis="axisRow" fieldPosition="3"/>
    </format>
    <format dxfId="1191">
      <pivotArea field="4" type="button" dataOnly="0" labelOnly="1" outline="0" axis="axisRow" fieldPosition="1"/>
    </format>
    <format dxfId="1190">
      <pivotArea field="5" type="button" dataOnly="0" labelOnly="1" outline="0" axis="axisRow" fieldPosition="2"/>
    </format>
    <format dxfId="1189">
      <pivotArea field="6" type="button" dataOnly="0" labelOnly="1" outline="0"/>
    </format>
    <format dxfId="1188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187">
      <pivotArea field="3" type="button" dataOnly="0" labelOnly="1" outline="0" axis="axisRow" fieldPosition="0"/>
    </format>
    <format dxfId="1186">
      <pivotArea field="7" type="button" dataOnly="0" labelOnly="1" outline="0" axis="axisRow" fieldPosition="3"/>
    </format>
    <format dxfId="1185">
      <pivotArea field="4" type="button" dataOnly="0" labelOnly="1" outline="0" axis="axisRow" fieldPosition="1"/>
    </format>
    <format dxfId="1184">
      <pivotArea field="5" type="button" dataOnly="0" labelOnly="1" outline="0" axis="axisRow" fieldPosition="2"/>
    </format>
    <format dxfId="1183">
      <pivotArea field="6" type="button" dataOnly="0" labelOnly="1" outline="0"/>
    </format>
    <format dxfId="1182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181">
      <pivotArea dataOnly="0" labelOnly="1" outline="0" fieldPosition="0">
        <references count="1">
          <reference field="4294967294" count="1">
            <x v="3"/>
          </reference>
        </references>
      </pivotArea>
    </format>
    <format dxfId="1180">
      <pivotArea dataOnly="0" labelOnly="1" outline="0" fieldPosition="0">
        <references count="1">
          <reference field="4294967294" count="1">
            <x v="2"/>
          </reference>
        </references>
      </pivotArea>
    </format>
    <format dxfId="1179">
      <pivotArea outline="0" collapsedLevelsAreSubtotals="1" fieldPosition="0">
        <references count="1">
          <reference field="4294967294" count="2" selected="0">
            <x v="2"/>
            <x v="3"/>
          </reference>
        </references>
      </pivotArea>
    </format>
    <format dxfId="1178">
      <pivotArea field="5" type="button" dataOnly="0" labelOnly="1" outline="0" axis="axisRow" fieldPosition="2"/>
    </format>
    <format dxfId="1177">
      <pivotArea outline="0" collapsedLevelsAreSubtotals="1" fieldPosition="0"/>
    </format>
    <format dxfId="1176">
      <pivotArea field="3" type="button" dataOnly="0" labelOnly="1" outline="0" axis="axisRow" fieldPosition="0"/>
    </format>
    <format dxfId="1175">
      <pivotArea field="7" type="button" dataOnly="0" labelOnly="1" outline="0" axis="axisRow" fieldPosition="3"/>
    </format>
    <format dxfId="1174">
      <pivotArea field="4" type="button" dataOnly="0" labelOnly="1" outline="0" axis="axisRow" fieldPosition="1"/>
    </format>
    <format dxfId="1173">
      <pivotArea field="5" type="button" dataOnly="0" labelOnly="1" outline="0" axis="axisRow" fieldPosition="2"/>
    </format>
    <format dxfId="1172">
      <pivotArea field="6" type="button" dataOnly="0" labelOnly="1" outline="0"/>
    </format>
    <format dxfId="1171">
      <pivotArea dataOnly="0" labelOnly="1" outline="0" fieldPosition="0">
        <references count="1">
          <reference field="3" count="9">
            <x v="4"/>
            <x v="5"/>
            <x v="8"/>
            <x v="10"/>
            <x v="12"/>
            <x v="14"/>
            <x v="17"/>
            <x v="18"/>
            <x v="28"/>
          </reference>
        </references>
      </pivotArea>
    </format>
    <format dxfId="1170">
      <pivotArea dataOnly="0" labelOnly="1" outline="0" fieldPosition="0">
        <references count="1">
          <reference field="3" count="2">
            <x v="22"/>
            <x v="24"/>
          </reference>
        </references>
      </pivotArea>
    </format>
    <format dxfId="1169">
      <pivotArea dataOnly="0" labelOnly="1" outline="0" fieldPosition="0">
        <references count="1">
          <reference field="3" count="6">
            <x v="2"/>
            <x v="7"/>
            <x v="13"/>
            <x v="15"/>
            <x v="16"/>
            <x v="23"/>
          </reference>
        </references>
      </pivotArea>
    </format>
    <format dxfId="1168">
      <pivotArea dataOnly="0" labelOnly="1" grandRow="1" outline="0" fieldPosition="0"/>
    </format>
    <format dxfId="1167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166">
      <pivotArea field="3" type="button" dataOnly="0" labelOnly="1" outline="0" axis="axisRow" fieldPosition="0"/>
    </format>
    <format dxfId="1165">
      <pivotArea field="7" type="button" dataOnly="0" labelOnly="1" outline="0" axis="axisRow" fieldPosition="3"/>
    </format>
    <format dxfId="1164">
      <pivotArea field="4" type="button" dataOnly="0" labelOnly="1" outline="0" axis="axisRow" fieldPosition="1"/>
    </format>
    <format dxfId="1163">
      <pivotArea field="5" type="button" dataOnly="0" labelOnly="1" outline="0" axis="axisRow" fieldPosition="2"/>
    </format>
    <format dxfId="1162">
      <pivotArea field="6" type="button" dataOnly="0" labelOnly="1" outline="0"/>
    </format>
    <format dxfId="1161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160">
      <pivotArea outline="0" collapsedLevelsAreSubtotals="1" fieldPosition="0">
        <references count="1">
          <reference field="4294967294" count="1" selected="0">
            <x v="2"/>
          </reference>
        </references>
      </pivotArea>
    </format>
    <format dxfId="1159">
      <pivotArea outline="0" collapsedLevelsAreSubtotals="1" fieldPosition="0">
        <references count="1">
          <reference field="4294967294" count="1" selected="0">
            <x v="0"/>
          </reference>
        </references>
      </pivotArea>
    </format>
    <format dxfId="1158">
      <pivotArea field="-2" type="button" dataOnly="0" labelOnly="1" outline="0" axis="axisCol" fieldPosition="0"/>
    </format>
    <format dxfId="1157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156">
      <pivotArea outline="0" collapsedLevelsAreSubtotals="1" fieldPosition="0">
        <references count="1">
          <reference field="4294967294" count="2" selected="0">
            <x v="0"/>
            <x v="1"/>
          </reference>
        </references>
      </pivotArea>
    </format>
    <format dxfId="1155">
      <pivotArea field="-2" type="button" dataOnly="0" labelOnly="1" outline="0" axis="axisCol" fieldPosition="0"/>
    </format>
    <format dxfId="1154">
      <pivotArea type="topRight" dataOnly="0" labelOnly="1" outline="0" fieldPosition="0"/>
    </format>
    <format dxfId="1153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  <format dxfId="1152">
      <pivotArea field="4" type="button" dataOnly="0" labelOnly="1" outline="0" axis="axisRow" fieldPosition="1"/>
    </format>
    <format dxfId="1151">
      <pivotArea field="5" type="button" dataOnly="0" labelOnly="1" outline="0" axis="axisRow" fieldPosition="2"/>
    </format>
    <format dxfId="1150">
      <pivotArea type="all" dataOnly="0" outline="0" fieldPosition="0"/>
    </format>
    <format dxfId="1149">
      <pivotArea type="all" dataOnly="0" outline="0" fieldPosition="0"/>
    </format>
    <format dxfId="1148">
      <pivotArea dataOnly="0" labelOnly="1" outline="0" fieldPosition="0">
        <references count="1">
          <reference field="3" count="1">
            <x v="21"/>
          </reference>
        </references>
      </pivotArea>
    </format>
    <format dxfId="1147">
      <pivotArea dataOnly="0" labelOnly="1" outline="0" fieldPosition="0">
        <references count="2">
          <reference field="3" count="1" selected="0">
            <x v="21"/>
          </reference>
          <reference field="4" count="1">
            <x v="13"/>
          </reference>
        </references>
      </pivotArea>
    </format>
    <format dxfId="1146">
      <pivotArea dataOnly="0" labelOnly="1" outline="0" fieldPosition="0">
        <references count="3">
          <reference field="3" count="1" selected="0">
            <x v="21"/>
          </reference>
          <reference field="4" count="1" selected="0">
            <x v="13"/>
          </reference>
          <reference field="5" count="1">
            <x v="35"/>
          </reference>
        </references>
      </pivotArea>
    </format>
  </formats>
  <pivotTableStyleInfo name="PivotTable Style 1" showRowHeaders="1" showColHeaders="0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3BED45B-DAF5-41B0-9A3A-4EE18D6A1814}" name="PivotTable3" cacheId="139" applyNumberFormats="0" applyBorderFormats="0" applyFontFormats="0" applyPatternFormats="0" applyAlignmentFormats="0" applyWidthHeightFormats="1" dataCaption="Values" updatedVersion="8" minRefreshableVersion="3" showDrill="0" useAutoFormatting="1" colGrandTotals="0" itemPrintTitles="1" createdVersion="4" indent="0" compact="0" compactData="0" multipleFieldFilters="0">
  <location ref="A3:H11" firstHeaderRow="1" firstDataRow="2" firstDataCol="4" rowPageCount="1" colPageCount="1"/>
  <pivotFields count="13">
    <pivotField axis="axisPage" compact="0" outline="0" subtotalTop="0" showAll="0" includeNewItemsInFilter="1" defaultSubtotal="0">
      <items count="10">
        <item h="1" x="4"/>
        <item m="1" x="9"/>
        <item m="1" x="6"/>
        <item h="1" x="5"/>
        <item m="1" x="7"/>
        <item m="1" x="8"/>
        <item x="2"/>
        <item x="1"/>
        <item x="3"/>
        <item x="0"/>
      </items>
    </pivotField>
    <pivotField compact="0" outline="0" subtotalTop="0" multipleItemSelectionAllowed="1" showAll="0" defaultSubtotal="0"/>
    <pivotField compact="0" outline="0" subtotalTop="0" showAll="0" defaultSubtotal="0"/>
    <pivotField axis="axisRow" compact="0" outline="0" subtotalTop="0" showAll="0" sortType="descending" defaultSubtotal="0">
      <items count="187">
        <item x="84"/>
        <item m="1" x="116"/>
        <item x="20"/>
        <item m="1" x="92"/>
        <item x="3"/>
        <item m="1" x="124"/>
        <item x="53"/>
        <item m="1" x="182"/>
        <item x="77"/>
        <item x="23"/>
        <item x="2"/>
        <item m="1" x="163"/>
        <item m="1" x="107"/>
        <item x="4"/>
        <item m="1" x="172"/>
        <item x="38"/>
        <item x="39"/>
        <item m="1" x="176"/>
        <item m="1" x="91"/>
        <item m="1" x="139"/>
        <item m="1" x="167"/>
        <item x="22"/>
        <item m="1" x="155"/>
        <item m="1" x="128"/>
        <item m="1" x="121"/>
        <item m="1" x="117"/>
        <item m="1" x="141"/>
        <item x="65"/>
        <item m="1" x="108"/>
        <item x="69"/>
        <item m="1" x="97"/>
        <item m="1" x="111"/>
        <item m="1" x="144"/>
        <item m="1" x="125"/>
        <item m="1" x="170"/>
        <item x="47"/>
        <item m="1" x="147"/>
        <item m="1" x="93"/>
        <item m="1" x="157"/>
        <item m="1" x="165"/>
        <item m="1" x="87"/>
        <item m="1" x="127"/>
        <item m="1" x="135"/>
        <item m="1" x="90"/>
        <item m="1" x="89"/>
        <item x="79"/>
        <item x="52"/>
        <item m="1" x="105"/>
        <item m="1" x="145"/>
        <item m="1" x="140"/>
        <item m="1" x="94"/>
        <item m="1" x="186"/>
        <item x="16"/>
        <item m="1" x="175"/>
        <item m="1" x="137"/>
        <item m="1" x="110"/>
        <item m="1" x="148"/>
        <item m="1" x="88"/>
        <item m="1" x="171"/>
        <item m="1" x="119"/>
        <item m="1" x="106"/>
        <item m="1" x="162"/>
        <item m="1" x="153"/>
        <item x="42"/>
        <item m="1" x="118"/>
        <item m="1" x="142"/>
        <item m="1" x="96"/>
        <item m="1" x="138"/>
        <item m="1" x="151"/>
        <item m="1" x="102"/>
        <item m="1" x="132"/>
        <item m="1" x="98"/>
        <item m="1" x="181"/>
        <item m="1" x="154"/>
        <item m="1" x="112"/>
        <item m="1" x="150"/>
        <item m="1" x="159"/>
        <item m="1" x="113"/>
        <item m="1" x="174"/>
        <item m="1" x="169"/>
        <item m="1" x="123"/>
        <item x="15"/>
        <item m="1" x="109"/>
        <item m="1" x="99"/>
        <item m="1" x="161"/>
        <item m="1" x="100"/>
        <item x="72"/>
        <item m="1" x="166"/>
        <item m="1" x="85"/>
        <item m="1" x="173"/>
        <item m="1" x="126"/>
        <item m="1" x="133"/>
        <item m="1" x="101"/>
        <item m="1" x="129"/>
        <item x="19"/>
        <item m="1" x="149"/>
        <item m="1" x="177"/>
        <item m="1" x="179"/>
        <item m="1" x="185"/>
        <item m="1" x="156"/>
        <item x="76"/>
        <item m="1" x="164"/>
        <item m="1" x="122"/>
        <item m="1" x="120"/>
        <item m="1" x="146"/>
        <item m="1" x="86"/>
        <item m="1" x="115"/>
        <item m="1" x="160"/>
        <item m="1" x="184"/>
        <item x="24"/>
        <item m="1" x="183"/>
        <item m="1" x="114"/>
        <item m="1" x="131"/>
        <item x="32"/>
        <item m="1" x="158"/>
        <item x="31"/>
        <item m="1" x="152"/>
        <item m="1" x="136"/>
        <item m="1" x="104"/>
        <item x="58"/>
        <item x="55"/>
        <item x="35"/>
        <item m="1" x="103"/>
        <item m="1" x="143"/>
        <item m="1" x="134"/>
        <item m="1" x="168"/>
        <item m="1" x="178"/>
        <item m="1" x="180"/>
        <item m="1" x="95"/>
        <item m="1" x="130"/>
        <item x="80"/>
        <item x="54"/>
        <item x="56"/>
        <item x="0"/>
        <item x="1"/>
        <item x="78"/>
        <item x="14"/>
        <item x="63"/>
        <item x="62"/>
        <item x="11"/>
        <item x="83"/>
        <item x="7"/>
        <item x="8"/>
        <item x="21"/>
        <item x="17"/>
        <item x="46"/>
        <item x="48"/>
        <item x="18"/>
        <item x="25"/>
        <item x="28"/>
        <item x="30"/>
        <item x="33"/>
        <item x="60"/>
        <item x="61"/>
        <item x="40"/>
        <item x="57"/>
        <item x="37"/>
        <item x="36"/>
        <item x="41"/>
        <item x="73"/>
        <item x="43"/>
        <item x="70"/>
        <item x="74"/>
        <item x="49"/>
        <item x="26"/>
        <item x="27"/>
        <item x="51"/>
        <item x="29"/>
        <item x="50"/>
        <item x="6"/>
        <item x="5"/>
        <item x="68"/>
        <item x="59"/>
        <item x="34"/>
        <item x="81"/>
        <item x="82"/>
        <item x="64"/>
        <item x="12"/>
        <item x="13"/>
        <item x="9"/>
        <item x="10"/>
        <item x="44"/>
        <item x="71"/>
        <item x="66"/>
        <item x="45"/>
        <item x="67"/>
        <item x="75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ubtotalTop="0" showAll="0" defaultSubtotal="0">
      <items count="169">
        <item m="1" x="83"/>
        <item x="51"/>
        <item m="1" x="101"/>
        <item x="11"/>
        <item m="1" x="119"/>
        <item m="1" x="159"/>
        <item m="1" x="106"/>
        <item m="1" x="88"/>
        <item m="1" x="120"/>
        <item x="20"/>
        <item x="61"/>
        <item m="1" x="136"/>
        <item x="25"/>
        <item x="3"/>
        <item m="1" x="147"/>
        <item x="4"/>
        <item x="55"/>
        <item x="2"/>
        <item x="69"/>
        <item m="1" x="118"/>
        <item m="1" x="86"/>
        <item m="1" x="112"/>
        <item m="1" x="143"/>
        <item x="34"/>
        <item x="47"/>
        <item m="1" x="111"/>
        <item x="57"/>
        <item x="14"/>
        <item x="16"/>
        <item m="1" x="161"/>
        <item m="1" x="153"/>
        <item m="1" x="162"/>
        <item m="1" x="166"/>
        <item x="15"/>
        <item m="1" x="163"/>
        <item m="1" x="137"/>
        <item x="41"/>
        <item m="1" x="78"/>
        <item m="1" x="109"/>
        <item m="1" x="164"/>
        <item m="1" x="117"/>
        <item m="1" x="148"/>
        <item m="1" x="81"/>
        <item m="1" x="82"/>
        <item m="1" x="84"/>
        <item x="76"/>
        <item m="1" x="104"/>
        <item m="1" x="127"/>
        <item m="1" x="114"/>
        <item x="71"/>
        <item x="46"/>
        <item m="1" x="141"/>
        <item m="1" x="129"/>
        <item m="1" x="132"/>
        <item m="1" x="107"/>
        <item m="1" x="123"/>
        <item m="1" x="89"/>
        <item m="1" x="113"/>
        <item m="1" x="97"/>
        <item m="1" x="149"/>
        <item m="1" x="154"/>
        <item m="1" x="87"/>
        <item x="36"/>
        <item m="1" x="125"/>
        <item m="1" x="134"/>
        <item m="1" x="168"/>
        <item m="1" x="92"/>
        <item m="1" x="139"/>
        <item m="1" x="96"/>
        <item m="1" x="108"/>
        <item m="1" x="167"/>
        <item m="1" x="131"/>
        <item m="1" x="155"/>
        <item m="1" x="133"/>
        <item m="1" x="94"/>
        <item m="1" x="130"/>
        <item m="1" x="157"/>
        <item m="1" x="124"/>
        <item m="1" x="105"/>
        <item m="1" x="91"/>
        <item x="77"/>
        <item m="1" x="116"/>
        <item m="1" x="138"/>
        <item x="64"/>
        <item m="1" x="140"/>
        <item m="1" x="99"/>
        <item m="1" x="95"/>
        <item m="1" x="102"/>
        <item m="1" x="115"/>
        <item m="1" x="165"/>
        <item m="1" x="103"/>
        <item x="19"/>
        <item m="1" x="135"/>
        <item m="1" x="98"/>
        <item m="1" x="151"/>
        <item m="1" x="93"/>
        <item m="1" x="110"/>
        <item m="1" x="90"/>
        <item x="22"/>
        <item x="68"/>
        <item x="49"/>
        <item m="1" x="85"/>
        <item m="1" x="152"/>
        <item m="1" x="144"/>
        <item m="1" x="150"/>
        <item m="1" x="128"/>
        <item m="1" x="121"/>
        <item x="23"/>
        <item x="43"/>
        <item m="1" x="160"/>
        <item x="26"/>
        <item m="1" x="122"/>
        <item m="1" x="146"/>
        <item x="29"/>
        <item m="1" x="158"/>
        <item m="1" x="100"/>
        <item x="50"/>
        <item x="18"/>
        <item x="31"/>
        <item m="1" x="142"/>
        <item m="1" x="145"/>
        <item m="1" x="156"/>
        <item m="1" x="79"/>
        <item x="72"/>
        <item m="1" x="126"/>
        <item m="1" x="80"/>
        <item x="48"/>
        <item x="0"/>
        <item x="1"/>
        <item x="70"/>
        <item x="54"/>
        <item x="75"/>
        <item x="7"/>
        <item x="8"/>
        <item x="21"/>
        <item x="17"/>
        <item x="40"/>
        <item x="42"/>
        <item x="28"/>
        <item x="52"/>
        <item x="53"/>
        <item x="33"/>
        <item x="32"/>
        <item x="35"/>
        <item x="65"/>
        <item x="37"/>
        <item x="62"/>
        <item x="66"/>
        <item x="24"/>
        <item x="45"/>
        <item x="27"/>
        <item x="44"/>
        <item x="6"/>
        <item x="5"/>
        <item x="60"/>
        <item x="30"/>
        <item x="73"/>
        <item x="74"/>
        <item x="56"/>
        <item x="12"/>
        <item x="13"/>
        <item x="9"/>
        <item x="10"/>
        <item x="38"/>
        <item x="63"/>
        <item x="58"/>
        <item x="39"/>
        <item x="59"/>
        <item x="67"/>
      </items>
    </pivotField>
    <pivotField axis="axisRow" compact="0" outline="0" subtotalTop="0" showAll="0" sortType="ascending" defaultSubtotal="0">
      <items count="160">
        <item x="8"/>
        <item x="76"/>
        <item x="7"/>
        <item x="38"/>
        <item m="1" x="123"/>
        <item x="37"/>
        <item x="11"/>
        <item x="74"/>
        <item x="68"/>
        <item x="55"/>
        <item x="67"/>
        <item x="63"/>
        <item x="65"/>
        <item m="1" x="102"/>
        <item m="1" x="104"/>
        <item m="1" x="118"/>
        <item x="75"/>
        <item x="0"/>
        <item m="1" x="134"/>
        <item m="1" x="108"/>
        <item m="1" x="150"/>
        <item x="6"/>
        <item m="1" x="155"/>
        <item m="1" x="109"/>
        <item m="1" x="116"/>
        <item x="36"/>
        <item m="1" x="132"/>
        <item x="5"/>
        <item m="1" x="140"/>
        <item m="1" x="101"/>
        <item x="64"/>
        <item m="1" x="122"/>
        <item x="28"/>
        <item x="52"/>
        <item x="43"/>
        <item x="22"/>
        <item x="33"/>
        <item m="1" x="86"/>
        <item m="1" x="103"/>
        <item m="1" x="111"/>
        <item m="1" x="139"/>
        <item m="1" x="112"/>
        <item m="1" x="137"/>
        <item m="1" x="110"/>
        <item m="1" x="84"/>
        <item x="66"/>
        <item m="1" x="107"/>
        <item x="23"/>
        <item m="1" x="151"/>
        <item m="1" x="97"/>
        <item m="1" x="133"/>
        <item x="2"/>
        <item x="71"/>
        <item m="1" x="81"/>
        <item x="4"/>
        <item m="1" x="115"/>
        <item m="1" x="152"/>
        <item m="1" x="157"/>
        <item x="17"/>
        <item x="18"/>
        <item x="12"/>
        <item m="1" x="148"/>
        <item x="42"/>
        <item m="1" x="98"/>
        <item x="9"/>
        <item m="1" x="138"/>
        <item x="34"/>
        <item m="1" x="114"/>
        <item x="39"/>
        <item m="1" x="92"/>
        <item x="19"/>
        <item m="1" x="79"/>
        <item m="1" x="136"/>
        <item m="1" x="124"/>
        <item x="35"/>
        <item x="54"/>
        <item m="1" x="94"/>
        <item x="40"/>
        <item m="1" x="121"/>
        <item m="1" x="135"/>
        <item m="1" x="130"/>
        <item m="1" x="127"/>
        <item m="1" x="85"/>
        <item m="1" x="149"/>
        <item x="57"/>
        <item m="1" x="105"/>
        <item m="1" x="143"/>
        <item x="1"/>
        <item x="29"/>
        <item x="10"/>
        <item x="24"/>
        <item x="15"/>
        <item m="1" x="119"/>
        <item m="1" x="117"/>
        <item m="1" x="158"/>
        <item x="3"/>
        <item m="1" x="91"/>
        <item m="1" x="95"/>
        <item m="1" x="96"/>
        <item x="21"/>
        <item x="30"/>
        <item x="41"/>
        <item m="1" x="142"/>
        <item x="58"/>
        <item x="20"/>
        <item m="1" x="131"/>
        <item m="1" x="145"/>
        <item m="1" x="80"/>
        <item x="49"/>
        <item x="48"/>
        <item m="1" x="89"/>
        <item m="1" x="159"/>
        <item m="1" x="93"/>
        <item m="1" x="147"/>
        <item x="13"/>
        <item m="1" x="83"/>
        <item m="1" x="154"/>
        <item m="1" x="126"/>
        <item x="32"/>
        <item x="62"/>
        <item m="1" x="87"/>
        <item x="51"/>
        <item x="25"/>
        <item m="1" x="141"/>
        <item x="56"/>
        <item x="50"/>
        <item m="1" x="82"/>
        <item x="72"/>
        <item x="14"/>
        <item x="46"/>
        <item x="59"/>
        <item m="1" x="99"/>
        <item m="1" x="106"/>
        <item x="70"/>
        <item x="44"/>
        <item m="1" x="144"/>
        <item x="31"/>
        <item m="1" x="153"/>
        <item x="16"/>
        <item x="26"/>
        <item x="69"/>
        <item x="73"/>
        <item m="1" x="128"/>
        <item m="1" x="120"/>
        <item m="1" x="146"/>
        <item x="53"/>
        <item m="1" x="100"/>
        <item x="45"/>
        <item m="1" x="78"/>
        <item x="27"/>
        <item x="47"/>
        <item m="1" x="156"/>
        <item x="61"/>
        <item m="1" x="113"/>
        <item m="1" x="129"/>
        <item m="1" x="90"/>
        <item m="1" x="88"/>
        <item m="1" x="125"/>
        <item x="60"/>
        <item x="77"/>
      </items>
    </pivotField>
    <pivotField compact="0" outline="0" subtotalTop="0" showAll="0" sortType="descending" defaultSubtotal="0">
      <items count="10">
        <item x="7"/>
        <item x="1"/>
        <item x="2"/>
        <item x="0"/>
        <item x="4"/>
        <item x="5"/>
        <item x="6"/>
        <item m="1" x="9"/>
        <item x="8"/>
        <item x="3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ubtotalTop="0" showAll="0" sortType="descending" defaultSubtotal="0">
      <items count="17">
        <item h="1" x="12"/>
        <item h="1" x="5"/>
        <item h="1" m="1" x="16"/>
        <item h="1" x="11"/>
        <item h="1" x="8"/>
        <item h="1" x="7"/>
        <item h="1" x="3"/>
        <item h="1" m="1" x="14"/>
        <item h="1" x="2"/>
        <item h="1" x="4"/>
        <item h="1" x="10"/>
        <item x="0"/>
        <item h="1" x="6"/>
        <item h="1" x="9"/>
        <item h="1" x="13"/>
        <item h="1" m="1" x="15"/>
        <item x="1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dataField="1" compact="0" outline="0" subtotalTop="0" showAll="0" defaultSubtotal="0"/>
    <pivotField dataField="1" compact="0" outline="0" subtotalTop="0" showAll="0" defaultSubtotal="0"/>
    <pivotField compact="0" outline="0" showAll="0" defaultSubtotal="0"/>
    <pivotField dataField="1" compact="0" outline="0" subtotalTop="0" showAll="0" defaultSubtotal="0"/>
    <pivotField dataField="1" compact="0" outline="0" subtotalTop="0" showAll="0" defaultSubtotal="0"/>
  </pivotFields>
  <rowFields count="4">
    <field x="3"/>
    <field x="4"/>
    <field x="5"/>
    <field x="7"/>
  </rowFields>
  <rowItems count="7">
    <i>
      <x v="130"/>
      <x v="123"/>
      <x v="141"/>
      <x v="16"/>
    </i>
    <i>
      <x v="45"/>
      <x v="49"/>
      <x v="127"/>
      <x v="11"/>
    </i>
    <i>
      <x v="10"/>
      <x v="17"/>
      <x v="51"/>
      <x v="16"/>
    </i>
    <i>
      <x v="13"/>
      <x v="15"/>
      <x v="54"/>
      <x v="16"/>
    </i>
    <i>
      <x v="135"/>
      <x v="129"/>
      <x v="52"/>
      <x v="11"/>
    </i>
    <i>
      <x v="131"/>
      <x v="110"/>
      <x v="33"/>
      <x v="11"/>
    </i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1">
    <pageField fld="0" item="7" hier="-1"/>
  </pageFields>
  <dataFields count="4">
    <dataField name="Count of Edibles" fld="8" subtotal="count" baseField="0" baseItem="0" numFmtId="1"/>
    <dataField name="Count of Inedibles" fld="9" subtotal="count" baseField="0" baseItem="0"/>
    <dataField name="Sum of kg" fld="11" baseField="0" baseItem="0" numFmtId="166"/>
    <dataField name="Sum of Points" fld="12" baseField="0" baseItem="0" numFmtId="166"/>
  </dataFields>
  <formats count="67">
    <format dxfId="1145">
      <pivotArea field="3" type="button" dataOnly="0" labelOnly="1" outline="0" axis="axisRow" fieldPosition="0"/>
    </format>
    <format dxfId="1144">
      <pivotArea field="4" type="button" dataOnly="0" labelOnly="1" outline="0" axis="axisRow" fieldPosition="1"/>
    </format>
    <format dxfId="1143">
      <pivotArea field="5" type="button" dataOnly="0" labelOnly="1" outline="0" axis="axisRow" fieldPosition="2"/>
    </format>
    <format dxfId="1142">
      <pivotArea field="6" type="button" dataOnly="0" labelOnly="1" outline="0"/>
    </format>
    <format dxfId="1141">
      <pivotArea field="3" type="button" dataOnly="0" labelOnly="1" outline="0" axis="axisRow" fieldPosition="0"/>
    </format>
    <format dxfId="1140">
      <pivotArea field="4" type="button" dataOnly="0" labelOnly="1" outline="0" axis="axisRow" fieldPosition="1"/>
    </format>
    <format dxfId="1139">
      <pivotArea field="5" type="button" dataOnly="0" labelOnly="1" outline="0" axis="axisRow" fieldPosition="2"/>
    </format>
    <format dxfId="1138">
      <pivotArea field="6" type="button" dataOnly="0" labelOnly="1" outline="0"/>
    </format>
    <format dxfId="1137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136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135">
      <pivotArea dataOnly="0" labelOnly="1" outline="0" fieldPosition="0">
        <references count="1">
          <reference field="4294967294" count="1">
            <x v="1"/>
          </reference>
        </references>
      </pivotArea>
    </format>
    <format dxfId="1134">
      <pivotArea outline="0" collapsedLevelsAreSubtotals="1" fieldPosition="0">
        <references count="1">
          <reference field="4294967294" count="1" selected="0">
            <x v="3"/>
          </reference>
        </references>
      </pivotArea>
    </format>
    <format dxfId="1133">
      <pivotArea outline="0" fieldPosition="0">
        <references count="1">
          <reference field="4294967294" count="1">
            <x v="0"/>
          </reference>
        </references>
      </pivotArea>
    </format>
    <format dxfId="1132">
      <pivotArea field="3" type="button" dataOnly="0" labelOnly="1" outline="0" axis="axisRow" fieldPosition="0"/>
    </format>
    <format dxfId="1131">
      <pivotArea field="7" type="button" dataOnly="0" labelOnly="1" outline="0" axis="axisRow" fieldPosition="3"/>
    </format>
    <format dxfId="1130">
      <pivotArea field="4" type="button" dataOnly="0" labelOnly="1" outline="0" axis="axisRow" fieldPosition="1"/>
    </format>
    <format dxfId="1129">
      <pivotArea field="5" type="button" dataOnly="0" labelOnly="1" outline="0" axis="axisRow" fieldPosition="2"/>
    </format>
    <format dxfId="1128">
      <pivotArea field="6" type="button" dataOnly="0" labelOnly="1" outline="0"/>
    </format>
    <format dxfId="1127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126">
      <pivotArea field="3" type="button" dataOnly="0" labelOnly="1" outline="0" axis="axisRow" fieldPosition="0"/>
    </format>
    <format dxfId="1125">
      <pivotArea field="7" type="button" dataOnly="0" labelOnly="1" outline="0" axis="axisRow" fieldPosition="3"/>
    </format>
    <format dxfId="1124">
      <pivotArea field="4" type="button" dataOnly="0" labelOnly="1" outline="0" axis="axisRow" fieldPosition="1"/>
    </format>
    <format dxfId="1123">
      <pivotArea field="5" type="button" dataOnly="0" labelOnly="1" outline="0" axis="axisRow" fieldPosition="2"/>
    </format>
    <format dxfId="1122">
      <pivotArea field="6" type="button" dataOnly="0" labelOnly="1" outline="0"/>
    </format>
    <format dxfId="1121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120">
      <pivotArea field="3" type="button" dataOnly="0" labelOnly="1" outline="0" axis="axisRow" fieldPosition="0"/>
    </format>
    <format dxfId="1119">
      <pivotArea field="7" type="button" dataOnly="0" labelOnly="1" outline="0" axis="axisRow" fieldPosition="3"/>
    </format>
    <format dxfId="1118">
      <pivotArea field="4" type="button" dataOnly="0" labelOnly="1" outline="0" axis="axisRow" fieldPosition="1"/>
    </format>
    <format dxfId="1117">
      <pivotArea field="5" type="button" dataOnly="0" labelOnly="1" outline="0" axis="axisRow" fieldPosition="2"/>
    </format>
    <format dxfId="1116">
      <pivotArea field="6" type="button" dataOnly="0" labelOnly="1" outline="0"/>
    </format>
    <format dxfId="1115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114">
      <pivotArea dataOnly="0" labelOnly="1" outline="0" fieldPosition="0">
        <references count="1">
          <reference field="4294967294" count="1">
            <x v="3"/>
          </reference>
        </references>
      </pivotArea>
    </format>
    <format dxfId="1113">
      <pivotArea dataOnly="0" labelOnly="1" outline="0" fieldPosition="0">
        <references count="1">
          <reference field="4294967294" count="1">
            <x v="2"/>
          </reference>
        </references>
      </pivotArea>
    </format>
    <format dxfId="1112">
      <pivotArea outline="0" collapsedLevelsAreSubtotals="1" fieldPosition="0">
        <references count="1">
          <reference field="4294967294" count="2" selected="0">
            <x v="2"/>
            <x v="3"/>
          </reference>
        </references>
      </pivotArea>
    </format>
    <format dxfId="1111">
      <pivotArea field="5" type="button" dataOnly="0" labelOnly="1" outline="0" axis="axisRow" fieldPosition="2"/>
    </format>
    <format dxfId="1110">
      <pivotArea outline="0" collapsedLevelsAreSubtotals="1" fieldPosition="0"/>
    </format>
    <format dxfId="1109">
      <pivotArea field="3" type="button" dataOnly="0" labelOnly="1" outline="0" axis="axisRow" fieldPosition="0"/>
    </format>
    <format dxfId="1108">
      <pivotArea field="7" type="button" dataOnly="0" labelOnly="1" outline="0" axis="axisRow" fieldPosition="3"/>
    </format>
    <format dxfId="1107">
      <pivotArea field="4" type="button" dataOnly="0" labelOnly="1" outline="0" axis="axisRow" fieldPosition="1"/>
    </format>
    <format dxfId="1106">
      <pivotArea field="5" type="button" dataOnly="0" labelOnly="1" outline="0" axis="axisRow" fieldPosition="2"/>
    </format>
    <format dxfId="1105">
      <pivotArea field="6" type="button" dataOnly="0" labelOnly="1" outline="0"/>
    </format>
    <format dxfId="1104">
      <pivotArea dataOnly="0" labelOnly="1" outline="0" fieldPosition="0">
        <references count="1">
          <reference field="3" count="9">
            <x v="4"/>
            <x v="5"/>
            <x v="8"/>
            <x v="10"/>
            <x v="12"/>
            <x v="14"/>
            <x v="17"/>
            <x v="18"/>
            <x v="28"/>
          </reference>
        </references>
      </pivotArea>
    </format>
    <format dxfId="1103">
      <pivotArea dataOnly="0" labelOnly="1" outline="0" fieldPosition="0">
        <references count="1">
          <reference field="3" count="2">
            <x v="22"/>
            <x v="24"/>
          </reference>
        </references>
      </pivotArea>
    </format>
    <format dxfId="1102">
      <pivotArea dataOnly="0" labelOnly="1" outline="0" fieldPosition="0">
        <references count="1">
          <reference field="3" count="6">
            <x v="2"/>
            <x v="7"/>
            <x v="13"/>
            <x v="15"/>
            <x v="16"/>
            <x v="23"/>
          </reference>
        </references>
      </pivotArea>
    </format>
    <format dxfId="1101">
      <pivotArea dataOnly="0" labelOnly="1" grandRow="1" outline="0" fieldPosition="0"/>
    </format>
    <format dxfId="1100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099">
      <pivotArea field="3" type="button" dataOnly="0" labelOnly="1" outline="0" axis="axisRow" fieldPosition="0"/>
    </format>
    <format dxfId="1098">
      <pivotArea field="7" type="button" dataOnly="0" labelOnly="1" outline="0" axis="axisRow" fieldPosition="3"/>
    </format>
    <format dxfId="1097">
      <pivotArea field="4" type="button" dataOnly="0" labelOnly="1" outline="0" axis="axisRow" fieldPosition="1"/>
    </format>
    <format dxfId="1096">
      <pivotArea field="5" type="button" dataOnly="0" labelOnly="1" outline="0" axis="axisRow" fieldPosition="2"/>
    </format>
    <format dxfId="1095">
      <pivotArea field="6" type="button" dataOnly="0" labelOnly="1" outline="0"/>
    </format>
    <format dxfId="1094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093">
      <pivotArea outline="0" collapsedLevelsAreSubtotals="1" fieldPosition="0">
        <references count="1">
          <reference field="4294967294" count="1" selected="0">
            <x v="2"/>
          </reference>
        </references>
      </pivotArea>
    </format>
    <format dxfId="1092">
      <pivotArea outline="0" collapsedLevelsAreSubtotals="1" fieldPosition="0">
        <references count="1">
          <reference field="4294967294" count="1" selected="0">
            <x v="0"/>
          </reference>
        </references>
      </pivotArea>
    </format>
    <format dxfId="1091">
      <pivotArea field="-2" type="button" dataOnly="0" labelOnly="1" outline="0" axis="axisCol" fieldPosition="0"/>
    </format>
    <format dxfId="1090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089">
      <pivotArea outline="0" collapsedLevelsAreSubtotals="1" fieldPosition="0">
        <references count="1">
          <reference field="4294967294" count="2" selected="0">
            <x v="0"/>
            <x v="1"/>
          </reference>
        </references>
      </pivotArea>
    </format>
    <format dxfId="1088">
      <pivotArea field="-2" type="button" dataOnly="0" labelOnly="1" outline="0" axis="axisCol" fieldPosition="0"/>
    </format>
    <format dxfId="1087">
      <pivotArea type="topRight" dataOnly="0" labelOnly="1" outline="0" fieldPosition="0"/>
    </format>
    <format dxfId="1086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  <format dxfId="1085">
      <pivotArea field="4" type="button" dataOnly="0" labelOnly="1" outline="0" axis="axisRow" fieldPosition="1"/>
    </format>
    <format dxfId="1084">
      <pivotArea field="5" type="button" dataOnly="0" labelOnly="1" outline="0" axis="axisRow" fieldPosition="2"/>
    </format>
    <format dxfId="1083">
      <pivotArea type="all" dataOnly="0" outline="0" fieldPosition="0"/>
    </format>
    <format dxfId="1082">
      <pivotArea type="all" dataOnly="0" outline="0" fieldPosition="0"/>
    </format>
    <format dxfId="1081">
      <pivotArea dataOnly="0" labelOnly="1" outline="0" fieldPosition="0">
        <references count="1">
          <reference field="3" count="1">
            <x v="21"/>
          </reference>
        </references>
      </pivotArea>
    </format>
    <format dxfId="1080">
      <pivotArea dataOnly="0" labelOnly="1" outline="0" fieldPosition="0">
        <references count="2">
          <reference field="3" count="1" selected="0">
            <x v="21"/>
          </reference>
          <reference field="4" count="1">
            <x v="13"/>
          </reference>
        </references>
      </pivotArea>
    </format>
    <format dxfId="1079">
      <pivotArea dataOnly="0" labelOnly="1" outline="0" fieldPosition="0">
        <references count="3">
          <reference field="3" count="1" selected="0">
            <x v="21"/>
          </reference>
          <reference field="4" count="1" selected="0">
            <x v="13"/>
          </reference>
          <reference field="5" count="1">
            <x v="35"/>
          </reference>
        </references>
      </pivotArea>
    </format>
  </formats>
  <pivotTableStyleInfo name="PivotTable Style 1" showRowHeaders="1" showColHeaders="0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3BED45B-DAF5-41B0-9A3A-4EE18D6A1814}" name="PivotTable2" cacheId="139" applyNumberFormats="0" applyBorderFormats="0" applyFontFormats="0" applyPatternFormats="0" applyAlignmentFormats="0" applyWidthHeightFormats="1" dataCaption="Values" updatedVersion="8" minRefreshableVersion="3" showDrill="0" useAutoFormatting="1" colGrandTotals="0" itemPrintTitles="1" createdVersion="4" indent="0" compact="0" compactData="0" multipleFieldFilters="0">
  <location ref="A3:H14" firstHeaderRow="1" firstDataRow="2" firstDataCol="4" rowPageCount="1" colPageCount="1"/>
  <pivotFields count="13">
    <pivotField axis="axisPage" compact="0" outline="0" subtotalTop="0" showAll="0" includeNewItemsInFilter="1" defaultSubtotal="0">
      <items count="10">
        <item h="1" x="4"/>
        <item m="1" x="9"/>
        <item m="1" x="6"/>
        <item h="1" x="5"/>
        <item m="1" x="7"/>
        <item m="1" x="8"/>
        <item x="2"/>
        <item x="1"/>
        <item x="3"/>
        <item x="0"/>
      </items>
    </pivotField>
    <pivotField compact="0" outline="0" subtotalTop="0" multipleItemSelectionAllowed="1" showAll="0" defaultSubtotal="0"/>
    <pivotField compact="0" outline="0" subtotalTop="0" showAll="0" defaultSubtotal="0"/>
    <pivotField axis="axisRow" compact="0" outline="0" subtotalTop="0" showAll="0" sortType="descending" defaultSubtotal="0">
      <items count="187">
        <item x="84"/>
        <item m="1" x="116"/>
        <item x="20"/>
        <item m="1" x="92"/>
        <item x="3"/>
        <item m="1" x="124"/>
        <item x="53"/>
        <item m="1" x="182"/>
        <item x="77"/>
        <item x="23"/>
        <item x="2"/>
        <item m="1" x="163"/>
        <item m="1" x="107"/>
        <item x="4"/>
        <item m="1" x="172"/>
        <item x="38"/>
        <item x="39"/>
        <item m="1" x="176"/>
        <item m="1" x="91"/>
        <item m="1" x="139"/>
        <item m="1" x="167"/>
        <item x="22"/>
        <item m="1" x="155"/>
        <item m="1" x="128"/>
        <item m="1" x="121"/>
        <item m="1" x="117"/>
        <item m="1" x="141"/>
        <item x="65"/>
        <item m="1" x="108"/>
        <item x="69"/>
        <item m="1" x="97"/>
        <item m="1" x="111"/>
        <item m="1" x="144"/>
        <item m="1" x="125"/>
        <item m="1" x="170"/>
        <item x="47"/>
        <item m="1" x="147"/>
        <item m="1" x="93"/>
        <item m="1" x="157"/>
        <item m="1" x="165"/>
        <item m="1" x="87"/>
        <item m="1" x="127"/>
        <item m="1" x="135"/>
        <item m="1" x="90"/>
        <item m="1" x="89"/>
        <item x="79"/>
        <item x="52"/>
        <item m="1" x="105"/>
        <item m="1" x="145"/>
        <item m="1" x="140"/>
        <item m="1" x="94"/>
        <item m="1" x="186"/>
        <item x="16"/>
        <item m="1" x="175"/>
        <item m="1" x="137"/>
        <item m="1" x="110"/>
        <item m="1" x="148"/>
        <item m="1" x="88"/>
        <item m="1" x="171"/>
        <item m="1" x="119"/>
        <item m="1" x="106"/>
        <item m="1" x="162"/>
        <item m="1" x="153"/>
        <item x="42"/>
        <item m="1" x="118"/>
        <item m="1" x="142"/>
        <item m="1" x="96"/>
        <item m="1" x="138"/>
        <item m="1" x="151"/>
        <item m="1" x="102"/>
        <item m="1" x="132"/>
        <item m="1" x="98"/>
        <item m="1" x="181"/>
        <item m="1" x="154"/>
        <item m="1" x="112"/>
        <item m="1" x="150"/>
        <item m="1" x="159"/>
        <item m="1" x="113"/>
        <item m="1" x="174"/>
        <item m="1" x="169"/>
        <item m="1" x="123"/>
        <item x="15"/>
        <item m="1" x="109"/>
        <item m="1" x="99"/>
        <item m="1" x="161"/>
        <item m="1" x="100"/>
        <item x="72"/>
        <item m="1" x="166"/>
        <item m="1" x="85"/>
        <item m="1" x="173"/>
        <item m="1" x="126"/>
        <item m="1" x="133"/>
        <item m="1" x="101"/>
        <item m="1" x="129"/>
        <item x="19"/>
        <item m="1" x="149"/>
        <item m="1" x="177"/>
        <item m="1" x="179"/>
        <item m="1" x="185"/>
        <item m="1" x="156"/>
        <item x="76"/>
        <item m="1" x="164"/>
        <item m="1" x="122"/>
        <item m="1" x="120"/>
        <item m="1" x="146"/>
        <item m="1" x="86"/>
        <item m="1" x="115"/>
        <item m="1" x="160"/>
        <item m="1" x="184"/>
        <item x="24"/>
        <item m="1" x="183"/>
        <item m="1" x="114"/>
        <item m="1" x="131"/>
        <item x="32"/>
        <item m="1" x="158"/>
        <item x="31"/>
        <item m="1" x="152"/>
        <item m="1" x="136"/>
        <item m="1" x="104"/>
        <item x="58"/>
        <item x="55"/>
        <item x="35"/>
        <item m="1" x="103"/>
        <item m="1" x="143"/>
        <item m="1" x="134"/>
        <item m="1" x="168"/>
        <item m="1" x="178"/>
        <item m="1" x="180"/>
        <item m="1" x="95"/>
        <item m="1" x="130"/>
        <item x="80"/>
        <item x="54"/>
        <item x="56"/>
        <item x="0"/>
        <item x="1"/>
        <item x="78"/>
        <item x="14"/>
        <item x="63"/>
        <item x="62"/>
        <item x="11"/>
        <item x="83"/>
        <item x="7"/>
        <item x="8"/>
        <item x="21"/>
        <item x="17"/>
        <item x="46"/>
        <item x="48"/>
        <item x="18"/>
        <item x="25"/>
        <item x="28"/>
        <item x="30"/>
        <item x="33"/>
        <item x="60"/>
        <item x="61"/>
        <item x="40"/>
        <item x="57"/>
        <item x="37"/>
        <item x="36"/>
        <item x="41"/>
        <item x="73"/>
        <item x="43"/>
        <item x="70"/>
        <item x="74"/>
        <item x="49"/>
        <item x="26"/>
        <item x="27"/>
        <item x="51"/>
        <item x="29"/>
        <item x="50"/>
        <item x="6"/>
        <item x="5"/>
        <item x="68"/>
        <item x="59"/>
        <item x="34"/>
        <item x="81"/>
        <item x="82"/>
        <item x="64"/>
        <item x="12"/>
        <item x="13"/>
        <item x="9"/>
        <item x="10"/>
        <item x="44"/>
        <item x="71"/>
        <item x="66"/>
        <item x="45"/>
        <item x="67"/>
        <item x="75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ubtotalTop="0" showAll="0" defaultSubtotal="0">
      <items count="169">
        <item m="1" x="83"/>
        <item x="51"/>
        <item m="1" x="101"/>
        <item x="11"/>
        <item m="1" x="119"/>
        <item m="1" x="159"/>
        <item m="1" x="106"/>
        <item m="1" x="88"/>
        <item m="1" x="120"/>
        <item x="20"/>
        <item x="61"/>
        <item m="1" x="136"/>
        <item x="25"/>
        <item x="3"/>
        <item m="1" x="147"/>
        <item x="4"/>
        <item x="55"/>
        <item x="2"/>
        <item x="69"/>
        <item m="1" x="118"/>
        <item m="1" x="86"/>
        <item m="1" x="112"/>
        <item m="1" x="143"/>
        <item x="34"/>
        <item x="47"/>
        <item m="1" x="111"/>
        <item x="57"/>
        <item x="14"/>
        <item x="16"/>
        <item m="1" x="161"/>
        <item m="1" x="153"/>
        <item m="1" x="162"/>
        <item m="1" x="166"/>
        <item x="15"/>
        <item m="1" x="163"/>
        <item m="1" x="137"/>
        <item x="41"/>
        <item m="1" x="78"/>
        <item m="1" x="109"/>
        <item m="1" x="164"/>
        <item m="1" x="117"/>
        <item m="1" x="148"/>
        <item m="1" x="81"/>
        <item m="1" x="82"/>
        <item m="1" x="84"/>
        <item x="76"/>
        <item m="1" x="104"/>
        <item m="1" x="127"/>
        <item m="1" x="114"/>
        <item x="71"/>
        <item x="46"/>
        <item m="1" x="141"/>
        <item m="1" x="129"/>
        <item m="1" x="132"/>
        <item m="1" x="107"/>
        <item m="1" x="123"/>
        <item m="1" x="89"/>
        <item m="1" x="113"/>
        <item m="1" x="97"/>
        <item m="1" x="149"/>
        <item m="1" x="154"/>
        <item m="1" x="87"/>
        <item x="36"/>
        <item m="1" x="125"/>
        <item m="1" x="134"/>
        <item m="1" x="168"/>
        <item m="1" x="92"/>
        <item m="1" x="139"/>
        <item m="1" x="96"/>
        <item m="1" x="108"/>
        <item m="1" x="167"/>
        <item m="1" x="131"/>
        <item m="1" x="155"/>
        <item m="1" x="133"/>
        <item m="1" x="94"/>
        <item m="1" x="130"/>
        <item m="1" x="157"/>
        <item m="1" x="124"/>
        <item m="1" x="105"/>
        <item m="1" x="91"/>
        <item x="77"/>
        <item m="1" x="116"/>
        <item m="1" x="138"/>
        <item x="64"/>
        <item m="1" x="140"/>
        <item m="1" x="99"/>
        <item m="1" x="95"/>
        <item m="1" x="102"/>
        <item m="1" x="115"/>
        <item m="1" x="165"/>
        <item m="1" x="103"/>
        <item x="19"/>
        <item m="1" x="135"/>
        <item m="1" x="98"/>
        <item m="1" x="151"/>
        <item m="1" x="93"/>
        <item m="1" x="110"/>
        <item m="1" x="90"/>
        <item x="22"/>
        <item x="68"/>
        <item x="49"/>
        <item m="1" x="85"/>
        <item m="1" x="152"/>
        <item m="1" x="144"/>
        <item m="1" x="150"/>
        <item m="1" x="128"/>
        <item m="1" x="121"/>
        <item x="23"/>
        <item x="43"/>
        <item m="1" x="160"/>
        <item x="26"/>
        <item m="1" x="122"/>
        <item m="1" x="146"/>
        <item x="29"/>
        <item m="1" x="158"/>
        <item m="1" x="100"/>
        <item x="50"/>
        <item x="18"/>
        <item x="31"/>
        <item m="1" x="142"/>
        <item m="1" x="145"/>
        <item m="1" x="156"/>
        <item m="1" x="79"/>
        <item x="72"/>
        <item m="1" x="126"/>
        <item m="1" x="80"/>
        <item x="48"/>
        <item x="0"/>
        <item x="1"/>
        <item x="70"/>
        <item x="54"/>
        <item x="75"/>
        <item x="7"/>
        <item x="8"/>
        <item x="21"/>
        <item x="17"/>
        <item x="40"/>
        <item x="42"/>
        <item x="28"/>
        <item x="52"/>
        <item x="53"/>
        <item x="33"/>
        <item x="32"/>
        <item x="35"/>
        <item x="65"/>
        <item x="37"/>
        <item x="62"/>
        <item x="66"/>
        <item x="24"/>
        <item x="45"/>
        <item x="27"/>
        <item x="44"/>
        <item x="6"/>
        <item x="5"/>
        <item x="60"/>
        <item x="30"/>
        <item x="73"/>
        <item x="74"/>
        <item x="56"/>
        <item x="12"/>
        <item x="13"/>
        <item x="9"/>
        <item x="10"/>
        <item x="38"/>
        <item x="63"/>
        <item x="58"/>
        <item x="39"/>
        <item x="59"/>
        <item x="67"/>
      </items>
    </pivotField>
    <pivotField axis="axisRow" compact="0" outline="0" subtotalTop="0" showAll="0" sortType="ascending" defaultSubtotal="0">
      <items count="160">
        <item x="8"/>
        <item x="76"/>
        <item x="7"/>
        <item x="38"/>
        <item m="1" x="123"/>
        <item x="37"/>
        <item x="11"/>
        <item x="74"/>
        <item x="68"/>
        <item x="55"/>
        <item x="67"/>
        <item x="63"/>
        <item x="65"/>
        <item m="1" x="102"/>
        <item m="1" x="104"/>
        <item m="1" x="118"/>
        <item x="75"/>
        <item x="0"/>
        <item m="1" x="134"/>
        <item m="1" x="108"/>
        <item m="1" x="150"/>
        <item x="6"/>
        <item m="1" x="155"/>
        <item m="1" x="109"/>
        <item m="1" x="116"/>
        <item x="36"/>
        <item m="1" x="132"/>
        <item x="5"/>
        <item m="1" x="140"/>
        <item m="1" x="101"/>
        <item x="64"/>
        <item m="1" x="122"/>
        <item x="28"/>
        <item x="52"/>
        <item x="43"/>
        <item x="22"/>
        <item x="33"/>
        <item m="1" x="86"/>
        <item m="1" x="103"/>
        <item m="1" x="111"/>
        <item m="1" x="139"/>
        <item m="1" x="112"/>
        <item m="1" x="137"/>
        <item m="1" x="110"/>
        <item m="1" x="84"/>
        <item x="66"/>
        <item m="1" x="107"/>
        <item x="23"/>
        <item m="1" x="151"/>
        <item m="1" x="97"/>
        <item m="1" x="133"/>
        <item x="2"/>
        <item x="71"/>
        <item m="1" x="81"/>
        <item x="4"/>
        <item m="1" x="115"/>
        <item m="1" x="152"/>
        <item m="1" x="157"/>
        <item x="17"/>
        <item x="18"/>
        <item x="12"/>
        <item m="1" x="148"/>
        <item x="42"/>
        <item m="1" x="98"/>
        <item x="9"/>
        <item m="1" x="138"/>
        <item x="34"/>
        <item m="1" x="114"/>
        <item x="39"/>
        <item m="1" x="92"/>
        <item x="19"/>
        <item m="1" x="79"/>
        <item m="1" x="136"/>
        <item m="1" x="124"/>
        <item x="35"/>
        <item x="54"/>
        <item m="1" x="94"/>
        <item x="40"/>
        <item m="1" x="121"/>
        <item m="1" x="135"/>
        <item m="1" x="130"/>
        <item m="1" x="127"/>
        <item m="1" x="85"/>
        <item m="1" x="149"/>
        <item x="57"/>
        <item m="1" x="105"/>
        <item m="1" x="143"/>
        <item x="1"/>
        <item x="29"/>
        <item x="10"/>
        <item x="24"/>
        <item x="15"/>
        <item m="1" x="119"/>
        <item m="1" x="117"/>
        <item m="1" x="158"/>
        <item x="3"/>
        <item m="1" x="91"/>
        <item m="1" x="95"/>
        <item m="1" x="96"/>
        <item x="21"/>
        <item x="30"/>
        <item x="41"/>
        <item m="1" x="142"/>
        <item x="58"/>
        <item x="20"/>
        <item m="1" x="131"/>
        <item m="1" x="145"/>
        <item m="1" x="80"/>
        <item x="49"/>
        <item x="48"/>
        <item m="1" x="89"/>
        <item m="1" x="159"/>
        <item m="1" x="93"/>
        <item m="1" x="147"/>
        <item x="13"/>
        <item m="1" x="83"/>
        <item m="1" x="154"/>
        <item m="1" x="126"/>
        <item x="32"/>
        <item x="62"/>
        <item m="1" x="87"/>
        <item x="51"/>
        <item x="25"/>
        <item m="1" x="141"/>
        <item x="56"/>
        <item x="50"/>
        <item m="1" x="82"/>
        <item x="72"/>
        <item x="14"/>
        <item x="46"/>
        <item x="59"/>
        <item m="1" x="99"/>
        <item m="1" x="106"/>
        <item x="70"/>
        <item x="44"/>
        <item m="1" x="144"/>
        <item x="31"/>
        <item m="1" x="153"/>
        <item x="16"/>
        <item x="26"/>
        <item x="69"/>
        <item x="73"/>
        <item m="1" x="128"/>
        <item m="1" x="120"/>
        <item m="1" x="146"/>
        <item x="53"/>
        <item m="1" x="100"/>
        <item x="45"/>
        <item m="1" x="78"/>
        <item x="27"/>
        <item x="47"/>
        <item m="1" x="156"/>
        <item x="61"/>
        <item m="1" x="113"/>
        <item m="1" x="129"/>
        <item m="1" x="90"/>
        <item m="1" x="88"/>
        <item m="1" x="125"/>
        <item x="60"/>
        <item x="77"/>
      </items>
    </pivotField>
    <pivotField compact="0" outline="0" subtotalTop="0" showAll="0" sortType="descending" defaultSubtotal="0">
      <items count="10">
        <item x="7"/>
        <item x="1"/>
        <item x="2"/>
        <item x="0"/>
        <item x="4"/>
        <item x="5"/>
        <item x="6"/>
        <item m="1" x="9"/>
        <item x="8"/>
        <item x="3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ubtotalTop="0" showAll="0" sortType="descending" defaultSubtotal="0">
      <items count="17">
        <item h="1" x="12"/>
        <item h="1" x="5"/>
        <item h="1" m="1" x="16"/>
        <item h="1" x="11"/>
        <item h="1" x="8"/>
        <item h="1" x="7"/>
        <item h="1" x="3"/>
        <item h="1" m="1" x="14"/>
        <item h="1" x="2"/>
        <item h="1" x="4"/>
        <item h="1" x="10"/>
        <item x="0"/>
        <item h="1" x="6"/>
        <item h="1" x="9"/>
        <item h="1" x="13"/>
        <item h="1" m="1" x="15"/>
        <item x="1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dataField="1" compact="0" outline="0" subtotalTop="0" showAll="0" defaultSubtotal="0"/>
    <pivotField dataField="1" compact="0" outline="0" subtotalTop="0" showAll="0" defaultSubtotal="0"/>
    <pivotField compact="0" outline="0" showAll="0" defaultSubtotal="0"/>
    <pivotField dataField="1" compact="0" outline="0" subtotalTop="0" showAll="0" defaultSubtotal="0"/>
    <pivotField dataField="1" compact="0" outline="0" subtotalTop="0" showAll="0" defaultSubtotal="0"/>
  </pivotFields>
  <rowFields count="4">
    <field x="3"/>
    <field x="4"/>
    <field x="5"/>
    <field x="7"/>
  </rowFields>
  <rowItems count="10">
    <i>
      <x v="169"/>
      <x v="152"/>
      <x v="21"/>
      <x v="16"/>
    </i>
    <i>
      <x v="135"/>
      <x v="129"/>
      <x v="52"/>
      <x v="11"/>
    </i>
    <i>
      <x v="132"/>
      <x v="126"/>
      <x v="145"/>
      <x v="11"/>
    </i>
    <i>
      <x v="45"/>
      <x v="49"/>
      <x v="127"/>
      <x v="11"/>
    </i>
    <i>
      <x v="6"/>
      <x v="24"/>
      <x v="121"/>
      <x v="16"/>
    </i>
    <i>
      <x v="120"/>
      <x v="117"/>
      <x v="6"/>
      <x v="11"/>
    </i>
    <i>
      <x v="131"/>
      <x v="110"/>
      <x v="33"/>
      <x v="11"/>
    </i>
    <i>
      <x v="134"/>
      <x v="128"/>
      <x v="87"/>
      <x v="11"/>
    </i>
    <i>
      <x v="170"/>
      <x v="153"/>
      <x v="27"/>
      <x v="16"/>
    </i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1">
    <pageField fld="0" item="8" hier="-1"/>
  </pageFields>
  <dataFields count="4">
    <dataField name="Count of Edibles" fld="8" subtotal="count" baseField="0" baseItem="0" numFmtId="1"/>
    <dataField name="Count of Inedibles" fld="9" subtotal="count" baseField="0" baseItem="0"/>
    <dataField name="Sum of kg" fld="11" baseField="0" baseItem="0" numFmtId="166"/>
    <dataField name="Sum of Points" fld="12" baseField="0" baseItem="0" numFmtId="166"/>
  </dataFields>
  <formats count="67">
    <format dxfId="1078">
      <pivotArea field="3" type="button" dataOnly="0" labelOnly="1" outline="0" axis="axisRow" fieldPosition="0"/>
    </format>
    <format dxfId="1077">
      <pivotArea field="4" type="button" dataOnly="0" labelOnly="1" outline="0" axis="axisRow" fieldPosition="1"/>
    </format>
    <format dxfId="1076">
      <pivotArea field="5" type="button" dataOnly="0" labelOnly="1" outline="0" axis="axisRow" fieldPosition="2"/>
    </format>
    <format dxfId="1075">
      <pivotArea field="6" type="button" dataOnly="0" labelOnly="1" outline="0"/>
    </format>
    <format dxfId="1074">
      <pivotArea field="3" type="button" dataOnly="0" labelOnly="1" outline="0" axis="axisRow" fieldPosition="0"/>
    </format>
    <format dxfId="1073">
      <pivotArea field="4" type="button" dataOnly="0" labelOnly="1" outline="0" axis="axisRow" fieldPosition="1"/>
    </format>
    <format dxfId="1072">
      <pivotArea field="5" type="button" dataOnly="0" labelOnly="1" outline="0" axis="axisRow" fieldPosition="2"/>
    </format>
    <format dxfId="1071">
      <pivotArea field="6" type="button" dataOnly="0" labelOnly="1" outline="0"/>
    </format>
    <format dxfId="1070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069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068">
      <pivotArea dataOnly="0" labelOnly="1" outline="0" fieldPosition="0">
        <references count="1">
          <reference field="4294967294" count="1">
            <x v="1"/>
          </reference>
        </references>
      </pivotArea>
    </format>
    <format dxfId="1067">
      <pivotArea outline="0" collapsedLevelsAreSubtotals="1" fieldPosition="0">
        <references count="1">
          <reference field="4294967294" count="1" selected="0">
            <x v="3"/>
          </reference>
        </references>
      </pivotArea>
    </format>
    <format dxfId="1066">
      <pivotArea outline="0" fieldPosition="0">
        <references count="1">
          <reference field="4294967294" count="1">
            <x v="0"/>
          </reference>
        </references>
      </pivotArea>
    </format>
    <format dxfId="1065">
      <pivotArea field="3" type="button" dataOnly="0" labelOnly="1" outline="0" axis="axisRow" fieldPosition="0"/>
    </format>
    <format dxfId="1064">
      <pivotArea field="7" type="button" dataOnly="0" labelOnly="1" outline="0" axis="axisRow" fieldPosition="3"/>
    </format>
    <format dxfId="1063">
      <pivotArea field="4" type="button" dataOnly="0" labelOnly="1" outline="0" axis="axisRow" fieldPosition="1"/>
    </format>
    <format dxfId="1062">
      <pivotArea field="5" type="button" dataOnly="0" labelOnly="1" outline="0" axis="axisRow" fieldPosition="2"/>
    </format>
    <format dxfId="1061">
      <pivotArea field="6" type="button" dataOnly="0" labelOnly="1" outline="0"/>
    </format>
    <format dxfId="1060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059">
      <pivotArea field="3" type="button" dataOnly="0" labelOnly="1" outline="0" axis="axisRow" fieldPosition="0"/>
    </format>
    <format dxfId="1058">
      <pivotArea field="7" type="button" dataOnly="0" labelOnly="1" outline="0" axis="axisRow" fieldPosition="3"/>
    </format>
    <format dxfId="1057">
      <pivotArea field="4" type="button" dataOnly="0" labelOnly="1" outline="0" axis="axisRow" fieldPosition="1"/>
    </format>
    <format dxfId="1056">
      <pivotArea field="5" type="button" dataOnly="0" labelOnly="1" outline="0" axis="axisRow" fieldPosition="2"/>
    </format>
    <format dxfId="1055">
      <pivotArea field="6" type="button" dataOnly="0" labelOnly="1" outline="0"/>
    </format>
    <format dxfId="1054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053">
      <pivotArea field="3" type="button" dataOnly="0" labelOnly="1" outline="0" axis="axisRow" fieldPosition="0"/>
    </format>
    <format dxfId="1052">
      <pivotArea field="7" type="button" dataOnly="0" labelOnly="1" outline="0" axis="axisRow" fieldPosition="3"/>
    </format>
    <format dxfId="1051">
      <pivotArea field="4" type="button" dataOnly="0" labelOnly="1" outline="0" axis="axisRow" fieldPosition="1"/>
    </format>
    <format dxfId="1050">
      <pivotArea field="5" type="button" dataOnly="0" labelOnly="1" outline="0" axis="axisRow" fieldPosition="2"/>
    </format>
    <format dxfId="1049">
      <pivotArea field="6" type="button" dataOnly="0" labelOnly="1" outline="0"/>
    </format>
    <format dxfId="1048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047">
      <pivotArea dataOnly="0" labelOnly="1" outline="0" fieldPosition="0">
        <references count="1">
          <reference field="4294967294" count="1">
            <x v="3"/>
          </reference>
        </references>
      </pivotArea>
    </format>
    <format dxfId="1046">
      <pivotArea dataOnly="0" labelOnly="1" outline="0" fieldPosition="0">
        <references count="1">
          <reference field="4294967294" count="1">
            <x v="2"/>
          </reference>
        </references>
      </pivotArea>
    </format>
    <format dxfId="1045">
      <pivotArea outline="0" collapsedLevelsAreSubtotals="1" fieldPosition="0">
        <references count="1">
          <reference field="4294967294" count="2" selected="0">
            <x v="2"/>
            <x v="3"/>
          </reference>
        </references>
      </pivotArea>
    </format>
    <format dxfId="1044">
      <pivotArea field="5" type="button" dataOnly="0" labelOnly="1" outline="0" axis="axisRow" fieldPosition="2"/>
    </format>
    <format dxfId="1043">
      <pivotArea outline="0" collapsedLevelsAreSubtotals="1" fieldPosition="0"/>
    </format>
    <format dxfId="1042">
      <pivotArea field="3" type="button" dataOnly="0" labelOnly="1" outline="0" axis="axisRow" fieldPosition="0"/>
    </format>
    <format dxfId="1041">
      <pivotArea field="7" type="button" dataOnly="0" labelOnly="1" outline="0" axis="axisRow" fieldPosition="3"/>
    </format>
    <format dxfId="1040">
      <pivotArea field="4" type="button" dataOnly="0" labelOnly="1" outline="0" axis="axisRow" fieldPosition="1"/>
    </format>
    <format dxfId="1039">
      <pivotArea field="5" type="button" dataOnly="0" labelOnly="1" outline="0" axis="axisRow" fieldPosition="2"/>
    </format>
    <format dxfId="1038">
      <pivotArea field="6" type="button" dataOnly="0" labelOnly="1" outline="0"/>
    </format>
    <format dxfId="1037">
      <pivotArea dataOnly="0" labelOnly="1" outline="0" fieldPosition="0">
        <references count="1">
          <reference field="3" count="9">
            <x v="4"/>
            <x v="5"/>
            <x v="8"/>
            <x v="10"/>
            <x v="12"/>
            <x v="14"/>
            <x v="17"/>
            <x v="18"/>
            <x v="28"/>
          </reference>
        </references>
      </pivotArea>
    </format>
    <format dxfId="1036">
      <pivotArea dataOnly="0" labelOnly="1" outline="0" fieldPosition="0">
        <references count="1">
          <reference field="3" count="2">
            <x v="22"/>
            <x v="24"/>
          </reference>
        </references>
      </pivotArea>
    </format>
    <format dxfId="1035">
      <pivotArea dataOnly="0" labelOnly="1" outline="0" fieldPosition="0">
        <references count="1">
          <reference field="3" count="6">
            <x v="2"/>
            <x v="7"/>
            <x v="13"/>
            <x v="15"/>
            <x v="16"/>
            <x v="23"/>
          </reference>
        </references>
      </pivotArea>
    </format>
    <format dxfId="1034">
      <pivotArea dataOnly="0" labelOnly="1" grandRow="1" outline="0" fieldPosition="0"/>
    </format>
    <format dxfId="1033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032">
      <pivotArea field="3" type="button" dataOnly="0" labelOnly="1" outline="0" axis="axisRow" fieldPosition="0"/>
    </format>
    <format dxfId="1031">
      <pivotArea field="7" type="button" dataOnly="0" labelOnly="1" outline="0" axis="axisRow" fieldPosition="3"/>
    </format>
    <format dxfId="1030">
      <pivotArea field="4" type="button" dataOnly="0" labelOnly="1" outline="0" axis="axisRow" fieldPosition="1"/>
    </format>
    <format dxfId="1029">
      <pivotArea field="5" type="button" dataOnly="0" labelOnly="1" outline="0" axis="axisRow" fieldPosition="2"/>
    </format>
    <format dxfId="1028">
      <pivotArea field="6" type="button" dataOnly="0" labelOnly="1" outline="0"/>
    </format>
    <format dxfId="1027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026">
      <pivotArea outline="0" collapsedLevelsAreSubtotals="1" fieldPosition="0">
        <references count="1">
          <reference field="4294967294" count="1" selected="0">
            <x v="2"/>
          </reference>
        </references>
      </pivotArea>
    </format>
    <format dxfId="1025">
      <pivotArea outline="0" collapsedLevelsAreSubtotals="1" fieldPosition="0">
        <references count="1">
          <reference field="4294967294" count="1" selected="0">
            <x v="0"/>
          </reference>
        </references>
      </pivotArea>
    </format>
    <format dxfId="1024">
      <pivotArea field="-2" type="button" dataOnly="0" labelOnly="1" outline="0" axis="axisCol" fieldPosition="0"/>
    </format>
    <format dxfId="1023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022">
      <pivotArea outline="0" collapsedLevelsAreSubtotals="1" fieldPosition="0">
        <references count="1">
          <reference field="4294967294" count="2" selected="0">
            <x v="0"/>
            <x v="1"/>
          </reference>
        </references>
      </pivotArea>
    </format>
    <format dxfId="1021">
      <pivotArea field="-2" type="button" dataOnly="0" labelOnly="1" outline="0" axis="axisCol" fieldPosition="0"/>
    </format>
    <format dxfId="1020">
      <pivotArea type="topRight" dataOnly="0" labelOnly="1" outline="0" fieldPosition="0"/>
    </format>
    <format dxfId="1019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  <format dxfId="1018">
      <pivotArea field="4" type="button" dataOnly="0" labelOnly="1" outline="0" axis="axisRow" fieldPosition="1"/>
    </format>
    <format dxfId="1017">
      <pivotArea field="5" type="button" dataOnly="0" labelOnly="1" outline="0" axis="axisRow" fieldPosition="2"/>
    </format>
    <format dxfId="1016">
      <pivotArea type="all" dataOnly="0" outline="0" fieldPosition="0"/>
    </format>
    <format dxfId="1015">
      <pivotArea type="all" dataOnly="0" outline="0" fieldPosition="0"/>
    </format>
    <format dxfId="1014">
      <pivotArea dataOnly="0" labelOnly="1" outline="0" fieldPosition="0">
        <references count="1">
          <reference field="3" count="1">
            <x v="21"/>
          </reference>
        </references>
      </pivotArea>
    </format>
    <format dxfId="1013">
      <pivotArea dataOnly="0" labelOnly="1" outline="0" fieldPosition="0">
        <references count="2">
          <reference field="3" count="1" selected="0">
            <x v="21"/>
          </reference>
          <reference field="4" count="1">
            <x v="13"/>
          </reference>
        </references>
      </pivotArea>
    </format>
    <format dxfId="1012">
      <pivotArea dataOnly="0" labelOnly="1" outline="0" fieldPosition="0">
        <references count="3">
          <reference field="3" count="1" selected="0">
            <x v="21"/>
          </reference>
          <reference field="4" count="1" selected="0">
            <x v="13"/>
          </reference>
          <reference field="5" count="1">
            <x v="35"/>
          </reference>
        </references>
      </pivotArea>
    </format>
  </formats>
  <pivotTableStyleInfo name="PivotTable Style 1" showRowHeaders="1" showColHeaders="0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3BED45B-DAF5-41B0-9A3A-4EE18D6A1814}" name="PivotTable1" cacheId="139" applyNumberFormats="0" applyBorderFormats="0" applyFontFormats="0" applyPatternFormats="0" applyAlignmentFormats="0" applyWidthHeightFormats="1" dataCaption="Values" updatedVersion="8" minRefreshableVersion="3" showDrill="0" useAutoFormatting="1" colGrandTotals="0" itemPrintTitles="1" createdVersion="4" indent="0" compact="0" compactData="0" multipleFieldFilters="0">
  <location ref="A3:H16" firstHeaderRow="1" firstDataRow="2" firstDataCol="4" rowPageCount="1" colPageCount="1"/>
  <pivotFields count="13">
    <pivotField axis="axisPage" compact="0" outline="0" subtotalTop="0" showAll="0" includeNewItemsInFilter="1" defaultSubtotal="0">
      <items count="10">
        <item h="1" x="4"/>
        <item m="1" x="9"/>
        <item m="1" x="6"/>
        <item h="1" x="5"/>
        <item m="1" x="7"/>
        <item m="1" x="8"/>
        <item x="2"/>
        <item x="1"/>
        <item x="3"/>
        <item x="0"/>
      </items>
    </pivotField>
    <pivotField compact="0" outline="0" subtotalTop="0" multipleItemSelectionAllowed="1" showAll="0" defaultSubtotal="0"/>
    <pivotField compact="0" outline="0" subtotalTop="0" showAll="0" defaultSubtotal="0"/>
    <pivotField axis="axisRow" compact="0" outline="0" subtotalTop="0" showAll="0" sortType="descending" defaultSubtotal="0">
      <items count="187">
        <item x="84"/>
        <item m="1" x="116"/>
        <item x="20"/>
        <item m="1" x="92"/>
        <item x="3"/>
        <item m="1" x="124"/>
        <item x="53"/>
        <item m="1" x="182"/>
        <item x="77"/>
        <item x="23"/>
        <item x="2"/>
        <item m="1" x="163"/>
        <item m="1" x="107"/>
        <item x="4"/>
        <item m="1" x="172"/>
        <item x="38"/>
        <item x="39"/>
        <item m="1" x="176"/>
        <item m="1" x="91"/>
        <item m="1" x="139"/>
        <item m="1" x="167"/>
        <item x="22"/>
        <item m="1" x="155"/>
        <item m="1" x="128"/>
        <item m="1" x="121"/>
        <item m="1" x="117"/>
        <item m="1" x="141"/>
        <item x="65"/>
        <item m="1" x="108"/>
        <item x="69"/>
        <item m="1" x="97"/>
        <item m="1" x="111"/>
        <item m="1" x="144"/>
        <item m="1" x="125"/>
        <item m="1" x="170"/>
        <item x="47"/>
        <item m="1" x="147"/>
        <item m="1" x="93"/>
        <item m="1" x="157"/>
        <item m="1" x="165"/>
        <item m="1" x="87"/>
        <item m="1" x="127"/>
        <item m="1" x="135"/>
        <item m="1" x="90"/>
        <item m="1" x="89"/>
        <item x="79"/>
        <item x="52"/>
        <item m="1" x="105"/>
        <item m="1" x="145"/>
        <item m="1" x="140"/>
        <item m="1" x="94"/>
        <item m="1" x="186"/>
        <item x="16"/>
        <item m="1" x="175"/>
        <item m="1" x="137"/>
        <item m="1" x="110"/>
        <item m="1" x="148"/>
        <item m="1" x="88"/>
        <item m="1" x="171"/>
        <item m="1" x="119"/>
        <item m="1" x="106"/>
        <item m="1" x="162"/>
        <item m="1" x="153"/>
        <item x="42"/>
        <item m="1" x="118"/>
        <item m="1" x="142"/>
        <item m="1" x="96"/>
        <item m="1" x="138"/>
        <item m="1" x="151"/>
        <item m="1" x="102"/>
        <item m="1" x="132"/>
        <item m="1" x="98"/>
        <item m="1" x="181"/>
        <item m="1" x="154"/>
        <item m="1" x="112"/>
        <item m="1" x="150"/>
        <item m="1" x="159"/>
        <item m="1" x="113"/>
        <item m="1" x="174"/>
        <item m="1" x="169"/>
        <item m="1" x="123"/>
        <item x="15"/>
        <item m="1" x="109"/>
        <item m="1" x="99"/>
        <item m="1" x="161"/>
        <item m="1" x="100"/>
        <item x="72"/>
        <item m="1" x="166"/>
        <item m="1" x="85"/>
        <item m="1" x="173"/>
        <item m="1" x="126"/>
        <item m="1" x="133"/>
        <item m="1" x="101"/>
        <item m="1" x="129"/>
        <item x="19"/>
        <item m="1" x="149"/>
        <item m="1" x="177"/>
        <item m="1" x="179"/>
        <item m="1" x="185"/>
        <item m="1" x="156"/>
        <item x="76"/>
        <item m="1" x="164"/>
        <item m="1" x="122"/>
        <item m="1" x="120"/>
        <item m="1" x="146"/>
        <item m="1" x="86"/>
        <item m="1" x="115"/>
        <item m="1" x="160"/>
        <item m="1" x="184"/>
        <item x="24"/>
        <item m="1" x="183"/>
        <item m="1" x="114"/>
        <item m="1" x="131"/>
        <item x="32"/>
        <item m="1" x="158"/>
        <item x="31"/>
        <item m="1" x="152"/>
        <item m="1" x="136"/>
        <item m="1" x="104"/>
        <item x="58"/>
        <item x="55"/>
        <item x="35"/>
        <item m="1" x="103"/>
        <item m="1" x="143"/>
        <item m="1" x="134"/>
        <item m="1" x="168"/>
        <item m="1" x="178"/>
        <item m="1" x="180"/>
        <item m="1" x="95"/>
        <item m="1" x="130"/>
        <item x="80"/>
        <item x="54"/>
        <item x="56"/>
        <item x="0"/>
        <item x="1"/>
        <item x="78"/>
        <item x="14"/>
        <item x="63"/>
        <item x="62"/>
        <item x="11"/>
        <item x="83"/>
        <item x="7"/>
        <item x="8"/>
        <item x="21"/>
        <item x="17"/>
        <item x="46"/>
        <item x="48"/>
        <item x="18"/>
        <item x="25"/>
        <item x="28"/>
        <item x="30"/>
        <item x="33"/>
        <item x="60"/>
        <item x="61"/>
        <item x="40"/>
        <item x="57"/>
        <item x="37"/>
        <item x="36"/>
        <item x="41"/>
        <item x="73"/>
        <item x="43"/>
        <item x="70"/>
        <item x="74"/>
        <item x="49"/>
        <item x="26"/>
        <item x="27"/>
        <item x="51"/>
        <item x="29"/>
        <item x="50"/>
        <item x="6"/>
        <item x="5"/>
        <item x="68"/>
        <item x="59"/>
        <item x="34"/>
        <item x="81"/>
        <item x="82"/>
        <item x="64"/>
        <item x="12"/>
        <item x="13"/>
        <item x="9"/>
        <item x="10"/>
        <item x="44"/>
        <item x="71"/>
        <item x="66"/>
        <item x="45"/>
        <item x="67"/>
        <item x="75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ubtotalTop="0" showAll="0" defaultSubtotal="0">
      <items count="169">
        <item m="1" x="83"/>
        <item x="51"/>
        <item m="1" x="101"/>
        <item x="11"/>
        <item m="1" x="119"/>
        <item m="1" x="159"/>
        <item m="1" x="106"/>
        <item m="1" x="88"/>
        <item m="1" x="120"/>
        <item x="20"/>
        <item x="61"/>
        <item m="1" x="136"/>
        <item x="25"/>
        <item x="3"/>
        <item m="1" x="147"/>
        <item x="4"/>
        <item x="55"/>
        <item x="2"/>
        <item x="69"/>
        <item m="1" x="118"/>
        <item m="1" x="86"/>
        <item m="1" x="112"/>
        <item m="1" x="143"/>
        <item x="34"/>
        <item x="47"/>
        <item m="1" x="111"/>
        <item x="57"/>
        <item x="14"/>
        <item x="16"/>
        <item m="1" x="161"/>
        <item m="1" x="153"/>
        <item m="1" x="162"/>
        <item m="1" x="166"/>
        <item x="15"/>
        <item m="1" x="163"/>
        <item m="1" x="137"/>
        <item x="41"/>
        <item m="1" x="78"/>
        <item m="1" x="109"/>
        <item m="1" x="164"/>
        <item m="1" x="117"/>
        <item m="1" x="148"/>
        <item m="1" x="81"/>
        <item m="1" x="82"/>
        <item m="1" x="84"/>
        <item x="76"/>
        <item m="1" x="104"/>
        <item m="1" x="127"/>
        <item m="1" x="114"/>
        <item x="71"/>
        <item x="46"/>
        <item m="1" x="141"/>
        <item m="1" x="129"/>
        <item m="1" x="132"/>
        <item m="1" x="107"/>
        <item m="1" x="123"/>
        <item m="1" x="89"/>
        <item m="1" x="113"/>
        <item m="1" x="97"/>
        <item m="1" x="149"/>
        <item m="1" x="154"/>
        <item m="1" x="87"/>
        <item x="36"/>
        <item m="1" x="125"/>
        <item m="1" x="134"/>
        <item m="1" x="168"/>
        <item m="1" x="92"/>
        <item m="1" x="139"/>
        <item m="1" x="96"/>
        <item m="1" x="108"/>
        <item m="1" x="167"/>
        <item m="1" x="131"/>
        <item m="1" x="155"/>
        <item m="1" x="133"/>
        <item m="1" x="94"/>
        <item m="1" x="130"/>
        <item m="1" x="157"/>
        <item m="1" x="124"/>
        <item m="1" x="105"/>
        <item m="1" x="91"/>
        <item x="77"/>
        <item m="1" x="116"/>
        <item m="1" x="138"/>
        <item x="64"/>
        <item m="1" x="140"/>
        <item m="1" x="99"/>
        <item m="1" x="95"/>
        <item m="1" x="102"/>
        <item m="1" x="115"/>
        <item m="1" x="165"/>
        <item m="1" x="103"/>
        <item x="19"/>
        <item m="1" x="135"/>
        <item m="1" x="98"/>
        <item m="1" x="151"/>
        <item m="1" x="93"/>
        <item m="1" x="110"/>
        <item m="1" x="90"/>
        <item x="22"/>
        <item x="68"/>
        <item x="49"/>
        <item m="1" x="85"/>
        <item m="1" x="152"/>
        <item m="1" x="144"/>
        <item m="1" x="150"/>
        <item m="1" x="128"/>
        <item m="1" x="121"/>
        <item x="23"/>
        <item x="43"/>
        <item m="1" x="160"/>
        <item x="26"/>
        <item m="1" x="122"/>
        <item m="1" x="146"/>
        <item x="29"/>
        <item m="1" x="158"/>
        <item m="1" x="100"/>
        <item x="50"/>
        <item x="18"/>
        <item x="31"/>
        <item m="1" x="142"/>
        <item m="1" x="145"/>
        <item m="1" x="156"/>
        <item m="1" x="79"/>
        <item x="72"/>
        <item m="1" x="126"/>
        <item m="1" x="80"/>
        <item x="48"/>
        <item x="0"/>
        <item x="1"/>
        <item x="70"/>
        <item x="54"/>
        <item x="75"/>
        <item x="7"/>
        <item x="8"/>
        <item x="21"/>
        <item x="17"/>
        <item x="40"/>
        <item x="42"/>
        <item x="28"/>
        <item x="52"/>
        <item x="53"/>
        <item x="33"/>
        <item x="32"/>
        <item x="35"/>
        <item x="65"/>
        <item x="37"/>
        <item x="62"/>
        <item x="66"/>
        <item x="24"/>
        <item x="45"/>
        <item x="27"/>
        <item x="44"/>
        <item x="6"/>
        <item x="5"/>
        <item x="60"/>
        <item x="30"/>
        <item x="73"/>
        <item x="74"/>
        <item x="56"/>
        <item x="12"/>
        <item x="13"/>
        <item x="9"/>
        <item x="10"/>
        <item x="38"/>
        <item x="63"/>
        <item x="58"/>
        <item x="39"/>
        <item x="59"/>
        <item x="67"/>
      </items>
    </pivotField>
    <pivotField axis="axisRow" compact="0" outline="0" subtotalTop="0" showAll="0" sortType="ascending" defaultSubtotal="0">
      <items count="160">
        <item x="8"/>
        <item x="76"/>
        <item x="7"/>
        <item x="38"/>
        <item m="1" x="123"/>
        <item x="37"/>
        <item x="11"/>
        <item x="74"/>
        <item x="68"/>
        <item x="55"/>
        <item x="67"/>
        <item x="63"/>
        <item x="65"/>
        <item m="1" x="102"/>
        <item m="1" x="104"/>
        <item m="1" x="118"/>
        <item x="75"/>
        <item x="0"/>
        <item m="1" x="134"/>
        <item m="1" x="108"/>
        <item m="1" x="150"/>
        <item x="6"/>
        <item m="1" x="155"/>
        <item m="1" x="109"/>
        <item m="1" x="116"/>
        <item x="36"/>
        <item m="1" x="132"/>
        <item x="5"/>
        <item m="1" x="140"/>
        <item m="1" x="101"/>
        <item x="64"/>
        <item m="1" x="122"/>
        <item x="28"/>
        <item x="52"/>
        <item x="43"/>
        <item x="22"/>
        <item x="33"/>
        <item m="1" x="86"/>
        <item m="1" x="103"/>
        <item m="1" x="111"/>
        <item m="1" x="139"/>
        <item m="1" x="112"/>
        <item m="1" x="137"/>
        <item m="1" x="110"/>
        <item m="1" x="84"/>
        <item x="66"/>
        <item m="1" x="107"/>
        <item x="23"/>
        <item m="1" x="151"/>
        <item m="1" x="97"/>
        <item m="1" x="133"/>
        <item x="2"/>
        <item x="71"/>
        <item m="1" x="81"/>
        <item x="4"/>
        <item m="1" x="115"/>
        <item m="1" x="152"/>
        <item m="1" x="157"/>
        <item x="17"/>
        <item x="18"/>
        <item x="12"/>
        <item m="1" x="148"/>
        <item x="42"/>
        <item m="1" x="98"/>
        <item x="9"/>
        <item m="1" x="138"/>
        <item x="34"/>
        <item m="1" x="114"/>
        <item x="39"/>
        <item m="1" x="92"/>
        <item x="19"/>
        <item m="1" x="79"/>
        <item m="1" x="136"/>
        <item m="1" x="124"/>
        <item x="35"/>
        <item x="54"/>
        <item m="1" x="94"/>
        <item x="40"/>
        <item m="1" x="121"/>
        <item m="1" x="135"/>
        <item m="1" x="130"/>
        <item m="1" x="127"/>
        <item m="1" x="85"/>
        <item m="1" x="149"/>
        <item x="57"/>
        <item m="1" x="105"/>
        <item m="1" x="143"/>
        <item x="1"/>
        <item x="29"/>
        <item x="10"/>
        <item x="24"/>
        <item x="15"/>
        <item m="1" x="119"/>
        <item m="1" x="117"/>
        <item m="1" x="158"/>
        <item x="3"/>
        <item m="1" x="91"/>
        <item m="1" x="95"/>
        <item m="1" x="96"/>
        <item x="21"/>
        <item x="30"/>
        <item x="41"/>
        <item m="1" x="142"/>
        <item x="58"/>
        <item x="20"/>
        <item m="1" x="131"/>
        <item m="1" x="145"/>
        <item m="1" x="80"/>
        <item x="49"/>
        <item x="48"/>
        <item m="1" x="89"/>
        <item m="1" x="159"/>
        <item m="1" x="93"/>
        <item m="1" x="147"/>
        <item x="13"/>
        <item m="1" x="83"/>
        <item m="1" x="154"/>
        <item m="1" x="126"/>
        <item x="32"/>
        <item x="62"/>
        <item m="1" x="87"/>
        <item x="51"/>
        <item x="25"/>
        <item m="1" x="141"/>
        <item x="56"/>
        <item x="50"/>
        <item m="1" x="82"/>
        <item x="72"/>
        <item x="14"/>
        <item x="46"/>
        <item x="59"/>
        <item m="1" x="99"/>
        <item m="1" x="106"/>
        <item x="70"/>
        <item x="44"/>
        <item m="1" x="144"/>
        <item x="31"/>
        <item m="1" x="153"/>
        <item x="16"/>
        <item x="26"/>
        <item x="69"/>
        <item x="73"/>
        <item m="1" x="128"/>
        <item m="1" x="120"/>
        <item m="1" x="146"/>
        <item x="53"/>
        <item m="1" x="100"/>
        <item x="45"/>
        <item m="1" x="78"/>
        <item x="27"/>
        <item x="47"/>
        <item m="1" x="156"/>
        <item x="61"/>
        <item m="1" x="113"/>
        <item m="1" x="129"/>
        <item m="1" x="90"/>
        <item m="1" x="88"/>
        <item m="1" x="125"/>
        <item x="60"/>
        <item x="77"/>
      </items>
    </pivotField>
    <pivotField compact="0" outline="0" subtotalTop="0" showAll="0" sortType="descending" defaultSubtotal="0">
      <items count="10">
        <item x="7"/>
        <item x="1"/>
        <item x="2"/>
        <item x="0"/>
        <item x="4"/>
        <item x="5"/>
        <item x="6"/>
        <item m="1" x="9"/>
        <item x="8"/>
        <item x="3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ubtotalTop="0" showAll="0" sortType="descending" defaultSubtotal="0">
      <items count="17">
        <item h="1" x="12"/>
        <item h="1" x="5"/>
        <item h="1" m="1" x="16"/>
        <item h="1" x="11"/>
        <item h="1" x="8"/>
        <item h="1" x="7"/>
        <item h="1" x="3"/>
        <item h="1" m="1" x="14"/>
        <item h="1" x="2"/>
        <item h="1" x="4"/>
        <item h="1" x="10"/>
        <item x="0"/>
        <item h="1" x="6"/>
        <item h="1" x="9"/>
        <item h="1" x="13"/>
        <item h="1" m="1" x="15"/>
        <item x="1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dataField="1" compact="0" outline="0" subtotalTop="0" showAll="0" defaultSubtotal="0"/>
    <pivotField dataField="1" compact="0" outline="0" subtotalTop="0" showAll="0" defaultSubtotal="0"/>
    <pivotField compact="0" outline="0" showAll="0" defaultSubtotal="0"/>
    <pivotField dataField="1" compact="0" outline="0" subtotalTop="0" showAll="0" defaultSubtotal="0"/>
    <pivotField dataField="1" compact="0" outline="0" subtotalTop="0" showAll="0" defaultSubtotal="0"/>
  </pivotFields>
  <rowFields count="4">
    <field x="3"/>
    <field x="4"/>
    <field x="5"/>
    <field x="7"/>
  </rowFields>
  <rowItems count="12">
    <i>
      <x v="132"/>
      <x v="126"/>
      <x v="145"/>
      <x v="11"/>
    </i>
    <i>
      <x v="133"/>
      <x v="127"/>
      <x v="17"/>
      <x v="11"/>
    </i>
    <i>
      <x v="120"/>
      <x v="117"/>
      <x v="6"/>
      <x v="11"/>
    </i>
    <i>
      <x v="13"/>
      <x v="15"/>
      <x v="54"/>
      <x v="16"/>
    </i>
    <i>
      <x v="134"/>
      <x v="128"/>
      <x v="87"/>
      <x v="11"/>
    </i>
    <i>
      <x v="10"/>
      <x v="17"/>
      <x v="51"/>
      <x v="16"/>
    </i>
    <i>
      <x v="170"/>
      <x v="153"/>
      <x v="27"/>
      <x v="16"/>
    </i>
    <i>
      <x v="169"/>
      <x v="152"/>
      <x v="21"/>
      <x v="16"/>
    </i>
    <i>
      <x v="4"/>
      <x v="13"/>
      <x v="95"/>
      <x v="16"/>
    </i>
    <i>
      <x v="6"/>
      <x v="24"/>
      <x v="121"/>
      <x v="16"/>
    </i>
    <i>
      <x v="131"/>
      <x v="110"/>
      <x v="33"/>
      <x v="11"/>
    </i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1">
    <pageField fld="0" item="9" hier="-1"/>
  </pageFields>
  <dataFields count="4">
    <dataField name="Count of Edibles" fld="8" subtotal="count" baseField="0" baseItem="0" numFmtId="1"/>
    <dataField name="Count of Inedibles" fld="9" subtotal="count" baseField="0" baseItem="0"/>
    <dataField name="Sum of kg" fld="11" baseField="0" baseItem="0" numFmtId="166"/>
    <dataField name="Sum of Points" fld="12" baseField="0" baseItem="0" numFmtId="166"/>
  </dataFields>
  <formats count="67">
    <format dxfId="1011">
      <pivotArea field="3" type="button" dataOnly="0" labelOnly="1" outline="0" axis="axisRow" fieldPosition="0"/>
    </format>
    <format dxfId="1010">
      <pivotArea field="4" type="button" dataOnly="0" labelOnly="1" outline="0" axis="axisRow" fieldPosition="1"/>
    </format>
    <format dxfId="1009">
      <pivotArea field="5" type="button" dataOnly="0" labelOnly="1" outline="0" axis="axisRow" fieldPosition="2"/>
    </format>
    <format dxfId="1008">
      <pivotArea field="6" type="button" dataOnly="0" labelOnly="1" outline="0"/>
    </format>
    <format dxfId="1007">
      <pivotArea field="3" type="button" dataOnly="0" labelOnly="1" outline="0" axis="axisRow" fieldPosition="0"/>
    </format>
    <format dxfId="1006">
      <pivotArea field="4" type="button" dataOnly="0" labelOnly="1" outline="0" axis="axisRow" fieldPosition="1"/>
    </format>
    <format dxfId="1005">
      <pivotArea field="5" type="button" dataOnly="0" labelOnly="1" outline="0" axis="axisRow" fieldPosition="2"/>
    </format>
    <format dxfId="1004">
      <pivotArea field="6" type="button" dataOnly="0" labelOnly="1" outline="0"/>
    </format>
    <format dxfId="1003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002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001">
      <pivotArea dataOnly="0" labelOnly="1" outline="0" fieldPosition="0">
        <references count="1">
          <reference field="4294967294" count="1">
            <x v="1"/>
          </reference>
        </references>
      </pivotArea>
    </format>
    <format dxfId="1000">
      <pivotArea outline="0" collapsedLevelsAreSubtotals="1" fieldPosition="0">
        <references count="1">
          <reference field="4294967294" count="1" selected="0">
            <x v="3"/>
          </reference>
        </references>
      </pivotArea>
    </format>
    <format dxfId="999">
      <pivotArea outline="0" fieldPosition="0">
        <references count="1">
          <reference field="4294967294" count="1">
            <x v="0"/>
          </reference>
        </references>
      </pivotArea>
    </format>
    <format dxfId="998">
      <pivotArea field="3" type="button" dataOnly="0" labelOnly="1" outline="0" axis="axisRow" fieldPosition="0"/>
    </format>
    <format dxfId="997">
      <pivotArea field="7" type="button" dataOnly="0" labelOnly="1" outline="0" axis="axisRow" fieldPosition="3"/>
    </format>
    <format dxfId="996">
      <pivotArea field="4" type="button" dataOnly="0" labelOnly="1" outline="0" axis="axisRow" fieldPosition="1"/>
    </format>
    <format dxfId="995">
      <pivotArea field="5" type="button" dataOnly="0" labelOnly="1" outline="0" axis="axisRow" fieldPosition="2"/>
    </format>
    <format dxfId="994">
      <pivotArea field="6" type="button" dataOnly="0" labelOnly="1" outline="0"/>
    </format>
    <format dxfId="993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992">
      <pivotArea field="3" type="button" dataOnly="0" labelOnly="1" outline="0" axis="axisRow" fieldPosition="0"/>
    </format>
    <format dxfId="991">
      <pivotArea field="7" type="button" dataOnly="0" labelOnly="1" outline="0" axis="axisRow" fieldPosition="3"/>
    </format>
    <format dxfId="990">
      <pivotArea field="4" type="button" dataOnly="0" labelOnly="1" outline="0" axis="axisRow" fieldPosition="1"/>
    </format>
    <format dxfId="989">
      <pivotArea field="5" type="button" dataOnly="0" labelOnly="1" outline="0" axis="axisRow" fieldPosition="2"/>
    </format>
    <format dxfId="988">
      <pivotArea field="6" type="button" dataOnly="0" labelOnly="1" outline="0"/>
    </format>
    <format dxfId="987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986">
      <pivotArea field="3" type="button" dataOnly="0" labelOnly="1" outline="0" axis="axisRow" fieldPosition="0"/>
    </format>
    <format dxfId="985">
      <pivotArea field="7" type="button" dataOnly="0" labelOnly="1" outline="0" axis="axisRow" fieldPosition="3"/>
    </format>
    <format dxfId="984">
      <pivotArea field="4" type="button" dataOnly="0" labelOnly="1" outline="0" axis="axisRow" fieldPosition="1"/>
    </format>
    <format dxfId="983">
      <pivotArea field="5" type="button" dataOnly="0" labelOnly="1" outline="0" axis="axisRow" fieldPosition="2"/>
    </format>
    <format dxfId="982">
      <pivotArea field="6" type="button" dataOnly="0" labelOnly="1" outline="0"/>
    </format>
    <format dxfId="981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980">
      <pivotArea dataOnly="0" labelOnly="1" outline="0" fieldPosition="0">
        <references count="1">
          <reference field="4294967294" count="1">
            <x v="3"/>
          </reference>
        </references>
      </pivotArea>
    </format>
    <format dxfId="979">
      <pivotArea dataOnly="0" labelOnly="1" outline="0" fieldPosition="0">
        <references count="1">
          <reference field="4294967294" count="1">
            <x v="2"/>
          </reference>
        </references>
      </pivotArea>
    </format>
    <format dxfId="978">
      <pivotArea outline="0" collapsedLevelsAreSubtotals="1" fieldPosition="0">
        <references count="1">
          <reference field="4294967294" count="2" selected="0">
            <x v="2"/>
            <x v="3"/>
          </reference>
        </references>
      </pivotArea>
    </format>
    <format dxfId="977">
      <pivotArea field="5" type="button" dataOnly="0" labelOnly="1" outline="0" axis="axisRow" fieldPosition="2"/>
    </format>
    <format dxfId="976">
      <pivotArea outline="0" collapsedLevelsAreSubtotals="1" fieldPosition="0"/>
    </format>
    <format dxfId="975">
      <pivotArea field="3" type="button" dataOnly="0" labelOnly="1" outline="0" axis="axisRow" fieldPosition="0"/>
    </format>
    <format dxfId="974">
      <pivotArea field="7" type="button" dataOnly="0" labelOnly="1" outline="0" axis="axisRow" fieldPosition="3"/>
    </format>
    <format dxfId="973">
      <pivotArea field="4" type="button" dataOnly="0" labelOnly="1" outline="0" axis="axisRow" fieldPosition="1"/>
    </format>
    <format dxfId="972">
      <pivotArea field="5" type="button" dataOnly="0" labelOnly="1" outline="0" axis="axisRow" fieldPosition="2"/>
    </format>
    <format dxfId="971">
      <pivotArea field="6" type="button" dataOnly="0" labelOnly="1" outline="0"/>
    </format>
    <format dxfId="970">
      <pivotArea dataOnly="0" labelOnly="1" outline="0" fieldPosition="0">
        <references count="1">
          <reference field="3" count="9">
            <x v="4"/>
            <x v="5"/>
            <x v="8"/>
            <x v="10"/>
            <x v="12"/>
            <x v="14"/>
            <x v="17"/>
            <x v="18"/>
            <x v="28"/>
          </reference>
        </references>
      </pivotArea>
    </format>
    <format dxfId="969">
      <pivotArea dataOnly="0" labelOnly="1" outline="0" fieldPosition="0">
        <references count="1">
          <reference field="3" count="2">
            <x v="22"/>
            <x v="24"/>
          </reference>
        </references>
      </pivotArea>
    </format>
    <format dxfId="968">
      <pivotArea dataOnly="0" labelOnly="1" outline="0" fieldPosition="0">
        <references count="1">
          <reference field="3" count="6">
            <x v="2"/>
            <x v="7"/>
            <x v="13"/>
            <x v="15"/>
            <x v="16"/>
            <x v="23"/>
          </reference>
        </references>
      </pivotArea>
    </format>
    <format dxfId="967">
      <pivotArea dataOnly="0" labelOnly="1" grandRow="1" outline="0" fieldPosition="0"/>
    </format>
    <format dxfId="966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965">
      <pivotArea field="3" type="button" dataOnly="0" labelOnly="1" outline="0" axis="axisRow" fieldPosition="0"/>
    </format>
    <format dxfId="964">
      <pivotArea field="7" type="button" dataOnly="0" labelOnly="1" outline="0" axis="axisRow" fieldPosition="3"/>
    </format>
    <format dxfId="963">
      <pivotArea field="4" type="button" dataOnly="0" labelOnly="1" outline="0" axis="axisRow" fieldPosition="1"/>
    </format>
    <format dxfId="962">
      <pivotArea field="5" type="button" dataOnly="0" labelOnly="1" outline="0" axis="axisRow" fieldPosition="2"/>
    </format>
    <format dxfId="961">
      <pivotArea field="6" type="button" dataOnly="0" labelOnly="1" outline="0"/>
    </format>
    <format dxfId="960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959">
      <pivotArea outline="0" collapsedLevelsAreSubtotals="1" fieldPosition="0">
        <references count="1">
          <reference field="4294967294" count="1" selected="0">
            <x v="2"/>
          </reference>
        </references>
      </pivotArea>
    </format>
    <format dxfId="958">
      <pivotArea outline="0" collapsedLevelsAreSubtotals="1" fieldPosition="0">
        <references count="1">
          <reference field="4294967294" count="1" selected="0">
            <x v="0"/>
          </reference>
        </references>
      </pivotArea>
    </format>
    <format dxfId="957">
      <pivotArea field="-2" type="button" dataOnly="0" labelOnly="1" outline="0" axis="axisCol" fieldPosition="0"/>
    </format>
    <format dxfId="956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955">
      <pivotArea outline="0" collapsedLevelsAreSubtotals="1" fieldPosition="0">
        <references count="1">
          <reference field="4294967294" count="2" selected="0">
            <x v="0"/>
            <x v="1"/>
          </reference>
        </references>
      </pivotArea>
    </format>
    <format dxfId="954">
      <pivotArea field="-2" type="button" dataOnly="0" labelOnly="1" outline="0" axis="axisCol" fieldPosition="0"/>
    </format>
    <format dxfId="953">
      <pivotArea type="topRight" dataOnly="0" labelOnly="1" outline="0" fieldPosition="0"/>
    </format>
    <format dxfId="952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  <format dxfId="951">
      <pivotArea field="4" type="button" dataOnly="0" labelOnly="1" outline="0" axis="axisRow" fieldPosition="1"/>
    </format>
    <format dxfId="950">
      <pivotArea field="5" type="button" dataOnly="0" labelOnly="1" outline="0" axis="axisRow" fieldPosition="2"/>
    </format>
    <format dxfId="949">
      <pivotArea type="all" dataOnly="0" outline="0" fieldPosition="0"/>
    </format>
    <format dxfId="948">
      <pivotArea type="all" dataOnly="0" outline="0" fieldPosition="0"/>
    </format>
    <format dxfId="947">
      <pivotArea dataOnly="0" labelOnly="1" outline="0" fieldPosition="0">
        <references count="1">
          <reference field="3" count="1">
            <x v="21"/>
          </reference>
        </references>
      </pivotArea>
    </format>
    <format dxfId="946">
      <pivotArea dataOnly="0" labelOnly="1" outline="0" fieldPosition="0">
        <references count="2">
          <reference field="3" count="1" selected="0">
            <x v="21"/>
          </reference>
          <reference field="4" count="1">
            <x v="13"/>
          </reference>
        </references>
      </pivotArea>
    </format>
    <format dxfId="945">
      <pivotArea dataOnly="0" labelOnly="1" outline="0" fieldPosition="0">
        <references count="3">
          <reference field="3" count="1" selected="0">
            <x v="21"/>
          </reference>
          <reference field="4" count="1" selected="0">
            <x v="13"/>
          </reference>
          <reference field="5" count="1">
            <x v="35"/>
          </reference>
        </references>
      </pivotArea>
    </format>
  </formats>
  <pivotTableStyleInfo name="PivotTable Style 1" showRowHeaders="1" showColHeaders="0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1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3BED45B-DAF5-41B0-9A3A-4EE18D6A1814}" name="PivotTable1" cacheId="139" applyNumberFormats="0" applyBorderFormats="0" applyFontFormats="0" applyPatternFormats="0" applyAlignmentFormats="0" applyWidthHeightFormats="1" dataCaption="Values" updatedVersion="8" minRefreshableVersion="3" showDrill="0" useAutoFormatting="1" colGrandTotals="0" itemPrintTitles="1" createdVersion="4" indent="0" compact="0" compactData="0" multipleFieldFilters="0">
  <location ref="A5:H21" firstHeaderRow="1" firstDataRow="2" firstDataCol="4" rowPageCount="1" colPageCount="1"/>
  <pivotFields count="13">
    <pivotField axis="axisPage" compact="0" outline="0" subtotalTop="0" multipleItemSelectionAllowed="1" showAll="0" includeNewItemsInFilter="1" defaultSubtotal="0">
      <items count="10">
        <item h="1" x="4"/>
        <item m="1" x="9"/>
        <item m="1" x="6"/>
        <item h="1" x="5"/>
        <item m="1" x="7"/>
        <item m="1" x="8"/>
        <item x="2"/>
        <item x="1"/>
        <item x="3"/>
        <item x="0"/>
      </items>
    </pivotField>
    <pivotField compact="0" outline="0" subtotalTop="0" multipleItemSelectionAllowed="1" showAll="0" defaultSubtotal="0"/>
    <pivotField compact="0" outline="0" subtotalTop="0" showAll="0" defaultSubtotal="0"/>
    <pivotField axis="axisRow" compact="0" outline="0" subtotalTop="0" showAll="0" sortType="descending" defaultSubtotal="0">
      <items count="187">
        <item x="84"/>
        <item m="1" x="116"/>
        <item x="20"/>
        <item m="1" x="92"/>
        <item x="3"/>
        <item m="1" x="124"/>
        <item x="53"/>
        <item m="1" x="182"/>
        <item x="77"/>
        <item x="23"/>
        <item x="2"/>
        <item m="1" x="163"/>
        <item m="1" x="107"/>
        <item x="4"/>
        <item m="1" x="172"/>
        <item x="38"/>
        <item x="39"/>
        <item m="1" x="176"/>
        <item m="1" x="91"/>
        <item m="1" x="139"/>
        <item m="1" x="167"/>
        <item x="22"/>
        <item m="1" x="155"/>
        <item m="1" x="128"/>
        <item m="1" x="121"/>
        <item m="1" x="117"/>
        <item m="1" x="141"/>
        <item x="65"/>
        <item m="1" x="108"/>
        <item x="69"/>
        <item m="1" x="97"/>
        <item m="1" x="111"/>
        <item m="1" x="144"/>
        <item m="1" x="125"/>
        <item m="1" x="170"/>
        <item x="47"/>
        <item m="1" x="147"/>
        <item m="1" x="93"/>
        <item m="1" x="157"/>
        <item m="1" x="165"/>
        <item m="1" x="87"/>
        <item m="1" x="127"/>
        <item m="1" x="135"/>
        <item m="1" x="90"/>
        <item m="1" x="89"/>
        <item x="79"/>
        <item x="52"/>
        <item m="1" x="105"/>
        <item m="1" x="145"/>
        <item m="1" x="140"/>
        <item m="1" x="94"/>
        <item m="1" x="186"/>
        <item x="16"/>
        <item m="1" x="175"/>
        <item m="1" x="137"/>
        <item m="1" x="110"/>
        <item m="1" x="148"/>
        <item m="1" x="88"/>
        <item m="1" x="171"/>
        <item m="1" x="119"/>
        <item m="1" x="106"/>
        <item m="1" x="162"/>
        <item m="1" x="153"/>
        <item x="42"/>
        <item m="1" x="118"/>
        <item m="1" x="142"/>
        <item m="1" x="96"/>
        <item m="1" x="138"/>
        <item m="1" x="151"/>
        <item m="1" x="102"/>
        <item m="1" x="132"/>
        <item m="1" x="98"/>
        <item m="1" x="181"/>
        <item m="1" x="154"/>
        <item m="1" x="112"/>
        <item m="1" x="150"/>
        <item m="1" x="159"/>
        <item m="1" x="113"/>
        <item m="1" x="174"/>
        <item m="1" x="169"/>
        <item m="1" x="123"/>
        <item x="15"/>
        <item m="1" x="109"/>
        <item m="1" x="99"/>
        <item m="1" x="161"/>
        <item m="1" x="100"/>
        <item x="72"/>
        <item m="1" x="166"/>
        <item m="1" x="85"/>
        <item m="1" x="173"/>
        <item m="1" x="126"/>
        <item m="1" x="133"/>
        <item m="1" x="101"/>
        <item m="1" x="129"/>
        <item x="19"/>
        <item m="1" x="149"/>
        <item m="1" x="177"/>
        <item m="1" x="179"/>
        <item m="1" x="185"/>
        <item m="1" x="156"/>
        <item x="76"/>
        <item m="1" x="164"/>
        <item m="1" x="122"/>
        <item m="1" x="120"/>
        <item m="1" x="146"/>
        <item m="1" x="86"/>
        <item m="1" x="115"/>
        <item m="1" x="160"/>
        <item m="1" x="184"/>
        <item x="24"/>
        <item m="1" x="183"/>
        <item m="1" x="114"/>
        <item m="1" x="131"/>
        <item x="32"/>
        <item m="1" x="158"/>
        <item x="31"/>
        <item m="1" x="152"/>
        <item m="1" x="136"/>
        <item m="1" x="104"/>
        <item x="58"/>
        <item x="55"/>
        <item x="35"/>
        <item m="1" x="103"/>
        <item m="1" x="143"/>
        <item m="1" x="134"/>
        <item m="1" x="168"/>
        <item m="1" x="178"/>
        <item m="1" x="180"/>
        <item m="1" x="95"/>
        <item m="1" x="130"/>
        <item x="80"/>
        <item x="54"/>
        <item x="56"/>
        <item x="0"/>
        <item x="1"/>
        <item x="78"/>
        <item x="14"/>
        <item x="63"/>
        <item x="62"/>
        <item x="11"/>
        <item x="83"/>
        <item x="7"/>
        <item x="8"/>
        <item x="21"/>
        <item x="17"/>
        <item x="46"/>
        <item x="48"/>
        <item x="18"/>
        <item x="25"/>
        <item x="28"/>
        <item x="30"/>
        <item x="33"/>
        <item x="60"/>
        <item x="61"/>
        <item x="40"/>
        <item x="57"/>
        <item x="37"/>
        <item x="36"/>
        <item x="41"/>
        <item x="73"/>
        <item x="43"/>
        <item x="70"/>
        <item x="74"/>
        <item x="49"/>
        <item x="26"/>
        <item x="27"/>
        <item x="51"/>
        <item x="29"/>
        <item x="50"/>
        <item x="6"/>
        <item x="5"/>
        <item x="68"/>
        <item x="59"/>
        <item x="34"/>
        <item x="81"/>
        <item x="82"/>
        <item x="64"/>
        <item x="12"/>
        <item x="13"/>
        <item x="9"/>
        <item x="10"/>
        <item x="44"/>
        <item x="71"/>
        <item x="66"/>
        <item x="45"/>
        <item x="67"/>
        <item x="75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ubtotalTop="0" showAll="0" defaultSubtotal="0">
      <items count="169">
        <item m="1" x="83"/>
        <item x="51"/>
        <item m="1" x="101"/>
        <item x="11"/>
        <item m="1" x="119"/>
        <item m="1" x="159"/>
        <item m="1" x="106"/>
        <item m="1" x="88"/>
        <item m="1" x="120"/>
        <item x="20"/>
        <item x="61"/>
        <item m="1" x="136"/>
        <item x="25"/>
        <item x="3"/>
        <item m="1" x="147"/>
        <item x="4"/>
        <item x="55"/>
        <item x="2"/>
        <item x="69"/>
        <item m="1" x="118"/>
        <item m="1" x="86"/>
        <item m="1" x="112"/>
        <item m="1" x="143"/>
        <item x="34"/>
        <item x="47"/>
        <item m="1" x="111"/>
        <item x="57"/>
        <item x="14"/>
        <item x="16"/>
        <item m="1" x="161"/>
        <item m="1" x="153"/>
        <item m="1" x="162"/>
        <item m="1" x="166"/>
        <item x="15"/>
        <item m="1" x="163"/>
        <item m="1" x="137"/>
        <item x="41"/>
        <item m="1" x="78"/>
        <item m="1" x="109"/>
        <item m="1" x="164"/>
        <item m="1" x="117"/>
        <item m="1" x="148"/>
        <item m="1" x="81"/>
        <item m="1" x="82"/>
        <item m="1" x="84"/>
        <item x="76"/>
        <item m="1" x="104"/>
        <item m="1" x="127"/>
        <item m="1" x="114"/>
        <item x="71"/>
        <item x="46"/>
        <item m="1" x="141"/>
        <item m="1" x="129"/>
        <item m="1" x="132"/>
        <item m="1" x="107"/>
        <item m="1" x="123"/>
        <item m="1" x="89"/>
        <item m="1" x="113"/>
        <item m="1" x="97"/>
        <item m="1" x="149"/>
        <item m="1" x="154"/>
        <item m="1" x="87"/>
        <item x="36"/>
        <item m="1" x="125"/>
        <item m="1" x="134"/>
        <item m="1" x="168"/>
        <item m="1" x="92"/>
        <item m="1" x="139"/>
        <item m="1" x="96"/>
        <item m="1" x="108"/>
        <item m="1" x="167"/>
        <item m="1" x="131"/>
        <item m="1" x="155"/>
        <item m="1" x="133"/>
        <item m="1" x="94"/>
        <item m="1" x="130"/>
        <item m="1" x="157"/>
        <item m="1" x="124"/>
        <item m="1" x="105"/>
        <item m="1" x="91"/>
        <item x="77"/>
        <item m="1" x="116"/>
        <item m="1" x="138"/>
        <item x="64"/>
        <item m="1" x="140"/>
        <item m="1" x="99"/>
        <item m="1" x="95"/>
        <item m="1" x="102"/>
        <item m="1" x="115"/>
        <item m="1" x="165"/>
        <item m="1" x="103"/>
        <item x="19"/>
        <item m="1" x="135"/>
        <item m="1" x="98"/>
        <item m="1" x="151"/>
        <item m="1" x="93"/>
        <item m="1" x="110"/>
        <item m="1" x="90"/>
        <item x="22"/>
        <item x="68"/>
        <item x="49"/>
        <item m="1" x="85"/>
        <item m="1" x="152"/>
        <item m="1" x="144"/>
        <item m="1" x="150"/>
        <item m="1" x="128"/>
        <item m="1" x="121"/>
        <item x="23"/>
        <item x="43"/>
        <item m="1" x="160"/>
        <item x="26"/>
        <item m="1" x="122"/>
        <item m="1" x="146"/>
        <item x="29"/>
        <item m="1" x="158"/>
        <item m="1" x="100"/>
        <item x="50"/>
        <item x="18"/>
        <item x="31"/>
        <item m="1" x="142"/>
        <item m="1" x="145"/>
        <item m="1" x="156"/>
        <item m="1" x="79"/>
        <item x="72"/>
        <item m="1" x="126"/>
        <item m="1" x="80"/>
        <item x="48"/>
        <item x="0"/>
        <item x="1"/>
        <item x="70"/>
        <item x="54"/>
        <item x="75"/>
        <item x="7"/>
        <item x="8"/>
        <item x="21"/>
        <item x="17"/>
        <item x="40"/>
        <item x="42"/>
        <item x="28"/>
        <item x="52"/>
        <item x="53"/>
        <item x="33"/>
        <item x="32"/>
        <item x="35"/>
        <item x="65"/>
        <item x="37"/>
        <item x="62"/>
        <item x="66"/>
        <item x="24"/>
        <item x="45"/>
        <item x="27"/>
        <item x="44"/>
        <item x="6"/>
        <item x="5"/>
        <item x="60"/>
        <item x="30"/>
        <item x="73"/>
        <item x="74"/>
        <item x="56"/>
        <item x="12"/>
        <item x="13"/>
        <item x="9"/>
        <item x="10"/>
        <item x="38"/>
        <item x="63"/>
        <item x="58"/>
        <item x="39"/>
        <item x="59"/>
        <item x="67"/>
      </items>
    </pivotField>
    <pivotField axis="axisRow" compact="0" outline="0" subtotalTop="0" showAll="0" sortType="ascending" defaultSubtotal="0">
      <items count="160">
        <item x="8"/>
        <item x="76"/>
        <item x="7"/>
        <item x="38"/>
        <item m="1" x="123"/>
        <item x="37"/>
        <item x="11"/>
        <item x="74"/>
        <item x="68"/>
        <item x="55"/>
        <item x="67"/>
        <item x="63"/>
        <item x="65"/>
        <item m="1" x="102"/>
        <item m="1" x="104"/>
        <item m="1" x="118"/>
        <item x="75"/>
        <item x="0"/>
        <item m="1" x="134"/>
        <item m="1" x="108"/>
        <item m="1" x="150"/>
        <item x="6"/>
        <item m="1" x="155"/>
        <item m="1" x="109"/>
        <item m="1" x="116"/>
        <item x="36"/>
        <item m="1" x="132"/>
        <item x="5"/>
        <item m="1" x="140"/>
        <item m="1" x="101"/>
        <item x="64"/>
        <item m="1" x="122"/>
        <item x="28"/>
        <item x="52"/>
        <item x="43"/>
        <item x="22"/>
        <item x="33"/>
        <item m="1" x="86"/>
        <item m="1" x="103"/>
        <item m="1" x="111"/>
        <item m="1" x="139"/>
        <item m="1" x="112"/>
        <item m="1" x="137"/>
        <item m="1" x="110"/>
        <item m="1" x="84"/>
        <item x="66"/>
        <item m="1" x="107"/>
        <item x="23"/>
        <item m="1" x="151"/>
        <item m="1" x="97"/>
        <item m="1" x="133"/>
        <item x="2"/>
        <item x="71"/>
        <item m="1" x="81"/>
        <item x="4"/>
        <item m="1" x="115"/>
        <item m="1" x="152"/>
        <item m="1" x="157"/>
        <item x="17"/>
        <item x="18"/>
        <item x="12"/>
        <item m="1" x="148"/>
        <item x="42"/>
        <item m="1" x="98"/>
        <item x="9"/>
        <item m="1" x="138"/>
        <item x="34"/>
        <item m="1" x="114"/>
        <item x="39"/>
        <item m="1" x="92"/>
        <item x="19"/>
        <item m="1" x="79"/>
        <item m="1" x="136"/>
        <item m="1" x="124"/>
        <item x="35"/>
        <item x="54"/>
        <item m="1" x="94"/>
        <item x="40"/>
        <item m="1" x="121"/>
        <item m="1" x="135"/>
        <item m="1" x="130"/>
        <item m="1" x="127"/>
        <item m="1" x="85"/>
        <item m="1" x="149"/>
        <item x="57"/>
        <item m="1" x="105"/>
        <item m="1" x="143"/>
        <item x="1"/>
        <item x="29"/>
        <item x="10"/>
        <item x="24"/>
        <item x="15"/>
        <item m="1" x="119"/>
        <item m="1" x="117"/>
        <item m="1" x="158"/>
        <item x="3"/>
        <item m="1" x="91"/>
        <item m="1" x="95"/>
        <item m="1" x="96"/>
        <item x="21"/>
        <item x="30"/>
        <item x="41"/>
        <item m="1" x="142"/>
        <item x="58"/>
        <item x="20"/>
        <item m="1" x="131"/>
        <item m="1" x="145"/>
        <item m="1" x="80"/>
        <item x="49"/>
        <item x="48"/>
        <item m="1" x="89"/>
        <item m="1" x="159"/>
        <item m="1" x="93"/>
        <item m="1" x="147"/>
        <item x="13"/>
        <item m="1" x="83"/>
        <item m="1" x="154"/>
        <item m="1" x="126"/>
        <item x="32"/>
        <item x="62"/>
        <item m="1" x="87"/>
        <item x="51"/>
        <item x="25"/>
        <item m="1" x="141"/>
        <item x="56"/>
        <item x="50"/>
        <item m="1" x="82"/>
        <item x="72"/>
        <item x="14"/>
        <item x="46"/>
        <item x="59"/>
        <item m="1" x="99"/>
        <item m="1" x="106"/>
        <item x="70"/>
        <item x="44"/>
        <item m="1" x="144"/>
        <item x="31"/>
        <item m="1" x="153"/>
        <item x="16"/>
        <item x="26"/>
        <item x="69"/>
        <item x="73"/>
        <item m="1" x="128"/>
        <item m="1" x="120"/>
        <item m="1" x="146"/>
        <item x="53"/>
        <item m="1" x="100"/>
        <item x="45"/>
        <item m="1" x="78"/>
        <item x="27"/>
        <item x="47"/>
        <item m="1" x="156"/>
        <item x="61"/>
        <item m="1" x="113"/>
        <item m="1" x="129"/>
        <item m="1" x="90"/>
        <item m="1" x="88"/>
        <item m="1" x="125"/>
        <item x="60"/>
        <item x="77"/>
      </items>
    </pivotField>
    <pivotField compact="0" outline="0" subtotalTop="0" showAll="0" sortType="descending" defaultSubtotal="0">
      <items count="10">
        <item x="7"/>
        <item x="1"/>
        <item x="2"/>
        <item x="0"/>
        <item x="4"/>
        <item x="5"/>
        <item x="6"/>
        <item m="1" x="9"/>
        <item x="8"/>
        <item x="3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ubtotalTop="0" showAll="0" sortType="descending" defaultSubtotal="0">
      <items count="17">
        <item h="1" x="12"/>
        <item h="1" x="5"/>
        <item h="1" m="1" x="16"/>
        <item h="1" x="11"/>
        <item h="1" x="8"/>
        <item h="1" x="7"/>
        <item h="1" x="3"/>
        <item h="1" m="1" x="14"/>
        <item h="1" x="2"/>
        <item h="1" x="4"/>
        <item h="1" x="10"/>
        <item x="0"/>
        <item h="1" x="6"/>
        <item h="1" x="9"/>
        <item h="1" x="13"/>
        <item h="1" m="1" x="15"/>
        <item x="1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dataField="1" compact="0" outline="0" subtotalTop="0" showAll="0" defaultSubtotal="0"/>
    <pivotField dataField="1" compact="0" outline="0" subtotalTop="0" showAll="0" defaultSubtotal="0"/>
    <pivotField compact="0" outline="0" showAll="0" defaultSubtotal="0"/>
    <pivotField dataField="1" compact="0" outline="0" subtotalTop="0" showAll="0" defaultSubtotal="0"/>
    <pivotField dataField="1" compact="0" outline="0" subtotalTop="0" showAll="0" defaultSubtotal="0"/>
  </pivotFields>
  <rowFields count="4">
    <field x="3"/>
    <field x="4"/>
    <field x="5"/>
    <field x="7"/>
  </rowFields>
  <rowItems count="15">
    <i>
      <x v="45"/>
      <x v="49"/>
      <x v="127"/>
      <x v="11"/>
    </i>
    <i>
      <x v="130"/>
      <x v="123"/>
      <x v="141"/>
      <x v="16"/>
    </i>
    <i>
      <x v="10"/>
      <x v="17"/>
      <x v="51"/>
      <x v="16"/>
    </i>
    <i>
      <x v="169"/>
      <x v="152"/>
      <x v="21"/>
      <x v="16"/>
    </i>
    <i>
      <x v="6"/>
      <x v="24"/>
      <x v="121"/>
      <x v="16"/>
    </i>
    <i>
      <x v="132"/>
      <x v="126"/>
      <x v="145"/>
      <x v="11"/>
    </i>
    <i>
      <x v="13"/>
      <x v="15"/>
      <x v="54"/>
      <x v="16"/>
    </i>
    <i>
      <x v="135"/>
      <x v="129"/>
      <x v="52"/>
      <x v="11"/>
    </i>
    <i>
      <x v="120"/>
      <x v="117"/>
      <x v="6"/>
      <x v="11"/>
    </i>
    <i>
      <x v="131"/>
      <x v="110"/>
      <x v="33"/>
      <x v="11"/>
    </i>
    <i>
      <x v="134"/>
      <x v="128"/>
      <x v="87"/>
      <x v="11"/>
    </i>
    <i>
      <x v="133"/>
      <x v="127"/>
      <x v="17"/>
      <x v="11"/>
    </i>
    <i>
      <x v="170"/>
      <x v="153"/>
      <x v="27"/>
      <x v="16"/>
    </i>
    <i>
      <x v="4"/>
      <x v="13"/>
      <x v="95"/>
      <x v="16"/>
    </i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1">
    <pageField fld="0" hier="-1"/>
  </pageFields>
  <dataFields count="4">
    <dataField name="Count of Edibles" fld="8" subtotal="count" baseField="0" baseItem="0" numFmtId="1"/>
    <dataField name="Count of Inedibles" fld="9" subtotal="count" baseField="0" baseItem="0"/>
    <dataField name="Sum of kg" fld="11" baseField="0" baseItem="0" numFmtId="166"/>
    <dataField name="Sum of Points" fld="12" baseField="0" baseItem="0" numFmtId="166"/>
  </dataFields>
  <formats count="67">
    <format dxfId="944">
      <pivotArea field="3" type="button" dataOnly="0" labelOnly="1" outline="0" axis="axisRow" fieldPosition="0"/>
    </format>
    <format dxfId="943">
      <pivotArea field="4" type="button" dataOnly="0" labelOnly="1" outline="0" axis="axisRow" fieldPosition="1"/>
    </format>
    <format dxfId="942">
      <pivotArea field="5" type="button" dataOnly="0" labelOnly="1" outline="0" axis="axisRow" fieldPosition="2"/>
    </format>
    <format dxfId="941">
      <pivotArea field="6" type="button" dataOnly="0" labelOnly="1" outline="0"/>
    </format>
    <format dxfId="940">
      <pivotArea field="3" type="button" dataOnly="0" labelOnly="1" outline="0" axis="axisRow" fieldPosition="0"/>
    </format>
    <format dxfId="939">
      <pivotArea field="4" type="button" dataOnly="0" labelOnly="1" outline="0" axis="axisRow" fieldPosition="1"/>
    </format>
    <format dxfId="938">
      <pivotArea field="5" type="button" dataOnly="0" labelOnly="1" outline="0" axis="axisRow" fieldPosition="2"/>
    </format>
    <format dxfId="937">
      <pivotArea field="6" type="button" dataOnly="0" labelOnly="1" outline="0"/>
    </format>
    <format dxfId="936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935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934">
      <pivotArea dataOnly="0" labelOnly="1" outline="0" fieldPosition="0">
        <references count="1">
          <reference field="4294967294" count="1">
            <x v="1"/>
          </reference>
        </references>
      </pivotArea>
    </format>
    <format dxfId="933">
      <pivotArea outline="0" collapsedLevelsAreSubtotals="1" fieldPosition="0">
        <references count="1">
          <reference field="4294967294" count="1" selected="0">
            <x v="3"/>
          </reference>
        </references>
      </pivotArea>
    </format>
    <format dxfId="932">
      <pivotArea outline="0" fieldPosition="0">
        <references count="1">
          <reference field="4294967294" count="1">
            <x v="0"/>
          </reference>
        </references>
      </pivotArea>
    </format>
    <format dxfId="931">
      <pivotArea field="3" type="button" dataOnly="0" labelOnly="1" outline="0" axis="axisRow" fieldPosition="0"/>
    </format>
    <format dxfId="930">
      <pivotArea field="7" type="button" dataOnly="0" labelOnly="1" outline="0" axis="axisRow" fieldPosition="3"/>
    </format>
    <format dxfId="929">
      <pivotArea field="4" type="button" dataOnly="0" labelOnly="1" outline="0" axis="axisRow" fieldPosition="1"/>
    </format>
    <format dxfId="928">
      <pivotArea field="5" type="button" dataOnly="0" labelOnly="1" outline="0" axis="axisRow" fieldPosition="2"/>
    </format>
    <format dxfId="927">
      <pivotArea field="6" type="button" dataOnly="0" labelOnly="1" outline="0"/>
    </format>
    <format dxfId="926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925">
      <pivotArea field="3" type="button" dataOnly="0" labelOnly="1" outline="0" axis="axisRow" fieldPosition="0"/>
    </format>
    <format dxfId="924">
      <pivotArea field="7" type="button" dataOnly="0" labelOnly="1" outline="0" axis="axisRow" fieldPosition="3"/>
    </format>
    <format dxfId="923">
      <pivotArea field="4" type="button" dataOnly="0" labelOnly="1" outline="0" axis="axisRow" fieldPosition="1"/>
    </format>
    <format dxfId="922">
      <pivotArea field="5" type="button" dataOnly="0" labelOnly="1" outline="0" axis="axisRow" fieldPosition="2"/>
    </format>
    <format dxfId="921">
      <pivotArea field="6" type="button" dataOnly="0" labelOnly="1" outline="0"/>
    </format>
    <format dxfId="920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919">
      <pivotArea field="3" type="button" dataOnly="0" labelOnly="1" outline="0" axis="axisRow" fieldPosition="0"/>
    </format>
    <format dxfId="918">
      <pivotArea field="7" type="button" dataOnly="0" labelOnly="1" outline="0" axis="axisRow" fieldPosition="3"/>
    </format>
    <format dxfId="917">
      <pivotArea field="4" type="button" dataOnly="0" labelOnly="1" outline="0" axis="axisRow" fieldPosition="1"/>
    </format>
    <format dxfId="916">
      <pivotArea field="5" type="button" dataOnly="0" labelOnly="1" outline="0" axis="axisRow" fieldPosition="2"/>
    </format>
    <format dxfId="915">
      <pivotArea field="6" type="button" dataOnly="0" labelOnly="1" outline="0"/>
    </format>
    <format dxfId="914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913">
      <pivotArea dataOnly="0" labelOnly="1" outline="0" fieldPosition="0">
        <references count="1">
          <reference field="4294967294" count="1">
            <x v="3"/>
          </reference>
        </references>
      </pivotArea>
    </format>
    <format dxfId="912">
      <pivotArea dataOnly="0" labelOnly="1" outline="0" fieldPosition="0">
        <references count="1">
          <reference field="4294967294" count="1">
            <x v="2"/>
          </reference>
        </references>
      </pivotArea>
    </format>
    <format dxfId="911">
      <pivotArea outline="0" collapsedLevelsAreSubtotals="1" fieldPosition="0">
        <references count="1">
          <reference field="4294967294" count="2" selected="0">
            <x v="2"/>
            <x v="3"/>
          </reference>
        </references>
      </pivotArea>
    </format>
    <format dxfId="910">
      <pivotArea field="5" type="button" dataOnly="0" labelOnly="1" outline="0" axis="axisRow" fieldPosition="2"/>
    </format>
    <format dxfId="909">
      <pivotArea outline="0" collapsedLevelsAreSubtotals="1" fieldPosition="0"/>
    </format>
    <format dxfId="908">
      <pivotArea field="3" type="button" dataOnly="0" labelOnly="1" outline="0" axis="axisRow" fieldPosition="0"/>
    </format>
    <format dxfId="907">
      <pivotArea field="7" type="button" dataOnly="0" labelOnly="1" outline="0" axis="axisRow" fieldPosition="3"/>
    </format>
    <format dxfId="906">
      <pivotArea field="4" type="button" dataOnly="0" labelOnly="1" outline="0" axis="axisRow" fieldPosition="1"/>
    </format>
    <format dxfId="905">
      <pivotArea field="5" type="button" dataOnly="0" labelOnly="1" outline="0" axis="axisRow" fieldPosition="2"/>
    </format>
    <format dxfId="904">
      <pivotArea field="6" type="button" dataOnly="0" labelOnly="1" outline="0"/>
    </format>
    <format dxfId="903">
      <pivotArea dataOnly="0" labelOnly="1" outline="0" fieldPosition="0">
        <references count="1">
          <reference field="3" count="9">
            <x v="4"/>
            <x v="5"/>
            <x v="8"/>
            <x v="10"/>
            <x v="12"/>
            <x v="14"/>
            <x v="17"/>
            <x v="18"/>
            <x v="28"/>
          </reference>
        </references>
      </pivotArea>
    </format>
    <format dxfId="902">
      <pivotArea dataOnly="0" labelOnly="1" outline="0" fieldPosition="0">
        <references count="1">
          <reference field="3" count="2">
            <x v="22"/>
            <x v="24"/>
          </reference>
        </references>
      </pivotArea>
    </format>
    <format dxfId="901">
      <pivotArea dataOnly="0" labelOnly="1" outline="0" fieldPosition="0">
        <references count="1">
          <reference field="3" count="6">
            <x v="2"/>
            <x v="7"/>
            <x v="13"/>
            <x v="15"/>
            <x v="16"/>
            <x v="23"/>
          </reference>
        </references>
      </pivotArea>
    </format>
    <format dxfId="900">
      <pivotArea dataOnly="0" labelOnly="1" grandRow="1" outline="0" fieldPosition="0"/>
    </format>
    <format dxfId="899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898">
      <pivotArea field="3" type="button" dataOnly="0" labelOnly="1" outline="0" axis="axisRow" fieldPosition="0"/>
    </format>
    <format dxfId="897">
      <pivotArea field="7" type="button" dataOnly="0" labelOnly="1" outline="0" axis="axisRow" fieldPosition="3"/>
    </format>
    <format dxfId="896">
      <pivotArea field="4" type="button" dataOnly="0" labelOnly="1" outline="0" axis="axisRow" fieldPosition="1"/>
    </format>
    <format dxfId="895">
      <pivotArea field="5" type="button" dataOnly="0" labelOnly="1" outline="0" axis="axisRow" fieldPosition="2"/>
    </format>
    <format dxfId="894">
      <pivotArea field="6" type="button" dataOnly="0" labelOnly="1" outline="0"/>
    </format>
    <format dxfId="893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892">
      <pivotArea outline="0" collapsedLevelsAreSubtotals="1" fieldPosition="0">
        <references count="1">
          <reference field="4294967294" count="1" selected="0">
            <x v="2"/>
          </reference>
        </references>
      </pivotArea>
    </format>
    <format dxfId="891">
      <pivotArea outline="0" collapsedLevelsAreSubtotals="1" fieldPosition="0">
        <references count="1">
          <reference field="4294967294" count="1" selected="0">
            <x v="0"/>
          </reference>
        </references>
      </pivotArea>
    </format>
    <format dxfId="890">
      <pivotArea field="-2" type="button" dataOnly="0" labelOnly="1" outline="0" axis="axisCol" fieldPosition="0"/>
    </format>
    <format dxfId="889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888">
      <pivotArea outline="0" collapsedLevelsAreSubtotals="1" fieldPosition="0">
        <references count="1">
          <reference field="4294967294" count="2" selected="0">
            <x v="0"/>
            <x v="1"/>
          </reference>
        </references>
      </pivotArea>
    </format>
    <format dxfId="887">
      <pivotArea field="-2" type="button" dataOnly="0" labelOnly="1" outline="0" axis="axisCol" fieldPosition="0"/>
    </format>
    <format dxfId="886">
      <pivotArea type="topRight" dataOnly="0" labelOnly="1" outline="0" fieldPosition="0"/>
    </format>
    <format dxfId="885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  <format dxfId="884">
      <pivotArea field="4" type="button" dataOnly="0" labelOnly="1" outline="0" axis="axisRow" fieldPosition="1"/>
    </format>
    <format dxfId="883">
      <pivotArea field="5" type="button" dataOnly="0" labelOnly="1" outline="0" axis="axisRow" fieldPosition="2"/>
    </format>
    <format dxfId="882">
      <pivotArea type="all" dataOnly="0" outline="0" fieldPosition="0"/>
    </format>
    <format dxfId="881">
      <pivotArea type="all" dataOnly="0" outline="0" fieldPosition="0"/>
    </format>
    <format dxfId="880">
      <pivotArea dataOnly="0" labelOnly="1" outline="0" fieldPosition="0">
        <references count="1">
          <reference field="3" count="1">
            <x v="21"/>
          </reference>
        </references>
      </pivotArea>
    </format>
    <format dxfId="879">
      <pivotArea dataOnly="0" labelOnly="1" outline="0" fieldPosition="0">
        <references count="2">
          <reference field="3" count="1" selected="0">
            <x v="21"/>
          </reference>
          <reference field="4" count="1">
            <x v="13"/>
          </reference>
        </references>
      </pivotArea>
    </format>
    <format dxfId="878">
      <pivotArea dataOnly="0" labelOnly="1" outline="0" fieldPosition="0">
        <references count="3">
          <reference field="3" count="1" selected="0">
            <x v="21"/>
          </reference>
          <reference field="4" count="1" selected="0">
            <x v="13"/>
          </reference>
          <reference field="5" count="1">
            <x v="35"/>
          </reference>
        </references>
      </pivotArea>
    </format>
  </formats>
  <pivotTableStyleInfo name="PivotTable Style 1" showRowHeaders="1" showColHeaders="0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1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7AA8B3B-6489-4FD1-9D97-C39ADA4F0223}" name="PivotTable1" cacheId="136" applyNumberFormats="0" applyBorderFormats="0" applyFontFormats="0" applyPatternFormats="0" applyAlignmentFormats="0" applyWidthHeightFormats="1" dataCaption="Values" updatedVersion="8" minRefreshableVersion="3" showDrill="0" useAutoFormatting="1" colGrandTotals="0" itemPrintTitles="1" createdVersion="4" indent="0" compact="0" compactData="0" multipleFieldFilters="0">
  <location ref="A5:H21" firstHeaderRow="1" firstDataRow="2" firstDataCol="4" rowPageCount="1" colPageCount="1"/>
  <pivotFields count="13">
    <pivotField axis="axisPage" compact="0" outline="0" subtotalTop="0" multipleItemSelectionAllowed="1" showAll="0" includeNewItemsInFilter="1" defaultSubtotal="0">
      <items count="10">
        <item h="1" x="4"/>
        <item m="1" x="9"/>
        <item m="1" x="6"/>
        <item x="5"/>
        <item m="1" x="7"/>
        <item m="1" x="8"/>
        <item x="2"/>
        <item x="1"/>
        <item x="3"/>
        <item x="0"/>
      </items>
    </pivotField>
    <pivotField compact="0" outline="0" subtotalTop="0" multipleItemSelectionAllowed="1" showAll="0" defaultSubtotal="0"/>
    <pivotField compact="0" outline="0" subtotalTop="0" showAll="0" defaultSubtotal="0"/>
    <pivotField axis="axisRow" compact="0" outline="0" subtotalTop="0" showAll="0" sortType="descending" defaultSubtotal="0">
      <items count="187">
        <item x="84"/>
        <item m="1" x="116"/>
        <item x="20"/>
        <item m="1" x="92"/>
        <item x="3"/>
        <item m="1" x="124"/>
        <item x="53"/>
        <item m="1" x="182"/>
        <item x="77"/>
        <item x="23"/>
        <item x="2"/>
        <item m="1" x="163"/>
        <item m="1" x="107"/>
        <item x="4"/>
        <item m="1" x="172"/>
        <item x="38"/>
        <item x="39"/>
        <item m="1" x="176"/>
        <item m="1" x="91"/>
        <item m="1" x="139"/>
        <item m="1" x="167"/>
        <item x="22"/>
        <item m="1" x="155"/>
        <item m="1" x="128"/>
        <item m="1" x="121"/>
        <item m="1" x="117"/>
        <item m="1" x="141"/>
        <item x="65"/>
        <item m="1" x="108"/>
        <item x="69"/>
        <item m="1" x="97"/>
        <item m="1" x="111"/>
        <item m="1" x="144"/>
        <item m="1" x="125"/>
        <item m="1" x="170"/>
        <item x="47"/>
        <item m="1" x="147"/>
        <item m="1" x="93"/>
        <item m="1" x="157"/>
        <item m="1" x="165"/>
        <item m="1" x="87"/>
        <item m="1" x="127"/>
        <item m="1" x="135"/>
        <item m="1" x="90"/>
        <item m="1" x="89"/>
        <item x="79"/>
        <item x="52"/>
        <item m="1" x="105"/>
        <item m="1" x="145"/>
        <item m="1" x="140"/>
        <item m="1" x="94"/>
        <item m="1" x="186"/>
        <item x="16"/>
        <item m="1" x="175"/>
        <item m="1" x="137"/>
        <item m="1" x="110"/>
        <item m="1" x="148"/>
        <item m="1" x="88"/>
        <item m="1" x="171"/>
        <item m="1" x="119"/>
        <item m="1" x="106"/>
        <item m="1" x="162"/>
        <item m="1" x="153"/>
        <item x="42"/>
        <item m="1" x="118"/>
        <item m="1" x="142"/>
        <item m="1" x="96"/>
        <item m="1" x="138"/>
        <item m="1" x="151"/>
        <item m="1" x="102"/>
        <item m="1" x="132"/>
        <item m="1" x="98"/>
        <item m="1" x="181"/>
        <item m="1" x="154"/>
        <item m="1" x="112"/>
        <item m="1" x="150"/>
        <item m="1" x="159"/>
        <item m="1" x="113"/>
        <item m="1" x="174"/>
        <item m="1" x="169"/>
        <item m="1" x="123"/>
        <item x="15"/>
        <item m="1" x="109"/>
        <item m="1" x="99"/>
        <item m="1" x="161"/>
        <item m="1" x="100"/>
        <item x="72"/>
        <item m="1" x="166"/>
        <item m="1" x="85"/>
        <item m="1" x="173"/>
        <item m="1" x="126"/>
        <item m="1" x="133"/>
        <item m="1" x="101"/>
        <item m="1" x="129"/>
        <item x="19"/>
        <item m="1" x="149"/>
        <item m="1" x="177"/>
        <item m="1" x="179"/>
        <item m="1" x="185"/>
        <item m="1" x="156"/>
        <item x="76"/>
        <item m="1" x="164"/>
        <item m="1" x="122"/>
        <item m="1" x="120"/>
        <item m="1" x="146"/>
        <item m="1" x="86"/>
        <item m="1" x="115"/>
        <item m="1" x="160"/>
        <item m="1" x="184"/>
        <item x="24"/>
        <item m="1" x="183"/>
        <item m="1" x="114"/>
        <item m="1" x="131"/>
        <item x="32"/>
        <item m="1" x="158"/>
        <item x="31"/>
        <item m="1" x="152"/>
        <item m="1" x="136"/>
        <item m="1" x="104"/>
        <item x="58"/>
        <item x="55"/>
        <item x="35"/>
        <item m="1" x="103"/>
        <item m="1" x="143"/>
        <item m="1" x="134"/>
        <item m="1" x="168"/>
        <item m="1" x="178"/>
        <item m="1" x="180"/>
        <item m="1" x="95"/>
        <item m="1" x="130"/>
        <item x="80"/>
        <item x="54"/>
        <item x="56"/>
        <item x="0"/>
        <item x="1"/>
        <item x="78"/>
        <item x="14"/>
        <item x="63"/>
        <item x="62"/>
        <item x="11"/>
        <item x="83"/>
        <item x="7"/>
        <item x="8"/>
        <item x="21"/>
        <item x="17"/>
        <item x="46"/>
        <item x="48"/>
        <item x="18"/>
        <item x="25"/>
        <item x="28"/>
        <item x="30"/>
        <item x="33"/>
        <item x="60"/>
        <item x="61"/>
        <item x="40"/>
        <item x="57"/>
        <item x="37"/>
        <item x="36"/>
        <item x="41"/>
        <item x="73"/>
        <item x="43"/>
        <item x="70"/>
        <item x="74"/>
        <item x="49"/>
        <item x="26"/>
        <item x="27"/>
        <item x="51"/>
        <item x="29"/>
        <item x="50"/>
        <item x="6"/>
        <item x="5"/>
        <item x="68"/>
        <item x="59"/>
        <item x="34"/>
        <item x="81"/>
        <item x="82"/>
        <item x="64"/>
        <item x="12"/>
        <item x="13"/>
        <item x="9"/>
        <item x="10"/>
        <item x="44"/>
        <item x="71"/>
        <item x="66"/>
        <item x="45"/>
        <item x="67"/>
        <item x="75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ubtotalTop="0" showAll="0" defaultSubtotal="0">
      <items count="169">
        <item m="1" x="83"/>
        <item x="51"/>
        <item m="1" x="101"/>
        <item x="11"/>
        <item m="1" x="119"/>
        <item m="1" x="159"/>
        <item m="1" x="106"/>
        <item m="1" x="88"/>
        <item m="1" x="120"/>
        <item x="20"/>
        <item x="61"/>
        <item m="1" x="136"/>
        <item x="25"/>
        <item x="3"/>
        <item m="1" x="147"/>
        <item x="4"/>
        <item x="55"/>
        <item x="2"/>
        <item x="69"/>
        <item m="1" x="118"/>
        <item m="1" x="86"/>
        <item m="1" x="112"/>
        <item m="1" x="143"/>
        <item x="34"/>
        <item x="47"/>
        <item m="1" x="111"/>
        <item x="57"/>
        <item x="14"/>
        <item x="16"/>
        <item m="1" x="161"/>
        <item m="1" x="153"/>
        <item m="1" x="162"/>
        <item m="1" x="166"/>
        <item x="15"/>
        <item m="1" x="163"/>
        <item m="1" x="137"/>
        <item x="41"/>
        <item m="1" x="78"/>
        <item m="1" x="109"/>
        <item m="1" x="164"/>
        <item m="1" x="117"/>
        <item m="1" x="148"/>
        <item m="1" x="81"/>
        <item m="1" x="82"/>
        <item m="1" x="84"/>
        <item x="76"/>
        <item m="1" x="104"/>
        <item m="1" x="127"/>
        <item m="1" x="114"/>
        <item x="71"/>
        <item x="46"/>
        <item m="1" x="141"/>
        <item m="1" x="129"/>
        <item m="1" x="132"/>
        <item m="1" x="107"/>
        <item m="1" x="123"/>
        <item m="1" x="89"/>
        <item m="1" x="113"/>
        <item m="1" x="97"/>
        <item m="1" x="149"/>
        <item m="1" x="154"/>
        <item m="1" x="87"/>
        <item x="36"/>
        <item m="1" x="125"/>
        <item m="1" x="134"/>
        <item m="1" x="168"/>
        <item m="1" x="92"/>
        <item m="1" x="139"/>
        <item m="1" x="96"/>
        <item m="1" x="108"/>
        <item m="1" x="167"/>
        <item m="1" x="131"/>
        <item m="1" x="155"/>
        <item m="1" x="133"/>
        <item m="1" x="94"/>
        <item m="1" x="130"/>
        <item m="1" x="157"/>
        <item m="1" x="124"/>
        <item m="1" x="105"/>
        <item m="1" x="91"/>
        <item x="77"/>
        <item m="1" x="116"/>
        <item m="1" x="138"/>
        <item x="64"/>
        <item m="1" x="140"/>
        <item m="1" x="99"/>
        <item m="1" x="95"/>
        <item m="1" x="102"/>
        <item m="1" x="115"/>
        <item m="1" x="165"/>
        <item m="1" x="103"/>
        <item x="19"/>
        <item m="1" x="135"/>
        <item m="1" x="98"/>
        <item m="1" x="151"/>
        <item m="1" x="93"/>
        <item m="1" x="110"/>
        <item m="1" x="90"/>
        <item x="22"/>
        <item x="68"/>
        <item x="49"/>
        <item m="1" x="85"/>
        <item m="1" x="152"/>
        <item m="1" x="144"/>
        <item m="1" x="150"/>
        <item m="1" x="128"/>
        <item m="1" x="121"/>
        <item x="23"/>
        <item x="43"/>
        <item m="1" x="160"/>
        <item x="26"/>
        <item m="1" x="122"/>
        <item m="1" x="146"/>
        <item x="29"/>
        <item m="1" x="158"/>
        <item m="1" x="100"/>
        <item x="50"/>
        <item x="18"/>
        <item x="31"/>
        <item m="1" x="142"/>
        <item m="1" x="145"/>
        <item m="1" x="156"/>
        <item m="1" x="79"/>
        <item x="72"/>
        <item m="1" x="126"/>
        <item m="1" x="80"/>
        <item x="48"/>
        <item x="0"/>
        <item x="1"/>
        <item x="70"/>
        <item x="54"/>
        <item x="75"/>
        <item x="7"/>
        <item x="8"/>
        <item x="21"/>
        <item x="17"/>
        <item x="40"/>
        <item x="42"/>
        <item x="28"/>
        <item x="52"/>
        <item x="53"/>
        <item x="33"/>
        <item x="32"/>
        <item x="35"/>
        <item x="65"/>
        <item x="37"/>
        <item x="62"/>
        <item x="66"/>
        <item x="24"/>
        <item x="45"/>
        <item x="27"/>
        <item x="44"/>
        <item x="6"/>
        <item x="5"/>
        <item x="60"/>
        <item x="30"/>
        <item x="73"/>
        <item x="74"/>
        <item x="56"/>
        <item x="12"/>
        <item x="13"/>
        <item x="9"/>
        <item x="10"/>
        <item x="38"/>
        <item x="63"/>
        <item x="58"/>
        <item x="39"/>
        <item x="59"/>
        <item x="67"/>
      </items>
    </pivotField>
    <pivotField axis="axisRow" compact="0" outline="0" subtotalTop="0" showAll="0" sortType="ascending" defaultSubtotal="0">
      <items count="160">
        <item x="8"/>
        <item x="76"/>
        <item x="7"/>
        <item x="38"/>
        <item m="1" x="123"/>
        <item x="37"/>
        <item x="11"/>
        <item x="74"/>
        <item x="68"/>
        <item x="55"/>
        <item x="67"/>
        <item x="63"/>
        <item x="65"/>
        <item m="1" x="102"/>
        <item m="1" x="104"/>
        <item m="1" x="118"/>
        <item x="75"/>
        <item x="0"/>
        <item m="1" x="134"/>
        <item m="1" x="108"/>
        <item m="1" x="150"/>
        <item x="6"/>
        <item m="1" x="155"/>
        <item m="1" x="109"/>
        <item m="1" x="116"/>
        <item x="36"/>
        <item m="1" x="132"/>
        <item x="5"/>
        <item m="1" x="140"/>
        <item m="1" x="101"/>
        <item x="64"/>
        <item m="1" x="122"/>
        <item x="28"/>
        <item x="52"/>
        <item x="43"/>
        <item x="22"/>
        <item x="33"/>
        <item m="1" x="86"/>
        <item m="1" x="103"/>
        <item m="1" x="111"/>
        <item m="1" x="139"/>
        <item m="1" x="112"/>
        <item m="1" x="137"/>
        <item m="1" x="110"/>
        <item m="1" x="84"/>
        <item x="66"/>
        <item m="1" x="107"/>
        <item x="23"/>
        <item m="1" x="151"/>
        <item m="1" x="97"/>
        <item m="1" x="133"/>
        <item x="2"/>
        <item x="71"/>
        <item m="1" x="81"/>
        <item x="4"/>
        <item m="1" x="115"/>
        <item m="1" x="152"/>
        <item m="1" x="157"/>
        <item x="17"/>
        <item x="18"/>
        <item x="12"/>
        <item m="1" x="148"/>
        <item x="42"/>
        <item m="1" x="98"/>
        <item x="9"/>
        <item m="1" x="138"/>
        <item x="34"/>
        <item m="1" x="114"/>
        <item x="39"/>
        <item m="1" x="92"/>
        <item x="19"/>
        <item m="1" x="79"/>
        <item m="1" x="136"/>
        <item m="1" x="124"/>
        <item x="35"/>
        <item x="54"/>
        <item m="1" x="94"/>
        <item x="40"/>
        <item m="1" x="121"/>
        <item m="1" x="135"/>
        <item m="1" x="130"/>
        <item m="1" x="127"/>
        <item m="1" x="85"/>
        <item m="1" x="149"/>
        <item x="57"/>
        <item m="1" x="105"/>
        <item m="1" x="143"/>
        <item x="1"/>
        <item x="29"/>
        <item x="10"/>
        <item x="24"/>
        <item x="15"/>
        <item m="1" x="119"/>
        <item m="1" x="117"/>
        <item m="1" x="158"/>
        <item x="3"/>
        <item m="1" x="91"/>
        <item m="1" x="95"/>
        <item m="1" x="96"/>
        <item x="21"/>
        <item x="30"/>
        <item x="41"/>
        <item m="1" x="142"/>
        <item x="58"/>
        <item x="20"/>
        <item m="1" x="131"/>
        <item m="1" x="145"/>
        <item m="1" x="80"/>
        <item x="49"/>
        <item x="48"/>
        <item m="1" x="89"/>
        <item m="1" x="159"/>
        <item m="1" x="93"/>
        <item m="1" x="147"/>
        <item x="13"/>
        <item m="1" x="83"/>
        <item m="1" x="154"/>
        <item m="1" x="126"/>
        <item x="32"/>
        <item x="62"/>
        <item m="1" x="87"/>
        <item x="51"/>
        <item x="25"/>
        <item m="1" x="141"/>
        <item x="56"/>
        <item x="50"/>
        <item m="1" x="82"/>
        <item x="72"/>
        <item x="14"/>
        <item x="46"/>
        <item x="59"/>
        <item m="1" x="99"/>
        <item m="1" x="106"/>
        <item x="70"/>
        <item x="44"/>
        <item m="1" x="144"/>
        <item x="31"/>
        <item m="1" x="153"/>
        <item x="16"/>
        <item x="26"/>
        <item x="69"/>
        <item x="73"/>
        <item m="1" x="128"/>
        <item m="1" x="120"/>
        <item m="1" x="146"/>
        <item x="53"/>
        <item m="1" x="100"/>
        <item x="45"/>
        <item m="1" x="78"/>
        <item x="27"/>
        <item x="47"/>
        <item m="1" x="156"/>
        <item x="61"/>
        <item m="1" x="113"/>
        <item m="1" x="129"/>
        <item m="1" x="90"/>
        <item m="1" x="88"/>
        <item m="1" x="125"/>
        <item x="60"/>
        <item x="77"/>
      </items>
    </pivotField>
    <pivotField compact="0" outline="0" subtotalTop="0" showAll="0" sortType="descending" defaultSubtotal="0">
      <items count="10">
        <item x="7"/>
        <item x="1"/>
        <item x="2"/>
        <item x="0"/>
        <item x="4"/>
        <item x="5"/>
        <item x="6"/>
        <item m="1" x="9"/>
        <item x="8"/>
        <item x="3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ubtotalTop="0" showAll="0" sortType="descending" defaultSubtotal="0">
      <items count="17">
        <item h="1" x="12"/>
        <item h="1" x="5"/>
        <item h="1" m="1" x="16"/>
        <item h="1" x="11"/>
        <item h="1" x="8"/>
        <item h="1" x="7"/>
        <item x="3"/>
        <item h="1" m="1" x="14"/>
        <item x="2"/>
        <item h="1" x="4"/>
        <item h="1" x="10"/>
        <item h="1" x="0"/>
        <item h="1" x="6"/>
        <item h="1" x="9"/>
        <item h="1" x="13"/>
        <item h="1" m="1" x="15"/>
        <item h="1" x="1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dataField="1" compact="0" outline="0" subtotalTop="0" showAll="0" defaultSubtotal="0"/>
    <pivotField dataField="1" compact="0" outline="0" subtotalTop="0" showAll="0" defaultSubtotal="0"/>
    <pivotField compact="0" outline="0" showAll="0" defaultSubtotal="0"/>
    <pivotField dataField="1" compact="0" outline="0" subtotalTop="0" showAll="0" defaultSubtotal="0"/>
    <pivotField dataField="1" compact="0" outline="0" subtotalTop="0" showAll="0" defaultSubtotal="0"/>
  </pivotFields>
  <rowFields count="4">
    <field x="3"/>
    <field x="4"/>
    <field x="5"/>
    <field x="7"/>
  </rowFields>
  <rowItems count="15">
    <i>
      <x v="174"/>
      <x v="156"/>
      <x v="17"/>
      <x v="6"/>
    </i>
    <i>
      <x v="175"/>
      <x v="157"/>
      <x v="7"/>
      <x v="6"/>
    </i>
    <i>
      <x v="142"/>
      <x v="133"/>
      <x/>
      <x v="8"/>
    </i>
    <i>
      <x v="139"/>
      <x v="3"/>
      <x v="6"/>
      <x v="8"/>
    </i>
    <i>
      <x v="179"/>
      <x v="161"/>
      <x v="64"/>
      <x v="6"/>
    </i>
    <i>
      <x v="177"/>
      <x v="159"/>
      <x v="60"/>
      <x v="6"/>
    </i>
    <i>
      <x v="178"/>
      <x v="160"/>
      <x v="114"/>
      <x v="6"/>
    </i>
    <i>
      <x v="140"/>
      <x v="131"/>
      <x v="16"/>
      <x v="8"/>
    </i>
    <i>
      <x v="176"/>
      <x v="158"/>
      <x v="158"/>
      <x v="6"/>
    </i>
    <i>
      <x v="137"/>
      <x v="16"/>
      <x v="130"/>
      <x v="8"/>
    </i>
    <i>
      <x v="136"/>
      <x v="27"/>
      <x v="128"/>
      <x v="8"/>
    </i>
    <i>
      <x v="138"/>
      <x v="130"/>
      <x v="103"/>
      <x v="8"/>
    </i>
    <i>
      <x v="180"/>
      <x v="162"/>
      <x v="89"/>
      <x v="6"/>
    </i>
    <i>
      <x v="141"/>
      <x v="132"/>
      <x v="2"/>
      <x v="8"/>
    </i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1">
    <pageField fld="0" hier="-1"/>
  </pageFields>
  <dataFields count="4">
    <dataField name="Count of Edibles" fld="8" subtotal="count" baseField="0" baseItem="0" numFmtId="1"/>
    <dataField name="Count of Inedibles" fld="9" subtotal="count" baseField="0" baseItem="0"/>
    <dataField name="Sum of kg" fld="11" baseField="0" baseItem="0" numFmtId="166"/>
    <dataField name="Sum of Points" fld="12" baseField="0" baseItem="0" numFmtId="166"/>
  </dataFields>
  <formats count="67">
    <format dxfId="877">
      <pivotArea field="3" type="button" dataOnly="0" labelOnly="1" outline="0" axis="axisRow" fieldPosition="0"/>
    </format>
    <format dxfId="876">
      <pivotArea field="4" type="button" dataOnly="0" labelOnly="1" outline="0" axis="axisRow" fieldPosition="1"/>
    </format>
    <format dxfId="875">
      <pivotArea field="5" type="button" dataOnly="0" labelOnly="1" outline="0" axis="axisRow" fieldPosition="2"/>
    </format>
    <format dxfId="874">
      <pivotArea field="6" type="button" dataOnly="0" labelOnly="1" outline="0"/>
    </format>
    <format dxfId="873">
      <pivotArea field="3" type="button" dataOnly="0" labelOnly="1" outline="0" axis="axisRow" fieldPosition="0"/>
    </format>
    <format dxfId="872">
      <pivotArea field="4" type="button" dataOnly="0" labelOnly="1" outline="0" axis="axisRow" fieldPosition="1"/>
    </format>
    <format dxfId="871">
      <pivotArea field="5" type="button" dataOnly="0" labelOnly="1" outline="0" axis="axisRow" fieldPosition="2"/>
    </format>
    <format dxfId="870">
      <pivotArea field="6" type="button" dataOnly="0" labelOnly="1" outline="0"/>
    </format>
    <format dxfId="869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868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867">
      <pivotArea dataOnly="0" labelOnly="1" outline="0" fieldPosition="0">
        <references count="1">
          <reference field="4294967294" count="1">
            <x v="1"/>
          </reference>
        </references>
      </pivotArea>
    </format>
    <format dxfId="866">
      <pivotArea outline="0" collapsedLevelsAreSubtotals="1" fieldPosition="0">
        <references count="1">
          <reference field="4294967294" count="1" selected="0">
            <x v="3"/>
          </reference>
        </references>
      </pivotArea>
    </format>
    <format dxfId="865">
      <pivotArea outline="0" fieldPosition="0">
        <references count="1">
          <reference field="4294967294" count="1">
            <x v="0"/>
          </reference>
        </references>
      </pivotArea>
    </format>
    <format dxfId="864">
      <pivotArea field="3" type="button" dataOnly="0" labelOnly="1" outline="0" axis="axisRow" fieldPosition="0"/>
    </format>
    <format dxfId="863">
      <pivotArea field="7" type="button" dataOnly="0" labelOnly="1" outline="0" axis="axisRow" fieldPosition="3"/>
    </format>
    <format dxfId="862">
      <pivotArea field="4" type="button" dataOnly="0" labelOnly="1" outline="0" axis="axisRow" fieldPosition="1"/>
    </format>
    <format dxfId="861">
      <pivotArea field="5" type="button" dataOnly="0" labelOnly="1" outline="0" axis="axisRow" fieldPosition="2"/>
    </format>
    <format dxfId="860">
      <pivotArea field="6" type="button" dataOnly="0" labelOnly="1" outline="0"/>
    </format>
    <format dxfId="859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858">
      <pivotArea field="3" type="button" dataOnly="0" labelOnly="1" outline="0" axis="axisRow" fieldPosition="0"/>
    </format>
    <format dxfId="857">
      <pivotArea field="7" type="button" dataOnly="0" labelOnly="1" outline="0" axis="axisRow" fieldPosition="3"/>
    </format>
    <format dxfId="856">
      <pivotArea field="4" type="button" dataOnly="0" labelOnly="1" outline="0" axis="axisRow" fieldPosition="1"/>
    </format>
    <format dxfId="855">
      <pivotArea field="5" type="button" dataOnly="0" labelOnly="1" outline="0" axis="axisRow" fieldPosition="2"/>
    </format>
    <format dxfId="854">
      <pivotArea field="6" type="button" dataOnly="0" labelOnly="1" outline="0"/>
    </format>
    <format dxfId="853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852">
      <pivotArea field="3" type="button" dataOnly="0" labelOnly="1" outline="0" axis="axisRow" fieldPosition="0"/>
    </format>
    <format dxfId="851">
      <pivotArea field="7" type="button" dataOnly="0" labelOnly="1" outline="0" axis="axisRow" fieldPosition="3"/>
    </format>
    <format dxfId="850">
      <pivotArea field="4" type="button" dataOnly="0" labelOnly="1" outline="0" axis="axisRow" fieldPosition="1"/>
    </format>
    <format dxfId="849">
      <pivotArea field="5" type="button" dataOnly="0" labelOnly="1" outline="0" axis="axisRow" fieldPosition="2"/>
    </format>
    <format dxfId="848">
      <pivotArea field="6" type="button" dataOnly="0" labelOnly="1" outline="0"/>
    </format>
    <format dxfId="847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846">
      <pivotArea dataOnly="0" labelOnly="1" outline="0" fieldPosition="0">
        <references count="1">
          <reference field="4294967294" count="1">
            <x v="3"/>
          </reference>
        </references>
      </pivotArea>
    </format>
    <format dxfId="845">
      <pivotArea dataOnly="0" labelOnly="1" outline="0" fieldPosition="0">
        <references count="1">
          <reference field="4294967294" count="1">
            <x v="2"/>
          </reference>
        </references>
      </pivotArea>
    </format>
    <format dxfId="844">
      <pivotArea outline="0" collapsedLevelsAreSubtotals="1" fieldPosition="0">
        <references count="1">
          <reference field="4294967294" count="2" selected="0">
            <x v="2"/>
            <x v="3"/>
          </reference>
        </references>
      </pivotArea>
    </format>
    <format dxfId="843">
      <pivotArea field="5" type="button" dataOnly="0" labelOnly="1" outline="0" axis="axisRow" fieldPosition="2"/>
    </format>
    <format dxfId="842">
      <pivotArea outline="0" collapsedLevelsAreSubtotals="1" fieldPosition="0"/>
    </format>
    <format dxfId="841">
      <pivotArea field="3" type="button" dataOnly="0" labelOnly="1" outline="0" axis="axisRow" fieldPosition="0"/>
    </format>
    <format dxfId="840">
      <pivotArea field="7" type="button" dataOnly="0" labelOnly="1" outline="0" axis="axisRow" fieldPosition="3"/>
    </format>
    <format dxfId="839">
      <pivotArea field="4" type="button" dataOnly="0" labelOnly="1" outline="0" axis="axisRow" fieldPosition="1"/>
    </format>
    <format dxfId="838">
      <pivotArea field="5" type="button" dataOnly="0" labelOnly="1" outline="0" axis="axisRow" fieldPosition="2"/>
    </format>
    <format dxfId="837">
      <pivotArea field="6" type="button" dataOnly="0" labelOnly="1" outline="0"/>
    </format>
    <format dxfId="836">
      <pivotArea dataOnly="0" labelOnly="1" outline="0" fieldPosition="0">
        <references count="1">
          <reference field="3" count="9">
            <x v="4"/>
            <x v="5"/>
            <x v="8"/>
            <x v="10"/>
            <x v="12"/>
            <x v="14"/>
            <x v="17"/>
            <x v="18"/>
            <x v="28"/>
          </reference>
        </references>
      </pivotArea>
    </format>
    <format dxfId="835">
      <pivotArea dataOnly="0" labelOnly="1" outline="0" fieldPosition="0">
        <references count="1">
          <reference field="3" count="2">
            <x v="22"/>
            <x v="24"/>
          </reference>
        </references>
      </pivotArea>
    </format>
    <format dxfId="834">
      <pivotArea dataOnly="0" labelOnly="1" outline="0" fieldPosition="0">
        <references count="1">
          <reference field="3" count="6">
            <x v="2"/>
            <x v="7"/>
            <x v="13"/>
            <x v="15"/>
            <x v="16"/>
            <x v="23"/>
          </reference>
        </references>
      </pivotArea>
    </format>
    <format dxfId="833">
      <pivotArea dataOnly="0" labelOnly="1" grandRow="1" outline="0" fieldPosition="0"/>
    </format>
    <format dxfId="832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831">
      <pivotArea field="3" type="button" dataOnly="0" labelOnly="1" outline="0" axis="axisRow" fieldPosition="0"/>
    </format>
    <format dxfId="830">
      <pivotArea field="7" type="button" dataOnly="0" labelOnly="1" outline="0" axis="axisRow" fieldPosition="3"/>
    </format>
    <format dxfId="829">
      <pivotArea field="4" type="button" dataOnly="0" labelOnly="1" outline="0" axis="axisRow" fieldPosition="1"/>
    </format>
    <format dxfId="828">
      <pivotArea field="5" type="button" dataOnly="0" labelOnly="1" outline="0" axis="axisRow" fieldPosition="2"/>
    </format>
    <format dxfId="827">
      <pivotArea field="6" type="button" dataOnly="0" labelOnly="1" outline="0"/>
    </format>
    <format dxfId="826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825">
      <pivotArea outline="0" collapsedLevelsAreSubtotals="1" fieldPosition="0">
        <references count="1">
          <reference field="4294967294" count="1" selected="0">
            <x v="2"/>
          </reference>
        </references>
      </pivotArea>
    </format>
    <format dxfId="824">
      <pivotArea outline="0" collapsedLevelsAreSubtotals="1" fieldPosition="0">
        <references count="1">
          <reference field="4294967294" count="1" selected="0">
            <x v="0"/>
          </reference>
        </references>
      </pivotArea>
    </format>
    <format dxfId="823">
      <pivotArea field="-2" type="button" dataOnly="0" labelOnly="1" outline="0" axis="axisCol" fieldPosition="0"/>
    </format>
    <format dxfId="822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821">
      <pivotArea outline="0" collapsedLevelsAreSubtotals="1" fieldPosition="0">
        <references count="1">
          <reference field="4294967294" count="2" selected="0">
            <x v="0"/>
            <x v="1"/>
          </reference>
        </references>
      </pivotArea>
    </format>
    <format dxfId="820">
      <pivotArea field="-2" type="button" dataOnly="0" labelOnly="1" outline="0" axis="axisCol" fieldPosition="0"/>
    </format>
    <format dxfId="819">
      <pivotArea type="topRight" dataOnly="0" labelOnly="1" outline="0" fieldPosition="0"/>
    </format>
    <format dxfId="818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  <format dxfId="817">
      <pivotArea field="4" type="button" dataOnly="0" labelOnly="1" outline="0" axis="axisRow" fieldPosition="1"/>
    </format>
    <format dxfId="816">
      <pivotArea field="5" type="button" dataOnly="0" labelOnly="1" outline="0" axis="axisRow" fieldPosition="2"/>
    </format>
    <format dxfId="815">
      <pivotArea type="all" dataOnly="0" outline="0" fieldPosition="0"/>
    </format>
    <format dxfId="814">
      <pivotArea type="all" dataOnly="0" outline="0" fieldPosition="0"/>
    </format>
    <format dxfId="813">
      <pivotArea dataOnly="0" labelOnly="1" outline="0" fieldPosition="0">
        <references count="1">
          <reference field="3" count="1">
            <x v="21"/>
          </reference>
        </references>
      </pivotArea>
    </format>
    <format dxfId="812">
      <pivotArea dataOnly="0" labelOnly="1" outline="0" fieldPosition="0">
        <references count="2">
          <reference field="3" count="1" selected="0">
            <x v="21"/>
          </reference>
          <reference field="4" count="1">
            <x v="13"/>
          </reference>
        </references>
      </pivotArea>
    </format>
    <format dxfId="811">
      <pivotArea dataOnly="0" labelOnly="1" outline="0" fieldPosition="0">
        <references count="3">
          <reference field="3" count="1" selected="0">
            <x v="21"/>
          </reference>
          <reference field="4" count="1" selected="0">
            <x v="13"/>
          </reference>
          <reference field="5" count="1">
            <x v="35"/>
          </reference>
        </references>
      </pivotArea>
    </format>
  </formats>
  <pivotTableStyleInfo name="PivotTable Style 1" showRowHeaders="1" showColHeaders="0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1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D69E59E-4DA6-4B08-BF30-301DD84D281B}" name="PivotTable1" cacheId="135" applyNumberFormats="0" applyBorderFormats="0" applyFontFormats="0" applyPatternFormats="0" applyAlignmentFormats="0" applyWidthHeightFormats="1" dataCaption="Values" updatedVersion="8" minRefreshableVersion="3" showDrill="0" useAutoFormatting="1" colGrandTotals="0" itemPrintTitles="1" createdVersion="4" indent="0" compact="0" compactData="0" multipleFieldFilters="0">
  <location ref="A5:H21" firstHeaderRow="1" firstDataRow="2" firstDataCol="4" rowPageCount="1" colPageCount="1"/>
  <pivotFields count="13">
    <pivotField axis="axisPage" compact="0" outline="0" subtotalTop="0" multipleItemSelectionAllowed="1" showAll="0" includeNewItemsInFilter="1" defaultSubtotal="0">
      <items count="10">
        <item h="1" x="4"/>
        <item h="1" m="1" x="9"/>
        <item h="1" m="1" x="6"/>
        <item x="5"/>
        <item m="1" x="7"/>
        <item m="1" x="8"/>
        <item x="2"/>
        <item x="1"/>
        <item x="3"/>
        <item x="0"/>
      </items>
    </pivotField>
    <pivotField compact="0" outline="0" subtotalTop="0" multipleItemSelectionAllowed="1" showAll="0" defaultSubtotal="0"/>
    <pivotField compact="0" outline="0" subtotalTop="0" showAll="0" defaultSubtotal="0"/>
    <pivotField axis="axisRow" compact="0" outline="0" subtotalTop="0" showAll="0" sortType="descending" defaultSubtotal="0">
      <items count="187">
        <item x="84"/>
        <item m="1" x="116"/>
        <item x="20"/>
        <item m="1" x="92"/>
        <item x="3"/>
        <item m="1" x="124"/>
        <item x="53"/>
        <item m="1" x="182"/>
        <item x="77"/>
        <item x="23"/>
        <item x="2"/>
        <item m="1" x="163"/>
        <item m="1" x="107"/>
        <item x="4"/>
        <item m="1" x="172"/>
        <item x="38"/>
        <item x="39"/>
        <item m="1" x="176"/>
        <item m="1" x="91"/>
        <item m="1" x="139"/>
        <item m="1" x="167"/>
        <item x="22"/>
        <item m="1" x="155"/>
        <item m="1" x="128"/>
        <item m="1" x="121"/>
        <item m="1" x="117"/>
        <item m="1" x="141"/>
        <item x="65"/>
        <item m="1" x="108"/>
        <item x="69"/>
        <item m="1" x="97"/>
        <item m="1" x="111"/>
        <item m="1" x="144"/>
        <item m="1" x="125"/>
        <item m="1" x="170"/>
        <item x="47"/>
        <item m="1" x="147"/>
        <item m="1" x="93"/>
        <item m="1" x="157"/>
        <item m="1" x="165"/>
        <item m="1" x="87"/>
        <item m="1" x="127"/>
        <item m="1" x="135"/>
        <item m="1" x="90"/>
        <item m="1" x="89"/>
        <item x="79"/>
        <item x="52"/>
        <item m="1" x="105"/>
        <item m="1" x="145"/>
        <item m="1" x="140"/>
        <item m="1" x="94"/>
        <item m="1" x="186"/>
        <item x="16"/>
        <item m="1" x="175"/>
        <item m="1" x="137"/>
        <item m="1" x="110"/>
        <item m="1" x="148"/>
        <item m="1" x="88"/>
        <item m="1" x="171"/>
        <item m="1" x="119"/>
        <item m="1" x="106"/>
        <item m="1" x="162"/>
        <item m="1" x="153"/>
        <item x="42"/>
        <item m="1" x="118"/>
        <item m="1" x="142"/>
        <item m="1" x="96"/>
        <item m="1" x="138"/>
        <item m="1" x="151"/>
        <item m="1" x="102"/>
        <item m="1" x="132"/>
        <item m="1" x="98"/>
        <item m="1" x="181"/>
        <item m="1" x="154"/>
        <item m="1" x="112"/>
        <item m="1" x="150"/>
        <item m="1" x="159"/>
        <item m="1" x="113"/>
        <item m="1" x="174"/>
        <item m="1" x="169"/>
        <item m="1" x="123"/>
        <item x="15"/>
        <item m="1" x="109"/>
        <item m="1" x="99"/>
        <item m="1" x="161"/>
        <item m="1" x="100"/>
        <item x="72"/>
        <item m="1" x="166"/>
        <item m="1" x="85"/>
        <item m="1" x="173"/>
        <item m="1" x="126"/>
        <item m="1" x="133"/>
        <item m="1" x="101"/>
        <item m="1" x="129"/>
        <item x="19"/>
        <item m="1" x="149"/>
        <item m="1" x="177"/>
        <item m="1" x="179"/>
        <item m="1" x="185"/>
        <item m="1" x="156"/>
        <item x="76"/>
        <item m="1" x="164"/>
        <item m="1" x="122"/>
        <item m="1" x="120"/>
        <item m="1" x="146"/>
        <item m="1" x="86"/>
        <item m="1" x="115"/>
        <item m="1" x="160"/>
        <item m="1" x="184"/>
        <item x="24"/>
        <item m="1" x="183"/>
        <item m="1" x="114"/>
        <item m="1" x="131"/>
        <item x="32"/>
        <item m="1" x="158"/>
        <item x="31"/>
        <item m="1" x="152"/>
        <item m="1" x="136"/>
        <item m="1" x="104"/>
        <item x="58"/>
        <item x="55"/>
        <item x="35"/>
        <item m="1" x="103"/>
        <item m="1" x="143"/>
        <item m="1" x="134"/>
        <item m="1" x="168"/>
        <item m="1" x="178"/>
        <item m="1" x="180"/>
        <item m="1" x="95"/>
        <item m="1" x="130"/>
        <item x="80"/>
        <item x="73"/>
        <item x="74"/>
        <item x="45"/>
        <item x="54"/>
        <item x="56"/>
        <item x="0"/>
        <item x="1"/>
        <item x="78"/>
        <item x="14"/>
        <item x="63"/>
        <item x="62"/>
        <item x="11"/>
        <item x="83"/>
        <item x="7"/>
        <item x="8"/>
        <item x="21"/>
        <item x="17"/>
        <item x="46"/>
        <item x="48"/>
        <item x="18"/>
        <item x="25"/>
        <item x="28"/>
        <item x="30"/>
        <item x="33"/>
        <item x="60"/>
        <item x="61"/>
        <item x="40"/>
        <item x="57"/>
        <item x="37"/>
        <item x="36"/>
        <item x="41"/>
        <item x="43"/>
        <item x="70"/>
        <item x="49"/>
        <item x="26"/>
        <item x="27"/>
        <item x="51"/>
        <item x="29"/>
        <item x="50"/>
        <item x="6"/>
        <item x="5"/>
        <item x="68"/>
        <item x="59"/>
        <item x="34"/>
        <item x="81"/>
        <item x="82"/>
        <item x="64"/>
        <item x="12"/>
        <item x="13"/>
        <item x="9"/>
        <item x="10"/>
        <item x="44"/>
        <item x="71"/>
        <item x="66"/>
        <item x="67"/>
        <item x="75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ubtotalTop="0" showAll="0" defaultSubtotal="0">
      <items count="169">
        <item m="1" x="83"/>
        <item x="51"/>
        <item m="1" x="101"/>
        <item x="11"/>
        <item m="1" x="119"/>
        <item m="1" x="159"/>
        <item m="1" x="106"/>
        <item m="1" x="88"/>
        <item m="1" x="120"/>
        <item x="20"/>
        <item x="61"/>
        <item m="1" x="136"/>
        <item x="25"/>
        <item x="3"/>
        <item m="1" x="147"/>
        <item x="4"/>
        <item x="55"/>
        <item x="2"/>
        <item x="69"/>
        <item m="1" x="118"/>
        <item m="1" x="86"/>
        <item m="1" x="112"/>
        <item m="1" x="143"/>
        <item x="34"/>
        <item x="47"/>
        <item m="1" x="111"/>
        <item x="57"/>
        <item x="14"/>
        <item x="16"/>
        <item m="1" x="161"/>
        <item m="1" x="153"/>
        <item m="1" x="162"/>
        <item m="1" x="166"/>
        <item x="15"/>
        <item m="1" x="163"/>
        <item m="1" x="137"/>
        <item x="41"/>
        <item m="1" x="78"/>
        <item m="1" x="109"/>
        <item m="1" x="164"/>
        <item m="1" x="117"/>
        <item m="1" x="148"/>
        <item m="1" x="81"/>
        <item m="1" x="82"/>
        <item m="1" x="84"/>
        <item x="76"/>
        <item m="1" x="104"/>
        <item m="1" x="127"/>
        <item m="1" x="114"/>
        <item x="71"/>
        <item x="46"/>
        <item m="1" x="141"/>
        <item m="1" x="129"/>
        <item m="1" x="132"/>
        <item m="1" x="107"/>
        <item m="1" x="123"/>
        <item m="1" x="89"/>
        <item m="1" x="113"/>
        <item m="1" x="97"/>
        <item m="1" x="149"/>
        <item m="1" x="154"/>
        <item m="1" x="87"/>
        <item x="36"/>
        <item m="1" x="125"/>
        <item m="1" x="134"/>
        <item m="1" x="168"/>
        <item m="1" x="92"/>
        <item m="1" x="139"/>
        <item m="1" x="96"/>
        <item m="1" x="108"/>
        <item m="1" x="167"/>
        <item m="1" x="131"/>
        <item m="1" x="155"/>
        <item m="1" x="133"/>
        <item m="1" x="94"/>
        <item m="1" x="130"/>
        <item m="1" x="157"/>
        <item m="1" x="124"/>
        <item m="1" x="105"/>
        <item m="1" x="91"/>
        <item x="77"/>
        <item m="1" x="116"/>
        <item m="1" x="138"/>
        <item x="64"/>
        <item m="1" x="140"/>
        <item m="1" x="99"/>
        <item m="1" x="95"/>
        <item m="1" x="102"/>
        <item m="1" x="115"/>
        <item m="1" x="165"/>
        <item m="1" x="103"/>
        <item x="19"/>
        <item m="1" x="135"/>
        <item m="1" x="98"/>
        <item m="1" x="151"/>
        <item m="1" x="93"/>
        <item m="1" x="110"/>
        <item m="1" x="90"/>
        <item x="22"/>
        <item x="68"/>
        <item x="49"/>
        <item m="1" x="85"/>
        <item m="1" x="152"/>
        <item m="1" x="144"/>
        <item m="1" x="150"/>
        <item m="1" x="128"/>
        <item m="1" x="121"/>
        <item x="23"/>
        <item x="43"/>
        <item m="1" x="160"/>
        <item x="26"/>
        <item m="1" x="122"/>
        <item m="1" x="146"/>
        <item x="29"/>
        <item m="1" x="158"/>
        <item m="1" x="100"/>
        <item x="50"/>
        <item x="18"/>
        <item x="31"/>
        <item m="1" x="142"/>
        <item m="1" x="145"/>
        <item m="1" x="156"/>
        <item m="1" x="79"/>
        <item x="72"/>
        <item m="1" x="126"/>
        <item m="1" x="80"/>
        <item x="65"/>
        <item x="66"/>
        <item x="39"/>
        <item x="48"/>
        <item x="0"/>
        <item x="1"/>
        <item x="70"/>
        <item x="54"/>
        <item x="75"/>
        <item x="7"/>
        <item x="8"/>
        <item x="21"/>
        <item x="17"/>
        <item x="40"/>
        <item x="42"/>
        <item x="28"/>
        <item x="52"/>
        <item x="53"/>
        <item x="33"/>
        <item x="32"/>
        <item x="35"/>
        <item x="37"/>
        <item x="62"/>
        <item x="24"/>
        <item x="45"/>
        <item x="27"/>
        <item x="44"/>
        <item x="6"/>
        <item x="5"/>
        <item x="60"/>
        <item x="30"/>
        <item x="73"/>
        <item x="74"/>
        <item x="56"/>
        <item x="12"/>
        <item x="13"/>
        <item x="9"/>
        <item x="10"/>
        <item x="38"/>
        <item x="63"/>
        <item x="58"/>
        <item x="59"/>
        <item x="67"/>
      </items>
    </pivotField>
    <pivotField axis="axisRow" compact="0" outline="0" subtotalTop="0" showAll="0" sortType="ascending" defaultSubtotal="0">
      <items count="160">
        <item x="8"/>
        <item x="76"/>
        <item x="7"/>
        <item x="38"/>
        <item m="1" x="123"/>
        <item x="37"/>
        <item x="11"/>
        <item x="74"/>
        <item x="68"/>
        <item x="55"/>
        <item x="67"/>
        <item x="63"/>
        <item x="65"/>
        <item m="1" x="102"/>
        <item m="1" x="104"/>
        <item m="1" x="118"/>
        <item x="75"/>
        <item x="0"/>
        <item m="1" x="134"/>
        <item m="1" x="108"/>
        <item m="1" x="150"/>
        <item x="6"/>
        <item m="1" x="155"/>
        <item m="1" x="109"/>
        <item m="1" x="116"/>
        <item x="36"/>
        <item m="1" x="132"/>
        <item x="5"/>
        <item m="1" x="140"/>
        <item m="1" x="101"/>
        <item x="64"/>
        <item m="1" x="122"/>
        <item x="28"/>
        <item x="52"/>
        <item x="43"/>
        <item x="22"/>
        <item x="33"/>
        <item m="1" x="86"/>
        <item m="1" x="103"/>
        <item m="1" x="111"/>
        <item m="1" x="139"/>
        <item m="1" x="112"/>
        <item m="1" x="137"/>
        <item m="1" x="110"/>
        <item m="1" x="84"/>
        <item x="66"/>
        <item m="1" x="107"/>
        <item x="23"/>
        <item m="1" x="151"/>
        <item m="1" x="97"/>
        <item m="1" x="133"/>
        <item x="2"/>
        <item x="71"/>
        <item m="1" x="81"/>
        <item x="4"/>
        <item m="1" x="115"/>
        <item m="1" x="152"/>
        <item m="1" x="157"/>
        <item x="17"/>
        <item x="18"/>
        <item x="12"/>
        <item m="1" x="148"/>
        <item x="42"/>
        <item m="1" x="98"/>
        <item x="9"/>
        <item m="1" x="138"/>
        <item x="34"/>
        <item m="1" x="114"/>
        <item x="39"/>
        <item m="1" x="92"/>
        <item x="19"/>
        <item m="1" x="79"/>
        <item m="1" x="136"/>
        <item m="1" x="124"/>
        <item x="35"/>
        <item x="54"/>
        <item m="1" x="94"/>
        <item x="40"/>
        <item m="1" x="121"/>
        <item m="1" x="135"/>
        <item m="1" x="130"/>
        <item m="1" x="127"/>
        <item m="1" x="85"/>
        <item m="1" x="149"/>
        <item x="57"/>
        <item m="1" x="105"/>
        <item m="1" x="143"/>
        <item x="1"/>
        <item x="29"/>
        <item x="10"/>
        <item x="24"/>
        <item x="15"/>
        <item m="1" x="119"/>
        <item m="1" x="117"/>
        <item m="1" x="158"/>
        <item x="3"/>
        <item m="1" x="91"/>
        <item m="1" x="95"/>
        <item m="1" x="96"/>
        <item x="21"/>
        <item x="30"/>
        <item x="41"/>
        <item m="1" x="142"/>
        <item x="58"/>
        <item x="20"/>
        <item m="1" x="131"/>
        <item m="1" x="145"/>
        <item m="1" x="80"/>
        <item x="49"/>
        <item x="48"/>
        <item m="1" x="89"/>
        <item m="1" x="159"/>
        <item m="1" x="93"/>
        <item m="1" x="147"/>
        <item x="13"/>
        <item m="1" x="83"/>
        <item m="1" x="154"/>
        <item m="1" x="126"/>
        <item x="32"/>
        <item x="62"/>
        <item m="1" x="87"/>
        <item x="51"/>
        <item x="25"/>
        <item m="1" x="141"/>
        <item x="56"/>
        <item x="50"/>
        <item m="1" x="82"/>
        <item x="72"/>
        <item x="14"/>
        <item x="46"/>
        <item x="59"/>
        <item m="1" x="99"/>
        <item m="1" x="106"/>
        <item x="70"/>
        <item x="44"/>
        <item m="1" x="144"/>
        <item x="31"/>
        <item m="1" x="153"/>
        <item x="16"/>
        <item x="26"/>
        <item x="69"/>
        <item x="73"/>
        <item m="1" x="128"/>
        <item m="1" x="120"/>
        <item m="1" x="146"/>
        <item x="53"/>
        <item m="1" x="100"/>
        <item x="45"/>
        <item m="1" x="78"/>
        <item x="27"/>
        <item x="47"/>
        <item m="1" x="156"/>
        <item x="61"/>
        <item m="1" x="113"/>
        <item m="1" x="129"/>
        <item m="1" x="90"/>
        <item m="1" x="88"/>
        <item m="1" x="125"/>
        <item x="60"/>
        <item x="77"/>
      </items>
    </pivotField>
    <pivotField compact="0" outline="0" subtotalTop="0" showAll="0" sortType="descending" defaultSubtotal="0">
      <items count="10">
        <item x="7"/>
        <item x="1"/>
        <item x="2"/>
        <item x="0"/>
        <item x="4"/>
        <item x="5"/>
        <item x="6"/>
        <item m="1" x="9"/>
        <item x="8"/>
        <item x="3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ubtotalTop="0" showAll="0" sortType="descending" defaultSubtotal="0">
      <items count="17">
        <item h="1" x="12"/>
        <item h="1" x="5"/>
        <item h="1" m="1" x="16"/>
        <item h="1" x="11"/>
        <item x="8"/>
        <item h="1" x="7"/>
        <item h="1" x="3"/>
        <item h="1" m="1" x="14"/>
        <item h="1" x="2"/>
        <item h="1" x="4"/>
        <item h="1" x="10"/>
        <item h="1" x="0"/>
        <item h="1" x="6"/>
        <item x="9"/>
        <item h="1" x="13"/>
        <item h="1" m="1" x="15"/>
        <item h="1" x="1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dataField="1" compact="0" outline="0" subtotalTop="0" showAll="0" defaultSubtotal="0"/>
    <pivotField dataField="1" compact="0" outline="0" subtotalTop="0" showAll="0" defaultSubtotal="0"/>
    <pivotField compact="0" outline="0" showAll="0" defaultSubtotal="0"/>
    <pivotField dataField="1" compact="0" outline="0" subtotalTop="0" showAll="0" defaultSubtotal="0"/>
    <pivotField dataField="1" compact="0" outline="0" subtotalTop="0" showAll="0" defaultSubtotal="0"/>
  </pivotFields>
  <rowFields count="4">
    <field x="3"/>
    <field x="4"/>
    <field x="5"/>
    <field x="7"/>
  </rowFields>
  <rowItems count="15">
    <i>
      <x v="173"/>
      <x v="1"/>
      <x v="9"/>
      <x v="4"/>
    </i>
    <i>
      <x v="16"/>
      <x v="12"/>
      <x v="3"/>
      <x v="4"/>
    </i>
    <i>
      <x v="15"/>
      <x v="23"/>
      <x v="5"/>
      <x v="4"/>
    </i>
    <i>
      <x v="119"/>
      <x v="116"/>
      <x v="145"/>
      <x v="13"/>
    </i>
    <i>
      <x v="157"/>
      <x v="12"/>
      <x v="68"/>
      <x v="13"/>
    </i>
    <i>
      <x v="172"/>
      <x v="155"/>
      <x v="30"/>
      <x v="4"/>
    </i>
    <i>
      <x v="158"/>
      <x v="100"/>
      <x v="75"/>
      <x v="13"/>
    </i>
    <i>
      <x v="156"/>
      <x v="143"/>
      <x v="84"/>
      <x v="13"/>
    </i>
    <i>
      <x v="159"/>
      <x v="144"/>
      <x v="25"/>
      <x v="13"/>
    </i>
    <i>
      <x v="155"/>
      <x v="142"/>
      <x v="124"/>
      <x v="13"/>
    </i>
    <i>
      <x v="29"/>
      <x v="10"/>
      <x v="147"/>
      <x v="4"/>
    </i>
    <i>
      <x v="174"/>
      <x v="156"/>
      <x v="36"/>
      <x v="4"/>
    </i>
    <i>
      <x v="121"/>
      <x v="118"/>
      <x v="66"/>
      <x v="4"/>
    </i>
    <i>
      <x v="160"/>
      <x v="145"/>
      <x v="74"/>
      <x v="13"/>
    </i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1">
    <pageField fld="0" hier="-1"/>
  </pageFields>
  <dataFields count="4">
    <dataField name="Count of Edibles" fld="8" subtotal="count" baseField="0" baseItem="0" numFmtId="1"/>
    <dataField name="Count of Inedibles" fld="9" subtotal="count" baseField="0" baseItem="0"/>
    <dataField name="Sum of kg" fld="11" baseField="0" baseItem="0" numFmtId="166"/>
    <dataField name="Sum of Points" fld="12" baseField="0" baseItem="0" numFmtId="166"/>
  </dataFields>
  <formats count="67">
    <format dxfId="810">
      <pivotArea field="3" type="button" dataOnly="0" labelOnly="1" outline="0" axis="axisRow" fieldPosition="0"/>
    </format>
    <format dxfId="809">
      <pivotArea field="4" type="button" dataOnly="0" labelOnly="1" outline="0" axis="axisRow" fieldPosition="1"/>
    </format>
    <format dxfId="808">
      <pivotArea field="5" type="button" dataOnly="0" labelOnly="1" outline="0" axis="axisRow" fieldPosition="2"/>
    </format>
    <format dxfId="807">
      <pivotArea field="6" type="button" dataOnly="0" labelOnly="1" outline="0"/>
    </format>
    <format dxfId="806">
      <pivotArea field="3" type="button" dataOnly="0" labelOnly="1" outline="0" axis="axisRow" fieldPosition="0"/>
    </format>
    <format dxfId="805">
      <pivotArea field="4" type="button" dataOnly="0" labelOnly="1" outline="0" axis="axisRow" fieldPosition="1"/>
    </format>
    <format dxfId="804">
      <pivotArea field="5" type="button" dataOnly="0" labelOnly="1" outline="0" axis="axisRow" fieldPosition="2"/>
    </format>
    <format dxfId="803">
      <pivotArea field="6" type="button" dataOnly="0" labelOnly="1" outline="0"/>
    </format>
    <format dxfId="802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801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800">
      <pivotArea dataOnly="0" labelOnly="1" outline="0" fieldPosition="0">
        <references count="1">
          <reference field="4294967294" count="1">
            <x v="1"/>
          </reference>
        </references>
      </pivotArea>
    </format>
    <format dxfId="799">
      <pivotArea outline="0" collapsedLevelsAreSubtotals="1" fieldPosition="0">
        <references count="1">
          <reference field="4294967294" count="1" selected="0">
            <x v="3"/>
          </reference>
        </references>
      </pivotArea>
    </format>
    <format dxfId="798">
      <pivotArea outline="0" fieldPosition="0">
        <references count="1">
          <reference field="4294967294" count="1">
            <x v="0"/>
          </reference>
        </references>
      </pivotArea>
    </format>
    <format dxfId="797">
      <pivotArea field="3" type="button" dataOnly="0" labelOnly="1" outline="0" axis="axisRow" fieldPosition="0"/>
    </format>
    <format dxfId="796">
      <pivotArea field="7" type="button" dataOnly="0" labelOnly="1" outline="0" axis="axisRow" fieldPosition="3"/>
    </format>
    <format dxfId="795">
      <pivotArea field="4" type="button" dataOnly="0" labelOnly="1" outline="0" axis="axisRow" fieldPosition="1"/>
    </format>
    <format dxfId="794">
      <pivotArea field="5" type="button" dataOnly="0" labelOnly="1" outline="0" axis="axisRow" fieldPosition="2"/>
    </format>
    <format dxfId="793">
      <pivotArea field="6" type="button" dataOnly="0" labelOnly="1" outline="0"/>
    </format>
    <format dxfId="792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791">
      <pivotArea field="3" type="button" dataOnly="0" labelOnly="1" outline="0" axis="axisRow" fieldPosition="0"/>
    </format>
    <format dxfId="790">
      <pivotArea field="7" type="button" dataOnly="0" labelOnly="1" outline="0" axis="axisRow" fieldPosition="3"/>
    </format>
    <format dxfId="789">
      <pivotArea field="4" type="button" dataOnly="0" labelOnly="1" outline="0" axis="axisRow" fieldPosition="1"/>
    </format>
    <format dxfId="788">
      <pivotArea field="5" type="button" dataOnly="0" labelOnly="1" outline="0" axis="axisRow" fieldPosition="2"/>
    </format>
    <format dxfId="787">
      <pivotArea field="6" type="button" dataOnly="0" labelOnly="1" outline="0"/>
    </format>
    <format dxfId="786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785">
      <pivotArea field="3" type="button" dataOnly="0" labelOnly="1" outline="0" axis="axisRow" fieldPosition="0"/>
    </format>
    <format dxfId="784">
      <pivotArea field="7" type="button" dataOnly="0" labelOnly="1" outline="0" axis="axisRow" fieldPosition="3"/>
    </format>
    <format dxfId="783">
      <pivotArea field="4" type="button" dataOnly="0" labelOnly="1" outline="0" axis="axisRow" fieldPosition="1"/>
    </format>
    <format dxfId="782">
      <pivotArea field="5" type="button" dataOnly="0" labelOnly="1" outline="0" axis="axisRow" fieldPosition="2"/>
    </format>
    <format dxfId="781">
      <pivotArea field="6" type="button" dataOnly="0" labelOnly="1" outline="0"/>
    </format>
    <format dxfId="780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779">
      <pivotArea dataOnly="0" labelOnly="1" outline="0" fieldPosition="0">
        <references count="1">
          <reference field="4294967294" count="1">
            <x v="3"/>
          </reference>
        </references>
      </pivotArea>
    </format>
    <format dxfId="778">
      <pivotArea dataOnly="0" labelOnly="1" outline="0" fieldPosition="0">
        <references count="1">
          <reference field="4294967294" count="1">
            <x v="2"/>
          </reference>
        </references>
      </pivotArea>
    </format>
    <format dxfId="777">
      <pivotArea outline="0" collapsedLevelsAreSubtotals="1" fieldPosition="0">
        <references count="1">
          <reference field="4294967294" count="2" selected="0">
            <x v="2"/>
            <x v="3"/>
          </reference>
        </references>
      </pivotArea>
    </format>
    <format dxfId="776">
      <pivotArea field="5" type="button" dataOnly="0" labelOnly="1" outline="0" axis="axisRow" fieldPosition="2"/>
    </format>
    <format dxfId="775">
      <pivotArea outline="0" collapsedLevelsAreSubtotals="1" fieldPosition="0"/>
    </format>
    <format dxfId="774">
      <pivotArea field="3" type="button" dataOnly="0" labelOnly="1" outline="0" axis="axisRow" fieldPosition="0"/>
    </format>
    <format dxfId="773">
      <pivotArea field="7" type="button" dataOnly="0" labelOnly="1" outline="0" axis="axisRow" fieldPosition="3"/>
    </format>
    <format dxfId="772">
      <pivotArea field="4" type="button" dataOnly="0" labelOnly="1" outline="0" axis="axisRow" fieldPosition="1"/>
    </format>
    <format dxfId="771">
      <pivotArea field="5" type="button" dataOnly="0" labelOnly="1" outline="0" axis="axisRow" fieldPosition="2"/>
    </format>
    <format dxfId="770">
      <pivotArea field="6" type="button" dataOnly="0" labelOnly="1" outline="0"/>
    </format>
    <format dxfId="769">
      <pivotArea dataOnly="0" labelOnly="1" outline="0" fieldPosition="0">
        <references count="1">
          <reference field="3" count="9">
            <x v="4"/>
            <x v="5"/>
            <x v="8"/>
            <x v="10"/>
            <x v="12"/>
            <x v="14"/>
            <x v="17"/>
            <x v="18"/>
            <x v="28"/>
          </reference>
        </references>
      </pivotArea>
    </format>
    <format dxfId="768">
      <pivotArea dataOnly="0" labelOnly="1" outline="0" fieldPosition="0">
        <references count="1">
          <reference field="3" count="2">
            <x v="22"/>
            <x v="24"/>
          </reference>
        </references>
      </pivotArea>
    </format>
    <format dxfId="767">
      <pivotArea dataOnly="0" labelOnly="1" outline="0" fieldPosition="0">
        <references count="1">
          <reference field="3" count="6">
            <x v="2"/>
            <x v="7"/>
            <x v="13"/>
            <x v="15"/>
            <x v="16"/>
            <x v="23"/>
          </reference>
        </references>
      </pivotArea>
    </format>
    <format dxfId="766">
      <pivotArea dataOnly="0" labelOnly="1" grandRow="1" outline="0" fieldPosition="0"/>
    </format>
    <format dxfId="765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764">
      <pivotArea field="3" type="button" dataOnly="0" labelOnly="1" outline="0" axis="axisRow" fieldPosition="0"/>
    </format>
    <format dxfId="763">
      <pivotArea field="7" type="button" dataOnly="0" labelOnly="1" outline="0" axis="axisRow" fieldPosition="3"/>
    </format>
    <format dxfId="762">
      <pivotArea field="4" type="button" dataOnly="0" labelOnly="1" outline="0" axis="axisRow" fieldPosition="1"/>
    </format>
    <format dxfId="761">
      <pivotArea field="5" type="button" dataOnly="0" labelOnly="1" outline="0" axis="axisRow" fieldPosition="2"/>
    </format>
    <format dxfId="760">
      <pivotArea field="6" type="button" dataOnly="0" labelOnly="1" outline="0"/>
    </format>
    <format dxfId="759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758">
      <pivotArea outline="0" collapsedLevelsAreSubtotals="1" fieldPosition="0">
        <references count="1">
          <reference field="4294967294" count="1" selected="0">
            <x v="2"/>
          </reference>
        </references>
      </pivotArea>
    </format>
    <format dxfId="757">
      <pivotArea outline="0" collapsedLevelsAreSubtotals="1" fieldPosition="0">
        <references count="1">
          <reference field="4294967294" count="1" selected="0">
            <x v="0"/>
          </reference>
        </references>
      </pivotArea>
    </format>
    <format dxfId="756">
      <pivotArea field="-2" type="button" dataOnly="0" labelOnly="1" outline="0" axis="axisCol" fieldPosition="0"/>
    </format>
    <format dxfId="755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754">
      <pivotArea outline="0" collapsedLevelsAreSubtotals="1" fieldPosition="0">
        <references count="1">
          <reference field="4294967294" count="2" selected="0">
            <x v="0"/>
            <x v="1"/>
          </reference>
        </references>
      </pivotArea>
    </format>
    <format dxfId="753">
      <pivotArea field="-2" type="button" dataOnly="0" labelOnly="1" outline="0" axis="axisCol" fieldPosition="0"/>
    </format>
    <format dxfId="752">
      <pivotArea type="topRight" dataOnly="0" labelOnly="1" outline="0" fieldPosition="0"/>
    </format>
    <format dxfId="751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  <format dxfId="750">
      <pivotArea field="4" type="button" dataOnly="0" labelOnly="1" outline="0" axis="axisRow" fieldPosition="1"/>
    </format>
    <format dxfId="749">
      <pivotArea field="5" type="button" dataOnly="0" labelOnly="1" outline="0" axis="axisRow" fieldPosition="2"/>
    </format>
    <format dxfId="748">
      <pivotArea type="all" dataOnly="0" outline="0" fieldPosition="0"/>
    </format>
    <format dxfId="747">
      <pivotArea type="all" dataOnly="0" outline="0" fieldPosition="0"/>
    </format>
    <format dxfId="746">
      <pivotArea dataOnly="0" labelOnly="1" outline="0" fieldPosition="0">
        <references count="1">
          <reference field="3" count="1">
            <x v="21"/>
          </reference>
        </references>
      </pivotArea>
    </format>
    <format dxfId="745">
      <pivotArea dataOnly="0" labelOnly="1" outline="0" fieldPosition="0">
        <references count="2">
          <reference field="3" count="1" selected="0">
            <x v="21"/>
          </reference>
          <reference field="4" count="1">
            <x v="13"/>
          </reference>
        </references>
      </pivotArea>
    </format>
    <format dxfId="744">
      <pivotArea dataOnly="0" labelOnly="1" outline="0" fieldPosition="0">
        <references count="3">
          <reference field="3" count="1" selected="0">
            <x v="21"/>
          </reference>
          <reference field="4" count="1" selected="0">
            <x v="13"/>
          </reference>
          <reference field="5" count="1">
            <x v="35"/>
          </reference>
        </references>
      </pivotArea>
    </format>
  </formats>
  <pivotTableStyleInfo name="PivotTable Style 1" showRowHeaders="1" showColHeaders="0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1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8CBA8B9-231D-4EC6-B64F-C3448DD75630}" name="PivotTable1" cacheId="135" applyNumberFormats="0" applyBorderFormats="0" applyFontFormats="0" applyPatternFormats="0" applyAlignmentFormats="0" applyWidthHeightFormats="1" dataCaption="Values" updatedVersion="8" minRefreshableVersion="3" showDrill="0" useAutoFormatting="1" colGrandTotals="0" itemPrintTitles="1" createdVersion="4" indent="0" compact="0" compactData="0" multipleFieldFilters="0">
  <location ref="A5:H21" firstHeaderRow="1" firstDataRow="2" firstDataCol="4" rowPageCount="1" colPageCount="1"/>
  <pivotFields count="13">
    <pivotField axis="axisPage" compact="0" outline="0" subtotalTop="0" multipleItemSelectionAllowed="1" showAll="0" includeNewItemsInFilter="1" defaultSubtotal="0">
      <items count="10">
        <item h="1" x="4"/>
        <item h="1" m="1" x="9"/>
        <item h="1" m="1" x="6"/>
        <item h="1" x="5"/>
        <item m="1" x="7"/>
        <item m="1" x="8"/>
        <item x="2"/>
        <item x="1"/>
        <item x="3"/>
        <item x="0"/>
      </items>
    </pivotField>
    <pivotField compact="0" outline="0" subtotalTop="0" multipleItemSelectionAllowed="1" showAll="0" defaultSubtotal="0"/>
    <pivotField compact="0" outline="0" subtotalTop="0" showAll="0" defaultSubtotal="0"/>
    <pivotField axis="axisRow" compact="0" outline="0" subtotalTop="0" showAll="0" sortType="descending" defaultSubtotal="0">
      <items count="187">
        <item x="84"/>
        <item m="1" x="116"/>
        <item x="20"/>
        <item m="1" x="92"/>
        <item x="3"/>
        <item m="1" x="124"/>
        <item x="53"/>
        <item m="1" x="182"/>
        <item x="77"/>
        <item x="23"/>
        <item x="2"/>
        <item m="1" x="163"/>
        <item m="1" x="107"/>
        <item x="4"/>
        <item m="1" x="172"/>
        <item x="38"/>
        <item x="39"/>
        <item m="1" x="176"/>
        <item m="1" x="91"/>
        <item m="1" x="139"/>
        <item m="1" x="167"/>
        <item x="22"/>
        <item m="1" x="155"/>
        <item m="1" x="128"/>
        <item m="1" x="121"/>
        <item m="1" x="117"/>
        <item m="1" x="141"/>
        <item x="65"/>
        <item m="1" x="108"/>
        <item x="69"/>
        <item m="1" x="97"/>
        <item m="1" x="111"/>
        <item m="1" x="144"/>
        <item m="1" x="125"/>
        <item m="1" x="170"/>
        <item x="47"/>
        <item m="1" x="147"/>
        <item m="1" x="93"/>
        <item m="1" x="157"/>
        <item m="1" x="165"/>
        <item m="1" x="87"/>
        <item m="1" x="127"/>
        <item m="1" x="135"/>
        <item m="1" x="90"/>
        <item m="1" x="89"/>
        <item x="79"/>
        <item x="52"/>
        <item m="1" x="105"/>
        <item m="1" x="145"/>
        <item m="1" x="140"/>
        <item m="1" x="94"/>
        <item m="1" x="186"/>
        <item x="16"/>
        <item m="1" x="175"/>
        <item m="1" x="137"/>
        <item m="1" x="110"/>
        <item m="1" x="148"/>
        <item m="1" x="88"/>
        <item m="1" x="171"/>
        <item m="1" x="119"/>
        <item m="1" x="106"/>
        <item m="1" x="162"/>
        <item m="1" x="153"/>
        <item x="42"/>
        <item m="1" x="118"/>
        <item m="1" x="142"/>
        <item m="1" x="96"/>
        <item m="1" x="138"/>
        <item m="1" x="151"/>
        <item m="1" x="102"/>
        <item m="1" x="132"/>
        <item m="1" x="98"/>
        <item m="1" x="181"/>
        <item m="1" x="154"/>
        <item m="1" x="112"/>
        <item m="1" x="150"/>
        <item m="1" x="159"/>
        <item m="1" x="113"/>
        <item m="1" x="174"/>
        <item m="1" x="169"/>
        <item m="1" x="123"/>
        <item x="15"/>
        <item m="1" x="109"/>
        <item m="1" x="99"/>
        <item m="1" x="161"/>
        <item m="1" x="100"/>
        <item x="72"/>
        <item m="1" x="166"/>
        <item m="1" x="85"/>
        <item m="1" x="173"/>
        <item m="1" x="126"/>
        <item m="1" x="133"/>
        <item m="1" x="101"/>
        <item m="1" x="129"/>
        <item x="19"/>
        <item m="1" x="149"/>
        <item m="1" x="177"/>
        <item m="1" x="179"/>
        <item m="1" x="185"/>
        <item m="1" x="156"/>
        <item x="76"/>
        <item m="1" x="164"/>
        <item m="1" x="122"/>
        <item m="1" x="120"/>
        <item m="1" x="146"/>
        <item m="1" x="86"/>
        <item m="1" x="115"/>
        <item m="1" x="160"/>
        <item m="1" x="184"/>
        <item x="24"/>
        <item m="1" x="183"/>
        <item m="1" x="114"/>
        <item m="1" x="131"/>
        <item x="32"/>
        <item m="1" x="158"/>
        <item x="31"/>
        <item m="1" x="152"/>
        <item m="1" x="136"/>
        <item m="1" x="104"/>
        <item x="58"/>
        <item x="55"/>
        <item x="35"/>
        <item m="1" x="103"/>
        <item m="1" x="143"/>
        <item m="1" x="134"/>
        <item m="1" x="168"/>
        <item m="1" x="178"/>
        <item m="1" x="180"/>
        <item m="1" x="95"/>
        <item m="1" x="130"/>
        <item x="80"/>
        <item x="73"/>
        <item x="74"/>
        <item x="45"/>
        <item x="54"/>
        <item x="56"/>
        <item x="0"/>
        <item x="1"/>
        <item x="78"/>
        <item x="14"/>
        <item x="63"/>
        <item x="62"/>
        <item x="11"/>
        <item x="83"/>
        <item x="7"/>
        <item x="8"/>
        <item x="21"/>
        <item x="17"/>
        <item x="46"/>
        <item x="48"/>
        <item x="18"/>
        <item x="25"/>
        <item x="28"/>
        <item x="30"/>
        <item x="33"/>
        <item x="60"/>
        <item x="61"/>
        <item x="40"/>
        <item x="57"/>
        <item x="37"/>
        <item x="36"/>
        <item x="41"/>
        <item x="43"/>
        <item x="70"/>
        <item x="49"/>
        <item x="26"/>
        <item x="27"/>
        <item x="51"/>
        <item x="29"/>
        <item x="50"/>
        <item x="6"/>
        <item x="5"/>
        <item x="68"/>
        <item x="59"/>
        <item x="34"/>
        <item x="81"/>
        <item x="82"/>
        <item x="64"/>
        <item x="12"/>
        <item x="13"/>
        <item x="9"/>
        <item x="10"/>
        <item x="44"/>
        <item x="71"/>
        <item x="66"/>
        <item x="67"/>
        <item x="75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ubtotalTop="0" showAll="0" defaultSubtotal="0">
      <items count="169">
        <item m="1" x="83"/>
        <item x="51"/>
        <item m="1" x="101"/>
        <item x="11"/>
        <item m="1" x="119"/>
        <item m="1" x="159"/>
        <item m="1" x="106"/>
        <item m="1" x="88"/>
        <item m="1" x="120"/>
        <item x="20"/>
        <item x="61"/>
        <item m="1" x="136"/>
        <item x="25"/>
        <item x="3"/>
        <item m="1" x="147"/>
        <item x="4"/>
        <item x="55"/>
        <item x="2"/>
        <item x="69"/>
        <item m="1" x="118"/>
        <item m="1" x="86"/>
        <item m="1" x="112"/>
        <item m="1" x="143"/>
        <item x="34"/>
        <item x="47"/>
        <item m="1" x="111"/>
        <item x="57"/>
        <item x="14"/>
        <item x="16"/>
        <item m="1" x="161"/>
        <item m="1" x="153"/>
        <item m="1" x="162"/>
        <item m="1" x="166"/>
        <item x="15"/>
        <item m="1" x="163"/>
        <item m="1" x="137"/>
        <item x="41"/>
        <item m="1" x="78"/>
        <item m="1" x="109"/>
        <item m="1" x="164"/>
        <item m="1" x="117"/>
        <item m="1" x="148"/>
        <item m="1" x="81"/>
        <item m="1" x="82"/>
        <item m="1" x="84"/>
        <item x="76"/>
        <item m="1" x="104"/>
        <item m="1" x="127"/>
        <item m="1" x="114"/>
        <item x="71"/>
        <item x="46"/>
        <item m="1" x="141"/>
        <item m="1" x="129"/>
        <item m="1" x="132"/>
        <item m="1" x="107"/>
        <item m="1" x="123"/>
        <item m="1" x="89"/>
        <item m="1" x="113"/>
        <item m="1" x="97"/>
        <item m="1" x="149"/>
        <item m="1" x="154"/>
        <item m="1" x="87"/>
        <item x="36"/>
        <item m="1" x="125"/>
        <item m="1" x="134"/>
        <item m="1" x="168"/>
        <item m="1" x="92"/>
        <item m="1" x="139"/>
        <item m="1" x="96"/>
        <item m="1" x="108"/>
        <item m="1" x="167"/>
        <item m="1" x="131"/>
        <item m="1" x="155"/>
        <item m="1" x="133"/>
        <item m="1" x="94"/>
        <item m="1" x="130"/>
        <item m="1" x="157"/>
        <item m="1" x="124"/>
        <item m="1" x="105"/>
        <item m="1" x="91"/>
        <item x="77"/>
        <item m="1" x="116"/>
        <item m="1" x="138"/>
        <item x="64"/>
        <item m="1" x="140"/>
        <item m="1" x="99"/>
        <item m="1" x="95"/>
        <item m="1" x="102"/>
        <item m="1" x="115"/>
        <item m="1" x="165"/>
        <item m="1" x="103"/>
        <item x="19"/>
        <item m="1" x="135"/>
        <item m="1" x="98"/>
        <item m="1" x="151"/>
        <item m="1" x="93"/>
        <item m="1" x="110"/>
        <item m="1" x="90"/>
        <item x="22"/>
        <item x="68"/>
        <item x="49"/>
        <item m="1" x="85"/>
        <item m="1" x="152"/>
        <item m="1" x="144"/>
        <item m="1" x="150"/>
        <item m="1" x="128"/>
        <item m="1" x="121"/>
        <item x="23"/>
        <item x="43"/>
        <item m="1" x="160"/>
        <item x="26"/>
        <item m="1" x="122"/>
        <item m="1" x="146"/>
        <item x="29"/>
        <item m="1" x="158"/>
        <item m="1" x="100"/>
        <item x="50"/>
        <item x="18"/>
        <item x="31"/>
        <item m="1" x="142"/>
        <item m="1" x="145"/>
        <item m="1" x="156"/>
        <item m="1" x="79"/>
        <item x="72"/>
        <item m="1" x="126"/>
        <item m="1" x="80"/>
        <item x="65"/>
        <item x="66"/>
        <item x="39"/>
        <item x="48"/>
        <item x="0"/>
        <item x="1"/>
        <item x="70"/>
        <item x="54"/>
        <item x="75"/>
        <item x="7"/>
        <item x="8"/>
        <item x="21"/>
        <item x="17"/>
        <item x="40"/>
        <item x="42"/>
        <item x="28"/>
        <item x="52"/>
        <item x="53"/>
        <item x="33"/>
        <item x="32"/>
        <item x="35"/>
        <item x="37"/>
        <item x="62"/>
        <item x="24"/>
        <item x="45"/>
        <item x="27"/>
        <item x="44"/>
        <item x="6"/>
        <item x="5"/>
        <item x="60"/>
        <item x="30"/>
        <item x="73"/>
        <item x="74"/>
        <item x="56"/>
        <item x="12"/>
        <item x="13"/>
        <item x="9"/>
        <item x="10"/>
        <item x="38"/>
        <item x="63"/>
        <item x="58"/>
        <item x="59"/>
        <item x="67"/>
      </items>
    </pivotField>
    <pivotField axis="axisRow" compact="0" outline="0" subtotalTop="0" showAll="0" sortType="ascending" defaultSubtotal="0">
      <items count="160">
        <item x="8"/>
        <item x="76"/>
        <item x="7"/>
        <item x="38"/>
        <item m="1" x="123"/>
        <item x="37"/>
        <item x="11"/>
        <item x="74"/>
        <item x="68"/>
        <item x="55"/>
        <item x="67"/>
        <item x="63"/>
        <item x="65"/>
        <item m="1" x="102"/>
        <item m="1" x="104"/>
        <item m="1" x="118"/>
        <item x="75"/>
        <item x="0"/>
        <item m="1" x="134"/>
        <item m="1" x="108"/>
        <item m="1" x="150"/>
        <item x="6"/>
        <item m="1" x="155"/>
        <item m="1" x="109"/>
        <item m="1" x="116"/>
        <item x="36"/>
        <item m="1" x="132"/>
        <item x="5"/>
        <item m="1" x="140"/>
        <item m="1" x="101"/>
        <item x="64"/>
        <item m="1" x="122"/>
        <item x="28"/>
        <item x="52"/>
        <item x="43"/>
        <item x="22"/>
        <item x="33"/>
        <item m="1" x="86"/>
        <item m="1" x="103"/>
        <item m="1" x="111"/>
        <item m="1" x="139"/>
        <item m="1" x="112"/>
        <item m="1" x="137"/>
        <item m="1" x="110"/>
        <item m="1" x="84"/>
        <item x="66"/>
        <item m="1" x="107"/>
        <item x="23"/>
        <item m="1" x="151"/>
        <item m="1" x="97"/>
        <item m="1" x="133"/>
        <item x="2"/>
        <item x="71"/>
        <item m="1" x="81"/>
        <item x="4"/>
        <item m="1" x="115"/>
        <item m="1" x="152"/>
        <item m="1" x="157"/>
        <item x="17"/>
        <item x="18"/>
        <item x="12"/>
        <item m="1" x="148"/>
        <item x="42"/>
        <item m="1" x="98"/>
        <item x="9"/>
        <item m="1" x="138"/>
        <item x="34"/>
        <item m="1" x="114"/>
        <item x="39"/>
        <item m="1" x="92"/>
        <item x="19"/>
        <item m="1" x="79"/>
        <item m="1" x="136"/>
        <item m="1" x="124"/>
        <item x="35"/>
        <item x="54"/>
        <item m="1" x="94"/>
        <item x="40"/>
        <item m="1" x="121"/>
        <item m="1" x="135"/>
        <item m="1" x="130"/>
        <item m="1" x="127"/>
        <item m="1" x="85"/>
        <item m="1" x="149"/>
        <item x="57"/>
        <item m="1" x="105"/>
        <item m="1" x="143"/>
        <item x="1"/>
        <item x="29"/>
        <item x="10"/>
        <item x="24"/>
        <item x="15"/>
        <item m="1" x="119"/>
        <item m="1" x="117"/>
        <item m="1" x="158"/>
        <item x="3"/>
        <item m="1" x="91"/>
        <item m="1" x="95"/>
        <item m="1" x="96"/>
        <item x="21"/>
        <item x="30"/>
        <item x="41"/>
        <item m="1" x="142"/>
        <item x="58"/>
        <item x="20"/>
        <item m="1" x="131"/>
        <item m="1" x="145"/>
        <item m="1" x="80"/>
        <item x="49"/>
        <item x="48"/>
        <item m="1" x="89"/>
        <item m="1" x="159"/>
        <item m="1" x="93"/>
        <item m="1" x="147"/>
        <item x="13"/>
        <item m="1" x="83"/>
        <item m="1" x="154"/>
        <item m="1" x="126"/>
        <item x="32"/>
        <item x="62"/>
        <item m="1" x="87"/>
        <item x="51"/>
        <item x="25"/>
        <item m="1" x="141"/>
        <item x="56"/>
        <item x="50"/>
        <item m="1" x="82"/>
        <item x="72"/>
        <item x="14"/>
        <item x="46"/>
        <item x="59"/>
        <item m="1" x="99"/>
        <item m="1" x="106"/>
        <item x="70"/>
        <item x="44"/>
        <item m="1" x="144"/>
        <item x="31"/>
        <item m="1" x="153"/>
        <item x="16"/>
        <item x="26"/>
        <item x="69"/>
        <item x="73"/>
        <item m="1" x="128"/>
        <item m="1" x="120"/>
        <item m="1" x="146"/>
        <item x="53"/>
        <item m="1" x="100"/>
        <item x="45"/>
        <item m="1" x="78"/>
        <item x="27"/>
        <item x="47"/>
        <item m="1" x="156"/>
        <item x="61"/>
        <item m="1" x="113"/>
        <item m="1" x="129"/>
        <item m="1" x="90"/>
        <item m="1" x="88"/>
        <item m="1" x="125"/>
        <item x="60"/>
        <item x="77"/>
      </items>
    </pivotField>
    <pivotField compact="0" outline="0" subtotalTop="0" showAll="0" sortType="descending" defaultSubtotal="0">
      <items count="10">
        <item x="7"/>
        <item x="1"/>
        <item x="2"/>
        <item x="0"/>
        <item x="4"/>
        <item x="5"/>
        <item x="6"/>
        <item m="1" x="9"/>
        <item x="8"/>
        <item x="3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ubtotalTop="0" showAll="0" sortType="descending" defaultSubtotal="0">
      <items count="17">
        <item h="1" x="12"/>
        <item h="1" x="5"/>
        <item h="1" m="1" x="16"/>
        <item x="11"/>
        <item h="1" x="8"/>
        <item h="1" x="7"/>
        <item h="1" x="3"/>
        <item h="1" m="1" x="14"/>
        <item h="1" x="2"/>
        <item h="1" x="4"/>
        <item x="10"/>
        <item h="1" x="0"/>
        <item h="1" x="6"/>
        <item h="1" x="9"/>
        <item h="1" x="13"/>
        <item h="1" m="1" x="15"/>
        <item h="1" x="1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dataField="1" compact="0" outline="0" subtotalTop="0" showAll="0" defaultSubtotal="0"/>
    <pivotField dataField="1" compact="0" outline="0" subtotalTop="0" showAll="0" defaultSubtotal="0"/>
    <pivotField compact="0" outline="0" showAll="0" defaultSubtotal="0"/>
    <pivotField dataField="1" compact="0" outline="0" subtotalTop="0" showAll="0" defaultSubtotal="0"/>
    <pivotField dataField="1" compact="0" outline="0" subtotalTop="0" showAll="0" defaultSubtotal="0"/>
  </pivotFields>
  <rowFields count="4">
    <field x="3"/>
    <field x="4"/>
    <field x="5"/>
    <field x="7"/>
  </rowFields>
  <rowItems count="15">
    <i>
      <x v="184"/>
      <x v="166"/>
      <x v="119"/>
      <x v="3"/>
    </i>
    <i>
      <x v="182"/>
      <x v="164"/>
      <x v="62"/>
      <x v="3"/>
    </i>
    <i>
      <x v="161"/>
      <x v="146"/>
      <x v="77"/>
      <x v="10"/>
    </i>
    <i>
      <x v="183"/>
      <x v="165"/>
      <x v="45"/>
      <x v="3"/>
    </i>
    <i>
      <x v="185"/>
      <x v="167"/>
      <x v="11"/>
      <x v="3"/>
    </i>
    <i>
      <x v="27"/>
      <x v="26"/>
      <x v="152"/>
      <x v="3"/>
    </i>
    <i>
      <x v="163"/>
      <x v="148"/>
      <x v="12"/>
      <x v="10"/>
    </i>
    <i>
      <x v="162"/>
      <x v="147"/>
      <x v="101"/>
      <x v="10"/>
    </i>
    <i>
      <x v="133"/>
      <x v="128"/>
      <x v="34"/>
      <x v="3"/>
    </i>
    <i>
      <x v="86"/>
      <x v="83"/>
      <x v="147"/>
      <x v="10"/>
    </i>
    <i>
      <x v="63"/>
      <x v="62"/>
      <x v="95"/>
      <x v="10"/>
    </i>
    <i>
      <x v="131"/>
      <x v="126"/>
      <x v="10"/>
      <x v="10"/>
    </i>
    <i>
      <x v="186"/>
      <x v="168"/>
      <x v="36"/>
      <x v="3"/>
    </i>
    <i>
      <x v="132"/>
      <x v="127"/>
      <x v="8"/>
      <x v="10"/>
    </i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1">
    <pageField fld="0" hier="-1"/>
  </pageFields>
  <dataFields count="4">
    <dataField name="Count of Edibles" fld="8" subtotal="count" baseField="0" baseItem="0" numFmtId="1"/>
    <dataField name="Count of Inedibles" fld="9" subtotal="count" baseField="0" baseItem="0"/>
    <dataField name="Sum of kg" fld="11" baseField="0" baseItem="0" numFmtId="166"/>
    <dataField name="Sum of Points" fld="12" baseField="0" baseItem="0" numFmtId="166"/>
  </dataFields>
  <formats count="67">
    <format dxfId="743">
      <pivotArea field="3" type="button" dataOnly="0" labelOnly="1" outline="0" axis="axisRow" fieldPosition="0"/>
    </format>
    <format dxfId="742">
      <pivotArea field="4" type="button" dataOnly="0" labelOnly="1" outline="0" axis="axisRow" fieldPosition="1"/>
    </format>
    <format dxfId="741">
      <pivotArea field="5" type="button" dataOnly="0" labelOnly="1" outline="0" axis="axisRow" fieldPosition="2"/>
    </format>
    <format dxfId="740">
      <pivotArea field="6" type="button" dataOnly="0" labelOnly="1" outline="0"/>
    </format>
    <format dxfId="739">
      <pivotArea field="3" type="button" dataOnly="0" labelOnly="1" outline="0" axis="axisRow" fieldPosition="0"/>
    </format>
    <format dxfId="738">
      <pivotArea field="4" type="button" dataOnly="0" labelOnly="1" outline="0" axis="axisRow" fieldPosition="1"/>
    </format>
    <format dxfId="737">
      <pivotArea field="5" type="button" dataOnly="0" labelOnly="1" outline="0" axis="axisRow" fieldPosition="2"/>
    </format>
    <format dxfId="736">
      <pivotArea field="6" type="button" dataOnly="0" labelOnly="1" outline="0"/>
    </format>
    <format dxfId="735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734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733">
      <pivotArea dataOnly="0" labelOnly="1" outline="0" fieldPosition="0">
        <references count="1">
          <reference field="4294967294" count="1">
            <x v="1"/>
          </reference>
        </references>
      </pivotArea>
    </format>
    <format dxfId="732">
      <pivotArea outline="0" collapsedLevelsAreSubtotals="1" fieldPosition="0">
        <references count="1">
          <reference field="4294967294" count="1" selected="0">
            <x v="3"/>
          </reference>
        </references>
      </pivotArea>
    </format>
    <format dxfId="731">
      <pivotArea outline="0" fieldPosition="0">
        <references count="1">
          <reference field="4294967294" count="1">
            <x v="0"/>
          </reference>
        </references>
      </pivotArea>
    </format>
    <format dxfId="730">
      <pivotArea field="3" type="button" dataOnly="0" labelOnly="1" outline="0" axis="axisRow" fieldPosition="0"/>
    </format>
    <format dxfId="729">
      <pivotArea field="7" type="button" dataOnly="0" labelOnly="1" outline="0" axis="axisRow" fieldPosition="3"/>
    </format>
    <format dxfId="728">
      <pivotArea field="4" type="button" dataOnly="0" labelOnly="1" outline="0" axis="axisRow" fieldPosition="1"/>
    </format>
    <format dxfId="727">
      <pivotArea field="5" type="button" dataOnly="0" labelOnly="1" outline="0" axis="axisRow" fieldPosition="2"/>
    </format>
    <format dxfId="726">
      <pivotArea field="6" type="button" dataOnly="0" labelOnly="1" outline="0"/>
    </format>
    <format dxfId="725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724">
      <pivotArea field="3" type="button" dataOnly="0" labelOnly="1" outline="0" axis="axisRow" fieldPosition="0"/>
    </format>
    <format dxfId="723">
      <pivotArea field="7" type="button" dataOnly="0" labelOnly="1" outline="0" axis="axisRow" fieldPosition="3"/>
    </format>
    <format dxfId="722">
      <pivotArea field="4" type="button" dataOnly="0" labelOnly="1" outline="0" axis="axisRow" fieldPosition="1"/>
    </format>
    <format dxfId="721">
      <pivotArea field="5" type="button" dataOnly="0" labelOnly="1" outline="0" axis="axisRow" fieldPosition="2"/>
    </format>
    <format dxfId="720">
      <pivotArea field="6" type="button" dataOnly="0" labelOnly="1" outline="0"/>
    </format>
    <format dxfId="719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718">
      <pivotArea field="3" type="button" dataOnly="0" labelOnly="1" outline="0" axis="axisRow" fieldPosition="0"/>
    </format>
    <format dxfId="717">
      <pivotArea field="7" type="button" dataOnly="0" labelOnly="1" outline="0" axis="axisRow" fieldPosition="3"/>
    </format>
    <format dxfId="716">
      <pivotArea field="4" type="button" dataOnly="0" labelOnly="1" outline="0" axis="axisRow" fieldPosition="1"/>
    </format>
    <format dxfId="715">
      <pivotArea field="5" type="button" dataOnly="0" labelOnly="1" outline="0" axis="axisRow" fieldPosition="2"/>
    </format>
    <format dxfId="714">
      <pivotArea field="6" type="button" dataOnly="0" labelOnly="1" outline="0"/>
    </format>
    <format dxfId="713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712">
      <pivotArea dataOnly="0" labelOnly="1" outline="0" fieldPosition="0">
        <references count="1">
          <reference field="4294967294" count="1">
            <x v="3"/>
          </reference>
        </references>
      </pivotArea>
    </format>
    <format dxfId="711">
      <pivotArea dataOnly="0" labelOnly="1" outline="0" fieldPosition="0">
        <references count="1">
          <reference field="4294967294" count="1">
            <x v="2"/>
          </reference>
        </references>
      </pivotArea>
    </format>
    <format dxfId="710">
      <pivotArea outline="0" collapsedLevelsAreSubtotals="1" fieldPosition="0">
        <references count="1">
          <reference field="4294967294" count="2" selected="0">
            <x v="2"/>
            <x v="3"/>
          </reference>
        </references>
      </pivotArea>
    </format>
    <format dxfId="709">
      <pivotArea field="5" type="button" dataOnly="0" labelOnly="1" outline="0" axis="axisRow" fieldPosition="2"/>
    </format>
    <format dxfId="708">
      <pivotArea outline="0" collapsedLevelsAreSubtotals="1" fieldPosition="0"/>
    </format>
    <format dxfId="707">
      <pivotArea field="3" type="button" dataOnly="0" labelOnly="1" outline="0" axis="axisRow" fieldPosition="0"/>
    </format>
    <format dxfId="706">
      <pivotArea field="7" type="button" dataOnly="0" labelOnly="1" outline="0" axis="axisRow" fieldPosition="3"/>
    </format>
    <format dxfId="705">
      <pivotArea field="4" type="button" dataOnly="0" labelOnly="1" outline="0" axis="axisRow" fieldPosition="1"/>
    </format>
    <format dxfId="704">
      <pivotArea field="5" type="button" dataOnly="0" labelOnly="1" outline="0" axis="axisRow" fieldPosition="2"/>
    </format>
    <format dxfId="703">
      <pivotArea field="6" type="button" dataOnly="0" labelOnly="1" outline="0"/>
    </format>
    <format dxfId="702">
      <pivotArea dataOnly="0" labelOnly="1" outline="0" fieldPosition="0">
        <references count="1">
          <reference field="3" count="9">
            <x v="4"/>
            <x v="5"/>
            <x v="8"/>
            <x v="10"/>
            <x v="12"/>
            <x v="14"/>
            <x v="17"/>
            <x v="18"/>
            <x v="28"/>
          </reference>
        </references>
      </pivotArea>
    </format>
    <format dxfId="701">
      <pivotArea dataOnly="0" labelOnly="1" outline="0" fieldPosition="0">
        <references count="1">
          <reference field="3" count="2">
            <x v="22"/>
            <x v="24"/>
          </reference>
        </references>
      </pivotArea>
    </format>
    <format dxfId="700">
      <pivotArea dataOnly="0" labelOnly="1" outline="0" fieldPosition="0">
        <references count="1">
          <reference field="3" count="6">
            <x v="2"/>
            <x v="7"/>
            <x v="13"/>
            <x v="15"/>
            <x v="16"/>
            <x v="23"/>
          </reference>
        </references>
      </pivotArea>
    </format>
    <format dxfId="699">
      <pivotArea dataOnly="0" labelOnly="1" grandRow="1" outline="0" fieldPosition="0"/>
    </format>
    <format dxfId="698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697">
      <pivotArea field="3" type="button" dataOnly="0" labelOnly="1" outline="0" axis="axisRow" fieldPosition="0"/>
    </format>
    <format dxfId="696">
      <pivotArea field="7" type="button" dataOnly="0" labelOnly="1" outline="0" axis="axisRow" fieldPosition="3"/>
    </format>
    <format dxfId="695">
      <pivotArea field="4" type="button" dataOnly="0" labelOnly="1" outline="0" axis="axisRow" fieldPosition="1"/>
    </format>
    <format dxfId="694">
      <pivotArea field="5" type="button" dataOnly="0" labelOnly="1" outline="0" axis="axisRow" fieldPosition="2"/>
    </format>
    <format dxfId="693">
      <pivotArea field="6" type="button" dataOnly="0" labelOnly="1" outline="0"/>
    </format>
    <format dxfId="692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691">
      <pivotArea outline="0" collapsedLevelsAreSubtotals="1" fieldPosition="0">
        <references count="1">
          <reference field="4294967294" count="1" selected="0">
            <x v="2"/>
          </reference>
        </references>
      </pivotArea>
    </format>
    <format dxfId="690">
      <pivotArea outline="0" collapsedLevelsAreSubtotals="1" fieldPosition="0">
        <references count="1">
          <reference field="4294967294" count="1" selected="0">
            <x v="0"/>
          </reference>
        </references>
      </pivotArea>
    </format>
    <format dxfId="689">
      <pivotArea field="-2" type="button" dataOnly="0" labelOnly="1" outline="0" axis="axisCol" fieldPosition="0"/>
    </format>
    <format dxfId="688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687">
      <pivotArea outline="0" collapsedLevelsAreSubtotals="1" fieldPosition="0">
        <references count="1">
          <reference field="4294967294" count="2" selected="0">
            <x v="0"/>
            <x v="1"/>
          </reference>
        </references>
      </pivotArea>
    </format>
    <format dxfId="686">
      <pivotArea field="-2" type="button" dataOnly="0" labelOnly="1" outline="0" axis="axisCol" fieldPosition="0"/>
    </format>
    <format dxfId="685">
      <pivotArea type="topRight" dataOnly="0" labelOnly="1" outline="0" fieldPosition="0"/>
    </format>
    <format dxfId="684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  <format dxfId="683">
      <pivotArea field="4" type="button" dataOnly="0" labelOnly="1" outline="0" axis="axisRow" fieldPosition="1"/>
    </format>
    <format dxfId="682">
      <pivotArea field="5" type="button" dataOnly="0" labelOnly="1" outline="0" axis="axisRow" fieldPosition="2"/>
    </format>
    <format dxfId="681">
      <pivotArea type="all" dataOnly="0" outline="0" fieldPosition="0"/>
    </format>
    <format dxfId="680">
      <pivotArea type="all" dataOnly="0" outline="0" fieldPosition="0"/>
    </format>
    <format dxfId="679">
      <pivotArea dataOnly="0" labelOnly="1" outline="0" fieldPosition="0">
        <references count="1">
          <reference field="3" count="1">
            <x v="21"/>
          </reference>
        </references>
      </pivotArea>
    </format>
    <format dxfId="678">
      <pivotArea dataOnly="0" labelOnly="1" outline="0" fieldPosition="0">
        <references count="2">
          <reference field="3" count="1" selected="0">
            <x v="21"/>
          </reference>
          <reference field="4" count="1">
            <x v="13"/>
          </reference>
        </references>
      </pivotArea>
    </format>
    <format dxfId="677">
      <pivotArea dataOnly="0" labelOnly="1" outline="0" fieldPosition="0">
        <references count="3">
          <reference field="3" count="1" selected="0">
            <x v="21"/>
          </reference>
          <reference field="4" count="1" selected="0">
            <x v="13"/>
          </reference>
          <reference field="5" count="1">
            <x v="35"/>
          </reference>
        </references>
      </pivotArea>
    </format>
  </formats>
  <pivotTableStyleInfo name="PivotTable Style 1" showRowHeaders="1" showColHeaders="0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1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1000-000000000000}" name="PivotTable1" cacheId="137" applyNumberFormats="0" applyBorderFormats="0" applyFontFormats="0" applyPatternFormats="0" applyAlignmentFormats="0" applyWidthHeightFormats="1" dataCaption="Values" updatedVersion="8" minRefreshableVersion="3" showCalcMbrs="0" showDrill="0" useAutoFormatting="1" rowGrandTotals="0" colGrandTotals="0" itemPrintTitles="1" createdVersion="3" indent="0" compact="0" compactData="0" multipleFieldFilters="0" rowHeaderCaption="Species">
  <location ref="A8:E9" firstHeaderRow="1" firstDataRow="1" firstDataCol="4" rowPageCount="1" colPageCount="1"/>
  <pivotFields count="13">
    <pivotField axis="axisPage" compact="0" outline="0" multipleItemSelectionAllowed="1" showAll="0" defaultSubtotal="0">
      <items count="31">
        <item h="1" x="4"/>
        <item h="1" m="1" x="9"/>
        <item h="1" m="1" x="23"/>
        <item h="1" m="1" x="25"/>
        <item h="1" m="1" x="26"/>
        <item h="1" m="1" x="13"/>
        <item h="1" m="1" x="17"/>
        <item h="1" m="1" x="20"/>
        <item h="1" m="1" x="21"/>
        <item h="1" m="1" x="30"/>
        <item h="1" m="1" x="7"/>
        <item h="1" m="1" x="12"/>
        <item h="1" m="1" x="16"/>
        <item h="1" m="1" x="19"/>
        <item h="1" m="1" x="27"/>
        <item h="1" m="1" x="28"/>
        <item h="1" m="1" x="6"/>
        <item m="1" x="11"/>
        <item m="1" x="8"/>
        <item h="1" m="1" x="14"/>
        <item h="1" m="1" x="18"/>
        <item m="1" x="29"/>
        <item m="1" x="10"/>
        <item h="1" m="1" x="5"/>
        <item h="1" m="1" x="22"/>
        <item h="1" m="1" x="15"/>
        <item h="1" m="1" x="24"/>
        <item x="2"/>
        <item x="1"/>
        <item x="3"/>
        <item x="0"/>
      </items>
    </pivotField>
    <pivotField compact="0" outline="0" multipleItemSelectionAllowed="1" showAll="0" defaultSubtotal="0"/>
    <pivotField compact="0" outline="0" showAll="0" defaultSubtotal="0"/>
    <pivotField compact="0" outline="0" showAll="0" defaultSubtotal="0"/>
    <pivotField axis="axisRow" compact="0" outline="0" showAll="0" measureFilter="1" defaultSubtotal="0">
      <items count="451">
        <item m="1" x="201"/>
        <item m="1" x="346"/>
        <item m="1" x="228"/>
        <item m="1" x="105"/>
        <item x="16"/>
        <item m="1" x="229"/>
        <item m="1" x="94"/>
        <item m="1" x="91"/>
        <item x="51"/>
        <item m="1" x="323"/>
        <item m="1" x="85"/>
        <item m="1" x="316"/>
        <item m="1" x="309"/>
        <item m="1" x="366"/>
        <item m="1" x="103"/>
        <item m="1" x="223"/>
        <item m="1" x="368"/>
        <item m="1" x="269"/>
        <item m="1" x="184"/>
        <item m="1" x="169"/>
        <item m="1" x="359"/>
        <item m="1" x="445"/>
        <item m="1" x="101"/>
        <item m="1" x="115"/>
        <item m="1" x="170"/>
        <item m="1" x="402"/>
        <item m="1" x="245"/>
        <item m="1" x="407"/>
        <item x="11"/>
        <item m="1" x="293"/>
        <item m="1" x="256"/>
        <item m="1" x="144"/>
        <item m="1" x="410"/>
        <item m="1" x="138"/>
        <item m="1" x="338"/>
        <item m="1" x="128"/>
        <item m="1" x="215"/>
        <item m="1" x="235"/>
        <item m="1" x="211"/>
        <item m="1" x="242"/>
        <item m="1" x="264"/>
        <item x="13"/>
        <item m="1" x="210"/>
        <item m="1" x="199"/>
        <item m="1" x="224"/>
        <item m="1" x="382"/>
        <item m="1" x="185"/>
        <item x="26"/>
        <item m="1" x="95"/>
        <item m="1" x="414"/>
        <item m="1" x="424"/>
        <item m="1" x="351"/>
        <item m="1" x="321"/>
        <item m="1" x="394"/>
        <item x="57"/>
        <item m="1" x="425"/>
        <item m="1" x="413"/>
        <item m="1" x="282"/>
        <item m="1" x="212"/>
        <item m="1" x="326"/>
        <item m="1" x="294"/>
        <item m="1" x="395"/>
        <item m="1" x="179"/>
        <item m="1" x="416"/>
        <item m="1" x="311"/>
        <item m="1" x="110"/>
        <item m="1" x="152"/>
        <item m="1" x="121"/>
        <item m="1" x="238"/>
        <item m="1" x="114"/>
        <item m="1" x="119"/>
        <item m="1" x="246"/>
        <item m="1" x="405"/>
        <item m="1" x="248"/>
        <item m="1" x="98"/>
        <item m="1" x="182"/>
        <item x="14"/>
        <item m="1" x="327"/>
        <item m="1" x="92"/>
        <item m="1" x="371"/>
        <item x="5"/>
        <item m="1" x="370"/>
        <item m="1" x="403"/>
        <item m="1" x="277"/>
        <item x="20"/>
        <item m="1" x="171"/>
        <item m="1" x="361"/>
        <item m="1" x="123"/>
        <item m="1" x="369"/>
        <item m="1" x="216"/>
        <item m="1" x="214"/>
        <item m="1" x="162"/>
        <item x="61"/>
        <item m="1" x="274"/>
        <item m="1" x="334"/>
        <item m="1" x="88"/>
        <item m="1" x="290"/>
        <item x="0"/>
        <item m="1" x="257"/>
        <item m="1" x="208"/>
        <item x="23"/>
        <item x="25"/>
        <item m="1" x="129"/>
        <item m="1" x="89"/>
        <item m="1" x="330"/>
        <item m="1" x="444"/>
        <item m="1" x="247"/>
        <item m="1" x="385"/>
        <item m="1" x="271"/>
        <item m="1" x="174"/>
        <item m="1" x="324"/>
        <item m="1" x="308"/>
        <item m="1" x="200"/>
        <item m="1" x="399"/>
        <item m="1" x="126"/>
        <item m="1" x="239"/>
        <item m="1" x="261"/>
        <item m="1" x="437"/>
        <item m="1" x="310"/>
        <item m="1" x="107"/>
        <item m="1" x="158"/>
        <item m="1" x="192"/>
        <item m="1" x="340"/>
        <item m="1" x="421"/>
        <item x="3"/>
        <item m="1" x="145"/>
        <item m="1" x="374"/>
        <item m="1" x="153"/>
        <item m="1" x="259"/>
        <item m="1" x="177"/>
        <item x="4"/>
        <item m="1" x="202"/>
        <item x="55"/>
        <item m="1" x="284"/>
        <item m="1" x="183"/>
        <item m="1" x="406"/>
        <item m="1" x="285"/>
        <item x="2"/>
        <item m="1" x="262"/>
        <item m="1" x="349"/>
        <item m="1" x="363"/>
        <item m="1" x="132"/>
        <item m="1" x="124"/>
        <item x="73"/>
        <item m="1" x="365"/>
        <item m="1" x="299"/>
        <item m="1" x="431"/>
        <item m="1" x="80"/>
        <item m="1" x="266"/>
        <item x="69"/>
        <item m="1" x="251"/>
        <item m="1" x="412"/>
        <item m="1" x="186"/>
        <item m="1" x="234"/>
        <item m="1" x="113"/>
        <item m="1" x="408"/>
        <item m="1" x="380"/>
        <item m="1" x="375"/>
        <item m="1" x="283"/>
        <item m="1" x="197"/>
        <item m="1" x="125"/>
        <item m="1" x="333"/>
        <item m="1" x="195"/>
        <item m="1" x="372"/>
        <item m="1" x="358"/>
        <item m="1" x="354"/>
        <item m="1" x="108"/>
        <item m="1" x="156"/>
        <item m="1" x="118"/>
        <item m="1" x="93"/>
        <item x="34"/>
        <item m="1" x="237"/>
        <item x="31"/>
        <item m="1" x="149"/>
        <item m="1" x="449"/>
        <item m="1" x="135"/>
        <item x="33"/>
        <item m="1" x="81"/>
        <item m="1" x="194"/>
        <item m="1" x="328"/>
        <item x="22"/>
        <item m="1" x="342"/>
        <item m="1" x="419"/>
        <item m="1" x="397"/>
        <item m="1" x="411"/>
        <item m="1" x="196"/>
        <item m="1" x="263"/>
        <item x="72"/>
        <item m="1" x="240"/>
        <item x="43"/>
        <item x="47"/>
        <item m="1" x="339"/>
        <item m="1" x="97"/>
        <item m="1" x="221"/>
        <item m="1" x="172"/>
        <item m="1" x="306"/>
        <item m="1" x="168"/>
        <item m="1" x="378"/>
        <item m="1" x="288"/>
        <item m="1" x="193"/>
        <item m="1" x="159"/>
        <item m="1" x="409"/>
        <item m="1" x="230"/>
        <item m="1" x="84"/>
        <item m="1" x="422"/>
        <item m="1" x="391"/>
        <item x="27"/>
        <item m="1" x="130"/>
        <item m="1" x="432"/>
        <item m="1" x="226"/>
        <item m="1" x="345"/>
        <item m="1" x="428"/>
        <item m="1" x="136"/>
        <item m="1" x="392"/>
        <item m="1" x="204"/>
        <item m="1" x="337"/>
        <item m="1" x="146"/>
        <item m="1" x="389"/>
        <item x="6"/>
        <item m="1" x="443"/>
        <item m="1" x="295"/>
        <item m="1" x="420"/>
        <item m="1" x="429"/>
        <item m="1" x="441"/>
        <item m="1" x="143"/>
        <item m="1" x="178"/>
        <item m="1" x="191"/>
        <item m="1" x="418"/>
        <item m="1" x="313"/>
        <item m="1" x="236"/>
        <item m="1" x="205"/>
        <item x="15"/>
        <item m="1" x="439"/>
        <item m="1" x="225"/>
        <item x="30"/>
        <item m="1" x="344"/>
        <item m="1" x="218"/>
        <item m="1" x="438"/>
        <item m="1" x="250"/>
        <item m="1" x="90"/>
        <item m="1" x="427"/>
        <item m="1" x="343"/>
        <item m="1" x="104"/>
        <item m="1" x="356"/>
        <item m="1" x="336"/>
        <item m="1" x="276"/>
        <item m="1" x="446"/>
        <item m="1" x="260"/>
        <item m="1" x="109"/>
        <item m="1" x="281"/>
        <item m="1" x="161"/>
        <item m="1" x="355"/>
        <item m="1" x="165"/>
        <item m="1" x="286"/>
        <item x="60"/>
        <item x="41"/>
        <item x="18"/>
        <item m="1" x="227"/>
        <item m="1" x="434"/>
        <item m="1" x="77"/>
        <item m="1" x="190"/>
        <item m="1" x="131"/>
        <item m="1" x="436"/>
        <item m="1" x="166"/>
        <item m="1" x="187"/>
        <item m="1" x="377"/>
        <item m="1" x="272"/>
        <item m="1" x="440"/>
        <item m="1" x="255"/>
        <item m="1" x="335"/>
        <item m="1" x="305"/>
        <item m="1" x="415"/>
        <item m="1" x="241"/>
        <item m="1" x="100"/>
        <item x="19"/>
        <item m="1" x="297"/>
        <item m="1" x="332"/>
        <item m="1" x="362"/>
        <item m="1" x="329"/>
        <item m="1" x="357"/>
        <item m="1" x="300"/>
        <item m="1" x="213"/>
        <item m="1" x="96"/>
        <item m="1" x="87"/>
        <item m="1" x="287"/>
        <item m="1" x="433"/>
        <item m="1" x="430"/>
        <item m="1" x="206"/>
        <item m="1" x="139"/>
        <item m="1" x="134"/>
        <item m="1" x="86"/>
        <item m="1" x="318"/>
        <item m="1" x="140"/>
        <item m="1" x="167"/>
        <item m="1" x="320"/>
        <item m="1" x="189"/>
        <item x="68"/>
        <item x="39"/>
        <item m="1" x="376"/>
        <item m="1" x="401"/>
        <item m="1" x="314"/>
        <item m="1" x="142"/>
        <item m="1" x="442"/>
        <item m="1" x="233"/>
        <item m="1" x="279"/>
        <item m="1" x="163"/>
        <item m="1" x="280"/>
        <item m="1" x="312"/>
        <item m="1" x="325"/>
        <item m="1" x="381"/>
        <item m="1" x="379"/>
        <item x="48"/>
        <item m="1" x="360"/>
        <item m="1" x="268"/>
        <item m="1" x="417"/>
        <item m="1" x="450"/>
        <item m="1" x="252"/>
        <item m="1" x="291"/>
        <item m="1" x="137"/>
        <item m="1" x="243"/>
        <item m="1" x="78"/>
        <item m="1" x="219"/>
        <item m="1" x="116"/>
        <item m="1" x="426"/>
        <item m="1" x="249"/>
        <item m="1" x="303"/>
        <item m="1" x="253"/>
        <item m="1" x="364"/>
        <item m="1" x="220"/>
        <item m="1" x="347"/>
        <item m="1" x="398"/>
        <item m="1" x="322"/>
        <item m="1" x="203"/>
        <item x="10"/>
        <item m="1" x="151"/>
        <item m="1" x="99"/>
        <item m="1" x="265"/>
        <item m="1" x="388"/>
        <item m="1" x="244"/>
        <item m="1" x="111"/>
        <item m="1" x="278"/>
        <item m="1" x="155"/>
        <item m="1" x="117"/>
        <item m="1" x="102"/>
        <item m="1" x="188"/>
        <item m="1" x="154"/>
        <item x="24"/>
        <item m="1" x="106"/>
        <item x="76"/>
        <item m="1" x="423"/>
        <item m="1" x="267"/>
        <item m="1" x="289"/>
        <item m="1" x="387"/>
        <item m="1" x="275"/>
        <item m="1" x="231"/>
        <item m="1" x="341"/>
        <item m="1" x="175"/>
        <item m="1" x="207"/>
        <item m="1" x="157"/>
        <item m="1" x="296"/>
        <item m="1" x="83"/>
        <item m="1" x="307"/>
        <item m="1" x="367"/>
        <item m="1" x="232"/>
        <item m="1" x="173"/>
        <item m="1" x="217"/>
        <item m="1" x="79"/>
        <item x="71"/>
        <item m="1" x="160"/>
        <item m="1" x="258"/>
        <item x="46"/>
        <item m="1" x="435"/>
        <item m="1" x="209"/>
        <item m="1" x="331"/>
        <item m="1" x="353"/>
        <item m="1" x="301"/>
        <item x="52"/>
        <item x="17"/>
        <item m="1" x="315"/>
        <item m="1" x="180"/>
        <item m="1" x="270"/>
        <item m="1" x="122"/>
        <item m="1" x="198"/>
        <item m="1" x="148"/>
        <item m="1" x="383"/>
        <item m="1" x="393"/>
        <item m="1" x="120"/>
        <item x="36"/>
        <item m="1" x="292"/>
        <item m="1" x="319"/>
        <item m="1" x="448"/>
        <item m="1" x="133"/>
        <item m="1" x="350"/>
        <item m="1" x="147"/>
        <item m="1" x="181"/>
        <item m="1" x="447"/>
        <item m="1" x="304"/>
        <item m="1" x="396"/>
        <item m="1" x="317"/>
        <item m="1" x="141"/>
        <item m="1" x="302"/>
        <item m="1" x="400"/>
        <item m="1" x="273"/>
        <item m="1" x="176"/>
        <item m="1" x="127"/>
        <item m="1" x="222"/>
        <item m="1" x="348"/>
        <item x="64"/>
        <item m="1" x="352"/>
        <item m="1" x="150"/>
        <item m="1" x="386"/>
        <item x="49"/>
        <item m="1" x="112"/>
        <item m="1" x="390"/>
        <item m="1" x="384"/>
        <item m="1" x="298"/>
        <item m="1" x="254"/>
        <item m="1" x="373"/>
        <item x="29"/>
        <item m="1" x="404"/>
        <item m="1" x="164"/>
        <item x="50"/>
        <item m="1" x="82"/>
        <item x="65"/>
        <item x="66"/>
        <item x="1"/>
        <item x="70"/>
        <item x="54"/>
        <item x="75"/>
        <item x="7"/>
        <item x="8"/>
        <item x="21"/>
        <item x="40"/>
        <item x="42"/>
        <item x="28"/>
        <item x="53"/>
        <item x="32"/>
        <item x="35"/>
        <item x="37"/>
        <item x="62"/>
        <item x="45"/>
        <item x="44"/>
        <item x="74"/>
        <item x="56"/>
        <item x="12"/>
        <item x="9"/>
        <item x="38"/>
        <item x="63"/>
        <item x="58"/>
        <item x="59"/>
        <item x="67"/>
      </items>
    </pivotField>
    <pivotField axis="axisRow" compact="0" outline="0" showAll="0" measureFilter="1" defaultSubtotal="0">
      <items count="368">
        <item m="1" x="125"/>
        <item x="37"/>
        <item m="1" x="144"/>
        <item m="1" x="99"/>
        <item x="11"/>
        <item m="1" x="294"/>
        <item m="1" x="233"/>
        <item m="1" x="273"/>
        <item m="1" x="316"/>
        <item x="67"/>
        <item m="1" x="146"/>
        <item m="1" x="332"/>
        <item m="1" x="183"/>
        <item m="1" x="77"/>
        <item m="1" x="113"/>
        <item m="1" x="176"/>
        <item x="0"/>
        <item m="1" x="256"/>
        <item m="1" x="341"/>
        <item m="1" x="189"/>
        <item m="1" x="89"/>
        <item m="1" x="100"/>
        <item m="1" x="166"/>
        <item m="1" x="121"/>
        <item m="1" x="108"/>
        <item m="1" x="266"/>
        <item m="1" x="263"/>
        <item x="5"/>
        <item m="1" x="164"/>
        <item m="1" x="343"/>
        <item m="1" x="227"/>
        <item m="1" x="82"/>
        <item x="64"/>
        <item m="1" x="236"/>
        <item m="1" x="177"/>
        <item m="1" x="219"/>
        <item x="28"/>
        <item m="1" x="357"/>
        <item x="22"/>
        <item x="33"/>
        <item m="1" x="117"/>
        <item m="1" x="295"/>
        <item m="1" x="267"/>
        <item m="1" x="196"/>
        <item m="1" x="139"/>
        <item m="1" x="243"/>
        <item m="1" x="159"/>
        <item m="1" x="154"/>
        <item m="1" x="78"/>
        <item m="1" x="192"/>
        <item m="1" x="321"/>
        <item m="1" x="334"/>
        <item m="1" x="249"/>
        <item m="1" x="224"/>
        <item m="1" x="239"/>
        <item x="2"/>
        <item m="1" x="336"/>
        <item m="1" x="361"/>
        <item m="1" x="212"/>
        <item x="71"/>
        <item m="1" x="232"/>
        <item m="1" x="225"/>
        <item m="1" x="322"/>
        <item x="4"/>
        <item m="1" x="109"/>
        <item m="1" x="118"/>
        <item m="1" x="175"/>
        <item m="1" x="165"/>
        <item m="1" x="328"/>
        <item x="9"/>
        <item m="1" x="335"/>
        <item m="1" x="291"/>
        <item m="1" x="345"/>
        <item x="34"/>
        <item m="1" x="142"/>
        <item m="1" x="90"/>
        <item x="19"/>
        <item m="1" x="86"/>
        <item m="1" x="173"/>
        <item m="1" x="95"/>
        <item m="1" x="230"/>
        <item m="1" x="182"/>
        <item m="1" x="352"/>
        <item x="40"/>
        <item m="1" x="204"/>
        <item m="1" x="209"/>
        <item m="1" x="257"/>
        <item m="1" x="170"/>
        <item m="1" x="194"/>
        <item m="1" x="203"/>
        <item m="1" x="338"/>
        <item m="1" x="268"/>
        <item m="1" x="197"/>
        <item m="1" x="188"/>
        <item m="1" x="363"/>
        <item m="1" x="180"/>
        <item m="1" x="306"/>
        <item m="1" x="126"/>
        <item m="1" x="111"/>
        <item m="1" x="340"/>
        <item m="1" x="284"/>
        <item m="1" x="333"/>
        <item m="1" x="301"/>
        <item m="1" x="97"/>
        <item m="1" x="215"/>
        <item x="10"/>
        <item m="1" x="344"/>
        <item m="1" x="327"/>
        <item x="3"/>
        <item m="1" x="137"/>
        <item m="1" x="150"/>
        <item m="1" x="120"/>
        <item x="20"/>
        <item m="1" x="178"/>
        <item m="1" x="226"/>
        <item m="1" x="151"/>
        <item x="49"/>
        <item x="48"/>
        <item m="1" x="320"/>
        <item m="1" x="135"/>
        <item m="1" x="133"/>
        <item m="1" x="293"/>
        <item m="1" x="326"/>
        <item m="1" x="87"/>
        <item m="1" x="105"/>
        <item x="13"/>
        <item m="1" x="351"/>
        <item x="51"/>
        <item m="1" x="282"/>
        <item m="1" x="253"/>
        <item m="1" x="269"/>
        <item m="1" x="279"/>
        <item m="1" x="143"/>
        <item m="1" x="88"/>
        <item m="1" x="276"/>
        <item m="1" x="221"/>
        <item x="72"/>
        <item m="1" x="318"/>
        <item m="1" x="308"/>
        <item m="1" x="191"/>
        <item x="70"/>
        <item m="1" x="275"/>
        <item m="1" x="138"/>
        <item m="1" x="162"/>
        <item m="1" x="187"/>
        <item x="16"/>
        <item x="26"/>
        <item m="1" x="181"/>
        <item x="73"/>
        <item m="1" x="127"/>
        <item m="1" x="280"/>
        <item m="1" x="325"/>
        <item x="53"/>
        <item x="45"/>
        <item m="1" x="83"/>
        <item x="47"/>
        <item m="1" x="195"/>
        <item m="1" x="130"/>
        <item m="1" x="353"/>
        <item x="61"/>
        <item m="1" x="310"/>
        <item m="1" x="94"/>
        <item m="1" x="242"/>
        <item m="1" x="265"/>
        <item m="1" x="131"/>
        <item m="1" x="270"/>
        <item m="1" x="208"/>
        <item m="1" x="286"/>
        <item m="1" x="330"/>
        <item m="1" x="272"/>
        <item m="1" x="184"/>
        <item m="1" x="240"/>
        <item m="1" x="329"/>
        <item m="1" x="264"/>
        <item x="69"/>
        <item m="1" x="96"/>
        <item m="1" x="80"/>
        <item m="1" x="231"/>
        <item m="1" x="248"/>
        <item x="38"/>
        <item m="1" x="346"/>
        <item m="1" x="285"/>
        <item m="1" x="205"/>
        <item m="1" x="241"/>
        <item m="1" x="110"/>
        <item m="1" x="252"/>
        <item m="1" x="207"/>
        <item m="1" x="119"/>
        <item m="1" x="283"/>
        <item m="1" x="339"/>
        <item m="1" x="348"/>
        <item m="1" x="167"/>
        <item m="1" x="132"/>
        <item m="1" x="168"/>
        <item m="1" x="169"/>
        <item m="1" x="140"/>
        <item m="1" x="163"/>
        <item m="1" x="198"/>
        <item m="1" x="114"/>
        <item m="1" x="102"/>
        <item m="1" x="307"/>
        <item m="1" x="211"/>
        <item m="1" x="222"/>
        <item m="1" x="115"/>
        <item m="1" x="185"/>
        <item m="1" x="235"/>
        <item m="1" x="124"/>
        <item m="1" x="315"/>
        <item m="1" x="201"/>
        <item m="1" x="309"/>
        <item m="1" x="238"/>
        <item m="1" x="324"/>
        <item m="1" x="134"/>
        <item m="1" x="84"/>
        <item m="1" x="156"/>
        <item m="1" x="112"/>
        <item m="1" x="365"/>
        <item m="1" x="347"/>
        <item m="1" x="262"/>
        <item m="1" x="358"/>
        <item m="1" x="298"/>
        <item m="1" x="116"/>
        <item m="1" x="152"/>
        <item m="1" x="299"/>
        <item m="1" x="255"/>
        <item m="1" x="367"/>
        <item m="1" x="323"/>
        <item x="55"/>
        <item m="1" x="304"/>
        <item m="1" x="292"/>
        <item m="1" x="101"/>
        <item m="1" x="223"/>
        <item m="1" x="128"/>
        <item m="1" x="79"/>
        <item m="1" x="296"/>
        <item m="1" x="141"/>
        <item m="1" x="278"/>
        <item m="1" x="193"/>
        <item m="1" x="342"/>
        <item m="1" x="302"/>
        <item m="1" x="350"/>
        <item m="1" x="260"/>
        <item m="1" x="281"/>
        <item m="1" x="190"/>
        <item m="1" x="174"/>
        <item m="1" x="158"/>
        <item m="1" x="313"/>
        <item m="1" x="122"/>
        <item m="1" x="311"/>
        <item m="1" x="93"/>
        <item m="1" x="161"/>
        <item x="50"/>
        <item m="1" x="123"/>
        <item m="1" x="271"/>
        <item m="1" x="81"/>
        <item m="1" x="107"/>
        <item m="1" x="153"/>
        <item m="1" x="202"/>
        <item x="25"/>
        <item m="1" x="274"/>
        <item x="76"/>
        <item m="1" x="261"/>
        <item m="1" x="171"/>
        <item m="1" x="300"/>
        <item m="1" x="85"/>
        <item m="1" x="258"/>
        <item m="1" x="103"/>
        <item x="1"/>
        <item x="44"/>
        <item m="1" x="314"/>
        <item m="1" x="366"/>
        <item m="1" x="148"/>
        <item m="1" x="354"/>
        <item m="1" x="356"/>
        <item m="1" x="136"/>
        <item m="1" x="210"/>
        <item m="1" x="186"/>
        <item m="1" x="319"/>
        <item m="1" x="251"/>
        <item m="1" x="149"/>
        <item m="1" x="289"/>
        <item m="1" x="277"/>
        <item m="1" x="297"/>
        <item m="1" x="247"/>
        <item m="1" x="254"/>
        <item m="1" x="359"/>
        <item x="56"/>
        <item m="1" x="244"/>
        <item m="1" x="259"/>
        <item m="1" x="360"/>
        <item m="1" x="200"/>
        <item m="1" x="129"/>
        <item m="1" x="229"/>
        <item m="1" x="145"/>
        <item m="1" x="234"/>
        <item m="1" x="92"/>
        <item m="1" x="206"/>
        <item m="1" x="155"/>
        <item m="1" x="337"/>
        <item m="1" x="364"/>
        <item m="1" x="246"/>
        <item m="1" x="147"/>
        <item m="1" x="218"/>
        <item m="1" x="287"/>
        <item m="1" x="179"/>
        <item m="1" x="237"/>
        <item m="1" x="199"/>
        <item m="1" x="312"/>
        <item m="1" x="290"/>
        <item m="1" x="213"/>
        <item x="15"/>
        <item m="1" x="288"/>
        <item m="1" x="98"/>
        <item m="1" x="214"/>
        <item m="1" x="303"/>
        <item m="1" x="217"/>
        <item m="1" x="172"/>
        <item m="1" x="355"/>
        <item m="1" x="157"/>
        <item x="8"/>
        <item m="1" x="331"/>
        <item m="1" x="305"/>
        <item m="1" x="228"/>
        <item m="1" x="91"/>
        <item m="1" x="104"/>
        <item m="1" x="349"/>
        <item m="1" x="160"/>
        <item x="30"/>
        <item m="1" x="106"/>
        <item m="1" x="362"/>
        <item m="1" x="220"/>
        <item m="1" x="250"/>
        <item x="74"/>
        <item m="1" x="317"/>
        <item m="1" x="216"/>
        <item m="1" x="245"/>
        <item x="68"/>
        <item x="43"/>
        <item x="52"/>
        <item x="14"/>
        <item x="59"/>
        <item x="58"/>
        <item x="75"/>
        <item x="7"/>
        <item x="21"/>
        <item x="17"/>
        <item x="46"/>
        <item x="18"/>
        <item x="24"/>
        <item x="27"/>
        <item x="29"/>
        <item x="31"/>
        <item x="32"/>
        <item x="57"/>
        <item x="39"/>
        <item x="54"/>
        <item x="36"/>
        <item x="35"/>
        <item x="41"/>
        <item x="65"/>
        <item x="23"/>
        <item x="6"/>
        <item x="60"/>
        <item x="12"/>
        <item x="42"/>
        <item x="66"/>
        <item x="62"/>
        <item x="63"/>
      </items>
    </pivotField>
    <pivotField compact="0" outline="0" showAll="0" defaultSubtotal="0"/>
    <pivotField axis="axisRow" compact="0" outline="0" showAll="0" defaultSubtotal="0">
      <items count="48">
        <item m="1" x="43"/>
        <item m="1" x="16"/>
        <item m="1" x="30"/>
        <item m="1" x="39"/>
        <item m="1" x="38"/>
        <item m="1" x="37"/>
        <item m="1" x="14"/>
        <item m="1" x="20"/>
        <item m="1" x="25"/>
        <item m="1" x="45"/>
        <item m="1" x="17"/>
        <item m="1" x="31"/>
        <item m="1" x="42"/>
        <item m="1" x="40"/>
        <item m="1" x="22"/>
        <item m="1" x="36"/>
        <item m="1" x="47"/>
        <item m="1" x="13"/>
        <item m="1" x="46"/>
        <item m="1" x="18"/>
        <item m="1" x="15"/>
        <item m="1" x="33"/>
        <item m="1" x="23"/>
        <item m="1" x="19"/>
        <item m="1" x="24"/>
        <item m="1" x="29"/>
        <item m="1" x="27"/>
        <item m="1" x="44"/>
        <item m="1" x="32"/>
        <item m="1" x="26"/>
        <item m="1" x="41"/>
        <item x="12"/>
        <item m="1" x="34"/>
        <item x="5"/>
        <item m="1" x="35"/>
        <item x="11"/>
        <item x="8"/>
        <item x="7"/>
        <item x="3"/>
        <item m="1" x="21"/>
        <item m="1" x="28"/>
        <item x="2"/>
        <item x="4"/>
        <item x="10"/>
        <item x="0"/>
        <item x="6"/>
        <item x="9"/>
        <item x="1"/>
      </items>
    </pivotField>
    <pivotField axis="axisRow" compact="0" outline="0" showAll="0" sortType="ascending" defaultSubtotal="0">
      <items count="7">
        <item m="1" x="3"/>
        <item m="1" x="6"/>
        <item x="1"/>
        <item m="1" x="4"/>
        <item m="1" x="5"/>
        <item m="1" x="2"/>
        <item h="1" x="0"/>
      </items>
    </pivotField>
    <pivotField compact="0" outline="0" showAll="0" defaultSubtotal="0"/>
    <pivotField compact="0" outline="0" showAll="0" defaultSubtotal="0"/>
    <pivotField dataField="1" compact="0" outline="0" showAll="0" defaultSubtotal="0"/>
    <pivotField compact="0" outline="0" showAll="0" defaultSubtotal="0"/>
  </pivotFields>
  <rowFields count="4">
    <field x="8"/>
    <field x="4"/>
    <field x="5"/>
    <field x="7"/>
  </rowFields>
  <rowItems count="1">
    <i>
      <x v="2"/>
      <x v="187"/>
      <x v="148"/>
      <x v="47"/>
    </i>
  </rowItems>
  <colItems count="1">
    <i/>
  </colItems>
  <pageFields count="1">
    <pageField fld="0" hier="-1"/>
  </pageFields>
  <dataFields count="1">
    <dataField name="Heavest" fld="11" subtotal="max" baseField="0" baseItem="0" numFmtId="169"/>
  </dataFields>
  <formats count="48">
    <format dxfId="676">
      <pivotArea field="-2" type="button" dataOnly="0" labelOnly="1" outline="0" axis="axisValues" fieldPosition="0"/>
    </format>
    <format dxfId="675">
      <pivotArea type="topRight" dataOnly="0" labelOnly="1" outline="0" fieldPosition="0"/>
    </format>
    <format dxfId="674">
      <pivotArea outline="0" collapsedLevelsAreSubtotals="1" fieldPosition="0">
        <references count="1">
          <reference field="4294967294" count="1" selected="0">
            <x v="0"/>
          </reference>
        </references>
      </pivotArea>
    </format>
    <format dxfId="673">
      <pivotArea outline="0" collapsedLevelsAreSubtotals="1" fieldPosition="0">
        <references count="1">
          <reference field="4294967294" count="1" selected="0">
            <x v="0"/>
          </reference>
        </references>
      </pivotArea>
    </format>
    <format dxfId="672">
      <pivotArea collapsedLevelsAreSubtotals="1" fieldPosition="0">
        <references count="1">
          <reference field="8" count="4">
            <x v="0"/>
            <x v="1"/>
            <x v="2"/>
            <x v="5"/>
          </reference>
        </references>
      </pivotArea>
    </format>
    <format dxfId="671">
      <pivotArea field="8" type="button" dataOnly="0" labelOnly="1" outline="0" axis="axisRow" fieldPosition="0"/>
    </format>
    <format dxfId="670">
      <pivotArea dataOnly="0" labelOnly="1" fieldPosition="0">
        <references count="1">
          <reference field="8" count="4">
            <x v="0"/>
            <x v="1"/>
            <x v="2"/>
            <x v="5"/>
          </reference>
        </references>
      </pivotArea>
    </format>
    <format dxfId="669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668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667">
      <pivotArea type="all" dataOnly="0" outline="0" fieldPosition="0"/>
    </format>
    <format dxfId="666">
      <pivotArea outline="0" collapsedLevelsAreSubtotals="1" fieldPosition="0"/>
    </format>
    <format dxfId="665">
      <pivotArea dataOnly="0" labelOnly="1" outline="0" fieldPosition="0">
        <references count="1">
          <reference field="8" count="0"/>
        </references>
      </pivotArea>
    </format>
    <format dxfId="664">
      <pivotArea dataOnly="0" labelOnly="1" outline="0" fieldPosition="0">
        <references count="2">
          <reference field="4" count="1">
            <x v="118"/>
          </reference>
          <reference field="8" count="1" selected="0">
            <x v="0"/>
          </reference>
        </references>
      </pivotArea>
    </format>
    <format dxfId="663">
      <pivotArea dataOnly="0" labelOnly="1" outline="0" fieldPosition="0">
        <references count="2">
          <reference field="4" count="1">
            <x v="141"/>
          </reference>
          <reference field="8" count="1" selected="0">
            <x v="1"/>
          </reference>
        </references>
      </pivotArea>
    </format>
    <format dxfId="662">
      <pivotArea dataOnly="0" labelOnly="1" outline="0" fieldPosition="0">
        <references count="2">
          <reference field="4" count="1">
            <x v="124"/>
          </reference>
          <reference field="8" count="1" selected="0">
            <x v="2"/>
          </reference>
        </references>
      </pivotArea>
    </format>
    <format dxfId="661">
      <pivotArea dataOnly="0" labelOnly="1" outline="0" fieldPosition="0">
        <references count="2">
          <reference field="4" count="1">
            <x v="171"/>
          </reference>
          <reference field="8" count="1" selected="0">
            <x v="4"/>
          </reference>
        </references>
      </pivotArea>
    </format>
    <format dxfId="660">
      <pivotArea dataOnly="0" labelOnly="1" outline="0" fieldPosition="0">
        <references count="2">
          <reference field="4" count="1">
            <x v="138"/>
          </reference>
          <reference field="8" count="1" selected="0">
            <x v="5"/>
          </reference>
        </references>
      </pivotArea>
    </format>
    <format dxfId="659">
      <pivotArea dataOnly="0" labelOnly="1" outline="0" fieldPosition="0">
        <references count="3">
          <reference field="4" count="1" selected="0">
            <x v="118"/>
          </reference>
          <reference field="5" count="1">
            <x v="72"/>
          </reference>
          <reference field="8" count="1" selected="0">
            <x v="0"/>
          </reference>
        </references>
      </pivotArea>
    </format>
    <format dxfId="658">
      <pivotArea dataOnly="0" labelOnly="1" outline="0" fieldPosition="0">
        <references count="3">
          <reference field="4" count="1" selected="0">
            <x v="141"/>
          </reference>
          <reference field="5" count="1">
            <x v="59"/>
          </reference>
          <reference field="8" count="1" selected="0">
            <x v="1"/>
          </reference>
        </references>
      </pivotArea>
    </format>
    <format dxfId="657">
      <pivotArea dataOnly="0" labelOnly="1" outline="0" fieldPosition="0">
        <references count="3">
          <reference field="4" count="1" selected="0">
            <x v="124"/>
          </reference>
          <reference field="5" count="1">
            <x v="108"/>
          </reference>
          <reference field="8" count="1" selected="0">
            <x v="2"/>
          </reference>
        </references>
      </pivotArea>
    </format>
    <format dxfId="656">
      <pivotArea dataOnly="0" labelOnly="1" outline="0" fieldPosition="0">
        <references count="3">
          <reference field="4" count="1" selected="0">
            <x v="171"/>
          </reference>
          <reference field="5" count="1">
            <x v="89"/>
          </reference>
          <reference field="8" count="1" selected="0">
            <x v="4"/>
          </reference>
        </references>
      </pivotArea>
    </format>
    <format dxfId="655">
      <pivotArea dataOnly="0" labelOnly="1" outline="0" fieldPosition="0">
        <references count="3">
          <reference field="4" count="1" selected="0">
            <x v="138"/>
          </reference>
          <reference field="5" count="1">
            <x v="102"/>
          </reference>
          <reference field="8" count="1" selected="0">
            <x v="5"/>
          </reference>
        </references>
      </pivotArea>
    </format>
    <format dxfId="654">
      <pivotArea dataOnly="0" labelOnly="1" outline="0" fieldPosition="0">
        <references count="4">
          <reference field="4" count="1" selected="0">
            <x v="118"/>
          </reference>
          <reference field="5" count="1" selected="0">
            <x v="72"/>
          </reference>
          <reference field="7" count="1">
            <x v="2"/>
          </reference>
          <reference field="8" count="1" selected="0">
            <x v="0"/>
          </reference>
        </references>
      </pivotArea>
    </format>
    <format dxfId="653">
      <pivotArea dataOnly="0" labelOnly="1" outline="0" fieldPosition="0">
        <references count="4">
          <reference field="4" count="1" selected="0">
            <x v="141"/>
          </reference>
          <reference field="5" count="1" selected="0">
            <x v="59"/>
          </reference>
          <reference field="7" count="1">
            <x v="9"/>
          </reference>
          <reference field="8" count="1" selected="0">
            <x v="1"/>
          </reference>
        </references>
      </pivotArea>
    </format>
    <format dxfId="652">
      <pivotArea dataOnly="0" labelOnly="1" outline="0" fieldPosition="0">
        <references count="4">
          <reference field="4" count="1" selected="0">
            <x v="124"/>
          </reference>
          <reference field="5" count="1" selected="0">
            <x v="108"/>
          </reference>
          <reference field="7" count="1">
            <x v="14"/>
          </reference>
          <reference field="8" count="1" selected="0">
            <x v="2"/>
          </reference>
        </references>
      </pivotArea>
    </format>
    <format dxfId="651">
      <pivotArea dataOnly="0" labelOnly="1" outline="0" fieldPosition="0">
        <references count="4">
          <reference field="4" count="1" selected="0">
            <x v="171"/>
          </reference>
          <reference field="5" count="1" selected="0">
            <x v="89"/>
          </reference>
          <reference field="7" count="1">
            <x v="6"/>
          </reference>
          <reference field="8" count="1" selected="0">
            <x v="4"/>
          </reference>
        </references>
      </pivotArea>
    </format>
    <format dxfId="650">
      <pivotArea dataOnly="0" labelOnly="1" outline="0" fieldPosition="0">
        <references count="4">
          <reference field="4" count="1" selected="0">
            <x v="138"/>
          </reference>
          <reference field="5" count="1" selected="0">
            <x v="102"/>
          </reference>
          <reference field="7" count="1">
            <x v="11"/>
          </reference>
          <reference field="8" count="1" selected="0">
            <x v="5"/>
          </reference>
        </references>
      </pivotArea>
    </format>
    <format dxfId="649">
      <pivotArea outline="0" collapsedLevelsAreSubtotals="1" fieldPosition="0"/>
    </format>
    <format dxfId="648">
      <pivotArea dataOnly="0" labelOnly="1" outline="0" fieldPosition="0">
        <references count="1">
          <reference field="8" count="0"/>
        </references>
      </pivotArea>
    </format>
    <format dxfId="647">
      <pivotArea dataOnly="0" labelOnly="1" outline="0" fieldPosition="0">
        <references count="2">
          <reference field="4" count="1">
            <x v="118"/>
          </reference>
          <reference field="8" count="1" selected="0">
            <x v="0"/>
          </reference>
        </references>
      </pivotArea>
    </format>
    <format dxfId="646">
      <pivotArea dataOnly="0" labelOnly="1" outline="0" fieldPosition="0">
        <references count="2">
          <reference field="4" count="1">
            <x v="141"/>
          </reference>
          <reference field="8" count="1" selected="0">
            <x v="1"/>
          </reference>
        </references>
      </pivotArea>
    </format>
    <format dxfId="645">
      <pivotArea dataOnly="0" labelOnly="1" outline="0" fieldPosition="0">
        <references count="2">
          <reference field="4" count="1">
            <x v="124"/>
          </reference>
          <reference field="8" count="1" selected="0">
            <x v="2"/>
          </reference>
        </references>
      </pivotArea>
    </format>
    <format dxfId="644">
      <pivotArea dataOnly="0" labelOnly="1" outline="0" fieldPosition="0">
        <references count="2">
          <reference field="4" count="1">
            <x v="171"/>
          </reference>
          <reference field="8" count="1" selected="0">
            <x v="4"/>
          </reference>
        </references>
      </pivotArea>
    </format>
    <format dxfId="643">
      <pivotArea dataOnly="0" labelOnly="1" outline="0" fieldPosition="0">
        <references count="2">
          <reference field="4" count="1">
            <x v="138"/>
          </reference>
          <reference field="8" count="1" selected="0">
            <x v="5"/>
          </reference>
        </references>
      </pivotArea>
    </format>
    <format dxfId="642">
      <pivotArea dataOnly="0" labelOnly="1" outline="0" fieldPosition="0">
        <references count="3">
          <reference field="4" count="1" selected="0">
            <x v="118"/>
          </reference>
          <reference field="5" count="1">
            <x v="72"/>
          </reference>
          <reference field="8" count="1" selected="0">
            <x v="0"/>
          </reference>
        </references>
      </pivotArea>
    </format>
    <format dxfId="641">
      <pivotArea dataOnly="0" labelOnly="1" outline="0" fieldPosition="0">
        <references count="3">
          <reference field="4" count="1" selected="0">
            <x v="141"/>
          </reference>
          <reference field="5" count="1">
            <x v="59"/>
          </reference>
          <reference field="8" count="1" selected="0">
            <x v="1"/>
          </reference>
        </references>
      </pivotArea>
    </format>
    <format dxfId="640">
      <pivotArea dataOnly="0" labelOnly="1" outline="0" fieldPosition="0">
        <references count="3">
          <reference field="4" count="1" selected="0">
            <x v="124"/>
          </reference>
          <reference field="5" count="1">
            <x v="108"/>
          </reference>
          <reference field="8" count="1" selected="0">
            <x v="2"/>
          </reference>
        </references>
      </pivotArea>
    </format>
    <format dxfId="639">
      <pivotArea dataOnly="0" labelOnly="1" outline="0" fieldPosition="0">
        <references count="3">
          <reference field="4" count="1" selected="0">
            <x v="171"/>
          </reference>
          <reference field="5" count="1">
            <x v="89"/>
          </reference>
          <reference field="8" count="1" selected="0">
            <x v="4"/>
          </reference>
        </references>
      </pivotArea>
    </format>
    <format dxfId="638">
      <pivotArea dataOnly="0" labelOnly="1" outline="0" fieldPosition="0">
        <references count="3">
          <reference field="4" count="1" selected="0">
            <x v="138"/>
          </reference>
          <reference field="5" count="1">
            <x v="102"/>
          </reference>
          <reference field="8" count="1" selected="0">
            <x v="5"/>
          </reference>
        </references>
      </pivotArea>
    </format>
    <format dxfId="637">
      <pivotArea dataOnly="0" labelOnly="1" outline="0" fieldPosition="0">
        <references count="4">
          <reference field="4" count="1" selected="0">
            <x v="118"/>
          </reference>
          <reference field="5" count="1" selected="0">
            <x v="72"/>
          </reference>
          <reference field="7" count="1">
            <x v="2"/>
          </reference>
          <reference field="8" count="1" selected="0">
            <x v="0"/>
          </reference>
        </references>
      </pivotArea>
    </format>
    <format dxfId="636">
      <pivotArea dataOnly="0" labelOnly="1" outline="0" fieldPosition="0">
        <references count="4">
          <reference field="4" count="1" selected="0">
            <x v="141"/>
          </reference>
          <reference field="5" count="1" selected="0">
            <x v="59"/>
          </reference>
          <reference field="7" count="1">
            <x v="9"/>
          </reference>
          <reference field="8" count="1" selected="0">
            <x v="1"/>
          </reference>
        </references>
      </pivotArea>
    </format>
    <format dxfId="635">
      <pivotArea dataOnly="0" labelOnly="1" outline="0" fieldPosition="0">
        <references count="4">
          <reference field="4" count="1" selected="0">
            <x v="124"/>
          </reference>
          <reference field="5" count="1" selected="0">
            <x v="108"/>
          </reference>
          <reference field="7" count="1">
            <x v="14"/>
          </reference>
          <reference field="8" count="1" selected="0">
            <x v="2"/>
          </reference>
        </references>
      </pivotArea>
    </format>
    <format dxfId="634">
      <pivotArea dataOnly="0" labelOnly="1" outline="0" fieldPosition="0">
        <references count="4">
          <reference field="4" count="1" selected="0">
            <x v="171"/>
          </reference>
          <reference field="5" count="1" selected="0">
            <x v="89"/>
          </reference>
          <reference field="7" count="1">
            <x v="6"/>
          </reference>
          <reference field="8" count="1" selected="0">
            <x v="4"/>
          </reference>
        </references>
      </pivotArea>
    </format>
    <format dxfId="633">
      <pivotArea dataOnly="0" labelOnly="1" outline="0" fieldPosition="0">
        <references count="4">
          <reference field="4" count="1" selected="0">
            <x v="138"/>
          </reference>
          <reference field="5" count="1" selected="0">
            <x v="102"/>
          </reference>
          <reference field="7" count="1">
            <x v="11"/>
          </reference>
          <reference field="8" count="1" selected="0">
            <x v="5"/>
          </reference>
        </references>
      </pivotArea>
    </format>
    <format dxfId="632">
      <pivotArea type="all" dataOnly="0" outline="0" fieldPosition="0"/>
    </format>
    <format dxfId="631">
      <pivotArea outline="0" collapsedLevelsAreSubtotals="1" fieldPosition="0"/>
    </format>
    <format dxfId="630">
      <pivotArea type="all" dataOnly="0" outline="0" fieldPosition="0"/>
    </format>
    <format dxfId="629">
      <pivotArea type="all" dataOnly="0" outline="0" fieldPosition="0"/>
    </format>
  </formats>
  <pivotTableStyleInfo showRowHeaders="1" showColHeaders="1" showRowStripes="0" showColStripes="0" showLastColumn="1"/>
  <filters count="2">
    <filter fld="4" type="count" evalOrder="-1" id="1" iMeasureFld="0">
      <autoFilter ref="A1">
        <filterColumn colId="0">
          <top10 val="1" filterVal="1"/>
        </filterColumn>
      </autoFilter>
    </filter>
    <filter fld="5" type="count" evalOrder="-1" id="2" iMeasureFld="0">
      <autoFilter ref="A1">
        <filterColumn colId="0">
          <top10 val="1" filterVal="1"/>
        </filterColumn>
      </autoFilter>
    </filter>
  </filters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1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1200-000000000000}" name="PivotTable1" cacheId="137" applyNumberFormats="0" applyBorderFormats="0" applyFontFormats="0" applyPatternFormats="0" applyAlignmentFormats="0" applyWidthHeightFormats="1" dataCaption="Values" updatedVersion="8" minRefreshableVersion="3" showCalcMbrs="0" showDrill="0" useAutoFormatting="1" rowGrandTotals="0" colGrandTotals="0" itemPrintTitles="1" createdVersion="3" indent="0" compact="0" compactData="0" multipleFieldFilters="0" fieldListSortAscending="1">
  <location ref="A7:E14" firstHeaderRow="1" firstDataRow="1" firstDataCol="4" rowPageCount="1" colPageCount="1"/>
  <pivotFields count="13">
    <pivotField axis="axisPage" compact="0" outline="0" multipleItemSelectionAllowed="1" showAll="0" defaultSubtotal="0">
      <items count="31">
        <item h="1" x="4"/>
        <item h="1" m="1" x="9"/>
        <item h="1" m="1" x="23"/>
        <item h="1" m="1" x="25"/>
        <item h="1" m="1" x="26"/>
        <item h="1" m="1" x="13"/>
        <item h="1" m="1" x="17"/>
        <item h="1" m="1" x="20"/>
        <item h="1" m="1" x="21"/>
        <item h="1" m="1" x="30"/>
        <item h="1" m="1" x="7"/>
        <item h="1" m="1" x="12"/>
        <item h="1" m="1" x="16"/>
        <item h="1" m="1" x="19"/>
        <item h="1" m="1" x="27"/>
        <item h="1" m="1" x="28"/>
        <item h="1" m="1" x="6"/>
        <item m="1" x="11"/>
        <item m="1" x="8"/>
        <item h="1" m="1" x="14"/>
        <item h="1" m="1" x="18"/>
        <item m="1" x="29"/>
        <item m="1" x="10"/>
        <item h="1" m="1" x="5"/>
        <item h="1" m="1" x="22"/>
        <item h="1" m="1" x="15"/>
        <item h="1" m="1" x="24"/>
        <item x="2"/>
        <item x="1"/>
        <item x="3"/>
        <item x="0"/>
      </items>
    </pivotField>
    <pivotField compact="0" outline="0" showAll="0" defaultSubtotal="0"/>
    <pivotField compact="0" outline="0" showAll="0" defaultSubtotal="0"/>
    <pivotField compact="0" outline="0" showAll="0" defaultSubtotal="0"/>
    <pivotField axis="axisRow" compact="0" outline="0" showAll="0" measureFilter="1" defaultSubtotal="0">
      <items count="451">
        <item m="1" x="201"/>
        <item m="1" x="346"/>
        <item m="1" x="228"/>
        <item m="1" x="105"/>
        <item x="16"/>
        <item m="1" x="229"/>
        <item m="1" x="94"/>
        <item m="1" x="91"/>
        <item x="51"/>
        <item m="1" x="323"/>
        <item m="1" x="85"/>
        <item m="1" x="316"/>
        <item m="1" x="309"/>
        <item m="1" x="366"/>
        <item m="1" x="103"/>
        <item m="1" x="223"/>
        <item m="1" x="368"/>
        <item m="1" x="269"/>
        <item m="1" x="184"/>
        <item m="1" x="169"/>
        <item m="1" x="359"/>
        <item m="1" x="445"/>
        <item m="1" x="101"/>
        <item m="1" x="115"/>
        <item m="1" x="170"/>
        <item m="1" x="402"/>
        <item m="1" x="245"/>
        <item m="1" x="407"/>
        <item x="11"/>
        <item m="1" x="293"/>
        <item m="1" x="256"/>
        <item m="1" x="144"/>
        <item m="1" x="410"/>
        <item m="1" x="138"/>
        <item m="1" x="338"/>
        <item m="1" x="128"/>
        <item m="1" x="215"/>
        <item m="1" x="235"/>
        <item m="1" x="211"/>
        <item m="1" x="242"/>
        <item m="1" x="264"/>
        <item x="13"/>
        <item m="1" x="210"/>
        <item m="1" x="199"/>
        <item m="1" x="224"/>
        <item m="1" x="382"/>
        <item m="1" x="185"/>
        <item x="26"/>
        <item m="1" x="95"/>
        <item m="1" x="414"/>
        <item m="1" x="424"/>
        <item m="1" x="351"/>
        <item m="1" x="321"/>
        <item m="1" x="394"/>
        <item x="57"/>
        <item m="1" x="425"/>
        <item m="1" x="413"/>
        <item m="1" x="282"/>
        <item m="1" x="212"/>
        <item m="1" x="326"/>
        <item m="1" x="294"/>
        <item m="1" x="395"/>
        <item m="1" x="179"/>
        <item m="1" x="416"/>
        <item m="1" x="311"/>
        <item m="1" x="110"/>
        <item m="1" x="152"/>
        <item m="1" x="121"/>
        <item m="1" x="238"/>
        <item m="1" x="114"/>
        <item m="1" x="119"/>
        <item m="1" x="246"/>
        <item m="1" x="405"/>
        <item m="1" x="248"/>
        <item m="1" x="98"/>
        <item m="1" x="182"/>
        <item x="14"/>
        <item m="1" x="327"/>
        <item m="1" x="92"/>
        <item m="1" x="371"/>
        <item x="5"/>
        <item m="1" x="370"/>
        <item m="1" x="403"/>
        <item m="1" x="277"/>
        <item x="20"/>
        <item m="1" x="171"/>
        <item m="1" x="361"/>
        <item m="1" x="123"/>
        <item m="1" x="369"/>
        <item m="1" x="216"/>
        <item m="1" x="214"/>
        <item m="1" x="162"/>
        <item x="61"/>
        <item m="1" x="274"/>
        <item m="1" x="334"/>
        <item m="1" x="88"/>
        <item m="1" x="290"/>
        <item x="0"/>
        <item m="1" x="257"/>
        <item m="1" x="208"/>
        <item x="23"/>
        <item x="25"/>
        <item m="1" x="129"/>
        <item m="1" x="89"/>
        <item m="1" x="330"/>
        <item m="1" x="444"/>
        <item m="1" x="247"/>
        <item m="1" x="385"/>
        <item m="1" x="271"/>
        <item m="1" x="174"/>
        <item m="1" x="324"/>
        <item m="1" x="308"/>
        <item m="1" x="200"/>
        <item m="1" x="399"/>
        <item m="1" x="126"/>
        <item m="1" x="239"/>
        <item m="1" x="261"/>
        <item m="1" x="437"/>
        <item m="1" x="310"/>
        <item m="1" x="107"/>
        <item m="1" x="158"/>
        <item m="1" x="192"/>
        <item m="1" x="340"/>
        <item m="1" x="421"/>
        <item x="3"/>
        <item m="1" x="145"/>
        <item m="1" x="374"/>
        <item m="1" x="153"/>
        <item m="1" x="259"/>
        <item m="1" x="177"/>
        <item x="4"/>
        <item m="1" x="202"/>
        <item x="55"/>
        <item m="1" x="284"/>
        <item m="1" x="183"/>
        <item m="1" x="406"/>
        <item m="1" x="285"/>
        <item x="2"/>
        <item m="1" x="262"/>
        <item m="1" x="349"/>
        <item m="1" x="363"/>
        <item m="1" x="132"/>
        <item m="1" x="124"/>
        <item x="73"/>
        <item m="1" x="365"/>
        <item m="1" x="299"/>
        <item m="1" x="431"/>
        <item m="1" x="80"/>
        <item m="1" x="266"/>
        <item x="69"/>
        <item m="1" x="251"/>
        <item m="1" x="412"/>
        <item m="1" x="186"/>
        <item m="1" x="234"/>
        <item m="1" x="113"/>
        <item m="1" x="408"/>
        <item m="1" x="380"/>
        <item m="1" x="375"/>
        <item m="1" x="283"/>
        <item m="1" x="197"/>
        <item m="1" x="125"/>
        <item m="1" x="333"/>
        <item m="1" x="195"/>
        <item m="1" x="372"/>
        <item m="1" x="358"/>
        <item m="1" x="354"/>
        <item m="1" x="108"/>
        <item m="1" x="156"/>
        <item m="1" x="118"/>
        <item m="1" x="93"/>
        <item x="34"/>
        <item m="1" x="237"/>
        <item x="31"/>
        <item m="1" x="149"/>
        <item m="1" x="449"/>
        <item m="1" x="135"/>
        <item x="33"/>
        <item m="1" x="81"/>
        <item m="1" x="194"/>
        <item m="1" x="328"/>
        <item x="22"/>
        <item m="1" x="342"/>
        <item m="1" x="419"/>
        <item m="1" x="397"/>
        <item m="1" x="411"/>
        <item m="1" x="196"/>
        <item m="1" x="263"/>
        <item x="72"/>
        <item m="1" x="240"/>
        <item x="43"/>
        <item x="47"/>
        <item m="1" x="339"/>
        <item m="1" x="97"/>
        <item m="1" x="221"/>
        <item m="1" x="172"/>
        <item m="1" x="306"/>
        <item m="1" x="168"/>
        <item m="1" x="378"/>
        <item m="1" x="288"/>
        <item m="1" x="193"/>
        <item m="1" x="159"/>
        <item m="1" x="409"/>
        <item m="1" x="230"/>
        <item m="1" x="84"/>
        <item m="1" x="422"/>
        <item m="1" x="391"/>
        <item x="27"/>
        <item m="1" x="130"/>
        <item m="1" x="432"/>
        <item m="1" x="226"/>
        <item m="1" x="345"/>
        <item m="1" x="428"/>
        <item m="1" x="136"/>
        <item m="1" x="392"/>
        <item m="1" x="204"/>
        <item m="1" x="337"/>
        <item m="1" x="146"/>
        <item m="1" x="389"/>
        <item x="6"/>
        <item m="1" x="443"/>
        <item m="1" x="295"/>
        <item m="1" x="420"/>
        <item m="1" x="429"/>
        <item m="1" x="441"/>
        <item m="1" x="143"/>
        <item m="1" x="178"/>
        <item m="1" x="191"/>
        <item m="1" x="418"/>
        <item m="1" x="313"/>
        <item m="1" x="236"/>
        <item m="1" x="205"/>
        <item x="15"/>
        <item m="1" x="439"/>
        <item m="1" x="225"/>
        <item x="30"/>
        <item m="1" x="344"/>
        <item m="1" x="218"/>
        <item m="1" x="438"/>
        <item m="1" x="250"/>
        <item m="1" x="90"/>
        <item m="1" x="427"/>
        <item m="1" x="343"/>
        <item m="1" x="104"/>
        <item m="1" x="356"/>
        <item m="1" x="336"/>
        <item m="1" x="276"/>
        <item m="1" x="446"/>
        <item m="1" x="260"/>
        <item m="1" x="109"/>
        <item m="1" x="281"/>
        <item m="1" x="161"/>
        <item m="1" x="355"/>
        <item m="1" x="165"/>
        <item m="1" x="286"/>
        <item x="60"/>
        <item x="41"/>
        <item x="18"/>
        <item m="1" x="227"/>
        <item m="1" x="434"/>
        <item m="1" x="77"/>
        <item m="1" x="190"/>
        <item m="1" x="131"/>
        <item m="1" x="436"/>
        <item m="1" x="166"/>
        <item m="1" x="187"/>
        <item m="1" x="377"/>
        <item m="1" x="272"/>
        <item m="1" x="440"/>
        <item m="1" x="255"/>
        <item m="1" x="335"/>
        <item m="1" x="305"/>
        <item m="1" x="415"/>
        <item m="1" x="241"/>
        <item m="1" x="100"/>
        <item x="19"/>
        <item m="1" x="297"/>
        <item m="1" x="332"/>
        <item m="1" x="362"/>
        <item m="1" x="329"/>
        <item m="1" x="357"/>
        <item m="1" x="300"/>
        <item m="1" x="213"/>
        <item m="1" x="96"/>
        <item m="1" x="87"/>
        <item m="1" x="287"/>
        <item m="1" x="433"/>
        <item m="1" x="430"/>
        <item m="1" x="206"/>
        <item m="1" x="139"/>
        <item m="1" x="134"/>
        <item m="1" x="86"/>
        <item m="1" x="318"/>
        <item m="1" x="140"/>
        <item m="1" x="167"/>
        <item m="1" x="320"/>
        <item m="1" x="189"/>
        <item x="68"/>
        <item x="39"/>
        <item m="1" x="376"/>
        <item m="1" x="401"/>
        <item m="1" x="314"/>
        <item m="1" x="142"/>
        <item m="1" x="442"/>
        <item m="1" x="233"/>
        <item m="1" x="279"/>
        <item m="1" x="163"/>
        <item m="1" x="280"/>
        <item m="1" x="312"/>
        <item m="1" x="325"/>
        <item m="1" x="381"/>
        <item m="1" x="379"/>
        <item x="48"/>
        <item m="1" x="360"/>
        <item m="1" x="268"/>
        <item m="1" x="417"/>
        <item m="1" x="450"/>
        <item m="1" x="252"/>
        <item m="1" x="291"/>
        <item m="1" x="137"/>
        <item m="1" x="243"/>
        <item m="1" x="78"/>
        <item m="1" x="219"/>
        <item m="1" x="116"/>
        <item m="1" x="426"/>
        <item m="1" x="249"/>
        <item m="1" x="303"/>
        <item m="1" x="253"/>
        <item m="1" x="364"/>
        <item m="1" x="220"/>
        <item m="1" x="347"/>
        <item m="1" x="398"/>
        <item m="1" x="322"/>
        <item m="1" x="203"/>
        <item x="10"/>
        <item m="1" x="151"/>
        <item m="1" x="99"/>
        <item m="1" x="265"/>
        <item m="1" x="388"/>
        <item m="1" x="244"/>
        <item m="1" x="111"/>
        <item m="1" x="278"/>
        <item m="1" x="155"/>
        <item m="1" x="117"/>
        <item m="1" x="102"/>
        <item m="1" x="188"/>
        <item m="1" x="154"/>
        <item x="24"/>
        <item m="1" x="106"/>
        <item x="76"/>
        <item m="1" x="423"/>
        <item m="1" x="267"/>
        <item m="1" x="289"/>
        <item m="1" x="387"/>
        <item m="1" x="275"/>
        <item m="1" x="231"/>
        <item m="1" x="341"/>
        <item m="1" x="175"/>
        <item m="1" x="207"/>
        <item m="1" x="157"/>
        <item m="1" x="296"/>
        <item m="1" x="83"/>
        <item m="1" x="307"/>
        <item m="1" x="367"/>
        <item m="1" x="232"/>
        <item m="1" x="173"/>
        <item m="1" x="217"/>
        <item m="1" x="79"/>
        <item x="71"/>
        <item m="1" x="160"/>
        <item m="1" x="258"/>
        <item x="46"/>
        <item m="1" x="435"/>
        <item m="1" x="209"/>
        <item m="1" x="331"/>
        <item m="1" x="353"/>
        <item m="1" x="301"/>
        <item x="52"/>
        <item x="17"/>
        <item m="1" x="315"/>
        <item m="1" x="180"/>
        <item m="1" x="270"/>
        <item m="1" x="122"/>
        <item m="1" x="198"/>
        <item m="1" x="148"/>
        <item m="1" x="383"/>
        <item m="1" x="393"/>
        <item m="1" x="120"/>
        <item x="36"/>
        <item m="1" x="292"/>
        <item m="1" x="319"/>
        <item m="1" x="448"/>
        <item m="1" x="133"/>
        <item m="1" x="350"/>
        <item m="1" x="147"/>
        <item m="1" x="181"/>
        <item m="1" x="447"/>
        <item m="1" x="304"/>
        <item m="1" x="396"/>
        <item m="1" x="317"/>
        <item m="1" x="141"/>
        <item m="1" x="302"/>
        <item m="1" x="400"/>
        <item m="1" x="273"/>
        <item m="1" x="176"/>
        <item m="1" x="127"/>
        <item m="1" x="222"/>
        <item m="1" x="348"/>
        <item x="64"/>
        <item m="1" x="352"/>
        <item m="1" x="150"/>
        <item m="1" x="386"/>
        <item x="49"/>
        <item m="1" x="112"/>
        <item m="1" x="390"/>
        <item m="1" x="384"/>
        <item m="1" x="298"/>
        <item m="1" x="254"/>
        <item m="1" x="373"/>
        <item x="29"/>
        <item m="1" x="404"/>
        <item m="1" x="164"/>
        <item x="50"/>
        <item m="1" x="82"/>
        <item x="65"/>
        <item x="66"/>
        <item x="1"/>
        <item x="70"/>
        <item x="54"/>
        <item x="75"/>
        <item x="7"/>
        <item x="8"/>
        <item x="21"/>
        <item x="40"/>
        <item x="42"/>
        <item x="28"/>
        <item x="53"/>
        <item x="32"/>
        <item x="35"/>
        <item x="37"/>
        <item x="62"/>
        <item x="45"/>
        <item x="44"/>
        <item x="74"/>
        <item x="56"/>
        <item x="12"/>
        <item x="9"/>
        <item x="38"/>
        <item x="63"/>
        <item x="58"/>
        <item x="59"/>
        <item x="67"/>
      </items>
    </pivotField>
    <pivotField axis="axisRow" compact="0" outline="0" showAll="0" measureFilter="1" defaultSubtotal="0">
      <items count="368">
        <item m="1" x="125"/>
        <item x="37"/>
        <item m="1" x="144"/>
        <item m="1" x="99"/>
        <item x="11"/>
        <item m="1" x="294"/>
        <item m="1" x="233"/>
        <item m="1" x="273"/>
        <item m="1" x="316"/>
        <item x="67"/>
        <item m="1" x="146"/>
        <item m="1" x="332"/>
        <item m="1" x="183"/>
        <item m="1" x="77"/>
        <item m="1" x="113"/>
        <item m="1" x="176"/>
        <item x="0"/>
        <item m="1" x="256"/>
        <item m="1" x="341"/>
        <item m="1" x="189"/>
        <item m="1" x="89"/>
        <item m="1" x="100"/>
        <item m="1" x="166"/>
        <item m="1" x="121"/>
        <item m="1" x="108"/>
        <item m="1" x="266"/>
        <item m="1" x="263"/>
        <item x="5"/>
        <item m="1" x="164"/>
        <item m="1" x="343"/>
        <item m="1" x="227"/>
        <item m="1" x="82"/>
        <item x="64"/>
        <item m="1" x="236"/>
        <item m="1" x="177"/>
        <item m="1" x="219"/>
        <item x="28"/>
        <item m="1" x="357"/>
        <item x="22"/>
        <item x="33"/>
        <item m="1" x="117"/>
        <item m="1" x="295"/>
        <item m="1" x="267"/>
        <item m="1" x="196"/>
        <item m="1" x="139"/>
        <item m="1" x="243"/>
        <item m="1" x="159"/>
        <item m="1" x="154"/>
        <item m="1" x="78"/>
        <item m="1" x="192"/>
        <item m="1" x="321"/>
        <item m="1" x="334"/>
        <item m="1" x="249"/>
        <item m="1" x="224"/>
        <item m="1" x="239"/>
        <item x="2"/>
        <item m="1" x="336"/>
        <item m="1" x="361"/>
        <item m="1" x="212"/>
        <item x="71"/>
        <item m="1" x="232"/>
        <item m="1" x="225"/>
        <item m="1" x="322"/>
        <item x="4"/>
        <item m="1" x="109"/>
        <item m="1" x="118"/>
        <item m="1" x="175"/>
        <item m="1" x="165"/>
        <item m="1" x="328"/>
        <item x="9"/>
        <item m="1" x="335"/>
        <item m="1" x="291"/>
        <item m="1" x="345"/>
        <item x="34"/>
        <item m="1" x="142"/>
        <item m="1" x="90"/>
        <item x="19"/>
        <item m="1" x="86"/>
        <item m="1" x="173"/>
        <item m="1" x="95"/>
        <item m="1" x="230"/>
        <item m="1" x="182"/>
        <item m="1" x="352"/>
        <item x="40"/>
        <item m="1" x="204"/>
        <item m="1" x="209"/>
        <item m="1" x="257"/>
        <item m="1" x="170"/>
        <item m="1" x="194"/>
        <item m="1" x="203"/>
        <item m="1" x="338"/>
        <item m="1" x="268"/>
        <item m="1" x="197"/>
        <item m="1" x="188"/>
        <item m="1" x="363"/>
        <item m="1" x="180"/>
        <item m="1" x="306"/>
        <item m="1" x="126"/>
        <item m="1" x="111"/>
        <item m="1" x="340"/>
        <item m="1" x="284"/>
        <item m="1" x="333"/>
        <item m="1" x="301"/>
        <item m="1" x="97"/>
        <item m="1" x="215"/>
        <item x="10"/>
        <item m="1" x="344"/>
        <item m="1" x="327"/>
        <item x="3"/>
        <item m="1" x="137"/>
        <item m="1" x="150"/>
        <item m="1" x="120"/>
        <item x="20"/>
        <item m="1" x="178"/>
        <item m="1" x="226"/>
        <item m="1" x="151"/>
        <item x="49"/>
        <item x="48"/>
        <item m="1" x="320"/>
        <item m="1" x="135"/>
        <item m="1" x="133"/>
        <item m="1" x="293"/>
        <item m="1" x="326"/>
        <item m="1" x="87"/>
        <item m="1" x="105"/>
        <item x="13"/>
        <item m="1" x="351"/>
        <item x="51"/>
        <item m="1" x="282"/>
        <item m="1" x="253"/>
        <item m="1" x="269"/>
        <item m="1" x="279"/>
        <item m="1" x="143"/>
        <item m="1" x="88"/>
        <item m="1" x="276"/>
        <item m="1" x="221"/>
        <item x="72"/>
        <item m="1" x="318"/>
        <item m="1" x="308"/>
        <item m="1" x="191"/>
        <item x="70"/>
        <item m="1" x="275"/>
        <item m="1" x="138"/>
        <item m="1" x="162"/>
        <item m="1" x="187"/>
        <item x="16"/>
        <item x="26"/>
        <item m="1" x="181"/>
        <item x="73"/>
        <item m="1" x="127"/>
        <item m="1" x="280"/>
        <item m="1" x="325"/>
        <item x="53"/>
        <item x="45"/>
        <item m="1" x="83"/>
        <item x="47"/>
        <item m="1" x="195"/>
        <item m="1" x="130"/>
        <item m="1" x="353"/>
        <item x="61"/>
        <item m="1" x="310"/>
        <item m="1" x="94"/>
        <item m="1" x="242"/>
        <item m="1" x="265"/>
        <item m="1" x="131"/>
        <item m="1" x="270"/>
        <item m="1" x="208"/>
        <item m="1" x="286"/>
        <item m="1" x="330"/>
        <item m="1" x="272"/>
        <item m="1" x="184"/>
        <item m="1" x="240"/>
        <item m="1" x="329"/>
        <item m="1" x="264"/>
        <item x="69"/>
        <item m="1" x="96"/>
        <item m="1" x="80"/>
        <item m="1" x="231"/>
        <item m="1" x="248"/>
        <item x="38"/>
        <item m="1" x="346"/>
        <item m="1" x="285"/>
        <item m="1" x="205"/>
        <item m="1" x="241"/>
        <item m="1" x="110"/>
        <item m="1" x="252"/>
        <item m="1" x="207"/>
        <item m="1" x="119"/>
        <item m="1" x="283"/>
        <item m="1" x="339"/>
        <item m="1" x="348"/>
        <item m="1" x="167"/>
        <item m="1" x="132"/>
        <item m="1" x="168"/>
        <item m="1" x="169"/>
        <item m="1" x="140"/>
        <item m="1" x="163"/>
        <item m="1" x="198"/>
        <item m="1" x="114"/>
        <item m="1" x="102"/>
        <item m="1" x="307"/>
        <item m="1" x="211"/>
        <item m="1" x="222"/>
        <item m="1" x="115"/>
        <item m="1" x="185"/>
        <item m="1" x="235"/>
        <item m="1" x="124"/>
        <item m="1" x="315"/>
        <item m="1" x="201"/>
        <item m="1" x="309"/>
        <item m="1" x="238"/>
        <item m="1" x="324"/>
        <item m="1" x="134"/>
        <item m="1" x="84"/>
        <item m="1" x="156"/>
        <item m="1" x="112"/>
        <item m="1" x="365"/>
        <item m="1" x="347"/>
        <item m="1" x="262"/>
        <item m="1" x="358"/>
        <item m="1" x="298"/>
        <item m="1" x="116"/>
        <item m="1" x="152"/>
        <item m="1" x="299"/>
        <item m="1" x="255"/>
        <item m="1" x="367"/>
        <item m="1" x="323"/>
        <item x="55"/>
        <item m="1" x="304"/>
        <item m="1" x="292"/>
        <item m="1" x="101"/>
        <item m="1" x="223"/>
        <item m="1" x="128"/>
        <item m="1" x="79"/>
        <item m="1" x="296"/>
        <item m="1" x="141"/>
        <item m="1" x="278"/>
        <item m="1" x="193"/>
        <item m="1" x="342"/>
        <item m="1" x="302"/>
        <item m="1" x="350"/>
        <item m="1" x="260"/>
        <item m="1" x="281"/>
        <item m="1" x="190"/>
        <item m="1" x="174"/>
        <item m="1" x="158"/>
        <item m="1" x="313"/>
        <item m="1" x="122"/>
        <item m="1" x="311"/>
        <item m="1" x="93"/>
        <item m="1" x="161"/>
        <item x="50"/>
        <item m="1" x="123"/>
        <item m="1" x="271"/>
        <item m="1" x="81"/>
        <item m="1" x="107"/>
        <item m="1" x="153"/>
        <item m="1" x="202"/>
        <item x="25"/>
        <item m="1" x="274"/>
        <item x="76"/>
        <item m="1" x="261"/>
        <item m="1" x="171"/>
        <item m="1" x="300"/>
        <item m="1" x="85"/>
        <item m="1" x="258"/>
        <item m="1" x="103"/>
        <item x="1"/>
        <item x="44"/>
        <item m="1" x="314"/>
        <item m="1" x="366"/>
        <item m="1" x="148"/>
        <item m="1" x="354"/>
        <item m="1" x="356"/>
        <item m="1" x="136"/>
        <item m="1" x="210"/>
        <item m="1" x="186"/>
        <item m="1" x="319"/>
        <item m="1" x="251"/>
        <item m="1" x="149"/>
        <item m="1" x="289"/>
        <item m="1" x="277"/>
        <item m="1" x="297"/>
        <item m="1" x="247"/>
        <item m="1" x="254"/>
        <item m="1" x="359"/>
        <item x="56"/>
        <item m="1" x="244"/>
        <item m="1" x="259"/>
        <item m="1" x="360"/>
        <item m="1" x="200"/>
        <item m="1" x="129"/>
        <item m="1" x="229"/>
        <item m="1" x="145"/>
        <item m="1" x="234"/>
        <item m="1" x="92"/>
        <item m="1" x="206"/>
        <item m="1" x="155"/>
        <item m="1" x="337"/>
        <item m="1" x="364"/>
        <item m="1" x="246"/>
        <item m="1" x="147"/>
        <item m="1" x="218"/>
        <item m="1" x="287"/>
        <item m="1" x="179"/>
        <item m="1" x="237"/>
        <item m="1" x="199"/>
        <item m="1" x="312"/>
        <item m="1" x="290"/>
        <item m="1" x="213"/>
        <item x="15"/>
        <item m="1" x="288"/>
        <item m="1" x="98"/>
        <item m="1" x="214"/>
        <item m="1" x="303"/>
        <item m="1" x="217"/>
        <item m="1" x="172"/>
        <item m="1" x="355"/>
        <item m="1" x="157"/>
        <item x="8"/>
        <item m="1" x="331"/>
        <item m="1" x="305"/>
        <item m="1" x="228"/>
        <item m="1" x="91"/>
        <item m="1" x="104"/>
        <item m="1" x="349"/>
        <item m="1" x="160"/>
        <item x="30"/>
        <item m="1" x="106"/>
        <item m="1" x="362"/>
        <item m="1" x="220"/>
        <item m="1" x="250"/>
        <item x="74"/>
        <item m="1" x="317"/>
        <item m="1" x="216"/>
        <item m="1" x="245"/>
        <item x="68"/>
        <item x="43"/>
        <item x="52"/>
        <item x="14"/>
        <item x="59"/>
        <item x="58"/>
        <item x="75"/>
        <item x="7"/>
        <item x="21"/>
        <item x="17"/>
        <item x="46"/>
        <item x="18"/>
        <item x="24"/>
        <item x="27"/>
        <item x="29"/>
        <item x="31"/>
        <item x="32"/>
        <item x="57"/>
        <item x="39"/>
        <item x="54"/>
        <item x="36"/>
        <item x="35"/>
        <item x="41"/>
        <item x="65"/>
        <item x="23"/>
        <item x="6"/>
        <item x="60"/>
        <item x="12"/>
        <item x="42"/>
        <item x="66"/>
        <item x="62"/>
        <item x="63"/>
      </items>
    </pivotField>
    <pivotField compact="0" outline="0" showAll="0" defaultSubtotal="0"/>
    <pivotField axis="axisRow" compact="0" outline="0" showAll="0" defaultSubtotal="0">
      <items count="48">
        <item m="1" x="43"/>
        <item m="1" x="16"/>
        <item m="1" x="30"/>
        <item m="1" x="39"/>
        <item m="1" x="38"/>
        <item m="1" x="37"/>
        <item m="1" x="14"/>
        <item m="1" x="20"/>
        <item m="1" x="25"/>
        <item m="1" x="45"/>
        <item m="1" x="17"/>
        <item m="1" x="31"/>
        <item m="1" x="42"/>
        <item m="1" x="40"/>
        <item m="1" x="22"/>
        <item m="1" x="36"/>
        <item m="1" x="47"/>
        <item m="1" x="13"/>
        <item m="1" x="46"/>
        <item m="1" x="18"/>
        <item m="1" x="15"/>
        <item m="1" x="33"/>
        <item m="1" x="23"/>
        <item m="1" x="19"/>
        <item m="1" x="24"/>
        <item m="1" x="29"/>
        <item m="1" x="27"/>
        <item m="1" x="44"/>
        <item m="1" x="32"/>
        <item m="1" x="26"/>
        <item m="1" x="41"/>
        <item x="12"/>
        <item m="1" x="34"/>
        <item x="5"/>
        <item m="1" x="35"/>
        <item x="11"/>
        <item x="8"/>
        <item x="7"/>
        <item x="3"/>
        <item m="1" x="21"/>
        <item m="1" x="28"/>
        <item x="2"/>
        <item x="4"/>
        <item x="10"/>
        <item x="0"/>
        <item x="6"/>
        <item x="9"/>
        <item x="1"/>
      </items>
    </pivotField>
    <pivotField compact="0" outline="0" showAll="0" defaultSubtotal="0"/>
    <pivotField axis="axisRow" compact="0" outline="0" showAll="0" sortType="ascending" defaultSubtotal="0">
      <items count="17">
        <item x="6"/>
        <item x="7"/>
        <item m="1" x="9"/>
        <item x="4"/>
        <item m="1" x="11"/>
        <item m="1" x="13"/>
        <item x="5"/>
        <item m="1" x="15"/>
        <item m="1" x="8"/>
        <item m="1" x="10"/>
        <item x="1"/>
        <item x="3"/>
        <item m="1" x="12"/>
        <item x="2"/>
        <item m="1" x="14"/>
        <item m="1" x="16"/>
        <item h="1" x="0"/>
      </items>
    </pivotField>
    <pivotField compact="0" outline="0" showAll="0" defaultSubtotal="0"/>
    <pivotField dataField="1" compact="0" outline="0" showAll="0" defaultSubtotal="0"/>
    <pivotField compact="0" outline="0" showAll="0" defaultSubtotal="0"/>
  </pivotFields>
  <rowFields count="4">
    <field x="9"/>
    <field x="4"/>
    <field x="5"/>
    <field x="7"/>
  </rowFields>
  <rowItems count="7">
    <i>
      <x/>
      <x v="427"/>
      <x v="341"/>
      <x v="41"/>
    </i>
    <i>
      <x v="1"/>
      <x v="428"/>
      <x v="342"/>
      <x v="41"/>
    </i>
    <i>
      <x v="3"/>
      <x v="387"/>
      <x v="108"/>
      <x v="43"/>
    </i>
    <i>
      <x v="6"/>
      <x v="430"/>
      <x v="319"/>
      <x v="41"/>
    </i>
    <i>
      <x v="10"/>
      <x v="100"/>
      <x v="360"/>
      <x v="33"/>
    </i>
    <i>
      <x v="11"/>
      <x v="432"/>
      <x v="268"/>
      <x v="42"/>
    </i>
    <i>
      <x v="13"/>
      <x v="274"/>
      <x v="76"/>
      <x v="33"/>
    </i>
  </rowItems>
  <colItems count="1">
    <i/>
  </colItems>
  <pageFields count="1">
    <pageField fld="0" hier="-1"/>
  </pageFields>
  <dataFields count="1">
    <dataField name="Heavest" fld="11" subtotal="max" baseField="0" baseItem="0" numFmtId="166"/>
  </dataFields>
  <formats count="67">
    <format dxfId="628">
      <pivotArea outline="0" collapsedLevelsAreSubtotals="1" fieldPosition="0">
        <references count="1">
          <reference field="4294967294" count="1" selected="0">
            <x v="0"/>
          </reference>
        </references>
      </pivotArea>
    </format>
    <format dxfId="627">
      <pivotArea type="all" dataOnly="0" outline="0" fieldPosition="0"/>
    </format>
    <format dxfId="626">
      <pivotArea dataOnly="0" labelOnly="1" outline="0" fieldPosition="0">
        <references count="2">
          <reference field="4" count="1">
            <x v="80"/>
          </reference>
          <reference field="9" count="1" selected="0">
            <x v="3"/>
          </reference>
        </references>
      </pivotArea>
    </format>
    <format dxfId="625">
      <pivotArea dataOnly="0" labelOnly="1" outline="0" fieldPosition="0">
        <references count="3">
          <reference field="4" count="1" selected="0">
            <x v="80"/>
          </reference>
          <reference field="5" count="1">
            <x v="27"/>
          </reference>
          <reference field="9" count="1" selected="0">
            <x v="3"/>
          </reference>
        </references>
      </pivotArea>
    </format>
    <format dxfId="624">
      <pivotArea outline="0" collapsedLevelsAreSubtotals="1" fieldPosition="0"/>
    </format>
    <format dxfId="623">
      <pivotArea dataOnly="0" labelOnly="1" outline="0" fieldPosition="0">
        <references count="1">
          <reference field="9" count="3">
            <x v="1"/>
            <x v="3"/>
            <x v="15"/>
          </reference>
        </references>
      </pivotArea>
    </format>
    <format dxfId="622">
      <pivotArea dataOnly="0" labelOnly="1" outline="0" fieldPosition="0">
        <references count="2">
          <reference field="4" count="1">
            <x v="89"/>
          </reference>
          <reference field="9" count="1" selected="0">
            <x v="1"/>
          </reference>
        </references>
      </pivotArea>
    </format>
    <format dxfId="621">
      <pivotArea dataOnly="0" labelOnly="1" outline="0" fieldPosition="0">
        <references count="2">
          <reference field="4" count="1">
            <x v="137"/>
          </reference>
          <reference field="9" count="1" selected="0">
            <x v="3"/>
          </reference>
        </references>
      </pivotArea>
    </format>
    <format dxfId="620">
      <pivotArea dataOnly="0" labelOnly="1" outline="0" fieldPosition="0">
        <references count="2">
          <reference field="4" count="1">
            <x v="187"/>
          </reference>
          <reference field="9" count="1" selected="0">
            <x v="15"/>
          </reference>
        </references>
      </pivotArea>
    </format>
    <format dxfId="619">
      <pivotArea dataOnly="0" labelOnly="1" outline="0" fieldPosition="0">
        <references count="3">
          <reference field="4" count="1" selected="0">
            <x v="89"/>
          </reference>
          <reference field="5" count="1">
            <x v="41"/>
          </reference>
          <reference field="9" count="1" selected="0">
            <x v="1"/>
          </reference>
        </references>
      </pivotArea>
    </format>
    <format dxfId="618">
      <pivotArea dataOnly="0" labelOnly="1" outline="0" fieldPosition="0">
        <references count="3">
          <reference field="4" count="1" selected="0">
            <x v="137"/>
          </reference>
          <reference field="5" count="1">
            <x v="60"/>
          </reference>
          <reference field="9" count="1" selected="0">
            <x v="3"/>
          </reference>
        </references>
      </pivotArea>
    </format>
    <format dxfId="617">
      <pivotArea dataOnly="0" labelOnly="1" outline="0" fieldPosition="0">
        <references count="3">
          <reference field="4" count="1" selected="0">
            <x v="187"/>
          </reference>
          <reference field="5" count="1">
            <x v="148"/>
          </reference>
          <reference field="9" count="1" selected="0">
            <x v="15"/>
          </reference>
        </references>
      </pivotArea>
    </format>
    <format dxfId="616">
      <pivotArea dataOnly="0" labelOnly="1" outline="0" fieldPosition="0">
        <references count="4">
          <reference field="4" count="1" selected="0">
            <x v="89"/>
          </reference>
          <reference field="5" count="1" selected="0">
            <x v="41"/>
          </reference>
          <reference field="7" count="1">
            <x v="5"/>
          </reference>
          <reference field="9" count="1" selected="0">
            <x v="1"/>
          </reference>
        </references>
      </pivotArea>
    </format>
    <format dxfId="615">
      <pivotArea dataOnly="0" labelOnly="1" outline="0" fieldPosition="0">
        <references count="4">
          <reference field="4" count="1" selected="0">
            <x v="137"/>
          </reference>
          <reference field="5" count="1" selected="0">
            <x v="60"/>
          </reference>
          <reference field="7" count="1">
            <x v="8"/>
          </reference>
          <reference field="9" count="1" selected="0">
            <x v="3"/>
          </reference>
        </references>
      </pivotArea>
    </format>
    <format dxfId="614">
      <pivotArea dataOnly="0" labelOnly="1" outline="0" fieldPosition="0">
        <references count="4">
          <reference field="4" count="1" selected="0">
            <x v="187"/>
          </reference>
          <reference field="5" count="1" selected="0">
            <x v="148"/>
          </reference>
          <reference field="7" count="1">
            <x v="12"/>
          </reference>
          <reference field="9" count="1" selected="0">
            <x v="15"/>
          </reference>
        </references>
      </pivotArea>
    </format>
    <format dxfId="613">
      <pivotArea outline="0" collapsedLevelsAreSubtotals="1" fieldPosition="0"/>
    </format>
    <format dxfId="612">
      <pivotArea dataOnly="0" labelOnly="1" outline="0" fieldPosition="0">
        <references count="1">
          <reference field="9" count="3">
            <x v="1"/>
            <x v="3"/>
            <x v="15"/>
          </reference>
        </references>
      </pivotArea>
    </format>
    <format dxfId="611">
      <pivotArea dataOnly="0" labelOnly="1" outline="0" fieldPosition="0">
        <references count="2">
          <reference field="4" count="1">
            <x v="89"/>
          </reference>
          <reference field="9" count="1" selected="0">
            <x v="1"/>
          </reference>
        </references>
      </pivotArea>
    </format>
    <format dxfId="610">
      <pivotArea dataOnly="0" labelOnly="1" outline="0" fieldPosition="0">
        <references count="2">
          <reference field="4" count="1">
            <x v="137"/>
          </reference>
          <reference field="9" count="1" selected="0">
            <x v="3"/>
          </reference>
        </references>
      </pivotArea>
    </format>
    <format dxfId="609">
      <pivotArea dataOnly="0" labelOnly="1" outline="0" fieldPosition="0">
        <references count="2">
          <reference field="4" count="1">
            <x v="187"/>
          </reference>
          <reference field="9" count="1" selected="0">
            <x v="15"/>
          </reference>
        </references>
      </pivotArea>
    </format>
    <format dxfId="608">
      <pivotArea dataOnly="0" labelOnly="1" outline="0" fieldPosition="0">
        <references count="3">
          <reference field="4" count="1" selected="0">
            <x v="89"/>
          </reference>
          <reference field="5" count="1">
            <x v="41"/>
          </reference>
          <reference field="9" count="1" selected="0">
            <x v="1"/>
          </reference>
        </references>
      </pivotArea>
    </format>
    <format dxfId="607">
      <pivotArea dataOnly="0" labelOnly="1" outline="0" fieldPosition="0">
        <references count="3">
          <reference field="4" count="1" selected="0">
            <x v="137"/>
          </reference>
          <reference field="5" count="1">
            <x v="60"/>
          </reference>
          <reference field="9" count="1" selected="0">
            <x v="3"/>
          </reference>
        </references>
      </pivotArea>
    </format>
    <format dxfId="606">
      <pivotArea dataOnly="0" labelOnly="1" outline="0" fieldPosition="0">
        <references count="3">
          <reference field="4" count="1" selected="0">
            <x v="187"/>
          </reference>
          <reference field="5" count="1">
            <x v="148"/>
          </reference>
          <reference field="9" count="1" selected="0">
            <x v="15"/>
          </reference>
        </references>
      </pivotArea>
    </format>
    <format dxfId="605">
      <pivotArea dataOnly="0" labelOnly="1" outline="0" fieldPosition="0">
        <references count="4">
          <reference field="4" count="1" selected="0">
            <x v="89"/>
          </reference>
          <reference field="5" count="1" selected="0">
            <x v="41"/>
          </reference>
          <reference field="7" count="1">
            <x v="5"/>
          </reference>
          <reference field="9" count="1" selected="0">
            <x v="1"/>
          </reference>
        </references>
      </pivotArea>
    </format>
    <format dxfId="604">
      <pivotArea dataOnly="0" labelOnly="1" outline="0" fieldPosition="0">
        <references count="4">
          <reference field="4" count="1" selected="0">
            <x v="137"/>
          </reference>
          <reference field="5" count="1" selected="0">
            <x v="60"/>
          </reference>
          <reference field="7" count="1">
            <x v="8"/>
          </reference>
          <reference field="9" count="1" selected="0">
            <x v="3"/>
          </reference>
        </references>
      </pivotArea>
    </format>
    <format dxfId="603">
      <pivotArea dataOnly="0" labelOnly="1" outline="0" fieldPosition="0">
        <references count="4">
          <reference field="4" count="1" selected="0">
            <x v="187"/>
          </reference>
          <reference field="5" count="1" selected="0">
            <x v="148"/>
          </reference>
          <reference field="7" count="1">
            <x v="12"/>
          </reference>
          <reference field="9" count="1" selected="0">
            <x v="15"/>
          </reference>
        </references>
      </pivotArea>
    </format>
    <format dxfId="602">
      <pivotArea outline="0" collapsedLevelsAreSubtotals="1" fieldPosition="0"/>
    </format>
    <format dxfId="601">
      <pivotArea type="all" dataOnly="0" outline="0" fieldPosition="0"/>
    </format>
    <format dxfId="600">
      <pivotArea type="all" dataOnly="0" outline="0" fieldPosition="0"/>
    </format>
    <format dxfId="599">
      <pivotArea type="all" dataOnly="0" outline="0" fieldPosition="0"/>
    </format>
    <format dxfId="598">
      <pivotArea outline="0" collapsedLevelsAreSubtotals="1" fieldPosition="0"/>
    </format>
    <format dxfId="597">
      <pivotArea dataOnly="0" labelOnly="1" outline="0" axis="axisValues" fieldPosition="0"/>
    </format>
    <format dxfId="596">
      <pivotArea dataOnly="0" labelOnly="1" outline="0" fieldPosition="0">
        <references count="1">
          <reference field="9" count="1">
            <x v="3"/>
          </reference>
        </references>
      </pivotArea>
    </format>
    <format dxfId="595">
      <pivotArea dataOnly="0" labelOnly="1" outline="0" fieldPosition="0">
        <references count="2">
          <reference field="4" count="1">
            <x v="184"/>
          </reference>
          <reference field="9" count="1" selected="0">
            <x v="3"/>
          </reference>
        </references>
      </pivotArea>
    </format>
    <format dxfId="594">
      <pivotArea dataOnly="0" labelOnly="1" outline="0" fieldPosition="0">
        <references count="3">
          <reference field="4" count="1" selected="0">
            <x v="184"/>
          </reference>
          <reference field="5" count="1">
            <x v="98"/>
          </reference>
          <reference field="9" count="1" selected="0">
            <x v="3"/>
          </reference>
        </references>
      </pivotArea>
    </format>
    <format dxfId="593">
      <pivotArea dataOnly="0" labelOnly="1" outline="0" fieldPosition="0">
        <references count="4">
          <reference field="4" count="1" selected="0">
            <x v="184"/>
          </reference>
          <reference field="5" count="1" selected="0">
            <x v="98"/>
          </reference>
          <reference field="7" count="1">
            <x v="2"/>
          </reference>
          <reference field="9" count="1" selected="0">
            <x v="3"/>
          </reference>
        </references>
      </pivotArea>
    </format>
    <format dxfId="592">
      <pivotArea type="all" dataOnly="0" outline="0" fieldPosition="0"/>
    </format>
    <format dxfId="591">
      <pivotArea outline="0" collapsedLevelsAreSubtotals="1" fieldPosition="0"/>
    </format>
    <format dxfId="590">
      <pivotArea field="9" type="button" dataOnly="0" labelOnly="1" outline="0" axis="axisRow" fieldPosition="0"/>
    </format>
    <format dxfId="589">
      <pivotArea field="4" type="button" dataOnly="0" labelOnly="1" outline="0" axis="axisRow" fieldPosition="1"/>
    </format>
    <format dxfId="588">
      <pivotArea field="5" type="button" dataOnly="0" labelOnly="1" outline="0" axis="axisRow" fieldPosition="2"/>
    </format>
    <format dxfId="587">
      <pivotArea field="7" type="button" dataOnly="0" labelOnly="1" outline="0" axis="axisRow" fieldPosition="3"/>
    </format>
    <format dxfId="586">
      <pivotArea dataOnly="0" labelOnly="1" outline="0" fieldPosition="0">
        <references count="1">
          <reference field="9" count="0"/>
        </references>
      </pivotArea>
    </format>
    <format dxfId="585">
      <pivotArea dataOnly="0" labelOnly="1" outline="0" fieldPosition="0">
        <references count="2">
          <reference field="4" count="1">
            <x v="428"/>
          </reference>
          <reference field="9" count="1" selected="0">
            <x v="1"/>
          </reference>
        </references>
      </pivotArea>
    </format>
    <format dxfId="584">
      <pivotArea dataOnly="0" labelOnly="1" outline="0" fieldPosition="0">
        <references count="2">
          <reference field="4" count="1">
            <x v="427"/>
          </reference>
          <reference field="9" count="1" selected="0">
            <x v="3"/>
          </reference>
        </references>
      </pivotArea>
    </format>
    <format dxfId="583">
      <pivotArea dataOnly="0" labelOnly="1" outline="0" fieldPosition="0">
        <references count="2">
          <reference field="4" count="1">
            <x v="370"/>
          </reference>
          <reference field="9" count="1" selected="0">
            <x v="6"/>
          </reference>
        </references>
      </pivotArea>
    </format>
    <format dxfId="582">
      <pivotArea dataOnly="0" labelOnly="1" outline="0" fieldPosition="0">
        <references count="2">
          <reference field="4" count="1">
            <x v="170"/>
          </reference>
          <reference field="9" count="1" selected="0">
            <x v="10"/>
          </reference>
        </references>
      </pivotArea>
    </format>
    <format dxfId="581">
      <pivotArea dataOnly="0" labelOnly="1" outline="0" fieldPosition="0">
        <references count="2">
          <reference field="4" count="1">
            <x v="8"/>
          </reference>
          <reference field="9" count="1" selected="0">
            <x v="11"/>
          </reference>
        </references>
      </pivotArea>
    </format>
    <format dxfId="580">
      <pivotArea dataOnly="0" labelOnly="1" outline="0" fieldPosition="0">
        <references count="2">
          <reference field="4" count="1">
            <x v="274"/>
          </reference>
          <reference field="9" count="1" selected="0">
            <x v="13"/>
          </reference>
        </references>
      </pivotArea>
    </format>
    <format dxfId="579">
      <pivotArea dataOnly="0" labelOnly="1" outline="0" fieldPosition="0">
        <references count="3">
          <reference field="4" count="1" selected="0">
            <x v="428"/>
          </reference>
          <reference field="5" count="1">
            <x v="342"/>
          </reference>
          <reference field="9" count="1" selected="0">
            <x v="1"/>
          </reference>
        </references>
      </pivotArea>
    </format>
    <format dxfId="578">
      <pivotArea dataOnly="0" labelOnly="1" outline="0" fieldPosition="0">
        <references count="3">
          <reference field="4" count="1" selected="0">
            <x v="427"/>
          </reference>
          <reference field="5" count="1">
            <x v="341"/>
          </reference>
          <reference field="9" count="1" selected="0">
            <x v="3"/>
          </reference>
        </references>
      </pivotArea>
    </format>
    <format dxfId="577">
      <pivotArea dataOnly="0" labelOnly="1" outline="0" fieldPosition="0">
        <references count="3">
          <reference field="4" count="1" selected="0">
            <x v="370"/>
          </reference>
          <reference field="5" count="1">
            <x v="251"/>
          </reference>
          <reference field="9" count="1" selected="0">
            <x v="6"/>
          </reference>
        </references>
      </pivotArea>
    </format>
    <format dxfId="576">
      <pivotArea dataOnly="0" labelOnly="1" outline="0" fieldPosition="0">
        <references count="3">
          <reference field="4" count="1" selected="0">
            <x v="170"/>
          </reference>
          <reference field="5" count="1">
            <x v="1"/>
          </reference>
          <reference field="9" count="1" selected="0">
            <x v="10"/>
          </reference>
        </references>
      </pivotArea>
    </format>
    <format dxfId="575">
      <pivotArea dataOnly="0" labelOnly="1" outline="0" fieldPosition="0">
        <references count="3">
          <reference field="4" count="1" selected="0">
            <x v="8"/>
          </reference>
          <reference field="5" count="1">
            <x v="227"/>
          </reference>
          <reference field="9" count="1" selected="0">
            <x v="11"/>
          </reference>
        </references>
      </pivotArea>
    </format>
    <format dxfId="574">
      <pivotArea dataOnly="0" labelOnly="1" outline="0" fieldPosition="0">
        <references count="3">
          <reference field="4" count="1" selected="0">
            <x v="274"/>
          </reference>
          <reference field="5" count="1">
            <x v="76"/>
          </reference>
          <reference field="9" count="1" selected="0">
            <x v="13"/>
          </reference>
        </references>
      </pivotArea>
    </format>
    <format dxfId="573">
      <pivotArea dataOnly="0" labelOnly="1" outline="0" fieldPosition="0">
        <references count="4">
          <reference field="4" count="1" selected="0">
            <x v="428"/>
          </reference>
          <reference field="5" count="1" selected="0">
            <x v="342"/>
          </reference>
          <reference field="7" count="1">
            <x v="41"/>
          </reference>
          <reference field="9" count="1" selected="0">
            <x v="1"/>
          </reference>
        </references>
      </pivotArea>
    </format>
    <format dxfId="572">
      <pivotArea dataOnly="0" labelOnly="1" outline="0" fieldPosition="0">
        <references count="4">
          <reference field="4" count="1" selected="0">
            <x v="427"/>
          </reference>
          <reference field="5" count="1" selected="0">
            <x v="341"/>
          </reference>
          <reference field="7" count="1">
            <x v="41"/>
          </reference>
          <reference field="9" count="1" selected="0">
            <x v="3"/>
          </reference>
        </references>
      </pivotArea>
    </format>
    <format dxfId="571">
      <pivotArea dataOnly="0" labelOnly="1" outline="0" fieldPosition="0">
        <references count="4">
          <reference field="4" count="1" selected="0">
            <x v="370"/>
          </reference>
          <reference field="5" count="1" selected="0">
            <x v="251"/>
          </reference>
          <reference field="7" count="1">
            <x v="45"/>
          </reference>
          <reference field="9" count="1" selected="0">
            <x v="6"/>
          </reference>
        </references>
      </pivotArea>
    </format>
    <format dxfId="570">
      <pivotArea dataOnly="0" labelOnly="1" outline="0" fieldPosition="0">
        <references count="4">
          <reference field="4" count="1" selected="0">
            <x v="170"/>
          </reference>
          <reference field="5" count="1" selected="0">
            <x v="1"/>
          </reference>
          <reference field="7" count="1">
            <x v="36"/>
          </reference>
          <reference field="9" count="1" selected="0">
            <x v="10"/>
          </reference>
        </references>
      </pivotArea>
    </format>
    <format dxfId="569">
      <pivotArea dataOnly="0" labelOnly="1" outline="0" fieldPosition="0">
        <references count="4">
          <reference field="4" count="1" selected="0">
            <x v="8"/>
          </reference>
          <reference field="5" count="1" selected="0">
            <x v="227"/>
          </reference>
          <reference field="7" count="1">
            <x v="36"/>
          </reference>
          <reference field="9" count="1" selected="0">
            <x v="11"/>
          </reference>
        </references>
      </pivotArea>
    </format>
    <format dxfId="568">
      <pivotArea dataOnly="0" labelOnly="1" outline="0" fieldPosition="0">
        <references count="4">
          <reference field="4" count="1" selected="0">
            <x v="274"/>
          </reference>
          <reference field="5" count="1" selected="0">
            <x v="76"/>
          </reference>
          <reference field="7" count="1">
            <x v="33"/>
          </reference>
          <reference field="9" count="1" selected="0">
            <x v="13"/>
          </reference>
        </references>
      </pivotArea>
    </format>
    <format dxfId="567">
      <pivotArea dataOnly="0" labelOnly="1" outline="0" axis="axisValues" fieldPosition="0"/>
    </format>
    <format dxfId="566">
      <pivotArea outline="0" collapsedLevelsAreSubtotals="1" fieldPosition="0"/>
    </format>
    <format dxfId="565">
      <pivotArea dataOnly="0" labelOnly="1" outline="0" axis="axisValues" fieldPosition="0"/>
    </format>
    <format dxfId="564">
      <pivotArea field="0" type="button" dataOnly="0" labelOnly="1" outline="0" axis="axisPage" fieldPosition="0"/>
    </format>
    <format dxfId="563">
      <pivotArea field="9" type="button" dataOnly="0" labelOnly="1" outline="0" axis="axisRow" fieldPosition="0"/>
    </format>
    <format dxfId="562">
      <pivotArea dataOnly="0" labelOnly="1" outline="0" fieldPosition="0">
        <references count="1">
          <reference field="9" count="0"/>
        </references>
      </pivotArea>
    </format>
  </formats>
  <pivotTableStyleInfo name="PivotTable Style 1" showRowHeaders="1" showColHeaders="1" showRowStripes="0" showColStripes="0" showLastColumn="1"/>
  <filters count="2">
    <filter fld="4" type="count" evalOrder="-1" id="1" iMeasureFld="0">
      <autoFilter ref="A1">
        <filterColumn colId="0">
          <top10 val="1" filterVal="1"/>
        </filterColumn>
      </autoFilter>
    </filter>
    <filter fld="5" type="count" evalOrder="-1" id="2" iMeasureFld="0">
      <autoFilter ref="A1">
        <filterColumn colId="0">
          <top10 val="1" filterVal="1"/>
        </filterColumn>
      </autoFilter>
    </filter>
  </filters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1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1300-000000000000}" name="PivotTable5" cacheId="137" applyNumberFormats="0" applyBorderFormats="0" applyFontFormats="0" applyPatternFormats="0" applyAlignmentFormats="0" applyWidthHeightFormats="1" dataCaption="Values" updatedVersion="8" minRefreshableVersion="3" showCalcMbrs="0" showDrill="0" useAutoFormatting="1" colGrandTotals="0" itemPrintTitles="1" createdVersion="3" indent="0" compact="0" compactData="0" multipleFieldFilters="0">
  <location ref="A7:F18" firstHeaderRow="1" firstDataRow="2" firstDataCol="2" rowPageCount="1" colPageCount="1"/>
  <pivotFields count="13">
    <pivotField axis="axisPage" compact="0" outline="0" multipleItemSelectionAllowed="1" showAll="0" defaultSubtotal="0">
      <items count="31">
        <item x="4"/>
        <item h="1" m="1" x="9"/>
        <item h="1" m="1" x="23"/>
        <item h="1" m="1" x="25"/>
        <item h="1" m="1" x="26"/>
        <item h="1" m="1" x="13"/>
        <item h="1" m="1" x="17"/>
        <item h="1" m="1" x="20"/>
        <item h="1" m="1" x="21"/>
        <item h="1" m="1" x="30"/>
        <item h="1" m="1" x="7"/>
        <item h="1" m="1" x="12"/>
        <item h="1" m="1" x="16"/>
        <item h="1" m="1" x="19"/>
        <item h="1" m="1" x="27"/>
        <item h="1" m="1" x="28"/>
        <item h="1" m="1" x="6"/>
        <item m="1" x="11"/>
        <item m="1" x="8"/>
        <item h="1" m="1" x="14"/>
        <item h="1" m="1" x="18"/>
        <item m="1" x="29"/>
        <item m="1" x="10"/>
        <item h="1" m="1" x="5"/>
        <item h="1" m="1" x="22"/>
        <item h="1" m="1" x="15"/>
        <item h="1" m="1" x="24"/>
        <item x="2"/>
        <item x="1"/>
        <item x="3"/>
        <item x="0"/>
      </items>
    </pivotField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axis="axisRow" compact="0" outline="0" showAll="0" defaultSubtotal="0">
      <items count="7">
        <item m="1" x="3"/>
        <item m="1" x="6"/>
        <item x="1"/>
        <item m="1" x="5"/>
        <item m="1" x="2"/>
        <item x="0"/>
        <item m="1" x="4"/>
      </items>
    </pivotField>
    <pivotField axis="axisRow" compact="0" outline="0" showAll="0" defaultSubtotal="0">
      <items count="17">
        <item x="7"/>
        <item x="4"/>
        <item m="1" x="16"/>
        <item x="0"/>
        <item x="3"/>
        <item x="2"/>
        <item x="5"/>
        <item m="1" x="8"/>
        <item x="1"/>
        <item m="1" x="15"/>
        <item m="1" x="11"/>
        <item m="1" x="14"/>
        <item m="1" x="10"/>
        <item m="1" x="13"/>
        <item m="1" x="9"/>
        <item m="1" x="12"/>
        <item x="6"/>
      </items>
    </pivotField>
    <pivotField compact="0" outline="0" showAll="0" defaultSubtotal="0"/>
    <pivotField dataField="1" compact="0" outline="0" showAll="0" defaultSubtotal="0"/>
    <pivotField compact="0" outline="0" showAll="0" defaultSubtotal="0"/>
  </pivotFields>
  <rowFields count="2">
    <field x="9"/>
    <field x="8"/>
  </rowFields>
  <rowItems count="10">
    <i>
      <x/>
      <x v="5"/>
    </i>
    <i>
      <x v="1"/>
      <x v="5"/>
    </i>
    <i>
      <x v="3"/>
      <x v="2"/>
    </i>
    <i r="1">
      <x v="5"/>
    </i>
    <i>
      <x v="4"/>
      <x v="5"/>
    </i>
    <i>
      <x v="5"/>
      <x v="5"/>
    </i>
    <i>
      <x v="6"/>
      <x v="5"/>
    </i>
    <i>
      <x v="8"/>
      <x v="5"/>
    </i>
    <i>
      <x v="16"/>
      <x v="5"/>
    </i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1">
    <pageField fld="0" hier="-1"/>
  </pageFields>
  <dataFields count="4">
    <dataField name="NO." fld="11" subtotal="count" baseField="0" baseItem="0"/>
    <dataField name="Total Weight" fld="11" baseField="0" baseItem="0" numFmtId="169"/>
    <dataField name="Average Weight" fld="11" subtotal="average" baseField="0" baseItem="0" numFmtId="169"/>
    <dataField name="Heaviest Weight" fld="11" subtotal="max" baseField="0" baseItem="0" numFmtId="166"/>
  </dataFields>
  <formats count="48">
    <format dxfId="561">
      <pivotArea outline="0" collapsedLevelsAreSubtotals="1" fieldPosition="0">
        <references count="1">
          <reference field="4294967294" count="1" selected="0">
            <x v="2"/>
          </reference>
        </references>
      </pivotArea>
    </format>
    <format dxfId="560">
      <pivotArea field="9" type="button" dataOnly="0" labelOnly="1" outline="0" axis="axisRow" fieldPosition="0"/>
    </format>
    <format dxfId="559">
      <pivotArea field="8" type="button" dataOnly="0" labelOnly="1" outline="0" axis="axisRow" fieldPosition="1"/>
    </format>
    <format dxfId="558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557">
      <pivotArea field="9" type="button" dataOnly="0" labelOnly="1" outline="0" axis="axisRow" fieldPosition="0"/>
    </format>
    <format dxfId="556">
      <pivotArea field="8" type="button" dataOnly="0" labelOnly="1" outline="0" axis="axisRow" fieldPosition="1"/>
    </format>
    <format dxfId="555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554">
      <pivotArea type="all" dataOnly="0" outline="0" fieldPosition="0"/>
    </format>
    <format dxfId="553">
      <pivotArea dataOnly="0" labelOnly="1" outline="0" fieldPosition="0">
        <references count="2">
          <reference field="8" count="4">
            <x v="0"/>
            <x v="1"/>
            <x v="2"/>
            <x v="4"/>
          </reference>
          <reference field="9" count="1" selected="0">
            <x v="3"/>
          </reference>
        </references>
      </pivotArea>
    </format>
    <format dxfId="552">
      <pivotArea outline="0" collapsedLevelsAreSubtotals="1" fieldPosition="0"/>
    </format>
    <format dxfId="551">
      <pivotArea dataOnly="0" labelOnly="1" outline="0" fieldPosition="0">
        <references count="1">
          <reference field="9" count="2">
            <x v="1"/>
            <x v="3"/>
          </reference>
        </references>
      </pivotArea>
    </format>
    <format dxfId="550">
      <pivotArea dataOnly="0" labelOnly="1" grandRow="1" outline="0" fieldPosition="0"/>
    </format>
    <format dxfId="549">
      <pivotArea dataOnly="0" labelOnly="1" outline="0" fieldPosition="0">
        <references count="2">
          <reference field="8" count="1">
            <x v="5"/>
          </reference>
          <reference field="9" count="1" selected="0">
            <x v="1"/>
          </reference>
        </references>
      </pivotArea>
    </format>
    <format dxfId="548">
      <pivotArea dataOnly="0" labelOnly="1" outline="0" fieldPosition="0">
        <references count="2">
          <reference field="8" count="5">
            <x v="0"/>
            <x v="1"/>
            <x v="2"/>
            <x v="4"/>
            <x v="5"/>
          </reference>
          <reference field="9" count="1" selected="0">
            <x v="3"/>
          </reference>
        </references>
      </pivotArea>
    </format>
    <format dxfId="547">
      <pivotArea outline="0" collapsedLevelsAreSubtotals="1" fieldPosition="0">
        <references count="1">
          <reference field="4294967294" count="1" selected="0">
            <x v="3"/>
          </reference>
        </references>
      </pivotArea>
    </format>
    <format dxfId="546">
      <pivotArea outline="0" collapsedLevelsAreSubtotals="1" fieldPosition="0">
        <references count="1">
          <reference field="4294967294" count="1" selected="0">
            <x v="1"/>
          </reference>
        </references>
      </pivotArea>
    </format>
    <format dxfId="545">
      <pivotArea type="all" dataOnly="0" outline="0" fieldPosition="0"/>
    </format>
    <format dxfId="544">
      <pivotArea outline="0" collapsedLevelsAreSubtotals="1" fieldPosition="0"/>
    </format>
    <format dxfId="543">
      <pivotArea dataOnly="0" labelOnly="1" outline="0" fieldPosition="0">
        <references count="1">
          <reference field="9" count="2">
            <x v="1"/>
            <x v="3"/>
          </reference>
        </references>
      </pivotArea>
    </format>
    <format dxfId="542">
      <pivotArea dataOnly="0" labelOnly="1" outline="0" fieldPosition="0">
        <references count="2">
          <reference field="8" count="1">
            <x v="5"/>
          </reference>
          <reference field="9" count="1" selected="0">
            <x v="1"/>
          </reference>
        </references>
      </pivotArea>
    </format>
    <format dxfId="541">
      <pivotArea dataOnly="0" labelOnly="1" outline="0" fieldPosition="0">
        <references count="2">
          <reference field="8" count="5">
            <x v="0"/>
            <x v="1"/>
            <x v="2"/>
            <x v="3"/>
            <x v="5"/>
          </reference>
          <reference field="9" count="1" selected="0">
            <x v="3"/>
          </reference>
        </references>
      </pivotArea>
    </format>
    <format dxfId="540">
      <pivotArea grandRow="1" outline="0" collapsedLevelsAreSubtotals="1" fieldPosition="0"/>
    </format>
    <format dxfId="539">
      <pivotArea dataOnly="0" labelOnly="1" grandRow="1" outline="0" fieldPosition="0"/>
    </format>
    <format dxfId="538">
      <pivotArea type="origin" dataOnly="0" labelOnly="1" outline="0" fieldPosition="0"/>
    </format>
    <format dxfId="537">
      <pivotArea field="-2" type="button" dataOnly="0" labelOnly="1" outline="0" axis="axisCol" fieldPosition="0"/>
    </format>
    <format dxfId="536">
      <pivotArea type="topRight" dataOnly="0" labelOnly="1" outline="0" fieldPosition="0"/>
    </format>
    <format dxfId="535">
      <pivotArea field="9" type="button" dataOnly="0" labelOnly="1" outline="0" axis="axisRow" fieldPosition="0"/>
    </format>
    <format dxfId="534">
      <pivotArea field="8" type="button" dataOnly="0" labelOnly="1" outline="0" axis="axisRow" fieldPosition="1"/>
    </format>
    <format dxfId="533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532">
      <pivotArea outline="0" fieldPosition="0">
        <references count="1">
          <reference field="4294967294" count="1" selected="0">
            <x v="3"/>
          </reference>
        </references>
      </pivotArea>
    </format>
    <format dxfId="531">
      <pivotArea type="all" dataOnly="0" outline="0" fieldPosition="0"/>
    </format>
    <format dxfId="530">
      <pivotArea outline="0" collapsedLevelsAreSubtotals="1" fieldPosition="0"/>
    </format>
    <format dxfId="529">
      <pivotArea type="origin" dataOnly="0" labelOnly="1" outline="0" fieldPosition="0"/>
    </format>
    <format dxfId="528">
      <pivotArea field="-2" type="button" dataOnly="0" labelOnly="1" outline="0" axis="axisCol" fieldPosition="0"/>
    </format>
    <format dxfId="527">
      <pivotArea type="topRight" dataOnly="0" labelOnly="1" outline="0" fieldPosition="0"/>
    </format>
    <format dxfId="526">
      <pivotArea field="9" type="button" dataOnly="0" labelOnly="1" outline="0" axis="axisRow" fieldPosition="0"/>
    </format>
    <format dxfId="525">
      <pivotArea field="8" type="button" dataOnly="0" labelOnly="1" outline="0" axis="axisRow" fieldPosition="1"/>
    </format>
    <format dxfId="524">
      <pivotArea dataOnly="0" labelOnly="1" outline="0" fieldPosition="0">
        <references count="1">
          <reference field="9" count="0"/>
        </references>
      </pivotArea>
    </format>
    <format dxfId="523">
      <pivotArea dataOnly="0" labelOnly="1" grandRow="1" outline="0" fieldPosition="0"/>
    </format>
    <format dxfId="522">
      <pivotArea dataOnly="0" labelOnly="1" outline="0" fieldPosition="0">
        <references count="2">
          <reference field="8" count="1">
            <x v="5"/>
          </reference>
          <reference field="9" count="1" selected="0">
            <x v="0"/>
          </reference>
        </references>
      </pivotArea>
    </format>
    <format dxfId="521">
      <pivotArea dataOnly="0" labelOnly="1" outline="0" fieldPosition="0">
        <references count="2">
          <reference field="8" count="1">
            <x v="5"/>
          </reference>
          <reference field="9" count="1" selected="0">
            <x v="1"/>
          </reference>
        </references>
      </pivotArea>
    </format>
    <format dxfId="520">
      <pivotArea dataOnly="0" labelOnly="1" outline="0" fieldPosition="0">
        <references count="2">
          <reference field="8" count="0"/>
          <reference field="9" count="1" selected="0">
            <x v="3"/>
          </reference>
        </references>
      </pivotArea>
    </format>
    <format dxfId="519">
      <pivotArea dataOnly="0" labelOnly="1" outline="0" fieldPosition="0">
        <references count="2">
          <reference field="8" count="1">
            <x v="5"/>
          </reference>
          <reference field="9" count="1" selected="0">
            <x v="4"/>
          </reference>
        </references>
      </pivotArea>
    </format>
    <format dxfId="518">
      <pivotArea dataOnly="0" labelOnly="1" outline="0" fieldPosition="0">
        <references count="2">
          <reference field="8" count="1">
            <x v="5"/>
          </reference>
          <reference field="9" count="1" selected="0">
            <x v="5"/>
          </reference>
        </references>
      </pivotArea>
    </format>
    <format dxfId="517">
      <pivotArea dataOnly="0" labelOnly="1" outline="0" fieldPosition="0">
        <references count="2">
          <reference field="8" count="1">
            <x v="5"/>
          </reference>
          <reference field="9" count="1" selected="0">
            <x v="6"/>
          </reference>
        </references>
      </pivotArea>
    </format>
    <format dxfId="516">
      <pivotArea dataOnly="0" labelOnly="1" outline="0" fieldPosition="0">
        <references count="2">
          <reference field="8" count="1">
            <x v="5"/>
          </reference>
          <reference field="9" count="1" selected="0">
            <x v="8"/>
          </reference>
        </references>
      </pivotArea>
    </format>
    <format dxfId="515">
      <pivotArea dataOnly="0" labelOnly="1" outline="0" fieldPosition="0">
        <references count="2">
          <reference field="8" count="1">
            <x v="5"/>
          </reference>
          <reference field="9" count="1" selected="0">
            <x v="16"/>
          </reference>
        </references>
      </pivotArea>
    </format>
    <format dxfId="514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</formats>
  <pivotTableStyleInfo name="PivotTable Style 1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ivotTable" Target="../pivotTables/pivot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ivotTable" Target="../pivotTables/pivotTable2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pivotTable" Target="../pivotTables/pivotTable3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pivotTable" Target="../pivotTables/pivotTable4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pivotTable" Target="../pivotTables/pivotTable5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6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7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8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9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pivotTable" Target="../pivotTables/pivotTable10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pivotTable" Target="../pivotTables/pivotTable11.x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openxmlformats.org/officeDocument/2006/relationships/pivotTable" Target="../pivotTables/pivotTable12.x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pivotTable" Target="../pivotTables/pivotTable13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5.bin"/><Relationship Id="rId1" Type="http://schemas.openxmlformats.org/officeDocument/2006/relationships/pivotTable" Target="../pivotTables/pivotTable14.xm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6.bin"/><Relationship Id="rId1" Type="http://schemas.openxmlformats.org/officeDocument/2006/relationships/pivotTable" Target="../pivotTables/pivotTable15.xm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7.bin"/><Relationship Id="rId1" Type="http://schemas.openxmlformats.org/officeDocument/2006/relationships/pivotTable" Target="../pivotTables/pivotTable1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AF261"/>
  <sheetViews>
    <sheetView topLeftCell="N1" zoomScale="89" zoomScaleNormal="89" workbookViewId="0">
      <pane ySplit="2" topLeftCell="A32" activePane="bottomLeft" state="frozen"/>
      <selection activeCell="K1" sqref="K1"/>
      <selection pane="bottomLeft" activeCell="J42" sqref="A42:XFD42"/>
    </sheetView>
  </sheetViews>
  <sheetFormatPr defaultColWidth="9.1796875" defaultRowHeight="12.5" x14ac:dyDescent="0.25"/>
  <cols>
    <col min="1" max="1" width="18.54296875" style="1" bestFit="1" customWidth="1"/>
    <col min="2" max="2" width="7.1796875" style="1" bestFit="1" customWidth="1"/>
    <col min="3" max="3" width="17.81640625" style="1" bestFit="1" customWidth="1"/>
    <col min="4" max="4" width="18.26953125" style="1" bestFit="1" customWidth="1"/>
    <col min="5" max="5" width="15" style="1" bestFit="1" customWidth="1"/>
    <col min="6" max="6" width="20.26953125" style="1" customWidth="1"/>
    <col min="7" max="7" width="20.54296875" style="1" bestFit="1" customWidth="1"/>
    <col min="8" max="8" width="13.26953125" style="1" bestFit="1" customWidth="1"/>
    <col min="9" max="9" width="28.54296875" style="1" customWidth="1"/>
    <col min="10" max="10" width="13" style="1" customWidth="1"/>
    <col min="11" max="11" width="7.1796875" style="1" customWidth="1"/>
    <col min="12" max="13" width="9.1796875" style="1" customWidth="1"/>
    <col min="14" max="14" width="11.54296875" style="1" customWidth="1"/>
    <col min="15" max="20" width="9.1796875" style="1" customWidth="1"/>
    <col min="21" max="23" width="9.81640625" style="1" customWidth="1"/>
    <col min="24" max="24" width="8.26953125" style="1" customWidth="1"/>
    <col min="25" max="25" width="9.1796875" style="1" customWidth="1"/>
    <col min="26" max="27" width="6.81640625" style="1" customWidth="1"/>
    <col min="28" max="28" width="7.453125" style="1" customWidth="1"/>
    <col min="29" max="29" width="10.7265625" customWidth="1"/>
    <col min="30" max="31" width="9.1796875" style="1"/>
    <col min="32" max="32" width="9.1796875" style="415"/>
    <col min="33" max="16384" width="9.1796875" style="1"/>
  </cols>
  <sheetData>
    <row r="1" spans="1:32" s="6" customFormat="1" ht="42" customHeight="1" x14ac:dyDescent="0.4">
      <c r="A1" s="4" t="s">
        <v>3</v>
      </c>
      <c r="B1" s="5"/>
      <c r="C1" s="6" t="s">
        <v>4</v>
      </c>
      <c r="D1" s="214" t="s">
        <v>1342</v>
      </c>
      <c r="E1" s="215" t="s">
        <v>1343</v>
      </c>
      <c r="F1" s="223" t="s">
        <v>5</v>
      </c>
      <c r="G1" s="206" t="s">
        <v>1342</v>
      </c>
      <c r="H1" s="207" t="s">
        <v>1343</v>
      </c>
      <c r="I1" s="224" t="s">
        <v>6</v>
      </c>
      <c r="J1" s="1"/>
      <c r="K1" s="1" t="s">
        <v>1381</v>
      </c>
      <c r="L1" s="1"/>
      <c r="M1" s="1"/>
      <c r="N1" s="1"/>
      <c r="O1" s="7" t="s">
        <v>1117</v>
      </c>
      <c r="P1" s="8"/>
      <c r="R1" s="8"/>
      <c r="S1" s="8"/>
      <c r="T1" s="8"/>
      <c r="U1" s="1"/>
      <c r="V1" s="1"/>
      <c r="W1" s="1"/>
      <c r="X1" s="1"/>
      <c r="Y1" s="1"/>
      <c r="Z1" s="1"/>
      <c r="AA1" s="1"/>
      <c r="AB1" s="1"/>
      <c r="AF1" s="414"/>
    </row>
    <row r="2" spans="1:32" ht="34.5" x14ac:dyDescent="0.25">
      <c r="A2" s="9" t="s">
        <v>42</v>
      </c>
      <c r="B2" s="10" t="s">
        <v>57</v>
      </c>
      <c r="C2" s="1" t="s">
        <v>1044</v>
      </c>
      <c r="D2" s="216" t="s">
        <v>1373</v>
      </c>
      <c r="E2" s="217" t="s">
        <v>1346</v>
      </c>
      <c r="F2" s="218" t="s">
        <v>7</v>
      </c>
      <c r="G2" s="208" t="s">
        <v>1345</v>
      </c>
      <c r="H2" s="44" t="s">
        <v>1346</v>
      </c>
      <c r="I2" s="209" t="s">
        <v>10</v>
      </c>
      <c r="J2" s="201" t="s">
        <v>1116</v>
      </c>
      <c r="K2" s="45" t="s">
        <v>7</v>
      </c>
      <c r="L2" s="45" t="s">
        <v>9</v>
      </c>
      <c r="M2" s="45" t="s">
        <v>19</v>
      </c>
      <c r="N2" s="45" t="s">
        <v>24</v>
      </c>
      <c r="O2" s="46" t="s">
        <v>11</v>
      </c>
      <c r="P2" s="46" t="s">
        <v>22</v>
      </c>
      <c r="Q2" s="46" t="s">
        <v>1217</v>
      </c>
      <c r="R2" s="222" t="s">
        <v>1349</v>
      </c>
      <c r="S2" s="222" t="s">
        <v>1348</v>
      </c>
      <c r="T2" s="222" t="s">
        <v>1353</v>
      </c>
      <c r="U2" s="222" t="s">
        <v>1354</v>
      </c>
      <c r="V2" s="222" t="s">
        <v>1355</v>
      </c>
      <c r="W2" s="222" t="s">
        <v>1380</v>
      </c>
      <c r="X2" s="222" t="s">
        <v>20</v>
      </c>
      <c r="Y2" s="222" t="s">
        <v>8</v>
      </c>
      <c r="Z2" s="222" t="s">
        <v>1333</v>
      </c>
      <c r="AA2" s="222" t="s">
        <v>1334</v>
      </c>
      <c r="AB2" s="222" t="s">
        <v>1332</v>
      </c>
      <c r="AC2" s="222" t="s">
        <v>1335</v>
      </c>
      <c r="AD2" s="222" t="s">
        <v>1370</v>
      </c>
      <c r="AE2" s="222" t="s">
        <v>1331</v>
      </c>
      <c r="AF2" s="222" t="s">
        <v>10</v>
      </c>
    </row>
    <row r="3" spans="1:32" ht="11.5" x14ac:dyDescent="0.25">
      <c r="A3" s="9" t="s">
        <v>50</v>
      </c>
      <c r="B3" s="10" t="s">
        <v>65</v>
      </c>
      <c r="C3" s="11" t="s">
        <v>1319</v>
      </c>
      <c r="D3" s="216"/>
      <c r="E3" s="217"/>
      <c r="F3" s="218" t="s">
        <v>16</v>
      </c>
      <c r="G3" s="208" t="s">
        <v>1347</v>
      </c>
      <c r="H3" s="44" t="s">
        <v>1346</v>
      </c>
      <c r="I3" s="209" t="s">
        <v>12</v>
      </c>
      <c r="J3" s="202">
        <v>1</v>
      </c>
      <c r="K3" s="12"/>
      <c r="L3" s="12"/>
      <c r="M3" s="12"/>
      <c r="N3" s="12"/>
      <c r="O3" s="12"/>
      <c r="P3" s="12"/>
      <c r="Q3" s="14"/>
      <c r="R3" s="12"/>
      <c r="S3" s="12"/>
      <c r="T3" s="12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</row>
    <row r="4" spans="1:32" ht="11.5" x14ac:dyDescent="0.25">
      <c r="A4" s="9" t="s">
        <v>39</v>
      </c>
      <c r="B4" s="10" t="s">
        <v>54</v>
      </c>
      <c r="C4" s="11" t="s">
        <v>1320</v>
      </c>
      <c r="D4" s="216"/>
      <c r="E4" s="217"/>
      <c r="F4" s="218" t="s">
        <v>15</v>
      </c>
      <c r="G4" s="208" t="s">
        <v>1341</v>
      </c>
      <c r="H4" s="44" t="s">
        <v>1344</v>
      </c>
      <c r="I4" s="209" t="s">
        <v>8</v>
      </c>
      <c r="J4" s="203">
        <v>2</v>
      </c>
      <c r="K4" s="15"/>
      <c r="L4" s="15"/>
      <c r="M4" s="15"/>
      <c r="N4" s="15"/>
      <c r="O4" s="15"/>
      <c r="P4" s="15"/>
      <c r="Q4" s="16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</row>
    <row r="5" spans="1:32" ht="11.5" x14ac:dyDescent="0.25">
      <c r="A5" s="9" t="s">
        <v>44</v>
      </c>
      <c r="B5" s="10" t="s">
        <v>59</v>
      </c>
      <c r="C5" s="11" t="s">
        <v>1321</v>
      </c>
      <c r="D5" s="216" t="s">
        <v>1374</v>
      </c>
      <c r="E5" s="217" t="s">
        <v>1344</v>
      </c>
      <c r="F5" s="218" t="s">
        <v>9</v>
      </c>
      <c r="G5" s="208" t="s">
        <v>1360</v>
      </c>
      <c r="H5" s="44"/>
      <c r="I5" s="209" t="s">
        <v>1331</v>
      </c>
      <c r="J5" s="204">
        <v>3</v>
      </c>
      <c r="K5" s="15"/>
      <c r="L5" s="15"/>
      <c r="M5" s="15"/>
      <c r="N5" s="15"/>
      <c r="O5" s="15"/>
      <c r="P5" s="15"/>
      <c r="Q5" s="16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</row>
    <row r="6" spans="1:32" ht="11.5" x14ac:dyDescent="0.25">
      <c r="A6" s="9" t="s">
        <v>40</v>
      </c>
      <c r="B6" s="10" t="s">
        <v>55</v>
      </c>
      <c r="C6" s="11" t="s">
        <v>1322</v>
      </c>
      <c r="D6" s="216" t="s">
        <v>1375</v>
      </c>
      <c r="E6" s="217" t="s">
        <v>1346</v>
      </c>
      <c r="F6" s="218" t="s">
        <v>11</v>
      </c>
      <c r="G6" s="208" t="s">
        <v>1358</v>
      </c>
      <c r="H6" s="44" t="s">
        <v>1344</v>
      </c>
      <c r="I6" s="209" t="s">
        <v>23</v>
      </c>
      <c r="J6" s="203">
        <v>4</v>
      </c>
      <c r="K6" s="15"/>
      <c r="L6" s="15"/>
      <c r="M6" s="15"/>
      <c r="N6" s="15"/>
      <c r="O6" s="15"/>
      <c r="P6" s="15"/>
      <c r="Q6" s="16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</row>
    <row r="7" spans="1:32" ht="11.5" x14ac:dyDescent="0.25">
      <c r="A7" s="9" t="s">
        <v>47</v>
      </c>
      <c r="B7" s="10" t="s">
        <v>62</v>
      </c>
      <c r="C7" s="11" t="s">
        <v>1323</v>
      </c>
      <c r="D7" s="216"/>
      <c r="E7" s="217"/>
      <c r="F7" s="218" t="s">
        <v>13</v>
      </c>
      <c r="G7" s="208" t="s">
        <v>1359</v>
      </c>
      <c r="H7" s="44" t="s">
        <v>1344</v>
      </c>
      <c r="I7" s="209" t="s">
        <v>21</v>
      </c>
      <c r="J7" s="204">
        <v>5</v>
      </c>
      <c r="K7" s="15"/>
      <c r="L7" s="15"/>
      <c r="M7" s="15"/>
      <c r="N7" s="15"/>
      <c r="O7" s="15"/>
      <c r="P7" s="15"/>
      <c r="Q7" s="16"/>
      <c r="R7" s="15"/>
      <c r="S7" s="15"/>
      <c r="T7" s="15"/>
      <c r="U7" s="15"/>
      <c r="V7" s="15"/>
      <c r="W7" s="198"/>
      <c r="X7" s="15"/>
      <c r="Y7" s="15"/>
      <c r="Z7" s="15"/>
      <c r="AA7" s="15"/>
      <c r="AB7" s="15"/>
      <c r="AC7" s="15"/>
      <c r="AD7" s="15"/>
      <c r="AE7" s="15"/>
    </row>
    <row r="8" spans="1:32" ht="11.5" x14ac:dyDescent="0.25">
      <c r="A8" s="9" t="s">
        <v>38</v>
      </c>
      <c r="B8" s="10" t="s">
        <v>53</v>
      </c>
      <c r="C8" s="11" t="s">
        <v>1324</v>
      </c>
      <c r="D8" s="216"/>
      <c r="E8" s="217"/>
      <c r="F8" s="218" t="s">
        <v>34</v>
      </c>
      <c r="G8" s="208" t="s">
        <v>1357</v>
      </c>
      <c r="H8" s="44" t="s">
        <v>1344</v>
      </c>
      <c r="I8" s="209" t="s">
        <v>20</v>
      </c>
      <c r="J8" s="203">
        <v>6</v>
      </c>
      <c r="K8" s="15"/>
      <c r="L8" s="15"/>
      <c r="M8" s="15"/>
      <c r="N8" s="15"/>
      <c r="O8" s="15"/>
      <c r="P8" s="15"/>
      <c r="Q8" s="16"/>
      <c r="R8" s="15"/>
      <c r="S8" s="15"/>
      <c r="T8" s="15"/>
      <c r="U8" s="15"/>
      <c r="V8" s="15"/>
      <c r="W8" s="198"/>
      <c r="X8" s="15"/>
      <c r="Y8" s="15"/>
      <c r="Z8" s="15"/>
      <c r="AA8" s="15"/>
      <c r="AB8" s="15"/>
      <c r="AC8" s="15"/>
      <c r="AD8" s="15"/>
      <c r="AE8" s="15"/>
    </row>
    <row r="9" spans="1:32" ht="11.5" x14ac:dyDescent="0.25">
      <c r="A9" s="9" t="s">
        <v>49</v>
      </c>
      <c r="B9" s="10" t="s">
        <v>64</v>
      </c>
      <c r="C9" s="11" t="s">
        <v>1325</v>
      </c>
      <c r="D9" s="216" t="s">
        <v>1378</v>
      </c>
      <c r="E9" s="217" t="s">
        <v>1344</v>
      </c>
      <c r="F9" s="218" t="s">
        <v>19</v>
      </c>
      <c r="G9" s="208" t="s">
        <v>1336</v>
      </c>
      <c r="H9" s="44" t="s">
        <v>1368</v>
      </c>
      <c r="I9" s="209" t="s">
        <v>1334</v>
      </c>
      <c r="J9" s="204">
        <v>7</v>
      </c>
      <c r="K9" s="15"/>
      <c r="L9" s="15"/>
      <c r="M9" s="15"/>
      <c r="N9" s="15"/>
      <c r="O9" s="15"/>
      <c r="P9" s="15"/>
      <c r="Q9" s="16"/>
      <c r="R9" s="15"/>
      <c r="S9" s="15"/>
      <c r="T9" s="15"/>
      <c r="U9" s="15"/>
      <c r="V9" s="15"/>
      <c r="W9" s="198"/>
      <c r="X9" s="15"/>
      <c r="Y9" s="15"/>
      <c r="Z9" s="15"/>
      <c r="AA9" s="15"/>
      <c r="AB9" s="15"/>
      <c r="AC9" s="15"/>
      <c r="AD9" s="15"/>
      <c r="AE9" s="15"/>
    </row>
    <row r="10" spans="1:32" ht="11.5" x14ac:dyDescent="0.25">
      <c r="A10" s="9" t="s">
        <v>37</v>
      </c>
      <c r="B10" s="10" t="s">
        <v>52</v>
      </c>
      <c r="C10" s="11" t="s">
        <v>1326</v>
      </c>
      <c r="D10" s="216"/>
      <c r="E10" s="217"/>
      <c r="F10" s="218" t="s">
        <v>17</v>
      </c>
      <c r="G10" s="208" t="s">
        <v>1336</v>
      </c>
      <c r="H10" s="44" t="s">
        <v>1368</v>
      </c>
      <c r="I10" s="209" t="s">
        <v>1333</v>
      </c>
      <c r="J10" s="203">
        <v>8</v>
      </c>
      <c r="K10" s="15"/>
      <c r="L10" s="15"/>
      <c r="M10" s="15"/>
      <c r="N10" s="15"/>
      <c r="O10" s="15"/>
      <c r="P10" s="15"/>
      <c r="Q10" s="16"/>
      <c r="R10" s="15"/>
      <c r="S10" s="15"/>
      <c r="T10" s="15"/>
      <c r="U10" s="15"/>
      <c r="V10" s="15"/>
      <c r="W10" s="198"/>
      <c r="X10" s="15"/>
      <c r="Y10" s="15"/>
      <c r="Z10" s="15"/>
      <c r="AA10" s="15"/>
      <c r="AB10" s="15"/>
      <c r="AC10" s="15"/>
      <c r="AD10" s="15"/>
      <c r="AE10" s="15"/>
    </row>
    <row r="11" spans="1:32" ht="11.5" x14ac:dyDescent="0.25">
      <c r="A11" s="9" t="s">
        <v>45</v>
      </c>
      <c r="B11" s="10" t="s">
        <v>60</v>
      </c>
      <c r="C11" s="1" t="s">
        <v>1327</v>
      </c>
      <c r="D11" s="216"/>
      <c r="E11" s="217"/>
      <c r="F11" s="218" t="s">
        <v>18</v>
      </c>
      <c r="G11" s="208" t="s">
        <v>1337</v>
      </c>
      <c r="H11" s="44" t="s">
        <v>1368</v>
      </c>
      <c r="I11" s="209" t="s">
        <v>1332</v>
      </c>
      <c r="J11" s="204">
        <v>9</v>
      </c>
      <c r="K11" s="15"/>
      <c r="L11" s="15"/>
      <c r="M11" s="15"/>
      <c r="N11" s="15"/>
      <c r="O11" s="15"/>
      <c r="P11" s="15"/>
      <c r="Q11" s="16"/>
      <c r="R11" s="15"/>
      <c r="S11" s="15"/>
      <c r="T11" s="15"/>
      <c r="U11" s="15"/>
      <c r="V11" s="15"/>
      <c r="W11" s="198"/>
      <c r="X11" s="15"/>
      <c r="Y11" s="15"/>
      <c r="Z11" s="15"/>
      <c r="AA11" s="15"/>
      <c r="AB11" s="15"/>
      <c r="AC11" s="15"/>
      <c r="AD11" s="15"/>
      <c r="AE11" s="15"/>
    </row>
    <row r="12" spans="1:32" ht="11.5" x14ac:dyDescent="0.25">
      <c r="A12" s="9" t="s">
        <v>51</v>
      </c>
      <c r="B12" s="10" t="s">
        <v>66</v>
      </c>
      <c r="C12" s="1" t="s">
        <v>1328</v>
      </c>
      <c r="D12" s="216"/>
      <c r="E12" s="217"/>
      <c r="F12" s="218" t="s">
        <v>1217</v>
      </c>
      <c r="G12" s="208" t="s">
        <v>1338</v>
      </c>
      <c r="H12" s="44" t="s">
        <v>1368</v>
      </c>
      <c r="I12" s="209" t="s">
        <v>1335</v>
      </c>
      <c r="J12" s="203">
        <v>10</v>
      </c>
      <c r="K12" s="15"/>
      <c r="L12" s="15"/>
      <c r="M12" s="15"/>
      <c r="N12" s="15"/>
      <c r="O12" s="15"/>
      <c r="P12" s="15"/>
      <c r="Q12" s="16"/>
      <c r="R12" s="15"/>
      <c r="S12" s="15"/>
      <c r="T12" s="15"/>
      <c r="U12" s="15"/>
      <c r="V12" s="15"/>
      <c r="W12" s="198"/>
      <c r="X12" s="15"/>
      <c r="Y12" s="15"/>
      <c r="Z12" s="15"/>
      <c r="AA12" s="15"/>
      <c r="AB12" s="15"/>
      <c r="AC12" s="15"/>
      <c r="AD12" s="15"/>
      <c r="AE12" s="15"/>
    </row>
    <row r="13" spans="1:32" ht="11.5" x14ac:dyDescent="0.25">
      <c r="A13" s="9" t="s">
        <v>46</v>
      </c>
      <c r="B13" s="10" t="s">
        <v>61</v>
      </c>
      <c r="C13" s="1" t="s">
        <v>1329</v>
      </c>
      <c r="D13" s="216" t="s">
        <v>1376</v>
      </c>
      <c r="E13" s="217" t="s">
        <v>1346</v>
      </c>
      <c r="F13" s="218" t="s">
        <v>22</v>
      </c>
      <c r="G13" s="208" t="s">
        <v>1340</v>
      </c>
      <c r="H13" s="44" t="s">
        <v>1368</v>
      </c>
      <c r="I13" s="209" t="s">
        <v>1339</v>
      </c>
      <c r="J13" s="204">
        <v>11</v>
      </c>
      <c r="K13" s="15"/>
      <c r="L13" s="15"/>
      <c r="M13" s="15"/>
      <c r="N13" s="15"/>
      <c r="O13" s="15"/>
      <c r="P13" s="15"/>
      <c r="Q13" s="16"/>
      <c r="R13" s="15"/>
      <c r="S13" s="15"/>
      <c r="T13" s="15"/>
      <c r="U13" s="15"/>
      <c r="V13" s="15"/>
      <c r="W13" s="198"/>
      <c r="X13" s="15"/>
      <c r="Y13" s="15"/>
      <c r="Z13" s="15"/>
      <c r="AA13" s="15"/>
      <c r="AB13" s="15"/>
      <c r="AC13" s="15"/>
      <c r="AD13" s="15"/>
      <c r="AE13" s="15"/>
    </row>
    <row r="14" spans="1:32" ht="11.5" x14ac:dyDescent="0.25">
      <c r="A14" s="9" t="s">
        <v>48</v>
      </c>
      <c r="B14" s="10" t="s">
        <v>63</v>
      </c>
      <c r="C14" s="1" t="s">
        <v>1330</v>
      </c>
      <c r="D14" s="216"/>
      <c r="E14" s="217"/>
      <c r="F14" s="218" t="s">
        <v>26</v>
      </c>
      <c r="G14" s="208" t="s">
        <v>1350</v>
      </c>
      <c r="H14" s="44" t="s">
        <v>1351</v>
      </c>
      <c r="I14" s="209" t="s">
        <v>1348</v>
      </c>
      <c r="J14" s="203">
        <v>12</v>
      </c>
      <c r="K14" s="15"/>
      <c r="L14" s="15"/>
      <c r="M14" s="15"/>
      <c r="N14" s="15"/>
      <c r="O14" s="15"/>
      <c r="P14" s="15"/>
      <c r="Q14" s="16"/>
      <c r="R14" s="15"/>
      <c r="S14" s="15"/>
      <c r="T14" s="15"/>
      <c r="U14" s="15"/>
      <c r="V14" s="15"/>
      <c r="W14" s="198"/>
      <c r="X14" s="15"/>
      <c r="Y14" s="15"/>
      <c r="Z14" s="15"/>
      <c r="AA14" s="15"/>
      <c r="AB14" s="15"/>
      <c r="AC14" s="15"/>
      <c r="AD14" s="15"/>
      <c r="AE14" s="15"/>
    </row>
    <row r="15" spans="1:32" ht="11.5" x14ac:dyDescent="0.25">
      <c r="A15" s="9" t="s">
        <v>43</v>
      </c>
      <c r="B15" s="10" t="s">
        <v>58</v>
      </c>
      <c r="D15" s="216" t="s">
        <v>1377</v>
      </c>
      <c r="E15" s="217" t="s">
        <v>1346</v>
      </c>
      <c r="F15" s="218" t="s">
        <v>24</v>
      </c>
      <c r="G15" s="208" t="s">
        <v>1350</v>
      </c>
      <c r="H15" s="44" t="s">
        <v>1351</v>
      </c>
      <c r="I15" s="209" t="s">
        <v>1349</v>
      </c>
      <c r="J15" s="204">
        <v>13</v>
      </c>
      <c r="K15" s="15"/>
      <c r="L15" s="15"/>
      <c r="M15" s="15"/>
      <c r="N15" s="15"/>
      <c r="O15" s="15"/>
      <c r="P15" s="15"/>
      <c r="Q15" s="16"/>
      <c r="R15" s="15"/>
      <c r="S15" s="15"/>
      <c r="T15" s="15"/>
      <c r="U15" s="15"/>
      <c r="V15" s="15"/>
      <c r="W15" s="198"/>
      <c r="X15" s="15"/>
      <c r="Y15" s="15"/>
      <c r="Z15" s="15"/>
      <c r="AA15" s="15"/>
      <c r="AB15" s="15"/>
      <c r="AC15" s="15"/>
      <c r="AD15" s="15"/>
      <c r="AE15" s="15"/>
    </row>
    <row r="16" spans="1:32" ht="11.5" x14ac:dyDescent="0.25">
      <c r="A16" s="9" t="s">
        <v>41</v>
      </c>
      <c r="B16" s="10" t="s">
        <v>56</v>
      </c>
      <c r="D16" s="216"/>
      <c r="E16" s="217"/>
      <c r="F16" s="218" t="s">
        <v>25</v>
      </c>
      <c r="G16" s="208" t="s">
        <v>1352</v>
      </c>
      <c r="H16" s="44" t="s">
        <v>1351</v>
      </c>
      <c r="I16" s="209" t="s">
        <v>1353</v>
      </c>
      <c r="J16" s="203">
        <v>14</v>
      </c>
      <c r="K16" s="15"/>
      <c r="L16" s="15"/>
      <c r="M16" s="15"/>
      <c r="N16" s="15"/>
      <c r="O16" s="15"/>
      <c r="P16" s="15"/>
      <c r="Q16" s="16"/>
      <c r="R16" s="15"/>
      <c r="S16" s="15"/>
      <c r="T16" s="15"/>
      <c r="U16" s="15"/>
      <c r="V16" s="15"/>
      <c r="W16" s="198"/>
      <c r="X16" s="15"/>
      <c r="Y16" s="15"/>
      <c r="Z16" s="15"/>
      <c r="AA16" s="15"/>
      <c r="AB16" s="15"/>
      <c r="AC16" s="15"/>
      <c r="AD16" s="15"/>
      <c r="AE16" s="15"/>
    </row>
    <row r="17" spans="1:31" ht="11.5" x14ac:dyDescent="0.25">
      <c r="A17" s="17"/>
      <c r="B17" s="18"/>
      <c r="D17" s="216"/>
      <c r="E17" s="217"/>
      <c r="F17" s="218" t="s">
        <v>27</v>
      </c>
      <c r="G17" s="208" t="s">
        <v>1356</v>
      </c>
      <c r="H17" s="44" t="s">
        <v>1344</v>
      </c>
      <c r="I17" s="209" t="s">
        <v>1355</v>
      </c>
      <c r="J17" s="204">
        <v>15</v>
      </c>
      <c r="K17" s="15"/>
      <c r="L17" s="15"/>
      <c r="M17" s="15"/>
      <c r="N17" s="15"/>
      <c r="O17" s="15"/>
      <c r="P17" s="15"/>
      <c r="Q17" s="16"/>
      <c r="R17" s="15"/>
      <c r="S17" s="15"/>
      <c r="T17" s="15"/>
      <c r="U17" s="15"/>
      <c r="V17" s="15"/>
      <c r="W17" s="198"/>
      <c r="X17" s="15"/>
      <c r="Y17" s="15"/>
      <c r="Z17" s="15"/>
      <c r="AA17" s="15"/>
      <c r="AB17" s="15"/>
      <c r="AC17" s="15"/>
      <c r="AD17" s="15"/>
      <c r="AE17" s="15"/>
    </row>
    <row r="18" spans="1:31" ht="11.5" x14ac:dyDescent="0.25">
      <c r="A18" s="17"/>
      <c r="B18" s="18"/>
      <c r="D18" s="216"/>
      <c r="E18" s="217"/>
      <c r="F18" s="218" t="s">
        <v>32</v>
      </c>
      <c r="G18" s="208" t="s">
        <v>1365</v>
      </c>
      <c r="H18" s="44" t="s">
        <v>1344</v>
      </c>
      <c r="I18" s="209" t="s">
        <v>1361</v>
      </c>
      <c r="J18" s="203">
        <v>16</v>
      </c>
      <c r="K18" s="15"/>
      <c r="L18" s="15"/>
      <c r="M18" s="15"/>
      <c r="N18" s="15"/>
      <c r="O18" s="15"/>
      <c r="P18" s="15"/>
      <c r="Q18" s="16"/>
      <c r="R18" s="15"/>
      <c r="S18" s="15"/>
      <c r="T18" s="15"/>
      <c r="U18" s="15"/>
      <c r="V18" s="15"/>
      <c r="W18" s="198"/>
      <c r="X18" s="15"/>
      <c r="Y18" s="15"/>
      <c r="Z18" s="15"/>
      <c r="AA18" s="15"/>
      <c r="AB18" s="15"/>
      <c r="AC18" s="15"/>
      <c r="AD18" s="15"/>
      <c r="AE18" s="15"/>
    </row>
    <row r="19" spans="1:31" ht="11.5" x14ac:dyDescent="0.25">
      <c r="A19" s="17"/>
      <c r="B19" s="18"/>
      <c r="D19" s="216"/>
      <c r="E19" s="217"/>
      <c r="F19" s="218" t="s">
        <v>30</v>
      </c>
      <c r="G19" s="210" t="s">
        <v>1367</v>
      </c>
      <c r="H19" s="44" t="s">
        <v>1351</v>
      </c>
      <c r="I19" s="209" t="s">
        <v>1363</v>
      </c>
      <c r="J19" s="204">
        <v>17</v>
      </c>
      <c r="K19" s="15"/>
      <c r="L19" s="15"/>
      <c r="M19" s="15"/>
      <c r="N19" s="15"/>
      <c r="O19" s="15"/>
      <c r="P19" s="15"/>
      <c r="Q19" s="16"/>
      <c r="R19" s="15"/>
      <c r="S19" s="15"/>
      <c r="T19" s="15"/>
      <c r="U19" s="15"/>
      <c r="V19" s="15"/>
      <c r="W19" s="198"/>
      <c r="X19" s="15"/>
      <c r="Y19" s="15"/>
      <c r="Z19" s="15"/>
      <c r="AA19" s="15"/>
      <c r="AB19" s="15"/>
      <c r="AC19" s="15"/>
      <c r="AD19" s="15"/>
      <c r="AE19" s="15"/>
    </row>
    <row r="20" spans="1:31" ht="11.5" x14ac:dyDescent="0.25">
      <c r="A20" s="17"/>
      <c r="B20" s="18"/>
      <c r="D20" s="216"/>
      <c r="E20" s="217"/>
      <c r="F20" s="218" t="s">
        <v>28</v>
      </c>
      <c r="G20" s="208" t="s">
        <v>1364</v>
      </c>
      <c r="H20" s="44" t="s">
        <v>1351</v>
      </c>
      <c r="I20" s="209" t="s">
        <v>1380</v>
      </c>
      <c r="J20" s="203">
        <v>18</v>
      </c>
      <c r="K20" s="15"/>
      <c r="L20" s="15"/>
      <c r="M20" s="15"/>
      <c r="N20" s="15"/>
      <c r="O20" s="15"/>
      <c r="P20" s="15"/>
      <c r="Q20" s="16"/>
      <c r="R20" s="15"/>
      <c r="S20" s="15"/>
      <c r="T20" s="15"/>
      <c r="U20" s="15"/>
      <c r="V20" s="15"/>
      <c r="W20" s="198"/>
      <c r="X20" s="15"/>
      <c r="Y20" s="15"/>
      <c r="Z20" s="15"/>
      <c r="AA20" s="15"/>
      <c r="AB20" s="15"/>
      <c r="AC20" s="15"/>
      <c r="AD20" s="15"/>
      <c r="AE20" s="15"/>
    </row>
    <row r="21" spans="1:31" ht="11.5" x14ac:dyDescent="0.25">
      <c r="A21" s="17"/>
      <c r="B21" s="18"/>
      <c r="D21" s="216"/>
      <c r="E21" s="217"/>
      <c r="F21" s="218" t="s">
        <v>31</v>
      </c>
      <c r="G21" s="208" t="s">
        <v>1372</v>
      </c>
      <c r="H21" s="44" t="s">
        <v>1344</v>
      </c>
      <c r="I21" s="209" t="s">
        <v>1354</v>
      </c>
      <c r="J21" s="204">
        <v>19</v>
      </c>
      <c r="K21" s="15"/>
      <c r="L21" s="15"/>
      <c r="M21" s="15"/>
      <c r="N21" s="15"/>
      <c r="O21" s="15"/>
      <c r="P21" s="15"/>
      <c r="Q21" s="16"/>
      <c r="R21" s="15"/>
      <c r="S21" s="15"/>
      <c r="T21" s="15"/>
      <c r="U21" s="15"/>
      <c r="V21" s="15"/>
      <c r="W21" s="198"/>
      <c r="X21" s="15"/>
      <c r="Y21" s="15"/>
      <c r="Z21" s="15"/>
      <c r="AA21" s="15"/>
      <c r="AB21" s="15"/>
      <c r="AC21" s="15"/>
      <c r="AD21" s="15"/>
      <c r="AE21" s="15"/>
    </row>
    <row r="22" spans="1:31" ht="11.5" x14ac:dyDescent="0.25">
      <c r="A22" s="17"/>
      <c r="B22" s="18"/>
      <c r="D22" s="216"/>
      <c r="E22" s="217"/>
      <c r="F22" s="218"/>
      <c r="G22" s="210" t="s">
        <v>1366</v>
      </c>
      <c r="H22" s="44" t="s">
        <v>1368</v>
      </c>
      <c r="I22" s="209" t="s">
        <v>1362</v>
      </c>
      <c r="J22" s="203">
        <v>20</v>
      </c>
      <c r="K22" s="15"/>
      <c r="L22" s="15"/>
      <c r="M22" s="15"/>
      <c r="N22" s="15"/>
      <c r="O22" s="15"/>
      <c r="P22" s="15"/>
      <c r="Q22" s="16"/>
      <c r="R22" s="15"/>
      <c r="S22" s="15"/>
      <c r="T22" s="15"/>
      <c r="U22" s="15"/>
      <c r="V22" s="15"/>
      <c r="W22" s="198"/>
      <c r="X22" s="15"/>
      <c r="Y22" s="15"/>
      <c r="Z22" s="15"/>
      <c r="AA22" s="15"/>
      <c r="AB22" s="15"/>
      <c r="AC22" s="15"/>
      <c r="AD22" s="15"/>
      <c r="AE22" s="15"/>
    </row>
    <row r="23" spans="1:31" ht="11.5" x14ac:dyDescent="0.25">
      <c r="A23" s="17"/>
      <c r="B23" s="18"/>
      <c r="D23" s="216"/>
      <c r="E23" s="217"/>
      <c r="F23" s="218"/>
      <c r="G23" s="208" t="s">
        <v>1369</v>
      </c>
      <c r="H23" s="44" t="s">
        <v>1368</v>
      </c>
      <c r="I23" s="209" t="s">
        <v>29</v>
      </c>
      <c r="J23" s="204">
        <v>21</v>
      </c>
      <c r="K23" s="15"/>
      <c r="L23" s="15"/>
      <c r="M23" s="15"/>
      <c r="N23" s="15"/>
      <c r="O23" s="15"/>
      <c r="P23" s="15"/>
      <c r="Q23" s="16"/>
      <c r="R23" s="15"/>
      <c r="S23" s="15"/>
      <c r="T23" s="15"/>
      <c r="U23" s="15"/>
      <c r="V23" s="15"/>
      <c r="W23" s="198"/>
      <c r="X23" s="15"/>
      <c r="Y23" s="15"/>
      <c r="Z23" s="15"/>
      <c r="AA23" s="15"/>
      <c r="AB23" s="15"/>
      <c r="AC23" s="15"/>
      <c r="AD23" s="15"/>
      <c r="AE23" s="15"/>
    </row>
    <row r="24" spans="1:31" ht="11.5" x14ac:dyDescent="0.25">
      <c r="A24" s="17"/>
      <c r="B24" s="18"/>
      <c r="D24" s="216"/>
      <c r="E24" s="217"/>
      <c r="F24" s="218"/>
      <c r="G24" s="208" t="s">
        <v>1371</v>
      </c>
      <c r="H24" s="44" t="s">
        <v>1368</v>
      </c>
      <c r="I24" s="209" t="s">
        <v>1370</v>
      </c>
      <c r="J24" s="205">
        <v>23</v>
      </c>
      <c r="K24" s="15">
        <v>0.3</v>
      </c>
      <c r="L24" s="15"/>
      <c r="M24" s="15"/>
      <c r="N24" s="15"/>
      <c r="O24" s="15"/>
      <c r="P24" s="15"/>
      <c r="Q24" s="16">
        <v>0</v>
      </c>
      <c r="R24" s="15"/>
      <c r="S24" s="15"/>
      <c r="T24" s="15"/>
      <c r="U24" s="15"/>
      <c r="V24" s="15"/>
      <c r="W24" s="198"/>
      <c r="X24" s="15"/>
      <c r="Y24" s="15"/>
      <c r="Z24" s="15"/>
      <c r="AA24" s="15"/>
      <c r="AB24" s="15"/>
      <c r="AC24" s="15"/>
      <c r="AD24" s="15"/>
      <c r="AE24" s="15"/>
    </row>
    <row r="25" spans="1:31" ht="11.5" x14ac:dyDescent="0.25">
      <c r="A25" s="17"/>
      <c r="B25" s="18"/>
      <c r="D25" s="216"/>
      <c r="E25" s="217"/>
      <c r="F25" s="218"/>
      <c r="G25" s="208"/>
      <c r="H25" s="44"/>
      <c r="I25" s="209" t="s">
        <v>35</v>
      </c>
      <c r="J25" s="205">
        <v>24</v>
      </c>
      <c r="K25" s="15">
        <v>0.4</v>
      </c>
      <c r="L25" s="15"/>
      <c r="M25" s="15"/>
      <c r="N25" s="15"/>
      <c r="O25" s="15"/>
      <c r="P25" s="15"/>
      <c r="Q25" s="16">
        <v>0</v>
      </c>
      <c r="R25" s="15"/>
      <c r="S25" s="15"/>
      <c r="T25" s="15"/>
      <c r="U25" s="15"/>
      <c r="V25" s="15"/>
      <c r="W25" s="198"/>
      <c r="X25" s="15"/>
      <c r="Y25" s="15"/>
      <c r="Z25" s="15"/>
      <c r="AA25" s="15"/>
      <c r="AB25" s="15"/>
      <c r="AC25" s="15"/>
      <c r="AD25" s="15"/>
      <c r="AE25" s="15"/>
    </row>
    <row r="26" spans="1:31" ht="11.5" x14ac:dyDescent="0.25">
      <c r="A26" s="17"/>
      <c r="B26" s="18"/>
      <c r="D26" s="216"/>
      <c r="E26" s="217"/>
      <c r="F26" s="218"/>
      <c r="G26" s="208"/>
      <c r="H26" s="44"/>
      <c r="I26" s="209" t="s">
        <v>33</v>
      </c>
      <c r="J26" s="205">
        <v>25</v>
      </c>
      <c r="K26" s="15">
        <v>0.4</v>
      </c>
      <c r="L26" s="15"/>
      <c r="M26" s="15"/>
      <c r="N26" s="15"/>
      <c r="O26" s="15"/>
      <c r="P26" s="15"/>
      <c r="Q26" s="16">
        <v>0</v>
      </c>
      <c r="R26" s="15"/>
      <c r="S26" s="15"/>
      <c r="T26" s="15"/>
      <c r="U26" s="15"/>
      <c r="V26" s="15"/>
      <c r="W26" s="198"/>
      <c r="X26" s="15"/>
      <c r="Y26" s="15"/>
      <c r="Z26" s="15"/>
      <c r="AA26" s="15"/>
      <c r="AB26" s="15"/>
      <c r="AC26" s="15"/>
      <c r="AD26" s="15"/>
      <c r="AE26" s="15"/>
    </row>
    <row r="27" spans="1:31" ht="11.5" x14ac:dyDescent="0.25">
      <c r="A27" s="17"/>
      <c r="B27" s="18"/>
      <c r="D27" s="216"/>
      <c r="E27" s="217"/>
      <c r="F27" s="218"/>
      <c r="G27" s="208"/>
      <c r="H27" s="44"/>
      <c r="I27" s="209" t="s">
        <v>36</v>
      </c>
      <c r="J27" s="205">
        <v>26</v>
      </c>
      <c r="K27" s="15">
        <v>0.5</v>
      </c>
      <c r="L27" s="15"/>
      <c r="M27" s="15"/>
      <c r="N27" s="15"/>
      <c r="O27" s="15"/>
      <c r="P27" s="15"/>
      <c r="Q27" s="16">
        <v>0</v>
      </c>
      <c r="R27" s="15"/>
      <c r="S27" s="15"/>
      <c r="T27" s="15"/>
      <c r="U27" s="15"/>
      <c r="V27" s="15"/>
      <c r="W27" s="198"/>
      <c r="X27" s="15"/>
      <c r="Y27" s="15"/>
      <c r="Z27" s="24"/>
      <c r="AA27" s="15"/>
      <c r="AB27" s="15"/>
      <c r="AC27" s="15"/>
      <c r="AD27" s="15"/>
      <c r="AE27" s="15"/>
    </row>
    <row r="28" spans="1:31" ht="11.5" x14ac:dyDescent="0.25">
      <c r="A28" s="17"/>
      <c r="B28" s="18"/>
      <c r="D28" s="216"/>
      <c r="E28" s="217"/>
      <c r="F28" s="218"/>
      <c r="G28" s="208"/>
      <c r="H28" s="44"/>
      <c r="I28" s="209" t="s">
        <v>14</v>
      </c>
      <c r="J28" s="205">
        <v>27</v>
      </c>
      <c r="K28" s="15">
        <v>0.6</v>
      </c>
      <c r="L28" s="15"/>
      <c r="M28" s="15"/>
      <c r="N28" s="15"/>
      <c r="O28" s="15"/>
      <c r="P28" s="15"/>
      <c r="Q28" s="16">
        <v>0</v>
      </c>
      <c r="R28" s="15"/>
      <c r="S28" s="15"/>
      <c r="T28" s="15"/>
      <c r="U28" s="15"/>
      <c r="V28" s="15"/>
      <c r="W28" s="198"/>
      <c r="X28" s="15"/>
      <c r="Y28" s="15"/>
      <c r="Z28" s="24"/>
      <c r="AA28" s="15"/>
      <c r="AB28" s="15"/>
      <c r="AC28" s="15"/>
      <c r="AD28" s="15"/>
      <c r="AE28" s="15"/>
    </row>
    <row r="29" spans="1:31" ht="11.5" x14ac:dyDescent="0.25">
      <c r="A29" s="17"/>
      <c r="B29" s="18"/>
      <c r="D29" s="216"/>
      <c r="E29" s="217"/>
      <c r="F29" s="218"/>
      <c r="G29" s="208"/>
      <c r="H29" s="44"/>
      <c r="I29" s="222" t="s">
        <v>1331</v>
      </c>
      <c r="J29" s="205">
        <v>28</v>
      </c>
      <c r="K29" s="15">
        <v>0.6</v>
      </c>
      <c r="L29" s="15"/>
      <c r="M29" s="15"/>
      <c r="N29" s="15"/>
      <c r="O29" s="15"/>
      <c r="P29" s="15"/>
      <c r="Q29" s="16">
        <v>0</v>
      </c>
      <c r="R29" s="15"/>
      <c r="S29" s="15"/>
      <c r="T29" s="15"/>
      <c r="U29" s="15"/>
      <c r="V29" s="15"/>
      <c r="W29" s="198"/>
      <c r="X29" s="15"/>
      <c r="Y29" s="15"/>
      <c r="Z29" s="24"/>
      <c r="AA29" s="24"/>
      <c r="AB29" s="15"/>
      <c r="AC29" s="15"/>
      <c r="AD29" s="15"/>
      <c r="AE29" s="15"/>
    </row>
    <row r="30" spans="1:31" ht="11.5" x14ac:dyDescent="0.25">
      <c r="A30" s="17"/>
      <c r="B30" s="18"/>
      <c r="D30" s="216"/>
      <c r="E30" s="217"/>
      <c r="F30" s="218"/>
      <c r="G30" s="208"/>
      <c r="H30" s="44"/>
      <c r="I30" s="209"/>
      <c r="J30" s="205">
        <v>29</v>
      </c>
      <c r="K30" s="15">
        <v>0.7</v>
      </c>
      <c r="L30" s="15"/>
      <c r="M30" s="15"/>
      <c r="N30" s="15"/>
      <c r="O30" s="15"/>
      <c r="P30" s="15"/>
      <c r="Q30" s="16">
        <v>0</v>
      </c>
      <c r="R30" s="15"/>
      <c r="S30" s="15"/>
      <c r="T30" s="15"/>
      <c r="U30" s="15"/>
      <c r="V30" s="15"/>
      <c r="W30" s="198"/>
      <c r="X30" s="15"/>
      <c r="Y30" s="15"/>
      <c r="Z30" s="24"/>
      <c r="AA30" s="24"/>
      <c r="AB30" s="15"/>
      <c r="AC30" s="15"/>
      <c r="AD30" s="15"/>
      <c r="AE30" s="15"/>
    </row>
    <row r="31" spans="1:31" ht="12" thickBot="1" x14ac:dyDescent="0.3">
      <c r="A31" s="17"/>
      <c r="B31" s="18"/>
      <c r="D31" s="219"/>
      <c r="E31" s="220"/>
      <c r="F31" s="221"/>
      <c r="G31" s="211"/>
      <c r="H31" s="212"/>
      <c r="I31" s="213"/>
      <c r="J31" s="205">
        <v>30</v>
      </c>
      <c r="K31" s="15">
        <v>0.84160148184076311</v>
      </c>
      <c r="L31" s="20">
        <v>0.5</v>
      </c>
      <c r="M31" s="15"/>
      <c r="N31" s="15"/>
      <c r="O31" s="15"/>
      <c r="P31" s="15"/>
      <c r="Q31" s="16">
        <v>0</v>
      </c>
      <c r="R31" s="15"/>
      <c r="S31" s="15"/>
      <c r="T31" s="15"/>
      <c r="U31" s="15"/>
      <c r="V31" s="15"/>
      <c r="W31" s="198"/>
      <c r="X31" s="15"/>
      <c r="Y31" s="15"/>
      <c r="Z31" s="24"/>
      <c r="AA31" s="199">
        <v>1.0179249123093477</v>
      </c>
      <c r="AB31" s="15"/>
      <c r="AC31" s="15"/>
      <c r="AD31" s="15"/>
      <c r="AE31" s="15"/>
    </row>
    <row r="32" spans="1:31" ht="11.5" x14ac:dyDescent="0.25">
      <c r="A32" s="17"/>
      <c r="B32" s="18"/>
      <c r="J32" s="19">
        <v>31</v>
      </c>
      <c r="K32" s="15">
        <v>0.92829370295317559</v>
      </c>
      <c r="L32" s="20">
        <v>0.5</v>
      </c>
      <c r="M32" s="15"/>
      <c r="N32" s="15"/>
      <c r="O32" s="15"/>
      <c r="P32" s="15"/>
      <c r="Q32" s="16">
        <v>0</v>
      </c>
      <c r="R32" s="15"/>
      <c r="S32" s="15"/>
      <c r="T32" s="15"/>
      <c r="U32" s="15"/>
      <c r="V32" s="15"/>
      <c r="W32" s="198"/>
      <c r="X32" s="15"/>
      <c r="Y32" s="15"/>
      <c r="Z32" s="199"/>
      <c r="AA32" s="199">
        <v>1.1324445622501804</v>
      </c>
      <c r="AB32" s="15"/>
      <c r="AC32" s="15"/>
      <c r="AD32" s="15"/>
      <c r="AE32" s="15"/>
    </row>
    <row r="33" spans="1:32" ht="11.5" x14ac:dyDescent="0.25">
      <c r="A33" s="17"/>
      <c r="B33" s="18"/>
      <c r="J33" s="19">
        <v>32</v>
      </c>
      <c r="K33" s="15">
        <v>1.0207335157615676</v>
      </c>
      <c r="L33" s="20">
        <v>0.6</v>
      </c>
      <c r="M33" s="15"/>
      <c r="N33" s="21">
        <v>0.7</v>
      </c>
      <c r="O33" s="15"/>
      <c r="P33" s="15"/>
      <c r="Q33" s="16">
        <v>0</v>
      </c>
      <c r="R33" s="15"/>
      <c r="S33" s="15"/>
      <c r="T33" s="15"/>
      <c r="U33" s="15"/>
      <c r="V33" s="15"/>
      <c r="W33" s="198"/>
      <c r="X33" s="15"/>
      <c r="Y33" s="15"/>
      <c r="Z33" s="199">
        <v>0.9583637611725635</v>
      </c>
      <c r="AA33" s="199">
        <v>1.2555905188210328</v>
      </c>
      <c r="AB33" s="15"/>
      <c r="AC33" s="15"/>
      <c r="AD33" s="15"/>
      <c r="AE33" s="15"/>
    </row>
    <row r="34" spans="1:32" ht="11.5" x14ac:dyDescent="0.25">
      <c r="A34" s="17"/>
      <c r="B34" s="18"/>
      <c r="J34" s="19">
        <v>33</v>
      </c>
      <c r="K34" s="15">
        <v>1.1191044434123771</v>
      </c>
      <c r="L34" s="20">
        <v>0.7</v>
      </c>
      <c r="M34" s="15"/>
      <c r="N34" s="21">
        <v>0.8</v>
      </c>
      <c r="O34" s="15"/>
      <c r="P34" s="15"/>
      <c r="Q34" s="16">
        <v>0</v>
      </c>
      <c r="R34" s="15"/>
      <c r="S34" s="15"/>
      <c r="T34" s="15"/>
      <c r="U34" s="15"/>
      <c r="V34" s="15"/>
      <c r="W34" s="198"/>
      <c r="X34" s="15"/>
      <c r="Y34" s="15"/>
      <c r="Z34" s="199">
        <v>1.0570748008181827</v>
      </c>
      <c r="AA34" s="199">
        <v>1.37298560430521</v>
      </c>
      <c r="AB34" s="15"/>
      <c r="AC34" s="15"/>
      <c r="AD34" s="15"/>
      <c r="AE34" s="15"/>
    </row>
    <row r="35" spans="1:32" ht="11.5" x14ac:dyDescent="0.25">
      <c r="A35" s="17"/>
      <c r="B35" s="18"/>
      <c r="J35" s="19">
        <v>34</v>
      </c>
      <c r="K35" s="15">
        <v>1.223589951691203</v>
      </c>
      <c r="L35" s="20">
        <v>0.7</v>
      </c>
      <c r="M35" s="15"/>
      <c r="N35" s="21">
        <v>0.9</v>
      </c>
      <c r="O35" s="15"/>
      <c r="P35" s="15"/>
      <c r="Q35" s="16">
        <v>0</v>
      </c>
      <c r="R35" s="15"/>
      <c r="S35" s="15"/>
      <c r="T35" s="15"/>
      <c r="U35" s="15"/>
      <c r="V35" s="15"/>
      <c r="W35" s="198"/>
      <c r="X35" s="15"/>
      <c r="Y35" s="15"/>
      <c r="Z35" s="199">
        <v>1.1557858404638</v>
      </c>
      <c r="AA35" s="199">
        <v>1.4918184075610501</v>
      </c>
      <c r="AB35" s="15"/>
      <c r="AC35" s="15"/>
      <c r="AD35" s="15"/>
      <c r="AE35" s="15"/>
    </row>
    <row r="36" spans="1:32" ht="11.5" x14ac:dyDescent="0.25">
      <c r="A36" s="22"/>
      <c r="B36" s="23"/>
      <c r="J36" s="19">
        <v>35</v>
      </c>
      <c r="K36" s="15">
        <v>1.3343734507791951</v>
      </c>
      <c r="L36" s="20">
        <v>0.78195191700812661</v>
      </c>
      <c r="M36" s="15"/>
      <c r="N36" s="21">
        <v>0.9</v>
      </c>
      <c r="O36" s="15"/>
      <c r="P36" s="15"/>
      <c r="Q36" s="16">
        <v>0</v>
      </c>
      <c r="R36" s="15"/>
      <c r="S36" s="15"/>
      <c r="T36" s="15"/>
      <c r="U36" s="15"/>
      <c r="V36" s="15"/>
      <c r="W36" s="198"/>
      <c r="X36" s="15"/>
      <c r="Y36" s="15"/>
      <c r="Z36" s="199">
        <v>1.2544968801094201</v>
      </c>
      <c r="AA36" s="199">
        <v>1.6802960267515925</v>
      </c>
      <c r="AB36" s="15"/>
      <c r="AC36" s="15"/>
      <c r="AD36" s="15"/>
      <c r="AE36" s="15"/>
    </row>
    <row r="37" spans="1:32" ht="11.5" x14ac:dyDescent="0.25">
      <c r="J37" s="19">
        <v>36</v>
      </c>
      <c r="K37" s="15">
        <v>1.4516382969056187</v>
      </c>
      <c r="L37" s="20">
        <v>0.85379096109371277</v>
      </c>
      <c r="M37" s="15"/>
      <c r="N37" s="21">
        <v>1</v>
      </c>
      <c r="O37" s="20">
        <v>0.67361768653629417</v>
      </c>
      <c r="P37" s="15"/>
      <c r="Q37" s="16">
        <v>0</v>
      </c>
      <c r="R37" s="15"/>
      <c r="S37" s="15"/>
      <c r="T37" s="15"/>
      <c r="U37" s="15"/>
      <c r="V37" s="15"/>
      <c r="W37" s="198">
        <v>1.0020531845150356</v>
      </c>
      <c r="X37" s="15"/>
      <c r="Y37" s="15"/>
      <c r="Z37" s="199">
        <v>1.35320791975504</v>
      </c>
      <c r="AA37" s="199">
        <v>1.841470550304364</v>
      </c>
      <c r="AB37" s="15"/>
      <c r="AC37" s="15"/>
      <c r="AD37" s="15"/>
      <c r="AE37" s="15"/>
    </row>
    <row r="38" spans="1:32" ht="11.5" x14ac:dyDescent="0.25">
      <c r="J38" s="19">
        <v>37</v>
      </c>
      <c r="K38" s="15">
        <v>1.5755677939053345</v>
      </c>
      <c r="L38" s="20">
        <v>0.92998753892859376</v>
      </c>
      <c r="M38" s="15"/>
      <c r="N38" s="21">
        <v>1.1000000000000001</v>
      </c>
      <c r="O38" s="20">
        <v>0.72583660243732817</v>
      </c>
      <c r="P38" s="15"/>
      <c r="Q38" s="16">
        <v>0</v>
      </c>
      <c r="R38" s="15"/>
      <c r="S38" s="15"/>
      <c r="T38" s="15"/>
      <c r="U38" s="15"/>
      <c r="V38" s="15"/>
      <c r="W38" s="198">
        <v>1.0678086576979404</v>
      </c>
      <c r="X38" s="15"/>
      <c r="Y38" s="15"/>
      <c r="Z38" s="199">
        <v>1.4519189594006601</v>
      </c>
      <c r="AA38" s="24">
        <v>2.0136313066530893</v>
      </c>
      <c r="AB38" s="15"/>
      <c r="AC38" s="15"/>
      <c r="AD38" s="15"/>
      <c r="AE38" s="15"/>
    </row>
    <row r="39" spans="1:32" ht="11.5" x14ac:dyDescent="0.25">
      <c r="J39" s="19">
        <v>38</v>
      </c>
      <c r="K39" s="15">
        <v>1.7063451946893589</v>
      </c>
      <c r="L39" s="20">
        <v>1.0106774402874563</v>
      </c>
      <c r="M39" s="15"/>
      <c r="N39" s="21">
        <v>1.2</v>
      </c>
      <c r="O39" s="20">
        <v>0.78054773475090289</v>
      </c>
      <c r="P39" s="21">
        <v>0.73085121819665233</v>
      </c>
      <c r="Q39" s="16">
        <v>0</v>
      </c>
      <c r="R39" s="15"/>
      <c r="S39" s="15"/>
      <c r="T39" s="15"/>
      <c r="U39" s="15"/>
      <c r="V39" s="15"/>
      <c r="W39" s="198">
        <v>1.13356413088085</v>
      </c>
      <c r="X39" s="15"/>
      <c r="Y39" s="15"/>
      <c r="Z39" s="199">
        <v>1.6569162395592609</v>
      </c>
      <c r="AA39" s="24">
        <v>2.196013161956913</v>
      </c>
      <c r="AB39" s="15">
        <v>0.96283669591443344</v>
      </c>
      <c r="AC39" s="15"/>
      <c r="AD39" s="15"/>
      <c r="AE39" s="15"/>
    </row>
    <row r="40" spans="1:32" ht="11.5" x14ac:dyDescent="0.25">
      <c r="J40" s="19">
        <v>39</v>
      </c>
      <c r="K40" s="15">
        <v>1.8441537026354167</v>
      </c>
      <c r="L40" s="20">
        <v>1.0959968961571405</v>
      </c>
      <c r="M40" s="15"/>
      <c r="N40" s="21">
        <v>1.3</v>
      </c>
      <c r="O40" s="20">
        <v>0.83779973962459342</v>
      </c>
      <c r="P40" s="21">
        <v>0.78967185252728678</v>
      </c>
      <c r="Q40" s="16">
        <v>0</v>
      </c>
      <c r="R40" s="15"/>
      <c r="S40" s="15"/>
      <c r="T40" s="15"/>
      <c r="U40" s="15"/>
      <c r="V40" s="15"/>
      <c r="W40" s="198">
        <v>1.1993196040637499</v>
      </c>
      <c r="X40" s="15"/>
      <c r="Y40" s="15"/>
      <c r="Z40" s="199">
        <v>1.7998651116789368</v>
      </c>
      <c r="AA40" s="24">
        <v>2.3895259969281231</v>
      </c>
      <c r="AB40" s="15">
        <v>1.0424833582472035</v>
      </c>
      <c r="AC40" s="15"/>
      <c r="AD40" s="15"/>
      <c r="AE40" s="15"/>
    </row>
    <row r="41" spans="1:32" ht="11.5" x14ac:dyDescent="0.25">
      <c r="J41" s="19">
        <v>40</v>
      </c>
      <c r="K41" s="15">
        <v>1.9891764729049572</v>
      </c>
      <c r="L41" s="20">
        <v>1.1860825684982979</v>
      </c>
      <c r="M41" s="20">
        <v>0.65065738082095648</v>
      </c>
      <c r="N41" s="21">
        <v>1.4</v>
      </c>
      <c r="O41" s="20">
        <v>0.89764092226275449</v>
      </c>
      <c r="P41" s="21">
        <v>0.85155591170439615</v>
      </c>
      <c r="Q41" s="16">
        <v>0</v>
      </c>
      <c r="R41" s="15"/>
      <c r="S41" s="15"/>
      <c r="T41" s="15"/>
      <c r="U41" s="15"/>
      <c r="V41" s="15"/>
      <c r="W41" s="198">
        <v>1.2650750772466499</v>
      </c>
      <c r="X41" s="15"/>
      <c r="Y41" s="15"/>
      <c r="Z41" s="24">
        <v>1.9505771499820659</v>
      </c>
      <c r="AA41" s="24">
        <v>2.5945375066786482</v>
      </c>
      <c r="AB41" s="15">
        <v>1.1273309937662199</v>
      </c>
      <c r="AC41" s="15"/>
      <c r="AD41" s="15"/>
      <c r="AE41" s="15"/>
      <c r="AF41" s="415">
        <v>0.98692060790394864</v>
      </c>
    </row>
    <row r="42" spans="1:32" ht="11.5" x14ac:dyDescent="0.25">
      <c r="J42" s="19">
        <v>41</v>
      </c>
      <c r="K42" s="15">
        <v>2.1415966136922098</v>
      </c>
      <c r="L42" s="20">
        <v>1.2810715405016699</v>
      </c>
      <c r="M42" s="20">
        <v>0.7013792469278527</v>
      </c>
      <c r="N42" s="21">
        <v>1.5</v>
      </c>
      <c r="O42" s="20">
        <v>0.96011924836471196</v>
      </c>
      <c r="P42" s="21">
        <v>0.91658035661013892</v>
      </c>
      <c r="Q42" s="16">
        <v>0</v>
      </c>
      <c r="R42" s="15"/>
      <c r="S42" s="15"/>
      <c r="T42" s="15"/>
      <c r="U42" s="15"/>
      <c r="V42" s="15"/>
      <c r="W42" s="198">
        <v>1.3308305504295601</v>
      </c>
      <c r="X42" s="15"/>
      <c r="Y42" s="15"/>
      <c r="Z42" s="24">
        <v>2.1102279331570508</v>
      </c>
      <c r="AA42" s="24">
        <v>2.8114177627218773</v>
      </c>
      <c r="AB42" s="15">
        <v>1.22340127656718</v>
      </c>
      <c r="AC42" s="15"/>
      <c r="AD42" s="15"/>
      <c r="AE42" s="15"/>
      <c r="AF42" s="415">
        <v>1.0649112053471086</v>
      </c>
    </row>
    <row r="43" spans="1:32" ht="11.5" x14ac:dyDescent="0.25">
      <c r="J43" s="19">
        <v>42</v>
      </c>
      <c r="K43" s="15">
        <v>2.3015971874104704</v>
      </c>
      <c r="L43" s="20">
        <v>1.3811013073032938</v>
      </c>
      <c r="M43" s="20">
        <v>0.75468866955363878</v>
      </c>
      <c r="N43" s="21">
        <v>1.6</v>
      </c>
      <c r="O43" s="20">
        <v>1.0252823549142145</v>
      </c>
      <c r="P43" s="24">
        <v>0.98485919601375049</v>
      </c>
      <c r="Q43" s="16">
        <v>0</v>
      </c>
      <c r="R43" s="15"/>
      <c r="S43" s="15"/>
      <c r="T43" s="15"/>
      <c r="U43" s="15"/>
      <c r="V43" s="15"/>
      <c r="W43" s="198">
        <v>1.3965860236124601</v>
      </c>
      <c r="X43" s="15"/>
      <c r="Y43" s="15"/>
      <c r="Z43" s="24">
        <v>2.278621753660143</v>
      </c>
      <c r="AA43" s="24">
        <v>3.0405391683287388</v>
      </c>
      <c r="AB43" s="15">
        <v>1.3194715593681501</v>
      </c>
      <c r="AC43" s="15"/>
      <c r="AD43" s="15"/>
      <c r="AE43" s="15"/>
      <c r="AF43" s="415">
        <v>1.1469607761111678</v>
      </c>
    </row>
    <row r="44" spans="1:32" ht="11.5" x14ac:dyDescent="0.25">
      <c r="J44" s="19">
        <v>43</v>
      </c>
      <c r="K44" s="15">
        <v>2.4693612118201735</v>
      </c>
      <c r="L44" s="20">
        <v>1.4863097671263656</v>
      </c>
      <c r="M44" s="20">
        <v>0.81065131579125005</v>
      </c>
      <c r="N44" s="21">
        <v>1.7</v>
      </c>
      <c r="O44" s="20">
        <v>1.0931775603718614</v>
      </c>
      <c r="P44" s="24">
        <v>1.0563972370993107</v>
      </c>
      <c r="Q44" s="16">
        <v>0</v>
      </c>
      <c r="R44" s="15"/>
      <c r="S44" s="15"/>
      <c r="T44" s="15"/>
      <c r="U44" s="15"/>
      <c r="V44" s="15"/>
      <c r="W44" s="198">
        <v>1.4623414967953801</v>
      </c>
      <c r="X44" s="15"/>
      <c r="Y44" s="15"/>
      <c r="Z44" s="24">
        <v>2.4560120851251477</v>
      </c>
      <c r="AA44" s="24">
        <v>3.2822764157950286</v>
      </c>
      <c r="AB44" s="15">
        <v>1.4155418421691099</v>
      </c>
      <c r="AC44" s="15"/>
      <c r="AD44" s="15"/>
      <c r="AE44" s="15"/>
      <c r="AF44" s="415">
        <v>1.2331763578620019</v>
      </c>
    </row>
    <row r="45" spans="1:32" ht="11.5" x14ac:dyDescent="0.25">
      <c r="J45" s="19">
        <v>44</v>
      </c>
      <c r="K45" s="15">
        <v>2.645071661103005</v>
      </c>
      <c r="L45" s="20">
        <v>1.5968352128203627</v>
      </c>
      <c r="M45" s="20">
        <v>0.86933291531496948</v>
      </c>
      <c r="N45" s="21">
        <v>1.8</v>
      </c>
      <c r="O45" s="20">
        <v>1.163851874316888</v>
      </c>
      <c r="P45" s="24">
        <v>1.1313063764820284</v>
      </c>
      <c r="Q45" s="16">
        <v>0</v>
      </c>
      <c r="R45" s="15"/>
      <c r="S45" s="15"/>
      <c r="T45" s="15"/>
      <c r="U45" s="15"/>
      <c r="V45" s="15"/>
      <c r="W45" s="198">
        <v>1.5960750382287523</v>
      </c>
      <c r="X45" s="15"/>
      <c r="Y45" s="15"/>
      <c r="Z45" s="24">
        <v>2.6426535263846413</v>
      </c>
      <c r="AA45" s="24">
        <v>3.5370064454942494</v>
      </c>
      <c r="AB45" s="15">
        <v>1.5078594343980689</v>
      </c>
      <c r="AC45" s="15"/>
      <c r="AD45" s="15"/>
      <c r="AE45" s="15"/>
      <c r="AF45" s="415">
        <v>1.3236651927759671</v>
      </c>
    </row>
    <row r="46" spans="1:32" ht="11.5" x14ac:dyDescent="0.25">
      <c r="J46" s="19">
        <v>45</v>
      </c>
      <c r="K46" s="15">
        <v>2.8289114668857231</v>
      </c>
      <c r="L46" s="20">
        <v>1.7128163237708323</v>
      </c>
      <c r="M46" s="20">
        <v>0.93079925898212745</v>
      </c>
      <c r="N46" s="21">
        <v>1.9</v>
      </c>
      <c r="O46" s="20">
        <v>1.2373520065801846</v>
      </c>
      <c r="P46" s="25">
        <v>1.2096634262531789</v>
      </c>
      <c r="Q46" s="16">
        <v>0</v>
      </c>
      <c r="R46" s="15"/>
      <c r="S46" s="15"/>
      <c r="T46" s="15"/>
      <c r="U46" s="15"/>
      <c r="V46" s="15"/>
      <c r="W46" s="198">
        <v>1.6844898674951601</v>
      </c>
      <c r="X46" s="15"/>
      <c r="Y46" s="15"/>
      <c r="Z46" s="24">
        <v>2.8388017801161247</v>
      </c>
      <c r="AA46" s="24">
        <v>3.8051084066017697</v>
      </c>
      <c r="AB46" s="15">
        <v>1.6151877889150623</v>
      </c>
      <c r="AC46" s="15"/>
      <c r="AD46" s="15"/>
      <c r="AE46" s="15"/>
      <c r="AF46" s="415">
        <v>1.4185347231594283</v>
      </c>
    </row>
    <row r="47" spans="1:32" ht="11.5" x14ac:dyDescent="0.25">
      <c r="J47" s="19">
        <v>46</v>
      </c>
      <c r="K47" s="15">
        <v>3.0210635192172193</v>
      </c>
      <c r="L47" s="20">
        <v>1.8343921581554752</v>
      </c>
      <c r="M47" s="20">
        <v>0.99511619749711522</v>
      </c>
      <c r="N47" s="21">
        <v>2.1</v>
      </c>
      <c r="O47" s="20">
        <v>1.3137243759063155</v>
      </c>
      <c r="P47" s="25">
        <v>1.2915451635912789</v>
      </c>
      <c r="Q47" s="16">
        <v>0</v>
      </c>
      <c r="R47" s="15"/>
      <c r="S47" s="15"/>
      <c r="T47" s="15"/>
      <c r="U47" s="15"/>
      <c r="V47" s="15"/>
      <c r="W47" s="198">
        <v>1.7842343748033</v>
      </c>
      <c r="X47" s="15"/>
      <c r="Y47" s="199"/>
      <c r="Z47" s="24">
        <v>3.0447136323708341</v>
      </c>
      <c r="AA47" s="24">
        <v>4.0869636193850765</v>
      </c>
      <c r="AB47" s="15">
        <v>1.7</v>
      </c>
      <c r="AC47" s="15"/>
      <c r="AD47" s="15"/>
      <c r="AE47" s="15"/>
      <c r="AF47" s="415">
        <v>1.5178925872596762</v>
      </c>
    </row>
    <row r="48" spans="1:32" ht="11.5" x14ac:dyDescent="0.25">
      <c r="J48" s="19">
        <v>47</v>
      </c>
      <c r="K48" s="15">
        <v>3.2217106675019358</v>
      </c>
      <c r="L48" s="20">
        <v>1.961702145524401</v>
      </c>
      <c r="M48" s="20">
        <v>1.0623496401336647</v>
      </c>
      <c r="N48" s="21">
        <v>2.2000000000000002</v>
      </c>
      <c r="O48" s="20">
        <v>1.3930151181787345</v>
      </c>
      <c r="P48" s="25">
        <v>1.3770283315535392</v>
      </c>
      <c r="Q48" s="16">
        <v>0</v>
      </c>
      <c r="R48" s="15"/>
      <c r="S48" s="15"/>
      <c r="T48" s="15"/>
      <c r="U48" s="15"/>
      <c r="V48" s="15"/>
      <c r="W48" s="198">
        <v>1.88397888211145</v>
      </c>
      <c r="X48" s="15"/>
      <c r="Y48" s="199"/>
      <c r="Z48" s="24">
        <v>3.2606469329299514</v>
      </c>
      <c r="AA48" s="24">
        <v>4.3829555389644534</v>
      </c>
      <c r="AB48" s="15">
        <v>1.8</v>
      </c>
      <c r="AC48" s="15"/>
      <c r="AD48" s="15"/>
      <c r="AE48" s="15"/>
      <c r="AF48" s="415">
        <v>1.6218466152548334</v>
      </c>
    </row>
    <row r="49" spans="10:32" ht="11.5" x14ac:dyDescent="0.25">
      <c r="J49" s="19">
        <v>48</v>
      </c>
      <c r="K49" s="15">
        <v>3.4310357213924383</v>
      </c>
      <c r="L49" s="20">
        <v>2.0948860796841262</v>
      </c>
      <c r="M49" s="20">
        <v>1.1325655535116195</v>
      </c>
      <c r="N49" s="21">
        <v>2.4</v>
      </c>
      <c r="O49" s="20">
        <v>1.4752700942392243</v>
      </c>
      <c r="P49" s="25">
        <v>1.466189639832536</v>
      </c>
      <c r="Q49" s="16">
        <v>0</v>
      </c>
      <c r="R49" s="15"/>
      <c r="S49" s="15"/>
      <c r="T49" s="15"/>
      <c r="U49" s="15"/>
      <c r="V49" s="15"/>
      <c r="W49" s="198">
        <v>1.9530418406882668</v>
      </c>
      <c r="X49" s="15"/>
      <c r="Y49" s="199"/>
      <c r="Z49" s="24">
        <v>3.4868605764373153</v>
      </c>
      <c r="AA49" s="24">
        <v>4.693469720455882</v>
      </c>
      <c r="AB49" s="15">
        <v>2</v>
      </c>
      <c r="AC49" s="15">
        <v>0.96047262402246203</v>
      </c>
      <c r="AD49" s="15"/>
      <c r="AE49" s="15"/>
      <c r="AF49" s="415">
        <v>1.730504825411352</v>
      </c>
    </row>
    <row r="50" spans="10:32" ht="11.5" x14ac:dyDescent="0.25">
      <c r="J50" s="19">
        <v>49</v>
      </c>
      <c r="K50" s="15"/>
      <c r="L50" s="20">
        <v>2.2340841118667045</v>
      </c>
      <c r="M50" s="20">
        <v>1.2058299604247467</v>
      </c>
      <c r="N50" s="21">
        <v>2.5</v>
      </c>
      <c r="O50" s="20">
        <v>1.5605348973297766</v>
      </c>
      <c r="P50" s="25">
        <v>1.5591057654803746</v>
      </c>
      <c r="Q50" s="16">
        <v>0</v>
      </c>
      <c r="R50" s="15"/>
      <c r="S50" s="15"/>
      <c r="T50" s="15"/>
      <c r="U50" s="15"/>
      <c r="V50" s="15"/>
      <c r="W50" s="198">
        <v>2.0487271542659391</v>
      </c>
      <c r="X50" s="15"/>
      <c r="Y50" s="199"/>
      <c r="Z50" s="24">
        <v>3.7236144842621717</v>
      </c>
      <c r="AA50" s="24">
        <v>5.0188937854147593</v>
      </c>
      <c r="AB50" s="15">
        <v>2.1</v>
      </c>
      <c r="AC50" s="15">
        <v>1.0285084370533399</v>
      </c>
      <c r="AD50" s="15"/>
      <c r="AE50" s="15"/>
      <c r="AF50" s="415">
        <v>1.8439754203986314</v>
      </c>
    </row>
    <row r="51" spans="10:32" ht="11.5" x14ac:dyDescent="0.25">
      <c r="J51" s="19">
        <v>50</v>
      </c>
      <c r="K51" s="15"/>
      <c r="L51" s="20">
        <v>2.3794367441668629</v>
      </c>
      <c r="M51" s="20">
        <v>1.2822089387164712</v>
      </c>
      <c r="N51" s="21">
        <v>2.7</v>
      </c>
      <c r="O51" s="20">
        <v>1.6488548601825748</v>
      </c>
      <c r="P51" s="25">
        <v>1.6558533536023574</v>
      </c>
      <c r="Q51" s="16">
        <v>0</v>
      </c>
      <c r="R51" s="15"/>
      <c r="S51" s="15"/>
      <c r="T51" s="15"/>
      <c r="U51" s="15"/>
      <c r="V51" s="15"/>
      <c r="W51" s="198">
        <v>2.1470246131137483</v>
      </c>
      <c r="X51" s="15"/>
      <c r="Y51" s="199">
        <v>0.99624999518029222</v>
      </c>
      <c r="Z51" s="24">
        <v>3.9711695870489296</v>
      </c>
      <c r="AA51" s="24">
        <v>5.3596173895061625</v>
      </c>
      <c r="AB51" s="15">
        <v>2.2000000000000002</v>
      </c>
      <c r="AC51" s="15">
        <v>1.0965442500842153</v>
      </c>
      <c r="AD51" s="15">
        <v>1</v>
      </c>
      <c r="AE51" s="15"/>
      <c r="AF51" s="415">
        <v>1.9623667837513012</v>
      </c>
    </row>
    <row r="52" spans="10:32" ht="11.5" x14ac:dyDescent="0.25">
      <c r="J52" s="19">
        <v>51</v>
      </c>
      <c r="K52" s="15"/>
      <c r="L52" s="20">
        <v>2.531084823231363</v>
      </c>
      <c r="M52" s="20">
        <v>1.3617686202006156</v>
      </c>
      <c r="N52" s="21">
        <v>2.8</v>
      </c>
      <c r="O52" s="20">
        <v>1.7402750617816245</v>
      </c>
      <c r="P52" s="25">
        <v>1.7565090180220257</v>
      </c>
      <c r="Q52" s="16">
        <v>0</v>
      </c>
      <c r="R52" s="15"/>
      <c r="S52" s="15"/>
      <c r="T52" s="15"/>
      <c r="U52" s="15"/>
      <c r="V52" s="15"/>
      <c r="W52" s="198">
        <v>2.2435806417814699</v>
      </c>
      <c r="X52" s="15"/>
      <c r="Y52" s="199">
        <v>1.0572284648852877</v>
      </c>
      <c r="Z52" s="24">
        <v>4.2297878079145406</v>
      </c>
      <c r="AA52" s="24">
        <v>5.7160321913322862</v>
      </c>
      <c r="AB52" s="15">
        <v>2.4</v>
      </c>
      <c r="AC52" s="15">
        <v>1.164580063115092</v>
      </c>
      <c r="AD52" s="15">
        <v>1.1000000000000001</v>
      </c>
      <c r="AE52" s="15"/>
      <c r="AF52" s="415">
        <v>2.0857874764702236</v>
      </c>
    </row>
    <row r="53" spans="10:32" ht="11.5" x14ac:dyDescent="0.25">
      <c r="J53" s="19">
        <v>52</v>
      </c>
      <c r="K53" s="15"/>
      <c r="L53" s="20">
        <v>2.689169534186016</v>
      </c>
      <c r="M53" s="20">
        <v>1.4445751896244685</v>
      </c>
      <c r="N53" s="21">
        <v>3</v>
      </c>
      <c r="O53" s="20">
        <v>1.8348403338174262</v>
      </c>
      <c r="P53" s="25">
        <v>1.8611493419193903</v>
      </c>
      <c r="Q53" s="16">
        <v>0</v>
      </c>
      <c r="R53" s="15"/>
      <c r="S53" s="15"/>
      <c r="T53" s="197"/>
      <c r="U53" s="15"/>
      <c r="V53" s="15"/>
      <c r="W53" s="198">
        <v>2.3405720279942099</v>
      </c>
      <c r="X53" s="15"/>
      <c r="Y53" s="199">
        <v>1.1182069345902801</v>
      </c>
      <c r="Z53" s="24">
        <v>4.4997320462566774</v>
      </c>
      <c r="AA53" s="24">
        <v>6.0885318223533158</v>
      </c>
      <c r="AB53" s="15">
        <v>2.5</v>
      </c>
      <c r="AC53" s="15">
        <v>1.22660978571669</v>
      </c>
      <c r="AD53" s="15">
        <v>1.1000000000000001</v>
      </c>
      <c r="AE53" s="15"/>
      <c r="AF53" s="415">
        <v>2.2143462337541862</v>
      </c>
    </row>
    <row r="54" spans="10:32" ht="11.5" x14ac:dyDescent="0.25">
      <c r="J54" s="19">
        <v>53</v>
      </c>
      <c r="K54" s="15"/>
      <c r="L54" s="20">
        <v>2.8538323947868873</v>
      </c>
      <c r="M54" s="20">
        <v>1.5306948836717362</v>
      </c>
      <c r="N54" s="21">
        <v>3.1</v>
      </c>
      <c r="O54" s="20">
        <v>1.9325952668543431</v>
      </c>
      <c r="P54" s="25">
        <v>1.96985087844381</v>
      </c>
      <c r="Q54" s="16">
        <v>0</v>
      </c>
      <c r="R54" s="15"/>
      <c r="S54" s="15"/>
      <c r="T54" s="197">
        <v>1.0148950564277199</v>
      </c>
      <c r="U54" s="15"/>
      <c r="V54" s="15"/>
      <c r="W54" s="198">
        <v>2.4577579937157839</v>
      </c>
      <c r="X54" s="15"/>
      <c r="Y54" s="199">
        <v>1.1791854042952801</v>
      </c>
      <c r="Z54" s="24">
        <v>4.7812661621393593</v>
      </c>
      <c r="AA54" s="24">
        <v>6.4775118578426891</v>
      </c>
      <c r="AB54" s="15">
        <v>2.7</v>
      </c>
      <c r="AC54" s="15">
        <v>1.30609105106899</v>
      </c>
      <c r="AD54" s="15">
        <v>1.2</v>
      </c>
      <c r="AE54" s="15"/>
      <c r="AF54" s="415">
        <v>2.3481519618547839</v>
      </c>
    </row>
    <row r="55" spans="10:32" ht="11.5" x14ac:dyDescent="0.25">
      <c r="J55" s="19">
        <v>54</v>
      </c>
      <c r="K55" s="15"/>
      <c r="L55" s="20">
        <v>3.0252152497833507</v>
      </c>
      <c r="M55" s="20">
        <v>1.6201939900031344</v>
      </c>
      <c r="N55" s="21">
        <v>3.3</v>
      </c>
      <c r="O55" s="20">
        <v>2.0335842162288462</v>
      </c>
      <c r="P55" s="25">
        <v>2.0826901513031286</v>
      </c>
      <c r="Q55" s="16">
        <v>0</v>
      </c>
      <c r="R55" s="15"/>
      <c r="S55" s="15"/>
      <c r="T55" s="197">
        <v>1.1726033638756801</v>
      </c>
      <c r="U55" s="15"/>
      <c r="V55" s="15"/>
      <c r="W55" s="198">
        <v>2.5666710516975502</v>
      </c>
      <c r="X55" s="15"/>
      <c r="Y55" s="199">
        <v>1.2549880739285577</v>
      </c>
      <c r="Z55" s="24">
        <v>5.0746549612241649</v>
      </c>
      <c r="AA55" s="24">
        <v>6.8833697888220655</v>
      </c>
      <c r="AB55" s="15">
        <v>2.8</v>
      </c>
      <c r="AC55" s="15">
        <v>1.3855723164212828</v>
      </c>
      <c r="AD55" s="15">
        <v>1.3</v>
      </c>
      <c r="AE55" s="15"/>
      <c r="AF55" s="415">
        <v>2.4873137350475276</v>
      </c>
    </row>
    <row r="56" spans="10:32" ht="11.5" x14ac:dyDescent="0.25">
      <c r="J56" s="19">
        <v>55</v>
      </c>
      <c r="K56" s="15"/>
      <c r="L56" s="20">
        <v>3.2034602654812865</v>
      </c>
      <c r="M56" s="20">
        <v>1.7131388463324435</v>
      </c>
      <c r="N56" s="21">
        <v>3.5</v>
      </c>
      <c r="O56" s="20">
        <v>2.1378513076950187</v>
      </c>
      <c r="P56" s="25">
        <v>2.1997436553302454</v>
      </c>
      <c r="Q56" s="16">
        <v>0</v>
      </c>
      <c r="R56" s="15"/>
      <c r="S56" s="15"/>
      <c r="T56" s="197">
        <v>1.33031167132363</v>
      </c>
      <c r="U56" s="15"/>
      <c r="V56" s="15"/>
      <c r="W56" s="198">
        <v>2.67558410967932</v>
      </c>
      <c r="X56" s="15"/>
      <c r="Y56" s="199">
        <v>1.32090794360965</v>
      </c>
      <c r="Z56" s="24">
        <v>5.3801641802185669</v>
      </c>
      <c r="AA56" s="24">
        <v>7.3065049949244711</v>
      </c>
      <c r="AB56" s="15">
        <v>3</v>
      </c>
      <c r="AC56" s="15">
        <v>1.4650535817735786</v>
      </c>
      <c r="AD56" s="15">
        <v>1.3</v>
      </c>
      <c r="AE56" s="15"/>
      <c r="AF56" s="415">
        <v>2.6319407927128085</v>
      </c>
    </row>
    <row r="57" spans="10:32" ht="11.5" x14ac:dyDescent="0.25">
      <c r="J57" s="19">
        <v>56</v>
      </c>
      <c r="K57" s="15"/>
      <c r="L57" s="20">
        <v>3.3887099244959722</v>
      </c>
      <c r="M57" s="20">
        <v>1.8095958395361569</v>
      </c>
      <c r="N57" s="21">
        <v>3.7</v>
      </c>
      <c r="O57" s="20">
        <v>2.2454404428328667</v>
      </c>
      <c r="P57" s="25">
        <v>2.3210878570286431</v>
      </c>
      <c r="Q57" s="16">
        <v>0</v>
      </c>
      <c r="R57" s="15"/>
      <c r="S57" s="15"/>
      <c r="T57" s="197">
        <v>1.48801997877159</v>
      </c>
      <c r="U57" s="15"/>
      <c r="V57" s="15"/>
      <c r="W57" s="198">
        <v>2.7844971676610801</v>
      </c>
      <c r="X57" s="15"/>
      <c r="Y57" s="199">
        <v>1.3892985132787901</v>
      </c>
      <c r="Z57" s="24">
        <v>5.6980604728138902</v>
      </c>
      <c r="AA57" s="24">
        <v>7.7473187181390859</v>
      </c>
      <c r="AB57" s="15">
        <v>3.2</v>
      </c>
      <c r="AC57" s="15">
        <v>1.5</v>
      </c>
      <c r="AD57" s="15">
        <v>1.4</v>
      </c>
      <c r="AE57" s="15"/>
      <c r="AF57" s="415">
        <v>2.7821425365207726</v>
      </c>
    </row>
    <row r="58" spans="10:32" ht="11.5" x14ac:dyDescent="0.25">
      <c r="J58" s="19">
        <v>57</v>
      </c>
      <c r="K58" s="15"/>
      <c r="L58" s="20">
        <v>3.581107020684458</v>
      </c>
      <c r="M58" s="20">
        <v>1.9096314047948511</v>
      </c>
      <c r="N58" s="21">
        <v>3.9</v>
      </c>
      <c r="O58" s="20">
        <v>2.3563953042332906</v>
      </c>
      <c r="P58" s="25">
        <v>2.4467991950977321</v>
      </c>
      <c r="Q58" s="16">
        <v>0</v>
      </c>
      <c r="R58" s="15"/>
      <c r="S58" s="15"/>
      <c r="T58" s="197">
        <v>1.6457282862195499</v>
      </c>
      <c r="U58" s="15"/>
      <c r="V58" s="15"/>
      <c r="W58" s="198">
        <v>2.9096408360866985</v>
      </c>
      <c r="X58" s="15"/>
      <c r="Y58" s="199">
        <v>1.4576890829479301</v>
      </c>
      <c r="Z58" s="24">
        <v>6.0286113960881327</v>
      </c>
      <c r="AA58" s="24">
        <v>8.2062140373926002</v>
      </c>
      <c r="AB58" s="15">
        <v>3.3</v>
      </c>
      <c r="AC58" s="15">
        <v>1.6</v>
      </c>
      <c r="AD58" s="15">
        <v>1.5</v>
      </c>
      <c r="AE58" s="15"/>
      <c r="AF58" s="415">
        <v>2.9380285277144935</v>
      </c>
    </row>
    <row r="59" spans="10:32" ht="11.5" x14ac:dyDescent="0.25">
      <c r="J59" s="19">
        <v>58</v>
      </c>
      <c r="K59" s="15"/>
      <c r="L59" s="20">
        <v>3.7807946542483384</v>
      </c>
      <c r="M59" s="20">
        <v>2.013312024764649</v>
      </c>
      <c r="N59" s="21">
        <v>4.0999999999999996</v>
      </c>
      <c r="O59" s="20">
        <v>2.4707593604729277</v>
      </c>
      <c r="P59" s="25">
        <v>2.5769540809392919</v>
      </c>
      <c r="Q59" s="16">
        <v>0</v>
      </c>
      <c r="R59" s="15"/>
      <c r="S59" s="15"/>
      <c r="T59" s="197">
        <v>1.8034365936675001</v>
      </c>
      <c r="U59" s="15"/>
      <c r="V59" s="15"/>
      <c r="W59" s="198">
        <v>3.01855389406846</v>
      </c>
      <c r="X59" s="15"/>
      <c r="Y59" s="199">
        <v>1.5550426324769389</v>
      </c>
      <c r="Z59" s="24">
        <v>6.3720853973500287</v>
      </c>
      <c r="AA59" s="24">
        <v>8.6835958439267262</v>
      </c>
      <c r="AB59" s="15">
        <v>3.5</v>
      </c>
      <c r="AC59" s="15">
        <v>1.7</v>
      </c>
      <c r="AD59" s="15">
        <v>1.6</v>
      </c>
      <c r="AE59" s="15"/>
      <c r="AF59" s="415">
        <v>3.0997084844864995</v>
      </c>
    </row>
    <row r="60" spans="10:32" ht="11.5" x14ac:dyDescent="0.25">
      <c r="J60" s="19">
        <v>59</v>
      </c>
      <c r="K60" s="15"/>
      <c r="L60" s="20">
        <v>3.9879162269984056</v>
      </c>
      <c r="M60" s="20">
        <v>2.1207042287772051</v>
      </c>
      <c r="N60" s="21">
        <v>4.3</v>
      </c>
      <c r="O60" s="20">
        <v>2.5885758708908639</v>
      </c>
      <c r="P60" s="25">
        <v>2.7116288991460307</v>
      </c>
      <c r="Q60" s="16">
        <v>0</v>
      </c>
      <c r="R60" s="15"/>
      <c r="S60" s="15"/>
      <c r="T60" s="197">
        <v>1.96114490111546</v>
      </c>
      <c r="U60" s="15"/>
      <c r="V60" s="15"/>
      <c r="W60" s="198">
        <v>3.1323361351833801</v>
      </c>
      <c r="X60" s="15"/>
      <c r="Y60" s="199">
        <v>1.6</v>
      </c>
      <c r="Z60" s="24">
        <v>6.7287518014027228</v>
      </c>
      <c r="AA60" s="24">
        <v>9.1798708174329189</v>
      </c>
      <c r="AB60" s="15">
        <v>3.7</v>
      </c>
      <c r="AC60" s="15">
        <v>1.8</v>
      </c>
      <c r="AD60" s="15">
        <v>1.7</v>
      </c>
      <c r="AE60" s="15"/>
      <c r="AF60" s="415">
        <v>3.2672922794436374</v>
      </c>
    </row>
    <row r="61" spans="10:32" ht="11.5" x14ac:dyDescent="0.25">
      <c r="J61" s="19">
        <v>60</v>
      </c>
      <c r="K61" s="15"/>
      <c r="L61" s="20">
        <v>4.2026154377727325</v>
      </c>
      <c r="M61" s="20">
        <v>2.2318745920667022</v>
      </c>
      <c r="N61" s="21">
        <v>4.5</v>
      </c>
      <c r="O61" s="20">
        <v>2.7098878901783348</v>
      </c>
      <c r="P61" s="25">
        <v>2.8509000079730331</v>
      </c>
      <c r="Q61" s="16">
        <v>0</v>
      </c>
      <c r="R61" s="15"/>
      <c r="S61" s="15"/>
      <c r="T61" s="197">
        <v>2.11885320856342</v>
      </c>
      <c r="U61" s="15"/>
      <c r="V61" s="15"/>
      <c r="W61" s="198">
        <v>3.2461183762983001</v>
      </c>
      <c r="X61" s="15"/>
      <c r="Y61" s="199">
        <v>1.7</v>
      </c>
      <c r="Z61" s="24">
        <v>7.0988807982063786</v>
      </c>
      <c r="AA61" s="24">
        <v>9.6954474029084459</v>
      </c>
      <c r="AB61" s="15">
        <v>3.9</v>
      </c>
      <c r="AC61" s="15">
        <v>1.9</v>
      </c>
      <c r="AD61" s="15">
        <v>1.8</v>
      </c>
      <c r="AE61" s="15">
        <v>1</v>
      </c>
      <c r="AF61" s="415">
        <v>3.4408899371559971</v>
      </c>
    </row>
    <row r="62" spans="10:32" ht="11.5" x14ac:dyDescent="0.25">
      <c r="J62" s="19">
        <v>61</v>
      </c>
      <c r="K62" s="15"/>
      <c r="L62" s="20">
        <v>4.4250362780012118</v>
      </c>
      <c r="M62" s="20">
        <v>2.3468897350225775</v>
      </c>
      <c r="N62" s="21">
        <v>4.8</v>
      </c>
      <c r="O62" s="20">
        <v>2.8347382727917623</v>
      </c>
      <c r="P62" s="25">
        <v>2.9948437397930707</v>
      </c>
      <c r="Q62" s="16">
        <v>0</v>
      </c>
      <c r="R62" s="15"/>
      <c r="S62" s="15"/>
      <c r="T62" s="197">
        <v>2.2765615160113701</v>
      </c>
      <c r="U62" s="15"/>
      <c r="V62" s="15"/>
      <c r="W62" s="198">
        <v>3.35990061741323</v>
      </c>
      <c r="X62" s="15"/>
      <c r="Y62" s="199">
        <v>1.8</v>
      </c>
      <c r="Z62" s="24">
        <v>7.4827434309209453</v>
      </c>
      <c r="AA62" s="24">
        <v>10.230735788200001</v>
      </c>
      <c r="AB62" s="15">
        <v>4.0999999999999996</v>
      </c>
      <c r="AC62" s="15">
        <v>2</v>
      </c>
      <c r="AD62" s="15">
        <v>1.9</v>
      </c>
      <c r="AE62" s="15">
        <v>1.2</v>
      </c>
      <c r="AF62" s="415">
        <v>3.6206116317856791</v>
      </c>
    </row>
    <row r="63" spans="10:32" ht="11.5" x14ac:dyDescent="0.25">
      <c r="J63" s="19">
        <v>62</v>
      </c>
      <c r="K63" s="15"/>
      <c r="L63" s="20">
        <v>4.655323027409052</v>
      </c>
      <c r="M63" s="20">
        <v>2.4658163224666536</v>
      </c>
      <c r="N63" s="21">
        <v>5</v>
      </c>
      <c r="O63" s="20">
        <v>2.9631696771989371</v>
      </c>
      <c r="P63" s="25">
        <v>3.143536401536664</v>
      </c>
      <c r="Q63" s="16">
        <v>0</v>
      </c>
      <c r="R63" s="15"/>
      <c r="S63" s="15"/>
      <c r="T63" s="197">
        <v>2.4342698234593301</v>
      </c>
      <c r="U63" s="15"/>
      <c r="V63" s="198"/>
      <c r="W63" s="198">
        <v>3.5362877451661467</v>
      </c>
      <c r="X63" s="15"/>
      <c r="Y63" s="199">
        <v>1.9</v>
      </c>
      <c r="Z63" s="24">
        <v>7.88061158431102</v>
      </c>
      <c r="AA63" s="24">
        <v>10.786147882203755</v>
      </c>
      <c r="AB63" s="15">
        <v>4.3</v>
      </c>
      <c r="AC63" s="15">
        <v>2.1</v>
      </c>
      <c r="AD63" s="15">
        <v>2</v>
      </c>
      <c r="AE63" s="15">
        <v>1.3</v>
      </c>
      <c r="AF63" s="415">
        <v>3.8065676847914482</v>
      </c>
    </row>
    <row r="64" spans="10:32" ht="11.5" x14ac:dyDescent="0.25">
      <c r="J64" s="19">
        <v>63</v>
      </c>
      <c r="K64" s="15"/>
      <c r="L64" s="20">
        <v>4.8936202498529981</v>
      </c>
      <c r="M64" s="20">
        <v>2.5887210629535349</v>
      </c>
      <c r="N64" s="21">
        <v>5.2</v>
      </c>
      <c r="O64" s="20">
        <v>3.0952245699670331</v>
      </c>
      <c r="P64" s="25">
        <v>3.2970542751174814</v>
      </c>
      <c r="Q64" s="16">
        <v>0</v>
      </c>
      <c r="R64" s="15"/>
      <c r="S64" s="15"/>
      <c r="T64" s="197">
        <v>2.59197813090729</v>
      </c>
      <c r="U64" s="15"/>
      <c r="V64" s="15"/>
      <c r="W64" s="198">
        <v>3.6700069610713264</v>
      </c>
      <c r="X64" s="15"/>
      <c r="Y64" s="24">
        <v>2</v>
      </c>
      <c r="Z64" s="24">
        <v>8.2927579734962631</v>
      </c>
      <c r="AA64" s="24">
        <v>11.362097293691434</v>
      </c>
      <c r="AB64" s="15">
        <v>4.5</v>
      </c>
      <c r="AC64" s="15">
        <v>2.2000000000000002</v>
      </c>
      <c r="AD64" s="15">
        <v>2.1</v>
      </c>
      <c r="AE64" s="15"/>
      <c r="AF64" s="415">
        <v>3.9988685627057587</v>
      </c>
    </row>
    <row r="65" spans="10:32" ht="11.5" x14ac:dyDescent="0.25">
      <c r="J65" s="19">
        <v>64</v>
      </c>
      <c r="K65" s="15"/>
      <c r="L65" s="20">
        <v>5.1400727892839013</v>
      </c>
      <c r="M65" s="20">
        <v>2.7156707080931191</v>
      </c>
      <c r="N65" s="21">
        <v>5.5</v>
      </c>
      <c r="O65" s="20">
        <v>3.230945229700934</v>
      </c>
      <c r="P65" s="25">
        <v>3.4554736178439298</v>
      </c>
      <c r="Q65" s="16">
        <v>0</v>
      </c>
      <c r="R65" s="15"/>
      <c r="S65" s="15"/>
      <c r="T65" s="197">
        <v>2.7496864383552402</v>
      </c>
      <c r="U65" s="15"/>
      <c r="V65" s="15"/>
      <c r="W65" s="198">
        <v>3.8037261769765101</v>
      </c>
      <c r="X65" s="198">
        <v>0.90796475230886453</v>
      </c>
      <c r="Y65" s="24">
        <v>2.1</v>
      </c>
      <c r="Z65" s="24">
        <v>8.7194561330313203</v>
      </c>
      <c r="AA65" s="24">
        <v>11.958999310735193</v>
      </c>
      <c r="AB65" s="15">
        <v>4.7</v>
      </c>
      <c r="AC65" s="15">
        <v>2.2999999999999998</v>
      </c>
      <c r="AD65" s="15">
        <v>2.2000000000000002</v>
      </c>
      <c r="AE65" s="15"/>
      <c r="AF65" s="415">
        <v>4.19762487498065</v>
      </c>
    </row>
    <row r="66" spans="10:32" ht="11.5" x14ac:dyDescent="0.25">
      <c r="J66" s="19">
        <v>65</v>
      </c>
      <c r="K66" s="15"/>
      <c r="L66" s="20">
        <v>5.3948257658298742</v>
      </c>
      <c r="M66" s="20">
        <v>2.8467320518941808</v>
      </c>
      <c r="N66" s="21">
        <v>5.7</v>
      </c>
      <c r="O66" s="20">
        <v>3.3703737508396356</v>
      </c>
      <c r="P66" s="25">
        <v>3.6188706628175384</v>
      </c>
      <c r="Q66" s="16">
        <v>0</v>
      </c>
      <c r="R66" s="15"/>
      <c r="S66" s="15"/>
      <c r="T66" s="197">
        <v>2.9073947458032001</v>
      </c>
      <c r="U66" s="198">
        <v>0.98816706199663673</v>
      </c>
      <c r="V66" s="15"/>
      <c r="W66" s="198">
        <v>3.9374453928816902</v>
      </c>
      <c r="X66" s="198">
        <v>0.95381994535235493</v>
      </c>
      <c r="Y66" s="24">
        <v>2.2000000000000002</v>
      </c>
      <c r="Z66" s="24">
        <v>9.1609804063009364</v>
      </c>
      <c r="AA66" s="24">
        <v>12.577270880705107</v>
      </c>
      <c r="AB66" s="198">
        <v>5</v>
      </c>
      <c r="AC66" s="198">
        <v>2.4</v>
      </c>
      <c r="AD66" s="198">
        <v>2.2999999999999998</v>
      </c>
      <c r="AE66" s="198"/>
      <c r="AF66" s="415">
        <v>4.4029473718993604</v>
      </c>
    </row>
    <row r="67" spans="10:32" ht="11.5" x14ac:dyDescent="0.25">
      <c r="J67" s="19">
        <v>66</v>
      </c>
      <c r="K67" s="15"/>
      <c r="L67" s="20">
        <v>5.6580245719947255</v>
      </c>
      <c r="M67" s="20">
        <v>2.981971930128088</v>
      </c>
      <c r="N67" s="21">
        <v>6</v>
      </c>
      <c r="O67" s="20">
        <v>3.5135520473179569</v>
      </c>
      <c r="P67" s="25">
        <v>3.7873216193187278</v>
      </c>
      <c r="Q67" s="16">
        <v>0</v>
      </c>
      <c r="R67" s="15"/>
      <c r="S67" s="15"/>
      <c r="T67" s="197">
        <v>3.0659974708817725</v>
      </c>
      <c r="U67" s="198">
        <v>1.0413008978234208</v>
      </c>
      <c r="V67" s="15"/>
      <c r="W67" s="198">
        <v>4.0711646087868703</v>
      </c>
      <c r="X67" s="198">
        <v>0.99967513839584499</v>
      </c>
      <c r="Y67" s="24">
        <v>2.2999999999999998</v>
      </c>
      <c r="Z67" s="24">
        <v>9.6176059352160408</v>
      </c>
      <c r="AA67" s="24">
        <v>13.217330590813877</v>
      </c>
      <c r="AB67" s="198">
        <v>5.2</v>
      </c>
      <c r="AC67" s="198">
        <v>2.6</v>
      </c>
      <c r="AD67" s="198">
        <v>2.4</v>
      </c>
      <c r="AE67" s="198"/>
      <c r="AF67" s="415">
        <v>4.6149469425505787</v>
      </c>
    </row>
    <row r="68" spans="10:32" ht="11.5" x14ac:dyDescent="0.25">
      <c r="J68" s="19">
        <v>67</v>
      </c>
      <c r="K68" s="15"/>
      <c r="L68" s="20">
        <v>5.9298148689664227</v>
      </c>
      <c r="M68" s="20">
        <v>3.121457219711754</v>
      </c>
      <c r="N68" s="21">
        <v>6.3</v>
      </c>
      <c r="O68" s="20">
        <v>3.6605218561003259</v>
      </c>
      <c r="P68" s="25">
        <v>3.9609026731806445</v>
      </c>
      <c r="Q68" s="16">
        <v>0</v>
      </c>
      <c r="R68" s="15"/>
      <c r="S68" s="15"/>
      <c r="T68" s="197">
        <v>3.2210225254378719</v>
      </c>
      <c r="U68" s="198">
        <v>1.0964278436175137</v>
      </c>
      <c r="V68" s="15"/>
      <c r="W68" s="198">
        <v>4.2048838246920504</v>
      </c>
      <c r="X68" s="198">
        <v>1.0502458497810565</v>
      </c>
      <c r="Y68" s="24">
        <v>2.4</v>
      </c>
      <c r="Z68" s="24">
        <v>10.089608650197947</v>
      </c>
      <c r="AA68" s="24">
        <v>13.879598649186889</v>
      </c>
      <c r="AB68" s="198">
        <v>5.5</v>
      </c>
      <c r="AC68" s="198">
        <v>2.7</v>
      </c>
      <c r="AD68" s="198">
        <v>2.5</v>
      </c>
      <c r="AE68" s="198"/>
      <c r="AF68" s="415">
        <v>4.8337346128626795</v>
      </c>
    </row>
    <row r="69" spans="10:32" ht="11.5" x14ac:dyDescent="0.25">
      <c r="J69" s="19">
        <v>68</v>
      </c>
      <c r="K69" s="15"/>
      <c r="L69" s="20">
        <v>6.2103425830308732</v>
      </c>
      <c r="M69" s="20">
        <v>3.2652548381088198</v>
      </c>
      <c r="N69" s="21">
        <v>6.6</v>
      </c>
      <c r="O69" s="20">
        <v>3.8113247405929278</v>
      </c>
      <c r="P69" s="25">
        <v>4.13968998715153</v>
      </c>
      <c r="Q69" s="16">
        <v>0</v>
      </c>
      <c r="R69" s="15"/>
      <c r="S69" s="15"/>
      <c r="T69" s="197">
        <v>3.3814140857776844</v>
      </c>
      <c r="U69" s="198">
        <v>1.1502260494334</v>
      </c>
      <c r="V69" s="198">
        <v>0.9565142518782157</v>
      </c>
      <c r="W69" s="198">
        <v>4.3813469266297496</v>
      </c>
      <c r="X69" s="198">
        <v>1.0913855244828301</v>
      </c>
      <c r="Y69" s="24">
        <v>2.5</v>
      </c>
      <c r="Z69" s="24">
        <v>10.577265260438052</v>
      </c>
      <c r="AA69" s="24">
        <v>14.564496866434144</v>
      </c>
      <c r="AB69" s="198">
        <v>5.7</v>
      </c>
      <c r="AC69" s="198">
        <v>2.8</v>
      </c>
      <c r="AD69" s="198">
        <v>2.6</v>
      </c>
      <c r="AE69" s="198"/>
      <c r="AF69" s="415">
        <v>5.0594215436951222</v>
      </c>
    </row>
    <row r="70" spans="10:32" ht="11.5" x14ac:dyDescent="0.25">
      <c r="J70" s="19">
        <v>69</v>
      </c>
      <c r="K70" s="15"/>
      <c r="L70" s="20">
        <v>6.4997539020863515</v>
      </c>
      <c r="M70" s="20">
        <v>3.4134317427484717</v>
      </c>
      <c r="N70" s="21">
        <v>6.8</v>
      </c>
      <c r="O70" s="20">
        <v>3.9660020939403169</v>
      </c>
      <c r="P70" s="25">
        <v>4.3237597012461437</v>
      </c>
      <c r="Q70" s="16">
        <v>0</v>
      </c>
      <c r="R70" s="15"/>
      <c r="S70" s="15"/>
      <c r="T70" s="197">
        <v>3.5472748975952686</v>
      </c>
      <c r="U70" s="198">
        <v>1.20435644024384</v>
      </c>
      <c r="V70" s="198">
        <v>1.0066814506001893</v>
      </c>
      <c r="W70" s="198">
        <v>4.5322616478294835</v>
      </c>
      <c r="X70" s="198">
        <v>1.1531484875026696</v>
      </c>
      <c r="Y70" s="24">
        <v>2.6</v>
      </c>
      <c r="Z70" s="24">
        <v>11.08085324442216</v>
      </c>
      <c r="AA70" s="24">
        <v>15.272448637704754</v>
      </c>
      <c r="AB70" s="198">
        <v>6</v>
      </c>
      <c r="AC70" s="198">
        <v>2.9</v>
      </c>
      <c r="AD70" s="198">
        <v>2.7</v>
      </c>
      <c r="AE70" s="198">
        <v>2</v>
      </c>
      <c r="AF70" s="415">
        <v>5.2921190289845743</v>
      </c>
    </row>
    <row r="71" spans="10:32" ht="11.5" x14ac:dyDescent="0.25">
      <c r="J71" s="19">
        <v>70</v>
      </c>
      <c r="K71" s="15"/>
      <c r="L71" s="20">
        <v>6.7981952722545245</v>
      </c>
      <c r="M71" s="20">
        <v>3.5660549304609641</v>
      </c>
      <c r="N71" s="21">
        <v>7.1</v>
      </c>
      <c r="O71" s="20">
        <v>4.1245951422117937</v>
      </c>
      <c r="P71" s="25">
        <v>4.5131879330867912</v>
      </c>
      <c r="Q71" s="16">
        <v>0</v>
      </c>
      <c r="R71" s="15"/>
      <c r="S71" s="15"/>
      <c r="T71" s="197">
        <v>3.6959362830429798</v>
      </c>
      <c r="U71" s="198">
        <v>1.2584868310542801</v>
      </c>
      <c r="V71" s="198">
        <v>1.0587008035035788</v>
      </c>
      <c r="W71" s="198">
        <v>4.6831763690292201</v>
      </c>
      <c r="X71" s="198">
        <v>1.21491145052251</v>
      </c>
      <c r="Y71" s="24">
        <v>2.7</v>
      </c>
      <c r="Z71" s="24">
        <v>11.600650840707434</v>
      </c>
      <c r="AA71" s="24">
        <v>16.003878925203704</v>
      </c>
      <c r="AB71" s="198">
        <v>6.2</v>
      </c>
      <c r="AC71" s="198">
        <v>3</v>
      </c>
      <c r="AD71" s="198">
        <v>2.9</v>
      </c>
      <c r="AE71" s="198"/>
      <c r="AF71" s="415">
        <v>5.5319384939434828</v>
      </c>
    </row>
    <row r="72" spans="10:32" ht="11.5" x14ac:dyDescent="0.25">
      <c r="J72" s="19">
        <v>71</v>
      </c>
      <c r="K72" s="15"/>
      <c r="L72" s="20">
        <v>7.1058133945837909</v>
      </c>
      <c r="M72" s="20">
        <v>3.7231914369292163</v>
      </c>
      <c r="N72" s="21">
        <v>7.5</v>
      </c>
      <c r="O72" s="20">
        <v>4.287144947483073</v>
      </c>
      <c r="P72" s="25">
        <v>4.7080507782343179</v>
      </c>
      <c r="Q72" s="16">
        <v>0</v>
      </c>
      <c r="R72" s="15"/>
      <c r="S72" s="15"/>
      <c r="T72" s="197">
        <v>3.85364459049093</v>
      </c>
      <c r="U72" s="198">
        <v>1.3126172218647201</v>
      </c>
      <c r="V72" s="198">
        <v>1.1126127625783524</v>
      </c>
      <c r="W72" s="198">
        <v>4.8340910902289496</v>
      </c>
      <c r="X72" s="198">
        <v>1.27667441354235</v>
      </c>
      <c r="Y72" s="24">
        <v>2.9</v>
      </c>
      <c r="Z72" s="24">
        <v>12.136937038942648</v>
      </c>
      <c r="AA72" s="24">
        <v>16.759214241152609</v>
      </c>
      <c r="AB72" s="198">
        <v>6.5</v>
      </c>
      <c r="AC72" s="198">
        <v>3.2</v>
      </c>
      <c r="AD72" s="198">
        <v>3.0333333333333301</v>
      </c>
      <c r="AE72" s="198"/>
      <c r="AF72" s="415">
        <v>5.778991493308733</v>
      </c>
    </row>
    <row r="73" spans="10:32" ht="11.5" x14ac:dyDescent="0.25">
      <c r="J73" s="19">
        <v>72</v>
      </c>
      <c r="K73" s="15"/>
      <c r="L73" s="20">
        <v>7.4227552218413493</v>
      </c>
      <c r="M73" s="20">
        <v>3.8849083361556631</v>
      </c>
      <c r="N73" s="21">
        <v>7.8</v>
      </c>
      <c r="O73" s="20">
        <v>4.4536924108178049</v>
      </c>
      <c r="P73" s="25">
        <v>4.9084243105095897</v>
      </c>
      <c r="Q73" s="16">
        <v>0</v>
      </c>
      <c r="R73" s="15"/>
      <c r="S73" s="15"/>
      <c r="T73" s="197">
        <v>4.0787066343885821</v>
      </c>
      <c r="U73" s="198">
        <v>1.3667476126751501</v>
      </c>
      <c r="V73" s="198">
        <v>1.1684580707218659</v>
      </c>
      <c r="W73" s="198">
        <v>4.9850058114286897</v>
      </c>
      <c r="X73" s="198">
        <v>1.33843737656219</v>
      </c>
      <c r="Y73" s="24">
        <v>3</v>
      </c>
      <c r="Z73" s="24">
        <v>12.689991571121068</v>
      </c>
      <c r="AA73" s="24">
        <v>17.538882631177</v>
      </c>
      <c r="AB73" s="198">
        <v>6.8</v>
      </c>
      <c r="AC73" s="198">
        <v>3.3</v>
      </c>
      <c r="AD73" s="198">
        <v>3.18333333333333</v>
      </c>
      <c r="AE73" s="198"/>
      <c r="AF73" s="415">
        <v>6.0333897096384597</v>
      </c>
    </row>
    <row r="74" spans="10:32" ht="11.5" x14ac:dyDescent="0.25">
      <c r="J74" s="19">
        <v>73</v>
      </c>
      <c r="K74" s="15"/>
      <c r="L74" s="20">
        <v>7.7491679553902344</v>
      </c>
      <c r="M74" s="20">
        <v>4.0512727399440251</v>
      </c>
      <c r="N74" s="21">
        <v>8.1</v>
      </c>
      <c r="O74" s="20">
        <v>4.6242782751538209</v>
      </c>
      <c r="P74" s="25">
        <v>5.1143845823058287</v>
      </c>
      <c r="Q74" s="16">
        <v>0</v>
      </c>
      <c r="R74" s="15"/>
      <c r="S74" s="15"/>
      <c r="T74" s="197">
        <v>4.2588661873197697</v>
      </c>
      <c r="U74" s="198">
        <v>1.4208780034855899</v>
      </c>
      <c r="V74" s="198">
        <v>1.2262777596892049</v>
      </c>
      <c r="W74" s="198">
        <v>5.1359205326284201</v>
      </c>
      <c r="X74" s="198">
        <v>1.4002003395820299</v>
      </c>
      <c r="Y74" s="24">
        <v>3.1</v>
      </c>
      <c r="Z74" s="24">
        <v>13.26009490305761</v>
      </c>
      <c r="AA74" s="24">
        <v>18.343313658103718</v>
      </c>
      <c r="AB74" s="198">
        <v>7.1</v>
      </c>
      <c r="AC74" s="198">
        <v>3.5</v>
      </c>
      <c r="AD74" s="198">
        <v>3.3333333333333299</v>
      </c>
      <c r="AE74" s="198"/>
      <c r="AF74" s="415">
        <v>6.2952449516548334</v>
      </c>
    </row>
    <row r="75" spans="10:32" ht="11.5" x14ac:dyDescent="0.25">
      <c r="J75" s="19">
        <v>74</v>
      </c>
      <c r="K75" s="15"/>
      <c r="L75" s="20">
        <v>8.0851990421481119</v>
      </c>
      <c r="M75" s="20">
        <v>4.2223517973950644</v>
      </c>
      <c r="N75" s="21">
        <v>8.4</v>
      </c>
      <c r="O75" s="20">
        <v>4.7989431280984087</v>
      </c>
      <c r="P75" s="25">
        <v>5.3260076248920747</v>
      </c>
      <c r="Q75" s="16">
        <v>0</v>
      </c>
      <c r="R75" s="15"/>
      <c r="S75" s="15"/>
      <c r="T75" s="197">
        <v>4.45025136299257</v>
      </c>
      <c r="U75" s="198">
        <v>1.4750083942960299</v>
      </c>
      <c r="V75" s="198">
        <v>1.286113148086357</v>
      </c>
      <c r="W75" s="198">
        <v>5.2868352538281496</v>
      </c>
      <c r="X75" s="198">
        <v>1.4619633026018699</v>
      </c>
      <c r="Y75" s="24">
        <v>3.2</v>
      </c>
      <c r="Z75" s="24">
        <v>13.847528226080771</v>
      </c>
      <c r="AA75" s="24">
        <v>19.17293838615247</v>
      </c>
      <c r="AB75" s="198">
        <v>7.4</v>
      </c>
      <c r="AC75" s="198">
        <v>3.6</v>
      </c>
      <c r="AD75" s="198">
        <v>3.4833333333333298</v>
      </c>
      <c r="AE75" s="198"/>
      <c r="AF75" s="415">
        <v>6.5646691526312191</v>
      </c>
    </row>
    <row r="76" spans="10:32" ht="11.5" x14ac:dyDescent="0.25">
      <c r="J76" s="19">
        <v>75</v>
      </c>
      <c r="K76" s="15"/>
      <c r="L76" s="20">
        <v>8.4309961716241997</v>
      </c>
      <c r="M76" s="20">
        <v>4.3982126944158564</v>
      </c>
      <c r="N76" s="21">
        <v>8.8000000000000007</v>
      </c>
      <c r="O76" s="20">
        <v>4.9777274046364317</v>
      </c>
      <c r="P76" s="25">
        <v>5.5433694487085292</v>
      </c>
      <c r="Q76" s="16">
        <v>0</v>
      </c>
      <c r="R76" s="15"/>
      <c r="S76" s="15"/>
      <c r="T76" s="197">
        <v>4.6631006997270488</v>
      </c>
      <c r="U76" s="198">
        <v>1.6144539359326624</v>
      </c>
      <c r="V76" s="198">
        <v>1.34294564664178</v>
      </c>
      <c r="W76" s="198">
        <v>5.4994146088445399</v>
      </c>
      <c r="X76" s="198">
        <v>1.5237262656217101</v>
      </c>
      <c r="Y76" s="24">
        <v>3.4</v>
      </c>
      <c r="Z76" s="24">
        <v>14.452573448931304</v>
      </c>
      <c r="AA76" s="24">
        <v>20.028189365507121</v>
      </c>
      <c r="AB76" s="198">
        <v>7.7</v>
      </c>
      <c r="AC76" s="198">
        <v>3.4</v>
      </c>
      <c r="AD76" s="198">
        <v>3.6333333333333302</v>
      </c>
      <c r="AE76" s="198"/>
      <c r="AF76" s="415">
        <v>6.8417743688215626</v>
      </c>
    </row>
    <row r="77" spans="10:32" ht="11.5" x14ac:dyDescent="0.25">
      <c r="J77" s="19">
        <v>76</v>
      </c>
      <c r="K77" s="15"/>
      <c r="L77" s="20">
        <v>8.7867072730318316</v>
      </c>
      <c r="M77" s="20">
        <v>4.5789226532421505</v>
      </c>
      <c r="N77" s="21">
        <v>9.1</v>
      </c>
      <c r="O77" s="20">
        <v>5.160671389755457</v>
      </c>
      <c r="P77" s="25">
        <v>5.7665460436534426</v>
      </c>
      <c r="Q77" s="16">
        <v>0</v>
      </c>
      <c r="R77" s="15"/>
      <c r="S77" s="15"/>
      <c r="T77" s="197">
        <v>4.8616405957537401</v>
      </c>
      <c r="U77" s="198">
        <v>1.6970227103518301</v>
      </c>
      <c r="V77" s="198">
        <v>1.40077773119092</v>
      </c>
      <c r="W77" s="198">
        <v>5.6710066711705922</v>
      </c>
      <c r="X77" s="198">
        <v>1.5854892286415501</v>
      </c>
      <c r="Y77" s="24">
        <v>3.5</v>
      </c>
      <c r="Z77" s="24">
        <v>15.075513189859832</v>
      </c>
      <c r="AA77" s="24">
        <v>20.909500617251592</v>
      </c>
      <c r="AB77" s="198">
        <v>8</v>
      </c>
      <c r="AC77" s="198">
        <v>3.5</v>
      </c>
      <c r="AD77" s="198">
        <v>3.7833333333333301</v>
      </c>
      <c r="AE77" s="198"/>
      <c r="AF77" s="415">
        <v>7.126672777930918</v>
      </c>
    </row>
    <row r="78" spans="10:32" ht="11.5" x14ac:dyDescent="0.25">
      <c r="J78" s="19">
        <v>77</v>
      </c>
      <c r="K78" s="15"/>
      <c r="L78" s="20">
        <v>9.1524805124732911</v>
      </c>
      <c r="M78" s="20">
        <v>4.7645489319731729</v>
      </c>
      <c r="N78" s="21">
        <v>9.5</v>
      </c>
      <c r="O78" s="20">
        <v>5.3478152209914107</v>
      </c>
      <c r="P78" s="25">
        <v>5.9956133793625801</v>
      </c>
      <c r="Q78" s="16">
        <v>0</v>
      </c>
      <c r="R78" s="15"/>
      <c r="S78" s="15"/>
      <c r="T78" s="197">
        <v>5.06375785195738</v>
      </c>
      <c r="U78" s="198">
        <v>1.7938106765753701</v>
      </c>
      <c r="V78" s="198">
        <v>1.45860981574005</v>
      </c>
      <c r="W78" s="198">
        <v>5.8425987334966498</v>
      </c>
      <c r="X78" s="198">
        <v>1.64725219166139</v>
      </c>
      <c r="Y78" s="24">
        <v>3.6</v>
      </c>
      <c r="Z78" s="24">
        <v>15.716630768915971</v>
      </c>
      <c r="AA78" s="24">
        <v>21.817307618658496</v>
      </c>
      <c r="AB78" s="198">
        <v>8.4</v>
      </c>
      <c r="AC78" s="198">
        <v>3.6</v>
      </c>
      <c r="AD78" s="198">
        <v>3.93333333333333</v>
      </c>
      <c r="AE78" s="198"/>
      <c r="AF78" s="415">
        <v>7.4194766776246679</v>
      </c>
    </row>
    <row r="79" spans="10:32" ht="11.5" x14ac:dyDescent="0.25">
      <c r="J79" s="19">
        <v>78</v>
      </c>
      <c r="K79" s="15"/>
      <c r="L79" s="20">
        <v>9.5284642901945489</v>
      </c>
      <c r="M79" s="20">
        <v>4.9551588241184916</v>
      </c>
      <c r="N79" s="21">
        <v>9.8000000000000007</v>
      </c>
      <c r="O79" s="20">
        <v>5.5391988908981</v>
      </c>
      <c r="P79" s="25">
        <v>6.2306474054812373</v>
      </c>
      <c r="Q79" s="16">
        <v>0</v>
      </c>
      <c r="R79" s="15"/>
      <c r="S79" s="15"/>
      <c r="T79" s="197">
        <v>5.26587510816102</v>
      </c>
      <c r="U79" s="198">
        <v>1.8905986427989101</v>
      </c>
      <c r="V79" s="198">
        <v>1.51644190028919</v>
      </c>
      <c r="W79" s="198">
        <v>6.0141907958227003</v>
      </c>
      <c r="X79" s="198">
        <v>1.70901515468123</v>
      </c>
      <c r="Y79" s="24">
        <v>3.8</v>
      </c>
      <c r="Z79" s="24">
        <v>16.376210200421568</v>
      </c>
      <c r="AA79" s="24">
        <v>22.752047288816591</v>
      </c>
      <c r="AB79" s="198">
        <v>8.6999999999999993</v>
      </c>
      <c r="AC79" s="198"/>
      <c r="AD79" s="198">
        <v>4</v>
      </c>
      <c r="AE79" s="198"/>
      <c r="AF79" s="415">
        <v>7.7202984840758528</v>
      </c>
    </row>
    <row r="80" spans="10:32" ht="11.5" x14ac:dyDescent="0.25">
      <c r="J80" s="19">
        <v>79</v>
      </c>
      <c r="K80" s="15"/>
      <c r="L80" s="20">
        <v>9.9148072379066825</v>
      </c>
      <c r="M80" s="20">
        <v>5.150819658156256</v>
      </c>
      <c r="N80" s="21">
        <v>10.199999999999999</v>
      </c>
      <c r="O80" s="20">
        <v>5.7348622494438164</v>
      </c>
      <c r="P80" s="25">
        <v>6.4717240519288701</v>
      </c>
      <c r="Q80" s="16">
        <v>0</v>
      </c>
      <c r="R80" s="15"/>
      <c r="S80" s="15"/>
      <c r="T80" s="197">
        <v>5.46799236436466</v>
      </c>
      <c r="U80" s="198">
        <v>1.9294636520940949</v>
      </c>
      <c r="V80" s="198">
        <v>1.57427398483832</v>
      </c>
      <c r="W80" s="198">
        <v>6.18578285814875</v>
      </c>
      <c r="X80" s="198">
        <v>1.77077811770107</v>
      </c>
      <c r="Y80" s="24">
        <v>3.9</v>
      </c>
      <c r="Z80" s="24">
        <v>17.05453618562154</v>
      </c>
      <c r="AA80" s="24">
        <v>23.714157974584857</v>
      </c>
      <c r="AB80" s="198">
        <v>9</v>
      </c>
      <c r="AC80" s="198"/>
      <c r="AD80" s="198">
        <v>4.2333333333333298</v>
      </c>
      <c r="AE80" s="198"/>
      <c r="AF80" s="415">
        <v>8.0292507305485721</v>
      </c>
    </row>
    <row r="81" spans="10:32" ht="11.5" x14ac:dyDescent="0.25">
      <c r="J81" s="19">
        <v>80</v>
      </c>
      <c r="K81" s="15"/>
      <c r="L81" s="20">
        <v>10.311658216172393</v>
      </c>
      <c r="M81" s="20">
        <v>5.3515987971027945</v>
      </c>
      <c r="N81" s="21">
        <v>10.6</v>
      </c>
      <c r="O81" s="20">
        <v>5.934845006338362</v>
      </c>
      <c r="P81" s="25">
        <v>6.71891922915718</v>
      </c>
      <c r="Q81" s="16">
        <v>0</v>
      </c>
      <c r="R81" s="15"/>
      <c r="S81" s="15"/>
      <c r="T81" s="20">
        <v>5.766784467619412</v>
      </c>
      <c r="U81" s="15">
        <v>2.0141958196632874</v>
      </c>
      <c r="V81" s="198">
        <v>1.689804664567859</v>
      </c>
      <c r="W81" s="198">
        <v>6.3573749204747996</v>
      </c>
      <c r="X81" s="198">
        <v>1.8325410807208999</v>
      </c>
      <c r="Y81" s="24">
        <v>4.0999999999999996</v>
      </c>
      <c r="Z81" s="24">
        <v>17.751894105505954</v>
      </c>
      <c r="AA81" s="24">
        <v>24.704079436862614</v>
      </c>
      <c r="AB81" s="15">
        <v>9.4</v>
      </c>
      <c r="AC81" s="15"/>
      <c r="AD81" s="15">
        <v>4.3833333333333302</v>
      </c>
      <c r="AE81" s="15"/>
      <c r="AF81" s="415">
        <v>8.3464460660162239</v>
      </c>
    </row>
    <row r="82" spans="10:32" ht="11.5" x14ac:dyDescent="0.25">
      <c r="J82" s="19">
        <v>81</v>
      </c>
      <c r="K82" s="15"/>
      <c r="L82" s="20">
        <v>10.719166311854663</v>
      </c>
      <c r="M82" s="20">
        <v>5.5575636380926579</v>
      </c>
      <c r="N82" s="21">
        <v>11</v>
      </c>
      <c r="O82" s="20">
        <v>6.1391867332929273</v>
      </c>
      <c r="P82" s="25">
        <v>6.9723088284014514</v>
      </c>
      <c r="Q82" s="16">
        <v>0</v>
      </c>
      <c r="R82" s="15"/>
      <c r="S82" s="15"/>
      <c r="T82" s="20">
        <v>6.0066098596123432</v>
      </c>
      <c r="U82" s="15">
        <v>2.1018921401114521</v>
      </c>
      <c r="V82" s="198">
        <v>1.7668696141771201</v>
      </c>
      <c r="W82" s="198">
        <v>6.5743020324919392</v>
      </c>
      <c r="X82" s="198">
        <v>1.8943040437407399</v>
      </c>
      <c r="Y82" s="24">
        <v>4.2</v>
      </c>
      <c r="Z82" s="24">
        <v>18.468570013797294</v>
      </c>
      <c r="AA82" s="24">
        <v>25.722252837164035</v>
      </c>
      <c r="AB82" s="15">
        <v>9.8000000000000007</v>
      </c>
      <c r="AC82" s="15"/>
      <c r="AD82" s="15">
        <v>4.5999999999999996</v>
      </c>
      <c r="AE82" s="15"/>
      <c r="AF82" s="415">
        <v>8.6719972538134584</v>
      </c>
    </row>
    <row r="83" spans="10:32" ht="11.5" x14ac:dyDescent="0.25">
      <c r="J83" s="19">
        <v>82</v>
      </c>
      <c r="K83" s="15"/>
      <c r="L83" s="20">
        <v>11.137480835624961</v>
      </c>
      <c r="M83" s="20">
        <v>5.768781611969156</v>
      </c>
      <c r="N83" s="21">
        <v>11.4</v>
      </c>
      <c r="O83" s="20">
        <v>6.3479268662159818</v>
      </c>
      <c r="P83" s="25">
        <v>7.231968721925476</v>
      </c>
      <c r="Q83" s="16">
        <v>0</v>
      </c>
      <c r="R83" s="15"/>
      <c r="S83" s="15"/>
      <c r="T83" s="20">
        <v>6.2532817743392144</v>
      </c>
      <c r="U83" s="15">
        <v>2.1922599772449654</v>
      </c>
      <c r="V83" s="198">
        <v>1.85355099631646</v>
      </c>
      <c r="W83" s="198">
        <v>6.7307824115876302</v>
      </c>
      <c r="X83" s="26">
        <v>1.9922865639312057</v>
      </c>
      <c r="Y83" s="24">
        <v>4.4000000000000004</v>
      </c>
      <c r="Z83" s="24">
        <v>19.20485063009637</v>
      </c>
      <c r="AA83" s="24">
        <v>26.769120724486072</v>
      </c>
      <c r="AB83" s="15">
        <v>10.1</v>
      </c>
      <c r="AC83" s="15"/>
      <c r="AD83" s="15">
        <v>4.7</v>
      </c>
      <c r="AE83" s="15"/>
      <c r="AF83" s="415">
        <v>9.0060171703203604</v>
      </c>
    </row>
    <row r="84" spans="10:32" ht="11.5" x14ac:dyDescent="0.25">
      <c r="J84" s="19">
        <v>83</v>
      </c>
      <c r="K84" s="15"/>
      <c r="L84" s="20">
        <v>11.566751319530145</v>
      </c>
      <c r="M84" s="20">
        <v>5.9853201828845517</v>
      </c>
      <c r="N84" s="21">
        <v>11.8</v>
      </c>
      <c r="O84" s="20">
        <v>6.5611047073474777</v>
      </c>
      <c r="P84" s="25">
        <v>7.497974763260542</v>
      </c>
      <c r="Q84" s="16">
        <v>0</v>
      </c>
      <c r="R84" s="15"/>
      <c r="S84" s="15"/>
      <c r="T84" s="20">
        <v>6.5069085894440271</v>
      </c>
      <c r="U84" s="15">
        <v>2.2853466426088302</v>
      </c>
      <c r="V84" s="198">
        <v>1.9222952159122983</v>
      </c>
      <c r="W84" s="198">
        <v>6.9570069584493517</v>
      </c>
      <c r="X84" s="26">
        <v>2.0705803549735644</v>
      </c>
      <c r="Y84" s="24">
        <v>4.5999999999999996</v>
      </c>
      <c r="Z84" s="24">
        <v>19.961023333182638</v>
      </c>
      <c r="AA84" s="24">
        <v>27.845127022461092</v>
      </c>
      <c r="AB84" s="15">
        <v>10.5</v>
      </c>
      <c r="AC84" s="15"/>
      <c r="AD84" s="15">
        <v>4.9000000000000004</v>
      </c>
      <c r="AE84" s="15"/>
      <c r="AF84" s="415">
        <v>9.3486188036781144</v>
      </c>
    </row>
    <row r="85" spans="10:32" ht="11.5" x14ac:dyDescent="0.25">
      <c r="J85" s="19">
        <v>84</v>
      </c>
      <c r="K85" s="15"/>
      <c r="L85" s="20">
        <v>12.00712751461441</v>
      </c>
      <c r="M85" s="20">
        <v>6.2072468479101568</v>
      </c>
      <c r="N85" s="21">
        <v>12.2</v>
      </c>
      <c r="O85" s="20">
        <v>6.7787594273340073</v>
      </c>
      <c r="P85" s="25">
        <v>7.7704027874383703</v>
      </c>
      <c r="Q85" s="16">
        <v>0</v>
      </c>
      <c r="R85" s="15"/>
      <c r="S85" s="15"/>
      <c r="T85" s="20">
        <v>6.7675990532878822</v>
      </c>
      <c r="U85" s="15">
        <v>2.3811996969112199</v>
      </c>
      <c r="V85" s="15">
        <v>2.010081338730191</v>
      </c>
      <c r="W85" s="198">
        <v>7.152990740764352</v>
      </c>
      <c r="X85" s="26">
        <v>2.1509577761702712</v>
      </c>
      <c r="Y85" s="24">
        <v>4.7</v>
      </c>
      <c r="Z85" s="24">
        <v>20.737376154462382</v>
      </c>
      <c r="AA85" s="24">
        <v>28.950717016783894</v>
      </c>
      <c r="AB85" s="15">
        <v>10.9</v>
      </c>
      <c r="AC85" s="15"/>
      <c r="AD85" s="15">
        <v>5.0999999999999996</v>
      </c>
      <c r="AE85" s="15"/>
      <c r="AF85" s="415">
        <v>9.6999152525343355</v>
      </c>
    </row>
    <row r="86" spans="10:32" ht="11.5" x14ac:dyDescent="0.25">
      <c r="J86" s="19">
        <v>85</v>
      </c>
      <c r="K86" s="15"/>
      <c r="L86" s="20">
        <v>12.45875938859569</v>
      </c>
      <c r="M86" s="20">
        <v>6.434629136655273</v>
      </c>
      <c r="N86" s="21">
        <v>12.7</v>
      </c>
      <c r="O86" s="20">
        <v>7.0009300672471042</v>
      </c>
      <c r="P86" s="25">
        <v>8.0493286112185043</v>
      </c>
      <c r="Q86" s="16">
        <v>0</v>
      </c>
      <c r="R86" s="15"/>
      <c r="S86" s="15"/>
      <c r="T86" s="20">
        <v>7.0354622817274111</v>
      </c>
      <c r="U86" s="15">
        <v>2.4798669483098283</v>
      </c>
      <c r="V86" s="15">
        <v>2.0950388998126379</v>
      </c>
      <c r="W86" s="198">
        <v>7.3520779149341084</v>
      </c>
      <c r="X86" s="26">
        <v>2.2334484821023568</v>
      </c>
      <c r="Y86" s="24">
        <v>4.9000000000000004</v>
      </c>
      <c r="Z86" s="24">
        <v>21.534197771560642</v>
      </c>
      <c r="AA86" s="24">
        <v>30.086337342903295</v>
      </c>
      <c r="AB86" s="15">
        <v>11.3</v>
      </c>
      <c r="AC86" s="15"/>
      <c r="AD86" s="15">
        <v>5.3</v>
      </c>
      <c r="AE86" s="15"/>
      <c r="AF86" s="415">
        <v>10.060019724817945</v>
      </c>
    </row>
    <row r="87" spans="10:32" ht="11.5" x14ac:dyDescent="0.25">
      <c r="J87" s="19">
        <v>86</v>
      </c>
      <c r="K87" s="15"/>
      <c r="L87" s="20">
        <v>12.92179712359369</v>
      </c>
      <c r="M87" s="20">
        <v>6.6675346108953359</v>
      </c>
      <c r="N87" s="21">
        <v>13.1</v>
      </c>
      <c r="O87" s="20">
        <v>7.2276555405469738</v>
      </c>
      <c r="P87" s="25">
        <v>8.3348280333101226</v>
      </c>
      <c r="Q87" s="16">
        <v>0</v>
      </c>
      <c r="R87" s="15"/>
      <c r="S87" s="15"/>
      <c r="T87" s="20">
        <v>7.3106077549592117</v>
      </c>
      <c r="U87" s="15">
        <v>2.5813964507303724</v>
      </c>
      <c r="V87" s="15">
        <v>2.1825302485495905</v>
      </c>
      <c r="W87" s="198">
        <v>7.5490961612007004</v>
      </c>
      <c r="X87" s="26">
        <v>2.3180821909671159</v>
      </c>
      <c r="Y87" s="24">
        <v>5.0999999999999996</v>
      </c>
      <c r="Z87" s="24">
        <v>22.351777502051387</v>
      </c>
      <c r="AA87" s="24">
        <v>31.2524359739711</v>
      </c>
      <c r="AB87" s="15">
        <v>11.7</v>
      </c>
      <c r="AC87" s="15"/>
      <c r="AD87" s="15">
        <v>5.5</v>
      </c>
      <c r="AE87" s="15"/>
      <c r="AF87" s="415">
        <v>10.429045536541521</v>
      </c>
    </row>
    <row r="88" spans="10:32" ht="11.5" x14ac:dyDescent="0.25">
      <c r="J88" s="19">
        <v>87</v>
      </c>
      <c r="K88" s="15"/>
      <c r="L88" s="20">
        <v>13.396391113908818</v>
      </c>
      <c r="M88" s="20">
        <v>6.9060308642084944</v>
      </c>
      <c r="N88" s="21">
        <v>13.6</v>
      </c>
      <c r="O88" s="20">
        <v>7.4589746349938011</v>
      </c>
      <c r="P88" s="15"/>
      <c r="Q88" s="16">
        <v>0</v>
      </c>
      <c r="R88" s="15"/>
      <c r="S88" s="15"/>
      <c r="T88" s="20">
        <v>7.5931453144284777</v>
      </c>
      <c r="U88" s="15">
        <v>2.685836502216246</v>
      </c>
      <c r="V88" s="15">
        <v>2.2726001692637405</v>
      </c>
      <c r="W88" s="198">
        <v>7.7466316394430699</v>
      </c>
      <c r="X88" s="26">
        <v>2.4048886839637271</v>
      </c>
      <c r="Y88" s="24">
        <v>5.2</v>
      </c>
      <c r="Z88" s="24">
        <v>23.190405297322023</v>
      </c>
      <c r="AA88" s="24">
        <v>32.449462209040121</v>
      </c>
      <c r="AB88" s="15">
        <v>12.1</v>
      </c>
      <c r="AC88" s="15"/>
      <c r="AD88" s="15">
        <v>5.7</v>
      </c>
      <c r="AE88" s="15"/>
      <c r="AF88" s="415">
        <v>10.80710611063126</v>
      </c>
    </row>
    <row r="89" spans="10:32" ht="11.5" x14ac:dyDescent="0.25">
      <c r="J89" s="19">
        <v>88</v>
      </c>
      <c r="K89" s="15"/>
      <c r="L89" s="20">
        <v>13.882691963848867</v>
      </c>
      <c r="M89" s="20">
        <v>7.1501855216203767</v>
      </c>
      <c r="N89" s="21">
        <v>14</v>
      </c>
      <c r="O89" s="20">
        <v>7.6949260145085585</v>
      </c>
      <c r="P89" s="15"/>
      <c r="Q89" s="16">
        <v>0</v>
      </c>
      <c r="R89" s="15"/>
      <c r="S89" s="15"/>
      <c r="T89" s="20">
        <v>7.8831851597991545</v>
      </c>
      <c r="U89" s="15">
        <v>2.7932356433082974</v>
      </c>
      <c r="V89" s="15">
        <v>2.3652937063698727</v>
      </c>
      <c r="W89" s="198">
        <v>7.94416711768545</v>
      </c>
      <c r="X89" s="26">
        <v>2.4938978046917817</v>
      </c>
      <c r="Y89" s="24">
        <v>5.4</v>
      </c>
      <c r="Z89" s="24">
        <v>24.050371736567062</v>
      </c>
      <c r="AA89" s="24">
        <v>33.677866661500431</v>
      </c>
      <c r="AB89" s="15">
        <v>12.6</v>
      </c>
      <c r="AC89" s="15"/>
      <c r="AD89" s="15">
        <v>5.9</v>
      </c>
      <c r="AE89" s="15"/>
      <c r="AF89" s="415">
        <v>11.194314975782577</v>
      </c>
    </row>
    <row r="90" spans="10:32" ht="11.5" x14ac:dyDescent="0.25">
      <c r="J90" s="19">
        <v>89</v>
      </c>
      <c r="K90" s="15"/>
      <c r="L90" s="20">
        <v>14.380850485603561</v>
      </c>
      <c r="M90" s="20">
        <v>7.4000662392571508</v>
      </c>
      <c r="N90" s="21">
        <v>14.5</v>
      </c>
      <c r="O90" s="20">
        <v>7.9355482209850754</v>
      </c>
      <c r="P90" s="15"/>
      <c r="Q90" s="16">
        <v>0</v>
      </c>
      <c r="R90" s="15"/>
      <c r="S90" s="15"/>
      <c r="T90" s="20">
        <v>8.1808378459846232</v>
      </c>
      <c r="U90" s="15">
        <v>2.9036426554539583</v>
      </c>
      <c r="V90" s="15">
        <v>2.4606561628697778</v>
      </c>
      <c r="W90" s="198">
        <v>8.1796944172926214</v>
      </c>
      <c r="X90" s="26">
        <v>2.5851394585625718</v>
      </c>
      <c r="Y90" s="24">
        <v>5.6</v>
      </c>
      <c r="Z90" s="24">
        <v>24.931968020907359</v>
      </c>
      <c r="AA90" s="24">
        <v>34.938101247750588</v>
      </c>
      <c r="AB90" s="15">
        <v>13</v>
      </c>
      <c r="AC90" s="15"/>
      <c r="AD90" s="15">
        <v>6.1</v>
      </c>
      <c r="AE90" s="15"/>
      <c r="AF90" s="415">
        <v>11.590785765341307</v>
      </c>
    </row>
    <row r="91" spans="10:32" ht="11.5" x14ac:dyDescent="0.25">
      <c r="J91" s="19">
        <v>90</v>
      </c>
      <c r="K91" s="15"/>
      <c r="L91" s="20">
        <v>14.891017697163841</v>
      </c>
      <c r="M91" s="20">
        <v>7.6557407040059662</v>
      </c>
      <c r="N91" s="21">
        <v>15</v>
      </c>
      <c r="O91" s="20">
        <v>8.180879676055584</v>
      </c>
      <c r="P91" s="15"/>
      <c r="Q91" s="16">
        <v>0</v>
      </c>
      <c r="R91" s="15"/>
      <c r="S91" s="15"/>
      <c r="T91" s="20">
        <v>8.4862142802360534</v>
      </c>
      <c r="U91" s="15">
        <v>3.0171065594447728</v>
      </c>
      <c r="V91" s="15">
        <v>2.5587330988727768</v>
      </c>
      <c r="W91" s="198">
        <v>8.4</v>
      </c>
      <c r="X91" s="26">
        <v>2.6786436122223889</v>
      </c>
      <c r="Y91" s="24">
        <v>5.8</v>
      </c>
      <c r="Z91" s="24">
        <v>25.835485967630948</v>
      </c>
      <c r="AA91" s="24">
        <v>36.230619176093086</v>
      </c>
      <c r="AB91" s="15">
        <v>13.5</v>
      </c>
      <c r="AC91" s="15"/>
      <c r="AD91" s="15">
        <v>6.3</v>
      </c>
      <c r="AE91" s="15"/>
      <c r="AF91" s="415">
        <v>11.996632216209347</v>
      </c>
    </row>
    <row r="92" spans="10:32" ht="11.5" x14ac:dyDescent="0.25">
      <c r="J92" s="19">
        <v>91</v>
      </c>
      <c r="K92" s="15"/>
      <c r="L92" s="15"/>
      <c r="M92" s="20">
        <v>7.917276633183163</v>
      </c>
      <c r="N92" s="21">
        <v>15.5</v>
      </c>
      <c r="O92" s="20">
        <v>8.4309586828109726</v>
      </c>
      <c r="P92" s="15"/>
      <c r="Q92" s="16">
        <v>0</v>
      </c>
      <c r="R92" s="15"/>
      <c r="S92" s="15"/>
      <c r="T92" s="20">
        <v>8.799425719287326</v>
      </c>
      <c r="U92" s="15">
        <v>3.1336766138816112</v>
      </c>
      <c r="V92" s="15">
        <v>2.6595703301413813</v>
      </c>
      <c r="W92" s="198">
        <v>8.6</v>
      </c>
      <c r="X92" s="26">
        <v>2.7744402929877947</v>
      </c>
      <c r="Y92" s="24">
        <v>6</v>
      </c>
      <c r="Z92" s="24">
        <v>26.761218004551026</v>
      </c>
      <c r="AA92" s="24">
        <v>37.55587493584882</v>
      </c>
      <c r="AB92" s="15">
        <v>13.9</v>
      </c>
      <c r="AC92" s="15"/>
      <c r="AD92" s="15">
        <v>6.6</v>
      </c>
      <c r="AE92" s="15"/>
      <c r="AF92" s="415">
        <v>12.411968167773551</v>
      </c>
    </row>
    <row r="93" spans="10:32" ht="11.5" x14ac:dyDescent="0.25">
      <c r="J93" s="19">
        <v>92</v>
      </c>
      <c r="K93" s="15"/>
      <c r="L93" s="15"/>
      <c r="M93" s="20">
        <v>8.1847417742095416</v>
      </c>
      <c r="N93" s="21">
        <v>16</v>
      </c>
      <c r="O93" s="20">
        <v>8.6858234274777608</v>
      </c>
      <c r="P93" s="15"/>
      <c r="Q93" s="16">
        <v>0</v>
      </c>
      <c r="R93" s="15"/>
      <c r="S93" s="15"/>
      <c r="T93" s="20">
        <v>9.1205837665548319</v>
      </c>
      <c r="U93" s="15">
        <v>3.253402313666689</v>
      </c>
      <c r="V93" s="15">
        <v>2.7632139266612352</v>
      </c>
      <c r="W93" s="198">
        <v>8.8000000000000007</v>
      </c>
      <c r="X93" s="26">
        <v>2.8725595882922201</v>
      </c>
      <c r="Y93" s="24">
        <v>6.2</v>
      </c>
      <c r="Z93" s="24">
        <v>27.709457164477993</v>
      </c>
      <c r="AA93" s="24">
        <v>38.914324286683609</v>
      </c>
      <c r="AB93" s="15">
        <v>14.4</v>
      </c>
      <c r="AC93" s="15"/>
      <c r="AD93" s="15">
        <v>6.8</v>
      </c>
      <c r="AE93" s="15"/>
      <c r="AF93" s="415">
        <v>12.83690756085794</v>
      </c>
    </row>
    <row r="94" spans="10:32" ht="11.5" x14ac:dyDescent="0.25">
      <c r="J94" s="19">
        <v>93</v>
      </c>
      <c r="K94" s="15"/>
      <c r="L94" s="15"/>
      <c r="M94" s="20">
        <v>8.458203904292672</v>
      </c>
      <c r="N94" s="21">
        <v>16.5</v>
      </c>
      <c r="O94" s="20">
        <v>8.945511981053091</v>
      </c>
      <c r="P94" s="15"/>
      <c r="Q94" s="16">
        <v>0</v>
      </c>
      <c r="R94" s="15"/>
      <c r="S94" s="15"/>
      <c r="T94" s="20">
        <v>9.449800369389644</v>
      </c>
      <c r="U94" s="15">
        <v>3.3763333885215503</v>
      </c>
      <c r="V94" s="15">
        <v>2.8697102112347523</v>
      </c>
      <c r="W94" s="198">
        <v>9.1</v>
      </c>
      <c r="X94" s="26">
        <v>2.9730316451436436</v>
      </c>
      <c r="Y94" s="24">
        <v>6.4</v>
      </c>
      <c r="Z94" s="24">
        <v>28.680497079801537</v>
      </c>
      <c r="AA94" s="24">
        <v>40.306424248139045</v>
      </c>
      <c r="AB94" s="15">
        <v>14.9</v>
      </c>
      <c r="AC94" s="15"/>
      <c r="AD94" s="15">
        <v>7</v>
      </c>
      <c r="AE94" s="15"/>
      <c r="AF94" s="415">
        <v>13.2715644366977</v>
      </c>
    </row>
    <row r="95" spans="10:32" ht="11.5" x14ac:dyDescent="0.25">
      <c r="J95" s="19">
        <v>94</v>
      </c>
      <c r="K95" s="15"/>
      <c r="L95" s="15"/>
      <c r="M95" s="20">
        <v>8.7377308301161332</v>
      </c>
      <c r="N95" s="21">
        <v>17</v>
      </c>
      <c r="O95" s="20">
        <v>9.2100623008995246</v>
      </c>
      <c r="P95" s="15"/>
      <c r="Q95" s="16">
        <v>0</v>
      </c>
      <c r="R95" s="15"/>
      <c r="S95" s="15"/>
      <c r="T95" s="20">
        <v>9.787187816382076</v>
      </c>
      <c r="U95" s="15">
        <v>3.5025198015306551</v>
      </c>
      <c r="V95" s="15">
        <v>2.9791057580978326</v>
      </c>
      <c r="W95" s="198">
        <v>9.3000000000000007</v>
      </c>
      <c r="X95" s="26">
        <v>3.0758866695931273</v>
      </c>
      <c r="Y95" s="24">
        <v>6.6</v>
      </c>
      <c r="Z95" s="24">
        <v>29.674631977180535</v>
      </c>
      <c r="AA95" s="24">
        <v>41.732633089364732</v>
      </c>
      <c r="AB95" s="15">
        <v>15.4</v>
      </c>
      <c r="AC95" s="15"/>
      <c r="AD95" s="15">
        <v>7.3</v>
      </c>
      <c r="AE95" s="15"/>
      <c r="AF95" s="415">
        <v>13.716052935934744</v>
      </c>
    </row>
    <row r="96" spans="10:32" ht="11.5" x14ac:dyDescent="0.25">
      <c r="J96" s="19">
        <v>95</v>
      </c>
      <c r="K96" s="15"/>
      <c r="L96" s="15"/>
      <c r="M96" s="20">
        <v>9.0233903875348584</v>
      </c>
      <c r="N96" s="21">
        <v>17.600000000000001</v>
      </c>
      <c r="O96" s="20">
        <v>9.4795122323006478</v>
      </c>
      <c r="P96" s="15"/>
      <c r="Q96" s="16">
        <v>0</v>
      </c>
      <c r="R96" s="15"/>
      <c r="S96" s="15"/>
      <c r="T96" s="20">
        <v>10.132858734715137</v>
      </c>
      <c r="U96" s="15">
        <v>3.6320117477092504</v>
      </c>
      <c r="V96" s="15">
        <v>3.0914473915588312</v>
      </c>
      <c r="W96" s="198">
        <v>9.5</v>
      </c>
      <c r="X96" s="26">
        <v>3.1811549262135705</v>
      </c>
      <c r="Y96" s="24">
        <v>6.8</v>
      </c>
      <c r="Z96" s="24">
        <v>30.692156672335166</v>
      </c>
      <c r="AA96" s="24">
        <v>43.193410319040794</v>
      </c>
      <c r="AB96" s="15">
        <v>15.9</v>
      </c>
      <c r="AC96" s="15"/>
      <c r="AD96" s="15">
        <v>7.5</v>
      </c>
      <c r="AE96" s="15"/>
      <c r="AF96" s="415">
        <v>14.17048729763412</v>
      </c>
    </row>
    <row r="97" spans="3:32" ht="11.5" x14ac:dyDescent="0.25">
      <c r="J97" s="19">
        <v>96</v>
      </c>
      <c r="K97" s="15"/>
      <c r="L97" s="15"/>
      <c r="M97" s="20">
        <v>9.3152504412774135</v>
      </c>
      <c r="N97" s="21">
        <v>18.100000000000001</v>
      </c>
      <c r="O97" s="20">
        <v>9.7538995099792309</v>
      </c>
      <c r="P97" s="15"/>
      <c r="Q97" s="16">
        <v>0</v>
      </c>
      <c r="R97" s="15"/>
      <c r="S97" s="15"/>
      <c r="T97" s="20">
        <v>10.486926087567349</v>
      </c>
      <c r="U97" s="15">
        <v>3.7648596525954932</v>
      </c>
      <c r="V97" s="15">
        <v>3.2067821846595232</v>
      </c>
      <c r="W97" s="198">
        <v>9.8000000000000007</v>
      </c>
      <c r="X97" s="26">
        <v>3.2888667375887453</v>
      </c>
      <c r="Y97" s="24">
        <v>7.1</v>
      </c>
      <c r="Z97" s="24">
        <v>31.733366564941047</v>
      </c>
      <c r="AA97" s="24">
        <v>44.689216675491451</v>
      </c>
      <c r="AB97" s="15">
        <v>16.399999999999999</v>
      </c>
      <c r="AC97" s="15"/>
      <c r="AD97" s="15">
        <v>7.8</v>
      </c>
      <c r="AE97" s="15"/>
      <c r="AF97" s="415">
        <v>14.634981858320215</v>
      </c>
    </row>
    <row r="98" spans="3:32" ht="11.5" x14ac:dyDescent="0.25">
      <c r="J98" s="19">
        <v>97</v>
      </c>
      <c r="K98" s="15"/>
      <c r="L98" s="15"/>
      <c r="M98" s="20">
        <v>9.6133788846539758</v>
      </c>
      <c r="N98" s="21">
        <v>18.7</v>
      </c>
      <c r="O98" s="20">
        <v>10.03326175957903</v>
      </c>
      <c r="P98" s="15"/>
      <c r="Q98" s="16">
        <v>0</v>
      </c>
      <c r="R98" s="15"/>
      <c r="S98" s="15"/>
      <c r="T98" s="20">
        <v>10.849503171562274</v>
      </c>
      <c r="U98" s="15">
        <v>3.9011141708657986</v>
      </c>
      <c r="V98" s="15">
        <v>3.3251574578571614</v>
      </c>
      <c r="W98" s="198">
        <v>10</v>
      </c>
      <c r="X98" s="26">
        <v>3.3990524838120715</v>
      </c>
      <c r="Y98" s="24">
        <v>7.3</v>
      </c>
      <c r="Z98" s="24">
        <v>32.798557633620376</v>
      </c>
      <c r="AA98" s="24">
        <v>46.220514116979089</v>
      </c>
      <c r="AB98" s="15">
        <v>16.899999999999999</v>
      </c>
      <c r="AC98" s="15"/>
      <c r="AD98" s="15">
        <v>8</v>
      </c>
      <c r="AE98" s="15"/>
      <c r="AF98" s="415">
        <v>15.109651051032815</v>
      </c>
    </row>
    <row r="99" spans="3:32" ht="11.5" x14ac:dyDescent="0.25">
      <c r="C99" s="200"/>
      <c r="D99" s="200"/>
      <c r="E99" s="200"/>
      <c r="J99" s="19">
        <v>98</v>
      </c>
      <c r="K99" s="15"/>
      <c r="L99" s="15"/>
      <c r="M99" s="20">
        <v>9.9178436392705507</v>
      </c>
      <c r="N99" s="21">
        <v>19.2</v>
      </c>
      <c r="O99" s="20">
        <v>10.317636499111536</v>
      </c>
      <c r="P99" s="15"/>
      <c r="Q99" s="16">
        <v>0</v>
      </c>
      <c r="R99" s="15"/>
      <c r="S99" s="15"/>
      <c r="T99" s="20">
        <v>11.220703614263643</v>
      </c>
      <c r="U99" s="15">
        <v>4.0408261849727651</v>
      </c>
      <c r="V99" s="15">
        <v>3.4466207777272513</v>
      </c>
      <c r="W99" s="198">
        <v>10.199999999999999</v>
      </c>
      <c r="X99" s="26">
        <v>3.5117426019948184</v>
      </c>
      <c r="Y99" s="24">
        <v>7.7</v>
      </c>
      <c r="Z99" s="24">
        <v>33.888026431027349</v>
      </c>
      <c r="AA99" s="24">
        <v>47.787765812174477</v>
      </c>
      <c r="AB99" s="15">
        <v>17.5</v>
      </c>
      <c r="AC99" s="15"/>
      <c r="AD99" s="15">
        <v>8.3000000000000007</v>
      </c>
      <c r="AE99" s="15"/>
      <c r="AF99" s="415">
        <v>15.594609404401737</v>
      </c>
    </row>
    <row r="100" spans="3:32" x14ac:dyDescent="0.25">
      <c r="C100"/>
      <c r="D100"/>
      <c r="E100"/>
      <c r="J100" s="19">
        <v>99</v>
      </c>
      <c r="K100" s="15"/>
      <c r="L100" s="15"/>
      <c r="M100" s="20">
        <v>10.228712654748731</v>
      </c>
      <c r="N100" s="21">
        <v>19.8</v>
      </c>
      <c r="O100" s="20">
        <v>10.60706114036897</v>
      </c>
      <c r="P100" s="15"/>
      <c r="Q100" s="16">
        <v>0</v>
      </c>
      <c r="R100" s="15"/>
      <c r="S100" s="15"/>
      <c r="T100" s="20">
        <v>11.600641371715575</v>
      </c>
      <c r="U100" s="15">
        <v>4.1840468038054137</v>
      </c>
      <c r="V100" s="15">
        <v>3.5712199556865287</v>
      </c>
      <c r="W100" s="198">
        <v>10.5</v>
      </c>
      <c r="X100" s="26">
        <v>3.6269675857837274</v>
      </c>
      <c r="Y100" s="24">
        <v>8</v>
      </c>
      <c r="Z100" s="24">
        <v>35.002070079027028</v>
      </c>
      <c r="AA100" s="24">
        <v>49.391436130802205</v>
      </c>
      <c r="AB100" s="15">
        <v>18</v>
      </c>
      <c r="AC100" s="15"/>
      <c r="AD100" s="15">
        <v>8.6</v>
      </c>
      <c r="AE100" s="15"/>
      <c r="AF100" s="415">
        <v>16.089971541739875</v>
      </c>
    </row>
    <row r="101" spans="3:32" x14ac:dyDescent="0.25">
      <c r="C101"/>
      <c r="D101"/>
      <c r="E101"/>
      <c r="J101" s="19">
        <v>100</v>
      </c>
      <c r="K101" s="15"/>
      <c r="L101" s="15"/>
      <c r="M101" s="20">
        <v>10.546053908451237</v>
      </c>
      <c r="N101" s="21">
        <v>20.399999999999999</v>
      </c>
      <c r="O101" s="20">
        <v>10.901572990304043</v>
      </c>
      <c r="P101" s="15"/>
      <c r="Q101" s="16">
        <v>0</v>
      </c>
      <c r="R101" s="198">
        <v>12.430917697577319</v>
      </c>
      <c r="S101" s="198">
        <v>12.778511400361582</v>
      </c>
      <c r="T101" s="20">
        <v>11.98943072602515</v>
      </c>
      <c r="U101" s="15">
        <v>4.330827361370674</v>
      </c>
      <c r="V101" s="15">
        <v>3.6990030467354167</v>
      </c>
      <c r="W101" s="198">
        <v>10.7</v>
      </c>
      <c r="X101" s="26">
        <v>3.7447579848873462</v>
      </c>
      <c r="Y101" s="24"/>
      <c r="Z101" s="24">
        <v>36.140986263961324</v>
      </c>
      <c r="AA101" s="24">
        <v>51.031990634448803</v>
      </c>
      <c r="AB101" s="15">
        <v>18.600000000000001</v>
      </c>
      <c r="AC101" s="15"/>
      <c r="AD101" s="15">
        <v>8.9</v>
      </c>
      <c r="AE101" s="15"/>
      <c r="AF101" s="415">
        <v>16.595852180154335</v>
      </c>
    </row>
    <row r="102" spans="3:32" x14ac:dyDescent="0.25">
      <c r="C102"/>
      <c r="D102"/>
      <c r="E102"/>
      <c r="J102" s="19">
        <v>101</v>
      </c>
      <c r="K102" s="15"/>
      <c r="L102" s="15"/>
      <c r="M102" s="20">
        <v>10.86993540521294</v>
      </c>
      <c r="N102" s="21">
        <v>21</v>
      </c>
      <c r="O102" s="20">
        <v>11.201209252378813</v>
      </c>
      <c r="P102" s="15"/>
      <c r="Q102" s="16">
        <v>0</v>
      </c>
      <c r="R102" s="198">
        <v>12.821599339096661</v>
      </c>
      <c r="S102" s="198">
        <v>13.184195929716466</v>
      </c>
      <c r="T102" s="20">
        <v>12.387186282987983</v>
      </c>
      <c r="U102" s="15">
        <v>4.481219415496029</v>
      </c>
      <c r="V102" s="15">
        <v>3.8300183482197379</v>
      </c>
      <c r="W102" s="198">
        <v>11</v>
      </c>
      <c r="X102" s="26">
        <v>3.8651444046113865</v>
      </c>
      <c r="Y102" s="24"/>
      <c r="Z102" s="24">
        <v>37.305073232004247</v>
      </c>
      <c r="AA102" s="24">
        <v>52.709896067538281</v>
      </c>
      <c r="AB102" s="15">
        <v>19.2</v>
      </c>
      <c r="AC102" s="15"/>
      <c r="AD102" s="15">
        <v>9.1</v>
      </c>
      <c r="AE102" s="15"/>
      <c r="AF102" s="415">
        <v>17.112366129674218</v>
      </c>
    </row>
    <row r="103" spans="3:32" x14ac:dyDescent="0.25">
      <c r="C103"/>
      <c r="D103"/>
      <c r="E103"/>
      <c r="J103" s="19">
        <v>102</v>
      </c>
      <c r="K103" s="15"/>
      <c r="L103" s="15"/>
      <c r="M103" s="20">
        <v>11.200425177076848</v>
      </c>
      <c r="N103" s="21">
        <v>21.7</v>
      </c>
      <c r="O103" s="20">
        <v>11.506007027882097</v>
      </c>
      <c r="P103" s="15"/>
      <c r="Q103" s="16">
        <v>0</v>
      </c>
      <c r="R103" s="198">
        <v>13.220528166699861</v>
      </c>
      <c r="S103" s="198">
        <v>13.598571904741945</v>
      </c>
      <c r="T103" s="20">
        <v>12.794022969753946</v>
      </c>
      <c r="U103" s="15">
        <v>4.6352747465524526</v>
      </c>
      <c r="V103" s="15">
        <v>3.9643143986110823</v>
      </c>
      <c r="W103" s="198">
        <v>11.2</v>
      </c>
      <c r="X103" s="26">
        <v>3.9881575054022718</v>
      </c>
      <c r="Y103" s="24"/>
      <c r="Z103" s="24">
        <v>38.494629784599624</v>
      </c>
      <c r="AA103" s="24">
        <v>54.425620348461948</v>
      </c>
      <c r="AB103" s="15">
        <v>19.7</v>
      </c>
      <c r="AC103" s="15"/>
      <c r="AD103" s="15">
        <v>9.4</v>
      </c>
      <c r="AE103" s="15"/>
      <c r="AF103" s="415">
        <v>17.639628292395649</v>
      </c>
    </row>
    <row r="104" spans="3:32" x14ac:dyDescent="0.25">
      <c r="C104"/>
      <c r="D104"/>
      <c r="E104"/>
      <c r="J104" s="19">
        <v>103</v>
      </c>
      <c r="K104" s="15"/>
      <c r="L104" s="15"/>
      <c r="M104" s="20">
        <v>11.537591283035665</v>
      </c>
      <c r="N104" s="21">
        <v>22.3</v>
      </c>
      <c r="O104" s="20">
        <v>11.816003317217923</v>
      </c>
      <c r="P104" s="15"/>
      <c r="Q104" s="16">
        <v>0</v>
      </c>
      <c r="R104" s="198">
        <v>13.627794858046327</v>
      </c>
      <c r="S104" s="198">
        <v>14.021737580046523</v>
      </c>
      <c r="T104" s="20">
        <v>13.210056032533304</v>
      </c>
      <c r="U104" s="15">
        <v>4.7930453561972355</v>
      </c>
      <c r="V104" s="15">
        <v>4.1019399763052231</v>
      </c>
      <c r="W104" s="198">
        <v>11.5</v>
      </c>
      <c r="X104" s="26">
        <v>4.1138280023990994</v>
      </c>
      <c r="Y104" s="24"/>
      <c r="Z104" s="24">
        <v>39.709955273982004</v>
      </c>
      <c r="AA104" s="24">
        <v>56.179632560863574</v>
      </c>
      <c r="AB104" s="15">
        <v>20.3</v>
      </c>
      <c r="AC104" s="15"/>
      <c r="AD104" s="15">
        <v>9.6999999999999993</v>
      </c>
      <c r="AE104" s="15"/>
      <c r="AF104" s="415">
        <v>18.177753661643013</v>
      </c>
    </row>
    <row r="105" spans="3:32" x14ac:dyDescent="0.25">
      <c r="C105"/>
      <c r="D105"/>
      <c r="E105"/>
      <c r="J105" s="19">
        <v>104</v>
      </c>
      <c r="K105" s="15"/>
      <c r="L105" s="15"/>
      <c r="M105" s="20">
        <v>11.881501808777795</v>
      </c>
      <c r="N105" s="21">
        <v>22.9</v>
      </c>
      <c r="O105" s="20">
        <v>12.131235021164716</v>
      </c>
      <c r="P105" s="15"/>
      <c r="Q105" s="16">
        <v>0</v>
      </c>
      <c r="R105" s="198">
        <v>14.043490188545443</v>
      </c>
      <c r="S105" s="198">
        <v>14.453791346147312</v>
      </c>
      <c r="T105" s="20">
        <v>13.635401034340793</v>
      </c>
      <c r="U105" s="15">
        <v>4.9545834661362358</v>
      </c>
      <c r="V105" s="15">
        <v>4.2429440984384028</v>
      </c>
      <c r="W105" s="198">
        <v>11.7</v>
      </c>
      <c r="X105" s="26">
        <v>4.2421866649934827</v>
      </c>
      <c r="Y105" s="24"/>
      <c r="Z105" s="24">
        <v>40.951349598776375</v>
      </c>
      <c r="AA105" s="15"/>
      <c r="AB105" s="15">
        <v>21</v>
      </c>
      <c r="AC105" s="15"/>
      <c r="AD105" s="15">
        <v>10</v>
      </c>
      <c r="AE105" s="15"/>
      <c r="AF105" s="415">
        <v>18.726857321145541</v>
      </c>
    </row>
    <row r="106" spans="3:32" x14ac:dyDescent="0.25">
      <c r="C106"/>
      <c r="D106"/>
      <c r="E106"/>
      <c r="J106" s="19">
        <v>105</v>
      </c>
      <c r="K106" s="15"/>
      <c r="L106" s="15"/>
      <c r="M106" s="20">
        <v>12.232224866438756</v>
      </c>
      <c r="N106" s="21">
        <v>23.6</v>
      </c>
      <c r="O106" s="20">
        <v>12.451738942107113</v>
      </c>
      <c r="P106" s="15"/>
      <c r="Q106" s="16">
        <v>0</v>
      </c>
      <c r="R106" s="198">
        <v>14.467705030511587</v>
      </c>
      <c r="S106" s="198">
        <v>14.894831728336252</v>
      </c>
      <c r="T106" s="20">
        <v>14.070173852778607</v>
      </c>
      <c r="U106" s="15">
        <v>5.1199415169050706</v>
      </c>
      <c r="V106" s="15">
        <v>4.3873760197209277</v>
      </c>
      <c r="W106" s="198">
        <v>12</v>
      </c>
      <c r="X106" s="26">
        <v>4.3732643163972753</v>
      </c>
      <c r="Y106" s="24"/>
      <c r="Z106" s="24">
        <v>42.219113199676386</v>
      </c>
      <c r="AA106" s="15"/>
      <c r="AB106" s="15">
        <v>21.6</v>
      </c>
      <c r="AC106" s="15"/>
      <c r="AD106" s="15">
        <v>10.3</v>
      </c>
      <c r="AE106" s="15"/>
      <c r="AF106" s="415">
        <v>19.287054444229973</v>
      </c>
    </row>
    <row r="107" spans="3:32" x14ac:dyDescent="0.25">
      <c r="C107"/>
      <c r="D107"/>
      <c r="E107"/>
      <c r="J107" s="19">
        <v>106</v>
      </c>
      <c r="K107" s="15"/>
      <c r="L107" s="15"/>
      <c r="M107" s="20">
        <v>12.589828594356888</v>
      </c>
      <c r="N107" s="21">
        <v>24.3</v>
      </c>
      <c r="O107" s="20">
        <v>12.777551785240794</v>
      </c>
      <c r="P107" s="15"/>
      <c r="Q107" s="16">
        <v>0</v>
      </c>
      <c r="R107" s="198">
        <v>14.900530352334128</v>
      </c>
      <c r="S107" s="198">
        <v>15.344957385565742</v>
      </c>
      <c r="T107" s="20">
        <v>14.514490677854837</v>
      </c>
      <c r="U107" s="15">
        <v>5.2891721666685916</v>
      </c>
      <c r="V107" s="15">
        <v>4.535285231287526</v>
      </c>
      <c r="W107" s="198">
        <v>12.3</v>
      </c>
      <c r="X107" s="26">
        <v>4.5070918332178342</v>
      </c>
      <c r="Y107" s="24"/>
      <c r="Z107" s="24">
        <v>43.513547055197044</v>
      </c>
      <c r="AA107" s="15"/>
      <c r="AB107" s="15">
        <v>22.2</v>
      </c>
      <c r="AC107" s="15"/>
      <c r="AD107" s="15">
        <v>10.7</v>
      </c>
      <c r="AE107" s="15"/>
      <c r="AF107" s="415">
        <v>19.858460293027512</v>
      </c>
    </row>
    <row r="108" spans="3:32" x14ac:dyDescent="0.25">
      <c r="C108"/>
      <c r="D108"/>
      <c r="E108"/>
      <c r="J108" s="19">
        <v>107</v>
      </c>
      <c r="K108" s="15"/>
      <c r="L108" s="15"/>
      <c r="M108" s="20">
        <v>12.954381156833588</v>
      </c>
      <c r="N108" s="21">
        <v>24.9</v>
      </c>
      <c r="O108" s="20">
        <v>13.108710159750879</v>
      </c>
      <c r="P108" s="15"/>
      <c r="Q108" s="16">
        <v>0</v>
      </c>
      <c r="R108" s="198">
        <v>15.342057217662386</v>
      </c>
      <c r="S108" s="198">
        <v>15.7950830427952</v>
      </c>
      <c r="T108" s="20">
        <v>14.968468009838542</v>
      </c>
      <c r="U108" s="15">
        <v>5.4623282900385002</v>
      </c>
      <c r="V108" s="15">
        <v>4.6867214595642723</v>
      </c>
      <c r="W108" s="198">
        <v>12.5</v>
      </c>
      <c r="X108" s="26">
        <v>4.6437001450405901</v>
      </c>
      <c r="Y108" s="24"/>
      <c r="Z108" s="15"/>
      <c r="AA108" s="15"/>
      <c r="AB108" s="15">
        <v>22.9</v>
      </c>
      <c r="AC108" s="15"/>
      <c r="AD108" s="15">
        <v>11</v>
      </c>
      <c r="AE108" s="15"/>
      <c r="AF108" s="415">
        <v>20.441190217695478</v>
      </c>
    </row>
    <row r="109" spans="3:32" x14ac:dyDescent="0.25">
      <c r="C109"/>
      <c r="D109"/>
      <c r="E109"/>
      <c r="J109" s="19">
        <v>108</v>
      </c>
      <c r="K109" s="15"/>
      <c r="L109" s="15"/>
      <c r="M109" s="20">
        <v>13.325950743898263</v>
      </c>
      <c r="N109" s="21">
        <v>25.6</v>
      </c>
      <c r="O109" s="20">
        <v>13.445250579965736</v>
      </c>
      <c r="P109" s="15"/>
      <c r="Q109" s="16">
        <v>0</v>
      </c>
      <c r="R109" s="198">
        <v>15.792376784605544</v>
      </c>
      <c r="S109" s="198">
        <v>16.272859822712288</v>
      </c>
      <c r="T109" s="20">
        <v>15.432222657149493</v>
      </c>
      <c r="U109" s="15">
        <v>5.639462976908427</v>
      </c>
      <c r="V109" s="15">
        <v>4.8417346651517059</v>
      </c>
      <c r="W109" s="198">
        <v>12.8</v>
      </c>
      <c r="X109" s="26">
        <v>4.7831202340189307</v>
      </c>
      <c r="Y109" s="24"/>
      <c r="Z109" s="15"/>
      <c r="AA109" s="15"/>
      <c r="AB109" s="15">
        <v>23.5</v>
      </c>
      <c r="AC109" s="15"/>
      <c r="AD109" s="15">
        <v>11.3</v>
      </c>
      <c r="AE109" s="15"/>
      <c r="AF109" s="415">
        <v>21.035359655653306</v>
      </c>
    </row>
    <row r="110" spans="3:32" x14ac:dyDescent="0.25">
      <c r="C110"/>
      <c r="D110"/>
      <c r="E110"/>
      <c r="J110" s="19">
        <v>109</v>
      </c>
      <c r="K110" s="15"/>
      <c r="L110" s="15"/>
      <c r="M110" s="20">
        <v>13.704605571077449</v>
      </c>
      <c r="N110" s="21"/>
      <c r="O110" s="20">
        <v>13.787209466485489</v>
      </c>
      <c r="P110" s="15"/>
      <c r="Q110" s="16">
        <v>0</v>
      </c>
      <c r="R110" s="198">
        <v>16.251580304946057</v>
      </c>
      <c r="S110" s="198">
        <v>16.750834579083865</v>
      </c>
      <c r="T110" s="20">
        <v>15.905871734281471</v>
      </c>
      <c r="U110" s="15">
        <v>5.8206295313060741</v>
      </c>
      <c r="V110" s="15">
        <v>5.0003750417234052</v>
      </c>
      <c r="W110" s="198">
        <v>13.1</v>
      </c>
      <c r="X110" s="26">
        <v>4.925383134470863</v>
      </c>
      <c r="Y110" s="24"/>
      <c r="Z110" s="15"/>
      <c r="AA110" s="15"/>
      <c r="AB110" s="15">
        <v>24.2</v>
      </c>
      <c r="AC110" s="15"/>
      <c r="AD110" s="15">
        <v>11.7</v>
      </c>
      <c r="AE110" s="15"/>
      <c r="AF110" s="415">
        <v>21.641084130831846</v>
      </c>
    </row>
    <row r="111" spans="3:32" x14ac:dyDescent="0.25">
      <c r="C111"/>
      <c r="D111"/>
      <c r="E111"/>
      <c r="J111" s="19">
        <v>110</v>
      </c>
      <c r="K111" s="15"/>
      <c r="L111" s="15"/>
      <c r="M111" s="20">
        <v>14.090413879168056</v>
      </c>
      <c r="N111" s="21"/>
      <c r="O111" s="20">
        <v>14.134623147287598</v>
      </c>
      <c r="P111" s="15"/>
      <c r="Q111" s="16">
        <v>0</v>
      </c>
      <c r="R111" s="20">
        <v>16.719106666285612</v>
      </c>
      <c r="S111" s="15">
        <v>17.238290561310571</v>
      </c>
      <c r="T111" s="20">
        <v>16.389532659759379</v>
      </c>
      <c r="U111" s="15">
        <v>6.0058814702622563</v>
      </c>
      <c r="V111" s="15">
        <v>5.1626930149402055</v>
      </c>
      <c r="W111" s="198">
        <v>13.4</v>
      </c>
      <c r="X111" s="26">
        <v>5.070519932482723</v>
      </c>
      <c r="Y111" s="24"/>
      <c r="Z111" s="15"/>
      <c r="AA111" s="15"/>
      <c r="AB111" s="15">
        <v>24.9</v>
      </c>
      <c r="AC111" s="15">
        <v>12.048640121098909</v>
      </c>
      <c r="AD111" s="15">
        <v>12</v>
      </c>
      <c r="AE111" s="15"/>
      <c r="AF111" s="415">
        <v>22.258479252936461</v>
      </c>
    </row>
    <row r="112" spans="3:32" x14ac:dyDescent="0.25">
      <c r="C112"/>
      <c r="D112"/>
      <c r="E112"/>
      <c r="J112" s="19">
        <v>111</v>
      </c>
      <c r="K112" s="15"/>
      <c r="L112" s="15"/>
      <c r="M112" s="20">
        <v>14.483443934014762</v>
      </c>
      <c r="N112" s="15"/>
      <c r="O112" s="20">
        <v>14.487527858808678</v>
      </c>
      <c r="P112" s="15"/>
      <c r="Q112" s="16">
        <v>0</v>
      </c>
      <c r="R112" s="20">
        <v>17.196350234708007</v>
      </c>
      <c r="S112" s="15">
        <v>17.735327080609782</v>
      </c>
      <c r="T112" s="20">
        <v>16.883323154128227</v>
      </c>
      <c r="U112" s="15">
        <v>6.1952725226960572</v>
      </c>
      <c r="V112" s="15">
        <v>5.3287392413792372</v>
      </c>
      <c r="W112" s="198">
        <v>13.7</v>
      </c>
      <c r="X112" s="26">
        <v>5.2185617655193166</v>
      </c>
      <c r="Y112" s="24"/>
      <c r="Z112" s="15"/>
      <c r="AA112" s="15"/>
      <c r="AB112" s="15">
        <v>25.6</v>
      </c>
      <c r="AC112" s="15">
        <v>12.384700717263227</v>
      </c>
      <c r="AD112" s="15">
        <v>12.4</v>
      </c>
      <c r="AE112" s="15"/>
      <c r="AF112" s="415">
        <v>22.887660716722554</v>
      </c>
    </row>
    <row r="113" spans="3:32" x14ac:dyDescent="0.25">
      <c r="C113"/>
      <c r="D113"/>
      <c r="E113"/>
      <c r="J113" s="19">
        <v>112</v>
      </c>
      <c r="K113" s="15"/>
      <c r="L113" s="15"/>
      <c r="M113" s="20">
        <v>14.883764026291317</v>
      </c>
      <c r="N113" s="15"/>
      <c r="O113" s="20">
        <v>14.845959747004487</v>
      </c>
      <c r="P113" s="15"/>
      <c r="Q113" s="16">
        <v>0</v>
      </c>
      <c r="R113" s="20">
        <v>17.682752496667085</v>
      </c>
      <c r="S113" s="15">
        <v>18.045711328942701</v>
      </c>
      <c r="T113" s="20">
        <v>17.387361237973312</v>
      </c>
      <c r="U113" s="15">
        <v>6.3888566283160166</v>
      </c>
      <c r="V113" s="15">
        <v>5.4985646074776566</v>
      </c>
      <c r="W113" s="198">
        <v>13.9</v>
      </c>
      <c r="X113" s="26">
        <v>5.3695398220405934</v>
      </c>
      <c r="Y113" s="24"/>
      <c r="Z113" s="15"/>
      <c r="AA113" s="15"/>
      <c r="AB113" s="15">
        <v>26.3</v>
      </c>
      <c r="AC113" s="15">
        <v>12.726994186525838</v>
      </c>
      <c r="AD113" s="15">
        <v>12.7</v>
      </c>
      <c r="AE113" s="15"/>
      <c r="AF113" s="415">
        <v>23.528744301284391</v>
      </c>
    </row>
    <row r="114" spans="3:32" x14ac:dyDescent="0.25">
      <c r="C114"/>
      <c r="D114"/>
      <c r="E114"/>
      <c r="J114" s="19">
        <v>113</v>
      </c>
      <c r="K114" s="15"/>
      <c r="L114" s="15"/>
      <c r="M114" s="20">
        <v>15.291442471285832</v>
      </c>
      <c r="N114" s="15"/>
      <c r="O114" s="20">
        <v>15.209954868387742</v>
      </c>
      <c r="P114" s="15"/>
      <c r="Q114" s="16">
        <v>0</v>
      </c>
      <c r="R114" s="20">
        <v>18.178405084222572</v>
      </c>
      <c r="S114" s="15">
        <v>18.495836986172201</v>
      </c>
      <c r="T114" s="20">
        <v>17.901765229971925</v>
      </c>
      <c r="U114" s="15">
        <v>6.5866879365369178</v>
      </c>
      <c r="V114" s="15">
        <v>5.6722202284906835</v>
      </c>
      <c r="W114" s="198">
        <v>14.2</v>
      </c>
      <c r="X114" s="26">
        <v>5.5234853411245401</v>
      </c>
      <c r="Y114" s="24"/>
      <c r="Z114" s="15"/>
      <c r="AA114" s="15"/>
      <c r="AB114" s="15">
        <v>27</v>
      </c>
      <c r="AC114" s="15">
        <v>13.075578928691328</v>
      </c>
      <c r="AD114" s="15">
        <v>13</v>
      </c>
      <c r="AE114" s="15"/>
      <c r="AF114" s="415">
        <v>24.181845869355765</v>
      </c>
    </row>
    <row r="115" spans="3:32" x14ac:dyDescent="0.25">
      <c r="C115"/>
      <c r="D115"/>
      <c r="E115"/>
      <c r="J115" s="19">
        <v>114</v>
      </c>
      <c r="K115" s="15"/>
      <c r="L115" s="15"/>
      <c r="M115" s="20">
        <v>15.706547608689867</v>
      </c>
      <c r="N115" s="15"/>
      <c r="O115" s="20">
        <v>15.579549191045526</v>
      </c>
      <c r="P115" s="15"/>
      <c r="Q115" s="16">
        <v>0</v>
      </c>
      <c r="R115" s="20">
        <v>18.683399719476252</v>
      </c>
      <c r="S115" s="15">
        <v>18.9459626434017</v>
      </c>
      <c r="T115" s="20">
        <v>18.426653744974303</v>
      </c>
      <c r="U115" s="15">
        <v>6.7888208054117003</v>
      </c>
      <c r="V115" s="15">
        <v>5.8497574474638219</v>
      </c>
      <c r="W115" s="198">
        <v>14.5</v>
      </c>
      <c r="X115" s="26">
        <v>5.6804296120964537</v>
      </c>
      <c r="Y115" s="24"/>
      <c r="Z115" s="15"/>
      <c r="AA115" s="15"/>
      <c r="AB115" s="15">
        <v>27.8</v>
      </c>
      <c r="AC115" s="15">
        <v>13.430513364344685</v>
      </c>
      <c r="AD115" s="15">
        <v>13.4</v>
      </c>
      <c r="AE115" s="15"/>
      <c r="AF115" s="415">
        <v>24.847081366622664</v>
      </c>
    </row>
    <row r="116" spans="3:32" x14ac:dyDescent="0.25">
      <c r="C116"/>
      <c r="D116"/>
      <c r="E116"/>
      <c r="J116" s="19">
        <v>115</v>
      </c>
      <c r="K116" s="15"/>
      <c r="L116" s="15"/>
      <c r="M116" s="20">
        <v>16.129147802390644</v>
      </c>
      <c r="N116" s="15"/>
      <c r="O116" s="20">
        <v>15.954778595635519</v>
      </c>
      <c r="P116" s="15"/>
      <c r="Q116" s="16">
        <v>0</v>
      </c>
      <c r="R116" s="20">
        <v>19.197828213862682</v>
      </c>
      <c r="S116" s="15">
        <v>19.396088300631199</v>
      </c>
      <c r="T116" s="20">
        <v>18.962145692113815</v>
      </c>
      <c r="U116" s="15">
        <v>6.9953098005782595</v>
      </c>
      <c r="V116" s="15">
        <v>6.0312278342183481</v>
      </c>
      <c r="W116" s="198">
        <v>14.8</v>
      </c>
      <c r="X116" s="26">
        <v>5.8404039741637233</v>
      </c>
      <c r="Y116" s="24"/>
      <c r="Z116" s="15"/>
      <c r="AA116" s="15"/>
      <c r="AB116" s="15">
        <v>28.5</v>
      </c>
      <c r="AC116" s="15">
        <v>13.791855934674858</v>
      </c>
      <c r="AD116" s="15">
        <v>13.8</v>
      </c>
      <c r="AE116" s="15"/>
      <c r="AF116" s="415">
        <v>25.524566821047955</v>
      </c>
    </row>
    <row r="117" spans="3:32" x14ac:dyDescent="0.25">
      <c r="C117"/>
      <c r="D117"/>
      <c r="E117"/>
      <c r="J117" s="19">
        <v>116</v>
      </c>
      <c r="K117" s="15"/>
      <c r="L117" s="15"/>
      <c r="M117" s="20">
        <v>16.559311440267642</v>
      </c>
      <c r="N117" s="15"/>
      <c r="O117" s="20">
        <v>16.335678876362817</v>
      </c>
      <c r="P117" s="15"/>
      <c r="Q117" s="16">
        <v>0</v>
      </c>
      <c r="R117" s="20">
        <v>19.721782467451138</v>
      </c>
      <c r="S117" s="20">
        <v>20.376078558110834</v>
      </c>
      <c r="T117" s="20">
        <v>19.508360272946682</v>
      </c>
      <c r="U117" s="15">
        <v>7.2062096942208456</v>
      </c>
      <c r="V117" s="15">
        <v>6.2166831843508081</v>
      </c>
      <c r="W117" s="198">
        <v>15.1</v>
      </c>
      <c r="X117" s="26">
        <v>6.0034398160569795</v>
      </c>
      <c r="Y117" s="24"/>
      <c r="Z117" s="15"/>
      <c r="AA117" s="15"/>
      <c r="AB117" s="15">
        <v>29.3</v>
      </c>
      <c r="AC117" s="15">
        <v>14.159665101301098</v>
      </c>
      <c r="AD117" s="15">
        <v>14.2</v>
      </c>
      <c r="AE117" s="15"/>
      <c r="AF117" s="415">
        <v>26.214418342207104</v>
      </c>
    </row>
    <row r="118" spans="3:32" x14ac:dyDescent="0.25">
      <c r="C118"/>
      <c r="D118"/>
      <c r="E118"/>
      <c r="J118" s="19">
        <v>117</v>
      </c>
      <c r="K118" s="15"/>
      <c r="L118" s="15"/>
      <c r="M118" s="20">
        <v>16.997106933992345</v>
      </c>
      <c r="N118" s="15"/>
      <c r="O118" s="20">
        <v>16.72228574193737</v>
      </c>
      <c r="P118" s="15"/>
      <c r="Q118" s="16">
        <v>0</v>
      </c>
      <c r="R118" s="20">
        <v>20.255354468259512</v>
      </c>
      <c r="S118" s="20">
        <v>20.932742257155923</v>
      </c>
      <c r="T118" s="20">
        <v>20.065416979618071</v>
      </c>
      <c r="U118" s="15">
        <v>7.4215754640455929</v>
      </c>
      <c r="V118" s="15">
        <v>6.4061755182450035</v>
      </c>
      <c r="W118" s="198">
        <v>15.4</v>
      </c>
      <c r="X118" s="26">
        <v>6.1695685756766006</v>
      </c>
      <c r="Y118" s="24"/>
      <c r="Z118" s="15"/>
      <c r="AA118" s="15"/>
      <c r="AB118" s="15">
        <v>30.1</v>
      </c>
      <c r="AC118" s="15">
        <v>14.533999346102313</v>
      </c>
      <c r="AD118" s="15">
        <v>14.6</v>
      </c>
      <c r="AE118" s="15"/>
      <c r="AF118" s="415">
        <v>26.916752120635362</v>
      </c>
    </row>
    <row r="119" spans="3:32" x14ac:dyDescent="0.25">
      <c r="C119"/>
      <c r="D119"/>
      <c r="E119"/>
      <c r="J119" s="19">
        <v>118</v>
      </c>
      <c r="K119" s="15"/>
      <c r="L119" s="15"/>
      <c r="M119" s="20">
        <v>17.44260271883067</v>
      </c>
      <c r="N119" s="15"/>
      <c r="O119" s="20">
        <v>17.114634816512599</v>
      </c>
      <c r="P119" s="15"/>
      <c r="Q119" s="16">
        <v>0</v>
      </c>
      <c r="R119" s="20">
        <v>20.798636291578934</v>
      </c>
      <c r="S119" s="20">
        <v>21.499681344581045</v>
      </c>
      <c r="T119" s="20">
        <v>20.633435593056575</v>
      </c>
      <c r="U119" s="15">
        <v>7.6414622922698321</v>
      </c>
      <c r="V119" s="15">
        <v>6.5997570800972172</v>
      </c>
      <c r="W119" s="198">
        <v>15.7</v>
      </c>
      <c r="X119" s="26">
        <v>6.3388217397447404</v>
      </c>
      <c r="Y119" s="24"/>
      <c r="Z119" s="15"/>
      <c r="AA119" s="15"/>
      <c r="AB119" s="15">
        <v>30.8</v>
      </c>
      <c r="AC119" s="15">
        <v>14.914917171049346</v>
      </c>
      <c r="AD119" s="15">
        <v>15</v>
      </c>
      <c r="AE119" s="15"/>
      <c r="AF119" s="415">
        <v>27.631684427185085</v>
      </c>
    </row>
    <row r="120" spans="3:32" x14ac:dyDescent="0.25">
      <c r="C120"/>
      <c r="D120"/>
      <c r="E120"/>
      <c r="J120" s="19">
        <v>119</v>
      </c>
      <c r="K120" s="15"/>
      <c r="L120" s="15"/>
      <c r="M120" s="20">
        <v>17.895867253450263</v>
      </c>
      <c r="N120" s="15"/>
      <c r="O120" s="20">
        <v>17.512761640605838</v>
      </c>
      <c r="P120" s="15"/>
      <c r="Q120" s="16">
        <v>0</v>
      </c>
      <c r="R120" s="20">
        <v>21.351720099309752</v>
      </c>
      <c r="S120" s="20">
        <v>22.076995999139065</v>
      </c>
      <c r="T120" s="20">
        <v>21.212536181195063</v>
      </c>
      <c r="U120" s="15">
        <v>7.8659255646253703</v>
      </c>
      <c r="V120" s="15">
        <v>6.7974803369538117</v>
      </c>
      <c r="W120" s="198">
        <v>16</v>
      </c>
      <c r="X120" s="26">
        <v>6.5112308434630615</v>
      </c>
      <c r="Y120" s="24"/>
      <c r="Z120" s="15"/>
      <c r="AA120" s="15"/>
      <c r="AB120" s="15">
        <v>31.7</v>
      </c>
      <c r="AC120" s="15">
        <v>15.302477098040013</v>
      </c>
      <c r="AD120" s="15">
        <v>15.4</v>
      </c>
      <c r="AE120" s="15"/>
      <c r="AF120" s="415">
        <v>28.359331612394406</v>
      </c>
    </row>
    <row r="121" spans="3:32" x14ac:dyDescent="0.25">
      <c r="C121"/>
      <c r="D121"/>
      <c r="E121"/>
      <c r="J121" s="19">
        <v>120</v>
      </c>
      <c r="K121" s="15"/>
      <c r="L121" s="15"/>
      <c r="M121" s="20">
        <v>18.35696901972921</v>
      </c>
      <c r="N121" s="15"/>
      <c r="O121" s="20">
        <v>17.916701672001018</v>
      </c>
      <c r="P121" s="15"/>
      <c r="Q121" s="16">
        <v>0</v>
      </c>
      <c r="R121" s="20">
        <v>21.914698139307891</v>
      </c>
      <c r="S121" s="20">
        <v>22.66478651851201</v>
      </c>
      <c r="T121" s="20">
        <v>21.802839097216737</v>
      </c>
      <c r="U121" s="15">
        <v>8.0950208693744337</v>
      </c>
      <c r="V121" s="15">
        <v>6.9993979777611282</v>
      </c>
      <c r="W121" s="198">
        <v>16.399999999999999</v>
      </c>
      <c r="X121" s="26">
        <v>6.6868274701754089</v>
      </c>
      <c r="Y121" s="24"/>
      <c r="Z121" s="15"/>
      <c r="AA121" s="15"/>
      <c r="AB121" s="15">
        <v>32.5</v>
      </c>
      <c r="AC121" s="15">
        <v>15.69673766873713</v>
      </c>
      <c r="AD121" s="15">
        <v>15.8</v>
      </c>
      <c r="AE121" s="15"/>
    </row>
    <row r="122" spans="3:32" x14ac:dyDescent="0.25">
      <c r="C122"/>
      <c r="D122"/>
      <c r="E122"/>
      <c r="J122" s="19">
        <v>121</v>
      </c>
      <c r="K122" s="15"/>
      <c r="L122" s="15"/>
      <c r="M122" s="20">
        <v>18.825976522569167</v>
      </c>
      <c r="N122" s="15"/>
      <c r="O122" s="20">
        <v>18.32649028663398</v>
      </c>
      <c r="P122" s="15"/>
      <c r="Q122" s="16">
        <v>0</v>
      </c>
      <c r="R122" s="20">
        <v>22.487662744741758</v>
      </c>
      <c r="S122" s="20">
        <v>23.263153318451376</v>
      </c>
      <c r="T122" s="20">
        <v>22.404464977827498</v>
      </c>
      <c r="U122" s="15">
        <v>8.3288039963392393</v>
      </c>
      <c r="V122" s="15">
        <v>7.2055629124273217</v>
      </c>
      <c r="W122" s="198"/>
      <c r="X122" s="26">
        <v>6.8656432510358965</v>
      </c>
      <c r="Y122" s="24"/>
      <c r="Z122" s="15"/>
      <c r="AA122" s="15"/>
      <c r="AB122" s="15">
        <v>33.299999999999997</v>
      </c>
      <c r="AC122" s="15">
        <v>16.097757444408735</v>
      </c>
      <c r="AD122" s="15">
        <v>16.2</v>
      </c>
      <c r="AE122" s="15"/>
    </row>
    <row r="123" spans="3:32" ht="15" customHeight="1" x14ac:dyDescent="0.25">
      <c r="C123"/>
      <c r="D123"/>
      <c r="E123"/>
      <c r="J123" s="19">
        <v>122</v>
      </c>
      <c r="K123" s="15"/>
      <c r="L123" s="15"/>
      <c r="M123" s="20">
        <v>19.302958289711228</v>
      </c>
      <c r="N123" s="15"/>
      <c r="O123" s="20">
        <v>18.74216277946136</v>
      </c>
      <c r="P123" s="15"/>
      <c r="Q123" s="16">
        <v>0</v>
      </c>
      <c r="R123" s="20">
        <v>23.070706333458897</v>
      </c>
      <c r="S123" s="20">
        <v>23.87219693193077</v>
      </c>
      <c r="T123" s="20">
        <v>23.017534741552996</v>
      </c>
      <c r="U123" s="15">
        <v>8.5673309359438825</v>
      </c>
      <c r="V123" s="15">
        <v>7.4160282708961942</v>
      </c>
      <c r="W123" s="198"/>
      <c r="X123" s="26">
        <v>7.047709864681968</v>
      </c>
      <c r="Y123" s="24"/>
      <c r="Z123" s="15"/>
      <c r="AA123" s="15"/>
      <c r="AB123" s="15">
        <v>34.200000000000003</v>
      </c>
      <c r="AC123" s="15">
        <v>16.505595005771347</v>
      </c>
      <c r="AD123" s="15">
        <v>16.600000000000001</v>
      </c>
      <c r="AE123" s="15"/>
    </row>
    <row r="124" spans="3:32" x14ac:dyDescent="0.25">
      <c r="C124"/>
      <c r="D124"/>
      <c r="E124"/>
      <c r="J124" s="19">
        <v>123</v>
      </c>
      <c r="K124" s="15"/>
      <c r="L124" s="15"/>
      <c r="M124" s="20">
        <v>19.787982871554423</v>
      </c>
      <c r="N124" s="15"/>
      <c r="O124" s="20">
        <v>19.163754365312869</v>
      </c>
      <c r="P124" s="15"/>
      <c r="Q124" s="16">
        <v>0</v>
      </c>
      <c r="R124" s="20">
        <v>23.663921407363208</v>
      </c>
      <c r="S124" s="20">
        <v>24.492018008312876</v>
      </c>
      <c r="T124" s="20">
        <v>23.642169587058998</v>
      </c>
      <c r="U124" s="15">
        <v>8.8106578782687457</v>
      </c>
      <c r="V124" s="15">
        <v>7.6308474022322725</v>
      </c>
      <c r="W124" s="198"/>
      <c r="X124" s="26">
        <v>7.2330590369122296</v>
      </c>
      <c r="Y124" s="24"/>
      <c r="Z124" s="15"/>
      <c r="AA124" s="15"/>
      <c r="AB124" s="15">
        <v>35</v>
      </c>
      <c r="AC124" s="15">
        <v>16.920308952835551</v>
      </c>
      <c r="AD124" s="15">
        <v>17</v>
      </c>
      <c r="AE124" s="15"/>
    </row>
    <row r="125" spans="3:32" x14ac:dyDescent="0.25">
      <c r="C125"/>
      <c r="D125"/>
      <c r="E125"/>
      <c r="J125" s="19">
        <v>124</v>
      </c>
      <c r="K125" s="15"/>
      <c r="L125" s="15"/>
      <c r="M125" s="20">
        <v>20.281118840977438</v>
      </c>
      <c r="N125" s="15"/>
      <c r="O125" s="20">
        <v>19.591300179727838</v>
      </c>
      <c r="P125" s="15"/>
      <c r="Q125" s="16">
        <v>0</v>
      </c>
      <c r="R125" s="20">
        <v>24.267400551801277</v>
      </c>
      <c r="S125" s="20">
        <v>25.122717312528376</v>
      </c>
      <c r="T125" s="20">
        <v>24.278490991496788</v>
      </c>
      <c r="U125" s="15">
        <v>9.0588412121173327</v>
      </c>
      <c r="V125" s="15">
        <v>7.8500738737173634</v>
      </c>
      <c r="W125" s="198"/>
      <c r="X125" s="26">
        <v>7.4217225403693856</v>
      </c>
      <c r="Y125" s="24"/>
      <c r="Z125" s="15"/>
      <c r="AA125" s="15"/>
      <c r="AB125" s="15">
        <v>35.9</v>
      </c>
      <c r="AC125" s="15">
        <v>17.341957904754199</v>
      </c>
      <c r="AD125" s="15">
        <v>17.5</v>
      </c>
      <c r="AE125" s="15"/>
    </row>
    <row r="126" spans="3:32" x14ac:dyDescent="0.25">
      <c r="C126"/>
      <c r="D126"/>
      <c r="E126"/>
      <c r="J126" s="19">
        <v>125</v>
      </c>
      <c r="K126" s="15"/>
      <c r="L126" s="15"/>
      <c r="M126" s="20">
        <v>20.782434793163304</v>
      </c>
      <c r="N126" s="15"/>
      <c r="O126" s="20">
        <v>20.024835279775964</v>
      </c>
      <c r="P126" s="15"/>
      <c r="Q126" s="16">
        <v>0</v>
      </c>
      <c r="R126" s="20">
        <v>24.88123643495819</v>
      </c>
      <c r="S126" s="20">
        <v>25.764395724266929</v>
      </c>
      <c r="T126" s="20">
        <v>24.926620708870704</v>
      </c>
      <c r="U126" s="15">
        <v>9.3119375240945512</v>
      </c>
      <c r="V126" s="15">
        <v>8.0737614699581037</v>
      </c>
      <c r="W126" s="198"/>
      <c r="X126" s="26">
        <v>7.6137321942275076</v>
      </c>
      <c r="Y126" s="24"/>
      <c r="Z126" s="15"/>
      <c r="AA126" s="15"/>
      <c r="AB126" s="15">
        <v>36.799999999999997</v>
      </c>
      <c r="AC126" s="15">
        <v>17.770600499672799</v>
      </c>
      <c r="AD126" s="15">
        <v>17.899999999999999</v>
      </c>
      <c r="AE126" s="15"/>
    </row>
    <row r="127" spans="3:32" x14ac:dyDescent="0.25">
      <c r="C127"/>
      <c r="D127"/>
      <c r="E127"/>
      <c r="J127" s="19">
        <v>126</v>
      </c>
      <c r="K127" s="15"/>
      <c r="L127" s="15"/>
      <c r="M127" s="20">
        <v>21.291999345426614</v>
      </c>
      <c r="N127" s="15"/>
      <c r="O127" s="20">
        <v>20.464394644863948</v>
      </c>
      <c r="P127" s="15"/>
      <c r="Q127" s="16">
        <v>0</v>
      </c>
      <c r="R127" s="20">
        <v>25.505521807262848</v>
      </c>
      <c r="S127" s="20">
        <v>26.417154237181428</v>
      </c>
      <c r="T127" s="20">
        <v>25.586680768428888</v>
      </c>
      <c r="U127" s="15">
        <v>9.5700035976972746</v>
      </c>
      <c r="V127" s="15">
        <v>8.3019641920043536</v>
      </c>
      <c r="W127" s="198"/>
      <c r="X127" s="26">
        <v>7.8091198638843178</v>
      </c>
      <c r="Y127" s="24"/>
      <c r="Z127" s="15"/>
      <c r="AA127" s="15"/>
      <c r="AB127" s="15">
        <v>37.700000000000003</v>
      </c>
      <c r="AC127" s="15">
        <v>18.206295394582529</v>
      </c>
      <c r="AD127" s="15">
        <v>18.399999999999999</v>
      </c>
      <c r="AE127" s="15"/>
    </row>
    <row r="128" spans="3:32" x14ac:dyDescent="0.25">
      <c r="C128"/>
      <c r="D128"/>
      <c r="E128"/>
      <c r="J128" s="19">
        <v>127</v>
      </c>
      <c r="K128" s="15"/>
      <c r="L128" s="15"/>
      <c r="M128" s="20">
        <v>21.809881137043199</v>
      </c>
      <c r="N128" s="15"/>
      <c r="O128" s="20">
        <v>20.91001317752589</v>
      </c>
      <c r="P128" s="15"/>
      <c r="Q128" s="16">
        <v>0</v>
      </c>
      <c r="R128" s="20">
        <v>26.140349500802049</v>
      </c>
      <c r="S128" s="20">
        <v>27.081093958103182</v>
      </c>
      <c r="T128" s="20">
        <v>26.258793473075936</v>
      </c>
      <c r="U128" s="15">
        <v>9.8330964124157703</v>
      </c>
      <c r="V128" s="15">
        <v>8.534736256478082</v>
      </c>
      <c r="W128" s="198"/>
      <c r="X128" s="26">
        <v>8.0079174606575361</v>
      </c>
      <c r="Y128" s="24"/>
      <c r="Z128" s="15"/>
      <c r="AA128" s="15"/>
      <c r="AB128" s="15">
        <v>38.6</v>
      </c>
      <c r="AC128" s="15">
        <v>18.649101265175521</v>
      </c>
      <c r="AD128" s="15">
        <v>18.8</v>
      </c>
      <c r="AE128" s="15"/>
    </row>
    <row r="129" spans="3:31" x14ac:dyDescent="0.25">
      <c r="C129"/>
      <c r="D129"/>
      <c r="E129"/>
      <c r="J129" s="19">
        <v>128</v>
      </c>
      <c r="K129" s="15"/>
      <c r="L129" s="15"/>
      <c r="M129" s="20">
        <v>22.336148829083239</v>
      </c>
      <c r="N129" s="15"/>
      <c r="O129" s="20">
        <v>21.361725704201326</v>
      </c>
      <c r="P129" s="15"/>
      <c r="Q129" s="16">
        <v>0</v>
      </c>
      <c r="R129" s="20">
        <v>26.785812428743448</v>
      </c>
      <c r="S129" s="20">
        <v>27.756316106268866</v>
      </c>
      <c r="T129" s="20">
        <v>26.943081397807497</v>
      </c>
      <c r="U129" s="15">
        <v>10.101273142846805</v>
      </c>
      <c r="V129" s="15">
        <v>8.7721320947129762</v>
      </c>
      <c r="W129" s="198"/>
      <c r="X129" s="26">
        <v>8.2101569414859306</v>
      </c>
      <c r="Y129" s="24"/>
      <c r="Z129" s="15"/>
      <c r="AA129" s="15"/>
      <c r="AB129" s="15">
        <v>39.6</v>
      </c>
      <c r="AC129" s="15">
        <v>19.099076805702079</v>
      </c>
      <c r="AD129" s="15">
        <v>19.3</v>
      </c>
      <c r="AE129" s="15"/>
    </row>
    <row r="130" spans="3:31" x14ac:dyDescent="0.25">
      <c r="C130"/>
      <c r="D130"/>
      <c r="E130"/>
      <c r="J130" s="19">
        <v>129</v>
      </c>
      <c r="K130" s="15"/>
      <c r="L130" s="15"/>
      <c r="M130" s="20">
        <v>22.870871104246376</v>
      </c>
      <c r="N130" s="15"/>
      <c r="O130" s="20">
        <v>21.819566975997699</v>
      </c>
      <c r="P130" s="15"/>
      <c r="Q130" s="16">
        <v>0</v>
      </c>
      <c r="R130" s="20">
        <v>27.442003584767068</v>
      </c>
      <c r="S130" s="20">
        <v>28.44292201255907</v>
      </c>
      <c r="T130" s="20">
        <v>27.639667388165673</v>
      </c>
      <c r="U130" s="15">
        <v>10.374591157817374</v>
      </c>
      <c r="V130" s="15">
        <v>9.0142063519038391</v>
      </c>
      <c r="W130" s="198"/>
      <c r="X130" s="26">
        <v>8.4158703086344566</v>
      </c>
      <c r="Y130" s="24"/>
      <c r="Z130" s="15"/>
      <c r="AA130" s="15"/>
      <c r="AB130" s="15">
        <v>40.5</v>
      </c>
      <c r="AC130" s="15">
        <v>19.556280728830728</v>
      </c>
      <c r="AD130" s="15">
        <v>19.7</v>
      </c>
      <c r="AE130" s="15"/>
    </row>
    <row r="131" spans="3:31" x14ac:dyDescent="0.25">
      <c r="C131"/>
      <c r="D131"/>
      <c r="E131"/>
      <c r="J131" s="19">
        <v>130</v>
      </c>
      <c r="K131" s="15"/>
      <c r="L131" s="15"/>
      <c r="M131" s="20">
        <v>23.414116666699208</v>
      </c>
      <c r="N131" s="15"/>
      <c r="O131" s="20">
        <v>22.283571669440139</v>
      </c>
      <c r="P131" s="15"/>
      <c r="Q131" s="16">
        <v>0</v>
      </c>
      <c r="R131" s="20">
        <v>28.109016042505143</v>
      </c>
      <c r="S131" s="20">
        <v>29.141013118747672</v>
      </c>
      <c r="T131" s="20">
        <v>28.348674558715928</v>
      </c>
      <c r="U131" s="15">
        <v>10.653108019519474</v>
      </c>
      <c r="V131" s="15">
        <v>9.2610138862663138</v>
      </c>
      <c r="W131" s="198"/>
      <c r="X131" s="26">
        <v>8.6250896094036982</v>
      </c>
      <c r="Y131" s="24"/>
      <c r="Z131" s="15"/>
      <c r="AA131" s="15"/>
      <c r="AB131" s="15">
        <v>41.5</v>
      </c>
      <c r="AC131" s="15">
        <v>20.020771765509561</v>
      </c>
      <c r="AD131" s="15">
        <v>20.3</v>
      </c>
      <c r="AE131" s="15"/>
    </row>
    <row r="132" spans="3:31" x14ac:dyDescent="0.25">
      <c r="C132"/>
      <c r="D132"/>
      <c r="E132"/>
      <c r="J132" s="19">
        <v>131</v>
      </c>
      <c r="K132" s="15"/>
      <c r="L132" s="15"/>
      <c r="M132" s="20">
        <v>23.965954241915661</v>
      </c>
      <c r="N132" s="15"/>
      <c r="O132" s="20">
        <v>22.753774387208114</v>
      </c>
      <c r="P132" s="15"/>
      <c r="Q132" s="16">
        <v>0</v>
      </c>
      <c r="R132" s="20">
        <v>28.786942954990426</v>
      </c>
      <c r="S132" s="20">
        <v>29.850690976762088</v>
      </c>
      <c r="T132" s="20">
        <v>29.070226291543335</v>
      </c>
      <c r="U132" s="15">
        <v>10.936881482655208</v>
      </c>
      <c r="V132" s="15">
        <v>9.5126097682062341</v>
      </c>
      <c r="W132" s="198"/>
      <c r="X132" s="26">
        <v>8.837846935843471</v>
      </c>
      <c r="Y132" s="24"/>
      <c r="Z132" s="15"/>
      <c r="AA132" s="15"/>
      <c r="AB132" s="15">
        <v>42.5</v>
      </c>
      <c r="AC132" s="15">
        <v>20.492608664830588</v>
      </c>
      <c r="AD132" s="15">
        <v>20.8</v>
      </c>
      <c r="AE132" s="15"/>
    </row>
    <row r="133" spans="3:31" x14ac:dyDescent="0.25">
      <c r="C133"/>
      <c r="D133"/>
      <c r="E133"/>
      <c r="J133" s="19">
        <v>132</v>
      </c>
      <c r="K133" s="15"/>
      <c r="L133" s="15"/>
      <c r="M133" s="20">
        <v>24.526452576519709</v>
      </c>
      <c r="N133" s="15"/>
      <c r="O133" s="20">
        <v>23.712911941536984</v>
      </c>
      <c r="P133" s="15"/>
      <c r="Q133" s="16">
        <v>0</v>
      </c>
      <c r="R133" s="20">
        <v>29.475877554112195</v>
      </c>
      <c r="S133" s="20">
        <v>30.572057247954341</v>
      </c>
      <c r="T133" s="20">
        <v>29.804446234769696</v>
      </c>
      <c r="U133" s="15">
        <v>11.225969493592334</v>
      </c>
      <c r="V133" s="15">
        <v>9.7690492794986596</v>
      </c>
      <c r="W133" s="198"/>
      <c r="X133" s="26">
        <v>9.0541744244701619</v>
      </c>
      <c r="Y133" s="24"/>
      <c r="Z133" s="15"/>
      <c r="AA133" s="15"/>
      <c r="AB133" s="15">
        <v>43.5</v>
      </c>
      <c r="AC133" s="15">
        <v>20.971850193895403</v>
      </c>
      <c r="AD133" s="15">
        <v>21.2</v>
      </c>
      <c r="AE133" s="15"/>
    </row>
    <row r="134" spans="3:31" x14ac:dyDescent="0.25">
      <c r="C134"/>
      <c r="D134"/>
      <c r="E134"/>
      <c r="J134" s="19">
        <v>133</v>
      </c>
      <c r="K134" s="15"/>
      <c r="L134" s="15"/>
      <c r="M134" s="20">
        <v>25.095680438130294</v>
      </c>
      <c r="N134" s="15"/>
      <c r="O134" s="20">
        <v>24.201915620676534</v>
      </c>
      <c r="P134" s="15"/>
      <c r="Q134" s="16">
        <v>0</v>
      </c>
      <c r="R134" s="20">
        <v>30.175913150080309</v>
      </c>
      <c r="S134" s="20">
        <v>31.305213702381952</v>
      </c>
      <c r="T134" s="20">
        <v>30.551458301089539</v>
      </c>
      <c r="U134" s="15">
        <v>11.520430189529916</v>
      </c>
      <c r="V134" s="15">
        <v>10.030387912476359</v>
      </c>
      <c r="W134" s="198"/>
      <c r="X134" s="26">
        <v>9.274104255988382</v>
      </c>
      <c r="Y134" s="24"/>
      <c r="Z134" s="15"/>
      <c r="AA134" s="15"/>
      <c r="AB134" s="15">
        <v>44.5</v>
      </c>
      <c r="AC134" s="15">
        <v>21.458555137683309</v>
      </c>
      <c r="AD134" s="15">
        <v>21.8</v>
      </c>
      <c r="AE134" s="15"/>
    </row>
    <row r="135" spans="3:31" x14ac:dyDescent="0.25">
      <c r="C135"/>
      <c r="D135"/>
      <c r="E135"/>
      <c r="J135" s="19">
        <v>134</v>
      </c>
      <c r="K135" s="15"/>
      <c r="L135" s="15"/>
      <c r="M135" s="20">
        <v>25.673706615208449</v>
      </c>
      <c r="N135" s="15"/>
      <c r="O135" s="20">
        <v>24.697255010684202</v>
      </c>
      <c r="P135" s="15"/>
      <c r="Q135" s="16">
        <v>0</v>
      </c>
      <c r="R135" s="20">
        <v>30.887143130896892</v>
      </c>
      <c r="S135" s="20">
        <v>32.050262218099562</v>
      </c>
      <c r="T135" s="20">
        <v>31.311386666325436</v>
      </c>
      <c r="U135" s="15">
        <v>11.820321897673878</v>
      </c>
      <c r="V135" s="15">
        <v>10.296681369227352</v>
      </c>
      <c r="W135" s="198"/>
      <c r="X135" s="26">
        <v>9.4976686550161471</v>
      </c>
      <c r="Y135" s="24"/>
      <c r="Z135" s="15"/>
      <c r="AA135" s="15"/>
      <c r="AB135" s="15">
        <v>45.5</v>
      </c>
      <c r="AC135" s="15">
        <v>21.952782298921218</v>
      </c>
      <c r="AD135" s="15">
        <v>22.3</v>
      </c>
      <c r="AE135" s="15"/>
    </row>
    <row r="136" spans="3:31" x14ac:dyDescent="0.25">
      <c r="C136"/>
      <c r="D136"/>
      <c r="E136"/>
      <c r="J136" s="19">
        <v>135</v>
      </c>
      <c r="K136" s="15"/>
      <c r="L136" s="15"/>
      <c r="M136" s="20">
        <v>26.260599916907033</v>
      </c>
      <c r="N136" s="15"/>
      <c r="O136" s="20">
        <v>25.198964355616404</v>
      </c>
      <c r="P136" s="15"/>
      <c r="Q136" s="16">
        <v>0</v>
      </c>
      <c r="R136" s="20">
        <v>31.60966096183569</v>
      </c>
      <c r="S136" s="20">
        <v>32.807304780460228</v>
      </c>
      <c r="T136" s="20">
        <v>32.084355768001963</v>
      </c>
      <c r="U136" s="15">
        <v>12.125703134422556</v>
      </c>
      <c r="V136" s="15">
        <v>10.56798556080196</v>
      </c>
      <c r="W136" s="198"/>
      <c r="X136" s="26">
        <v>9.7248998898139369</v>
      </c>
      <c r="Y136" s="24"/>
      <c r="Z136" s="15"/>
      <c r="AA136" s="15"/>
      <c r="AB136" s="15">
        <v>46.6</v>
      </c>
      <c r="AC136" s="15">
        <v>22.454590497955575</v>
      </c>
      <c r="AD136" s="15">
        <v>22.8</v>
      </c>
      <c r="AE136" s="15"/>
    </row>
    <row r="137" spans="3:31" x14ac:dyDescent="0.25">
      <c r="C137"/>
      <c r="D137"/>
      <c r="E137"/>
      <c r="J137" s="19">
        <v>136</v>
      </c>
      <c r="K137" s="15"/>
      <c r="L137" s="15"/>
      <c r="M137" s="20">
        <v>26.85642917292234</v>
      </c>
      <c r="N137" s="15"/>
      <c r="O137" s="20">
        <v>25.707077829842628</v>
      </c>
      <c r="P137" s="15"/>
      <c r="Q137" s="16">
        <v>0</v>
      </c>
      <c r="R137" s="20">
        <v>32.343560184928265</v>
      </c>
      <c r="S137" s="20">
        <v>33.57644348142621</v>
      </c>
      <c r="T137" s="20">
        <v>32.870490303938226</v>
      </c>
      <c r="U137" s="15">
        <v>12.43663260456127</v>
      </c>
      <c r="V137" s="15">
        <v>10.844356606428292</v>
      </c>
      <c r="W137" s="198"/>
      <c r="X137" s="26">
        <v>9.9558302720175664</v>
      </c>
      <c r="Y137" s="24"/>
      <c r="Z137" s="15"/>
      <c r="AA137" s="15"/>
      <c r="AB137" s="15">
        <v>47.6</v>
      </c>
      <c r="AC137" s="15"/>
      <c r="AD137" s="15">
        <v>23.4</v>
      </c>
      <c r="AE137" s="15"/>
    </row>
    <row r="138" spans="3:31" x14ac:dyDescent="0.25">
      <c r="C138"/>
      <c r="D138"/>
      <c r="E138"/>
      <c r="J138" s="19">
        <v>137</v>
      </c>
      <c r="K138" s="15"/>
      <c r="L138" s="15"/>
      <c r="M138" s="20">
        <v>27.461263233348141</v>
      </c>
      <c r="N138" s="15"/>
      <c r="O138" s="20">
        <v>26.221629538697922</v>
      </c>
      <c r="P138" s="15"/>
      <c r="Q138" s="16">
        <v>0</v>
      </c>
      <c r="R138" s="20">
        <v>33.088934418458166</v>
      </c>
      <c r="S138" s="20">
        <v>34.357780518889513</v>
      </c>
      <c r="T138" s="20">
        <v>33.669915230857889</v>
      </c>
      <c r="U138" s="15">
        <v>12.753169200466829</v>
      </c>
      <c r="V138" s="15">
        <v>11.125850832736758</v>
      </c>
      <c r="W138" s="198"/>
      <c r="X138" s="15"/>
      <c r="Y138" s="24"/>
      <c r="Z138" s="15"/>
      <c r="AA138" s="15"/>
      <c r="AB138" s="15">
        <v>48.7</v>
      </c>
      <c r="AC138" s="15"/>
      <c r="AD138" s="15">
        <v>24</v>
      </c>
      <c r="AE138" s="15"/>
    </row>
    <row r="139" spans="3:31" x14ac:dyDescent="0.25">
      <c r="C139"/>
      <c r="D139"/>
      <c r="E139"/>
      <c r="J139" s="19">
        <v>138</v>
      </c>
      <c r="K139" s="15"/>
      <c r="L139" s="15"/>
      <c r="M139" s="20">
        <v>28.075170968531324</v>
      </c>
      <c r="N139" s="15"/>
      <c r="O139" s="20">
        <v>26.742653519125287</v>
      </c>
      <c r="P139" s="15"/>
      <c r="Q139" s="16">
        <v>0</v>
      </c>
      <c r="R139" s="20">
        <v>33.84587735646133</v>
      </c>
      <c r="S139" s="20">
        <v>35.15141819600197</v>
      </c>
      <c r="T139" s="20">
        <v>34.482755763017181</v>
      </c>
      <c r="U139" s="15">
        <v>13.075372001320838</v>
      </c>
      <c r="V139" s="15">
        <v>11.412524772993002</v>
      </c>
      <c r="W139" s="198"/>
      <c r="X139" s="15"/>
      <c r="Y139" s="24"/>
      <c r="Z139" s="15"/>
      <c r="AA139" s="15"/>
      <c r="AB139" s="15">
        <v>49.8</v>
      </c>
      <c r="AC139" s="15"/>
      <c r="AD139" s="15">
        <v>24.5</v>
      </c>
      <c r="AE139" s="15"/>
    </row>
    <row r="140" spans="3:31" x14ac:dyDescent="0.25">
      <c r="C140"/>
      <c r="D140"/>
      <c r="E140"/>
      <c r="J140" s="19">
        <v>139</v>
      </c>
      <c r="K140" s="15"/>
      <c r="L140" s="15"/>
      <c r="M140" s="20">
        <v>28.698221268930585</v>
      </c>
      <c r="N140" s="15"/>
      <c r="O140" s="20">
        <v>27.270183740306084</v>
      </c>
      <c r="P140" s="15"/>
      <c r="Q140" s="16">
        <v>0</v>
      </c>
      <c r="R140" s="20">
        <v>34.614482768233977</v>
      </c>
      <c r="S140" s="20">
        <v>35.95745892051351</v>
      </c>
      <c r="T140" s="20">
        <v>35.309137370849854</v>
      </c>
      <c r="U140" s="15">
        <v>13.40330027233245</v>
      </c>
      <c r="V140" s="15">
        <v>11.704435166339545</v>
      </c>
      <c r="W140" s="198"/>
      <c r="X140" s="15"/>
      <c r="Y140" s="24"/>
      <c r="Z140" s="15"/>
      <c r="AA140" s="15"/>
      <c r="AB140" s="15">
        <v>50.9</v>
      </c>
      <c r="AC140" s="15"/>
      <c r="AD140" s="15">
        <v>25.1</v>
      </c>
      <c r="AE140" s="15"/>
    </row>
    <row r="141" spans="3:31" x14ac:dyDescent="0.25">
      <c r="C141"/>
      <c r="D141"/>
      <c r="E141"/>
      <c r="J141" s="19">
        <v>140</v>
      </c>
      <c r="K141" s="15"/>
      <c r="L141" s="15"/>
      <c r="M141" s="20">
        <v>29.330483044975733</v>
      </c>
      <c r="N141" s="15"/>
      <c r="O141" s="20">
        <v>27.804254104281945</v>
      </c>
      <c r="P141" s="15"/>
      <c r="Q141" s="16">
        <v>0</v>
      </c>
      <c r="R141" s="20">
        <v>35.394844497847018</v>
      </c>
      <c r="S141" s="20">
        <v>36.776005204120828</v>
      </c>
      <c r="T141" s="20">
        <v>36.149185779629505</v>
      </c>
      <c r="U141" s="15">
        <v>13.737013463969374</v>
      </c>
      <c r="V141" s="15">
        <v>12.001638957045131</v>
      </c>
      <c r="W141" s="198"/>
      <c r="X141" s="15"/>
      <c r="Y141" s="24"/>
      <c r="Z141" s="15"/>
      <c r="AA141" s="15"/>
      <c r="AB141" s="15">
        <v>52</v>
      </c>
      <c r="AC141" s="15"/>
      <c r="AD141" s="15">
        <v>25.6</v>
      </c>
      <c r="AE141" s="15"/>
    </row>
    <row r="142" spans="3:31" ht="11.5" x14ac:dyDescent="0.25">
      <c r="J142" s="19">
        <v>141</v>
      </c>
      <c r="K142" s="15"/>
      <c r="L142" s="15"/>
      <c r="M142" s="20">
        <v>29.972025226930278</v>
      </c>
      <c r="N142" s="15"/>
      <c r="O142" s="20">
        <v>28.344898446564923</v>
      </c>
      <c r="P142" s="15"/>
      <c r="Q142" s="16">
        <v>0</v>
      </c>
      <c r="R142" s="20">
        <v>36.187056463667126</v>
      </c>
      <c r="S142" s="20">
        <v>37.607159661822969</v>
      </c>
      <c r="T142" s="20">
        <v>37.003026968148063</v>
      </c>
      <c r="U142" s="15">
        <v>14.076571211198184</v>
      </c>
      <c r="V142" s="15">
        <v>12.30419329376301</v>
      </c>
      <c r="W142" s="198"/>
      <c r="X142" s="15"/>
      <c r="Y142" s="24"/>
      <c r="Z142" s="15"/>
      <c r="AA142" s="15"/>
      <c r="AB142" s="15">
        <v>53.2</v>
      </c>
      <c r="AC142" s="15"/>
      <c r="AD142" s="15">
        <v>26.2</v>
      </c>
      <c r="AE142" s="15"/>
    </row>
    <row r="143" spans="3:31" ht="11.5" x14ac:dyDescent="0.25">
      <c r="J143" s="19">
        <v>142</v>
      </c>
      <c r="K143" s="15"/>
      <c r="L143" s="15"/>
      <c r="M143" s="20">
        <v>30.622916764755146</v>
      </c>
      <c r="N143" s="15"/>
      <c r="O143" s="20">
        <v>28.892150536738853</v>
      </c>
      <c r="P143" s="15"/>
      <c r="Q143" s="16">
        <v>0</v>
      </c>
      <c r="R143" s="20">
        <v>36.991212657883736</v>
      </c>
      <c r="S143" s="20">
        <v>38.451025011286994</v>
      </c>
      <c r="T143" s="20">
        <v>37.870787167410015</v>
      </c>
      <c r="U143" s="15">
        <v>14.422033332732607</v>
      </c>
      <c r="V143" s="15">
        <v>12.612155528796341</v>
      </c>
      <c r="W143" s="198"/>
      <c r="X143" s="15"/>
      <c r="Y143" s="24"/>
      <c r="Z143" s="15"/>
      <c r="AA143" s="15"/>
      <c r="AB143" s="15">
        <v>54.4</v>
      </c>
      <c r="AC143" s="15"/>
      <c r="AD143" s="15">
        <v>26.7</v>
      </c>
      <c r="AE143" s="15"/>
    </row>
    <row r="144" spans="3:31" ht="11.5" x14ac:dyDescent="0.25">
      <c r="J144" s="19">
        <v>143</v>
      </c>
      <c r="K144" s="15"/>
      <c r="L144" s="15"/>
      <c r="M144" s="20">
        <v>31.283226627974603</v>
      </c>
      <c r="N144" s="15"/>
      <c r="O144" s="20">
        <v>29.446044079050946</v>
      </c>
      <c r="P144" s="15"/>
      <c r="Q144" s="16">
        <v>0</v>
      </c>
      <c r="R144" s="20">
        <v>37.807407146043566</v>
      </c>
      <c r="S144" s="20">
        <v>39.307704072221355</v>
      </c>
      <c r="T144" s="20">
        <v>38.75259285934424</v>
      </c>
      <c r="U144" s="15">
        <v>14.773459830290868</v>
      </c>
      <c r="V144" s="15">
        <v>12.925583217372084</v>
      </c>
      <c r="W144" s="198"/>
      <c r="X144" s="15"/>
      <c r="Y144" s="24"/>
      <c r="Z144" s="15"/>
      <c r="AA144" s="15"/>
      <c r="AB144" s="15">
        <v>55.5</v>
      </c>
      <c r="AC144" s="15"/>
      <c r="AD144" s="15">
        <v>27.3</v>
      </c>
      <c r="AE144" s="15"/>
    </row>
    <row r="145" spans="10:31" ht="11.5" x14ac:dyDescent="0.25">
      <c r="J145" s="19">
        <v>144</v>
      </c>
      <c r="K145" s="15"/>
      <c r="L145" s="15"/>
      <c r="M145" s="20">
        <v>31.953023805544397</v>
      </c>
      <c r="N145" s="15"/>
      <c r="O145" s="20">
        <v>30.006612712993249</v>
      </c>
      <c r="P145" s="15"/>
      <c r="Q145" s="16">
        <v>0</v>
      </c>
      <c r="R145" s="20">
        <v>38.63573406659048</v>
      </c>
      <c r="S145" s="20">
        <v>40.177299765757652</v>
      </c>
      <c r="T145" s="20">
        <v>39.64857077553004</v>
      </c>
      <c r="U145" s="15">
        <v>15.130910887860535</v>
      </c>
      <c r="V145" s="15">
        <v>13.244534116922294</v>
      </c>
      <c r="W145" s="198"/>
      <c r="X145" s="15"/>
      <c r="Y145" s="24"/>
      <c r="Z145" s="15"/>
      <c r="AA145" s="15"/>
      <c r="AB145" s="15">
        <v>56.7</v>
      </c>
      <c r="AC145" s="15"/>
      <c r="AD145" s="15">
        <v>27.8</v>
      </c>
      <c r="AE145" s="15"/>
    </row>
    <row r="146" spans="10:31" ht="11.5" x14ac:dyDescent="0.25">
      <c r="J146" s="19">
        <v>145</v>
      </c>
      <c r="K146" s="15"/>
      <c r="L146" s="15"/>
      <c r="M146" s="20">
        <v>32.632377305720148</v>
      </c>
      <c r="N146" s="15"/>
      <c r="O146" s="20">
        <v>30.573890013875943</v>
      </c>
      <c r="P146" s="15"/>
      <c r="Q146" s="16">
        <v>0</v>
      </c>
      <c r="R146" s="20">
        <v>39.476287630411043</v>
      </c>
      <c r="S146" s="20">
        <v>41.059915113839907</v>
      </c>
      <c r="T146" s="20">
        <v>40.558847895938172</v>
      </c>
      <c r="U146" s="15">
        <v>15.494446870971769</v>
      </c>
      <c r="V146" s="15">
        <v>13.569066186372931</v>
      </c>
      <c r="W146" s="198"/>
      <c r="X146" s="15"/>
      <c r="Y146" s="24"/>
      <c r="Z146" s="15"/>
      <c r="AA146" s="15"/>
      <c r="AB146" s="15">
        <v>57.9</v>
      </c>
      <c r="AC146" s="15"/>
      <c r="AD146" s="15">
        <v>28.7</v>
      </c>
      <c r="AE146" s="15"/>
    </row>
    <row r="147" spans="10:31" ht="11.5" x14ac:dyDescent="0.25">
      <c r="J147" s="19">
        <v>146</v>
      </c>
      <c r="K147" s="15"/>
      <c r="L147" s="15"/>
      <c r="M147" s="20">
        <v>33.321356155930054</v>
      </c>
      <c r="N147" s="15"/>
      <c r="O147" s="20">
        <v>31.147909493390934</v>
      </c>
      <c r="P147" s="15"/>
      <c r="Q147" s="16">
        <v>0</v>
      </c>
      <c r="R147" s="20">
        <v>40.329162120387466</v>
      </c>
      <c r="S147" s="20">
        <v>41.955653238622943</v>
      </c>
      <c r="T147" s="20">
        <v>41.483551447688932</v>
      </c>
      <c r="U147" s="15">
        <v>15.864128325978916</v>
      </c>
      <c r="V147" s="15">
        <v>13.899237585440348</v>
      </c>
      <c r="W147" s="198"/>
      <c r="X147" s="15"/>
      <c r="Y147" s="24"/>
      <c r="Z147" s="15"/>
      <c r="AA147" s="15"/>
      <c r="AB147" s="15">
        <v>59.2</v>
      </c>
      <c r="AC147" s="15"/>
      <c r="AD147" s="15">
        <v>28.9</v>
      </c>
      <c r="AE147" s="15"/>
    </row>
    <row r="148" spans="10:31" ht="11.5" x14ac:dyDescent="0.25">
      <c r="J148" s="19">
        <v>147</v>
      </c>
      <c r="K148" s="15"/>
      <c r="L148" s="15"/>
      <c r="M148" s="20">
        <v>34.020029402647104</v>
      </c>
      <c r="N148" s="15"/>
      <c r="O148" s="20">
        <v>31.728704600167259</v>
      </c>
      <c r="P148" s="15"/>
      <c r="Q148" s="16">
        <v>0</v>
      </c>
      <c r="R148" s="20">
        <v>41.194451890954745</v>
      </c>
      <c r="S148" s="20">
        <v>42.864617361877038</v>
      </c>
      <c r="T148" s="20">
        <v>42.422808903822215</v>
      </c>
      <c r="U148" s="15">
        <v>16.240015979348737</v>
      </c>
      <c r="V148" s="15">
        <v>14.235106673934748</v>
      </c>
      <c r="W148" s="198"/>
      <c r="X148" s="15"/>
      <c r="Y148" s="24"/>
      <c r="Z148" s="15"/>
      <c r="AA148" s="15"/>
      <c r="AB148" s="15">
        <v>60.4</v>
      </c>
      <c r="AC148" s="15"/>
      <c r="AD148" s="15">
        <v>29.6</v>
      </c>
      <c r="AE148" s="15"/>
    </row>
    <row r="149" spans="10:31" ht="11.5" x14ac:dyDescent="0.25">
      <c r="J149" s="19">
        <v>148</v>
      </c>
      <c r="K149" s="15"/>
      <c r="L149" s="15"/>
      <c r="M149" s="20">
        <v>34.728466111263671</v>
      </c>
      <c r="N149" s="15"/>
      <c r="O149" s="20">
        <v>32.316308720316904</v>
      </c>
      <c r="P149" s="15"/>
      <c r="Q149" s="16">
        <v>0</v>
      </c>
      <c r="R149" s="20">
        <v>42.072251367664919</v>
      </c>
      <c r="S149" s="20">
        <v>43.78691080440106</v>
      </c>
      <c r="T149" s="20">
        <v>43.376747982085149</v>
      </c>
      <c r="U149" s="15">
        <v>16.622170736957884</v>
      </c>
      <c r="V149" s="15">
        <v>14.576732011071194</v>
      </c>
      <c r="W149" s="198"/>
      <c r="X149" s="15"/>
      <c r="Y149" s="24"/>
      <c r="Z149" s="15"/>
      <c r="AA149" s="15"/>
      <c r="AB149" s="15">
        <v>61.7</v>
      </c>
      <c r="AC149" s="15"/>
      <c r="AD149" s="15">
        <v>30.1</v>
      </c>
      <c r="AE149" s="15"/>
    </row>
    <row r="150" spans="10:31" ht="11.5" x14ac:dyDescent="0.25">
      <c r="J150" s="19">
        <v>149</v>
      </c>
      <c r="K150" s="15"/>
      <c r="L150" s="15"/>
      <c r="M150" s="20">
        <v>35.446735365968863</v>
      </c>
      <c r="N150" s="15"/>
      <c r="O150" s="20">
        <v>32.910755177973698</v>
      </c>
      <c r="P150" s="15"/>
      <c r="Q150" s="16">
        <v>0</v>
      </c>
      <c r="R150" s="20">
        <v>42.96265504675582</v>
      </c>
      <c r="S150" s="20">
        <v>44.722636985443103</v>
      </c>
      <c r="T150" s="20">
        <v>44.345496643731259</v>
      </c>
      <c r="U150" s="15">
        <v>17.010653683396427</v>
      </c>
      <c r="V150" s="15">
        <v>14.924172354787315</v>
      </c>
      <c r="W150" s="198"/>
      <c r="X150" s="15"/>
      <c r="Y150" s="24"/>
      <c r="Z150" s="15"/>
      <c r="AA150" s="15"/>
      <c r="AB150" s="15">
        <v>63</v>
      </c>
      <c r="AC150" s="15"/>
      <c r="AD150" s="15">
        <v>30.7</v>
      </c>
      <c r="AE150" s="15"/>
    </row>
    <row r="151" spans="10:31" ht="11.5" x14ac:dyDescent="0.25">
      <c r="J151" s="19">
        <v>150</v>
      </c>
      <c r="K151" s="15"/>
      <c r="L151" s="15"/>
      <c r="M151" s="20">
        <v>36.174906269625382</v>
      </c>
      <c r="N151" s="15"/>
      <c r="O151" s="20">
        <v>33.512077235822701</v>
      </c>
      <c r="P151" s="15"/>
      <c r="Q151" s="16">
        <v>0</v>
      </c>
      <c r="R151" s="20">
        <v>43.865757494726061</v>
      </c>
      <c r="S151" s="20">
        <v>45.671899422127566</v>
      </c>
      <c r="T151" s="20">
        <v>45.329183092334794</v>
      </c>
      <c r="U151" s="15">
        <v>17.405526081279536</v>
      </c>
      <c r="V151" s="15">
        <v>15.277486661068119</v>
      </c>
      <c r="W151" s="198"/>
      <c r="X151" s="15"/>
      <c r="Y151" s="24"/>
      <c r="Z151" s="15"/>
      <c r="AA151" s="15"/>
      <c r="AB151" s="15">
        <v>64.3</v>
      </c>
      <c r="AC151" s="15"/>
      <c r="AD151" s="15">
        <v>31.9</v>
      </c>
      <c r="AE151" s="15"/>
    </row>
    <row r="152" spans="10:31" ht="11.5" x14ac:dyDescent="0.25">
      <c r="J152" s="19">
        <v>151</v>
      </c>
      <c r="K152" s="15"/>
      <c r="L152" s="15"/>
      <c r="M152" s="20">
        <v>36.91304794365039</v>
      </c>
      <c r="N152" s="15"/>
      <c r="O152" s="20">
        <v>34.120308095621958</v>
      </c>
      <c r="P152" s="15"/>
      <c r="Q152" s="16">
        <v>0</v>
      </c>
      <c r="R152" s="20">
        <v>44.781653347915544</v>
      </c>
      <c r="S152" s="20">
        <v>46.634801728890693</v>
      </c>
      <c r="T152" s="20">
        <v>46.327935772619028</v>
      </c>
      <c r="U152" s="15">
        <v>17.806849370566439</v>
      </c>
      <c r="V152" s="15">
        <v>15.636734083277657</v>
      </c>
      <c r="W152" s="198"/>
      <c r="X152" s="15"/>
      <c r="Y152" s="24"/>
      <c r="Z152" s="15"/>
      <c r="AA152" s="15"/>
      <c r="AB152" s="15">
        <v>65.599999999999994</v>
      </c>
      <c r="AC152" s="15"/>
      <c r="AD152" s="15">
        <v>32.700000000000003</v>
      </c>
      <c r="AE152" s="15"/>
    </row>
    <row r="153" spans="10:31" ht="11.5" x14ac:dyDescent="0.25">
      <c r="J153" s="19">
        <v>152</v>
      </c>
      <c r="K153" s="15"/>
      <c r="L153" s="15"/>
      <c r="M153" s="20">
        <v>37.661229527895486</v>
      </c>
      <c r="N153" s="15"/>
      <c r="O153" s="20">
        <v>34.735480898716865</v>
      </c>
      <c r="P153" s="15"/>
      <c r="Q153" s="16">
        <v>0</v>
      </c>
      <c r="R153" s="20">
        <v>45.710437312090022</v>
      </c>
      <c r="S153" s="20">
        <v>47.611447616921573</v>
      </c>
      <c r="T153" s="20">
        <v>47.341883369297335</v>
      </c>
      <c r="U153" s="15">
        <v>18.214685167886266</v>
      </c>
      <c r="V153" s="15">
        <v>16.001973971497524</v>
      </c>
      <c r="W153" s="198"/>
      <c r="X153" s="15"/>
      <c r="Y153" s="24"/>
      <c r="Z153" s="15"/>
      <c r="AA153" s="15"/>
      <c r="AB153" s="15">
        <v>66.900000000000006</v>
      </c>
      <c r="AC153" s="15"/>
      <c r="AD153" s="15">
        <v>33.6</v>
      </c>
      <c r="AE153" s="15"/>
    </row>
    <row r="154" spans="10:31" ht="11.5" x14ac:dyDescent="0.25">
      <c r="J154" s="19">
        <v>153</v>
      </c>
      <c r="K154" s="15"/>
      <c r="L154" s="15"/>
      <c r="M154" s="20">
        <v>38.419520180530739</v>
      </c>
      <c r="N154" s="15"/>
      <c r="O154" s="20">
        <v>35.357628726546373</v>
      </c>
      <c r="P154" s="15"/>
      <c r="Q154" s="16">
        <v>0</v>
      </c>
      <c r="R154" s="20">
        <v>46.652204162032625</v>
      </c>
      <c r="S154" s="20">
        <v>48.601940893611463</v>
      </c>
      <c r="T154" s="20">
        <v>48.371154805928121</v>
      </c>
      <c r="U154" s="15">
        <v>18.629095265871012</v>
      </c>
      <c r="V154" s="15">
        <v>16.373265871871336</v>
      </c>
      <c r="W154" s="198"/>
      <c r="X154" s="15"/>
      <c r="Y154" s="24"/>
      <c r="Z154" s="15"/>
      <c r="AA154" s="15"/>
      <c r="AB154" s="15">
        <v>68.3</v>
      </c>
      <c r="AC154" s="15"/>
      <c r="AD154" s="15">
        <v>34.4</v>
      </c>
      <c r="AE154" s="15"/>
    </row>
    <row r="155" spans="10:31" ht="11.5" x14ac:dyDescent="0.25">
      <c r="J155" s="19">
        <v>154</v>
      </c>
      <c r="K155" s="15"/>
      <c r="L155" s="15"/>
      <c r="M155" s="20">
        <v>39.187989077928087</v>
      </c>
      <c r="N155" s="15"/>
      <c r="O155" s="20">
        <v>35.98678460114165</v>
      </c>
      <c r="P155" s="15"/>
      <c r="Q155" s="16">
        <v>0</v>
      </c>
      <c r="R155" s="20">
        <v>47.607048741139231</v>
      </c>
      <c r="S155" s="20">
        <v>49.606385462008937</v>
      </c>
      <c r="T155" s="20">
        <v>49.415879243782072</v>
      </c>
      <c r="U155" s="15">
        <v>19.050141632495194</v>
      </c>
      <c r="V155" s="15">
        <v>16.750669525956489</v>
      </c>
      <c r="W155" s="198"/>
      <c r="X155" s="15"/>
      <c r="Y155" s="24"/>
      <c r="Z155" s="15"/>
      <c r="AA155" s="15"/>
      <c r="AB155" s="15"/>
      <c r="AC155" s="15"/>
      <c r="AD155" s="15">
        <v>35.299999999999997</v>
      </c>
      <c r="AE155" s="15"/>
    </row>
    <row r="156" spans="10:31" ht="11.5" x14ac:dyDescent="0.25">
      <c r="J156" s="19">
        <v>155</v>
      </c>
      <c r="K156" s="15"/>
      <c r="L156" s="15"/>
      <c r="M156" s="20">
        <v>39.966705414547633</v>
      </c>
      <c r="N156" s="15"/>
      <c r="O156" s="20">
        <v>36.622981485617487</v>
      </c>
      <c r="P156" s="15"/>
      <c r="Q156" s="16">
        <v>0</v>
      </c>
      <c r="R156" s="20">
        <v>48.575065961018858</v>
      </c>
      <c r="S156" s="20">
        <v>50.624885320281678</v>
      </c>
      <c r="T156" s="20">
        <v>50.476186080722279</v>
      </c>
      <c r="U156" s="15">
        <v>19.47788641042284</v>
      </c>
      <c r="V156" s="15">
        <v>17.13424487008206</v>
      </c>
      <c r="W156" s="198"/>
      <c r="X156" s="15"/>
      <c r="Y156" s="24"/>
      <c r="Z156" s="15"/>
      <c r="AA156" s="15"/>
      <c r="AB156" s="15"/>
      <c r="AC156" s="15"/>
      <c r="AD156" s="15">
        <v>36.200000000000003</v>
      </c>
      <c r="AE156" s="15"/>
    </row>
    <row r="157" spans="10:31" ht="11.5" x14ac:dyDescent="0.25">
      <c r="J157" s="19">
        <v>156</v>
      </c>
      <c r="K157" s="15"/>
      <c r="L157" s="15"/>
      <c r="M157" s="20">
        <v>40.755738402824292</v>
      </c>
      <c r="N157" s="15"/>
      <c r="O157" s="20">
        <v>37.266252284656801</v>
      </c>
      <c r="P157" s="15"/>
      <c r="Q157" s="16">
        <v>0</v>
      </c>
      <c r="R157" s="20">
        <v>49.556350801100031</v>
      </c>
      <c r="S157" s="20">
        <v>51.657544561185887</v>
      </c>
      <c r="T157" s="20">
        <v>51.552204950097526</v>
      </c>
      <c r="U157" s="15">
        <v>19.912391916360498</v>
      </c>
      <c r="V157" s="15">
        <v>17.524052034712192</v>
      </c>
      <c r="W157" s="198"/>
      <c r="X157" s="15"/>
      <c r="Y157" s="24"/>
      <c r="Z157" s="15"/>
      <c r="AA157" s="15"/>
      <c r="AB157" s="15"/>
      <c r="AC157" s="15"/>
      <c r="AD157" s="15">
        <v>37.1</v>
      </c>
      <c r="AE157" s="15"/>
    </row>
    <row r="158" spans="10:31" ht="11.5" x14ac:dyDescent="0.25">
      <c r="J158" s="19">
        <v>157</v>
      </c>
      <c r="K158" s="15"/>
      <c r="L158" s="15"/>
      <c r="M158" s="20">
        <v>41.555157273056892</v>
      </c>
      <c r="N158" s="15"/>
      <c r="O158" s="20">
        <v>37.916629844987447</v>
      </c>
      <c r="P158" s="15"/>
      <c r="Q158" s="16">
        <v>0</v>
      </c>
      <c r="R158" s="20">
        <v>50.550998308240473</v>
      </c>
      <c r="S158" s="20">
        <v>52.70446737154019</v>
      </c>
      <c r="T158" s="20">
        <v>52.644065719647067</v>
      </c>
      <c r="U158" s="15">
        <v>20.353720640417258</v>
      </c>
      <c r="V158" s="15">
        <v>17.920151343817118</v>
      </c>
      <c r="W158" s="198"/>
      <c r="X158" s="15"/>
      <c r="Y158" s="24"/>
      <c r="Z158" s="15"/>
      <c r="AA158" s="15"/>
      <c r="AB158" s="15"/>
      <c r="AC158" s="15"/>
      <c r="AD158" s="15"/>
      <c r="AE158" s="15"/>
    </row>
    <row r="159" spans="10:31" ht="11.5" x14ac:dyDescent="0.25">
      <c r="J159" s="19">
        <v>158</v>
      </c>
      <c r="K159" s="15"/>
      <c r="L159" s="15"/>
      <c r="M159" s="20">
        <v>42.365031273298541</v>
      </c>
      <c r="N159" s="15"/>
      <c r="O159" s="20">
        <v>38.574146955852498</v>
      </c>
      <c r="P159" s="15"/>
      <c r="Q159" s="16">
        <v>0</v>
      </c>
      <c r="R159" s="20">
        <v>51.559103596343142</v>
      </c>
      <c r="S159" s="20">
        <v>53.765758031707676</v>
      </c>
      <c r="T159" s="20">
        <v>53.751898490418377</v>
      </c>
      <c r="U159" s="15">
        <v>20.801935245470947</v>
      </c>
      <c r="V159" s="15">
        <v>18.322603314249108</v>
      </c>
      <c r="W159" s="198"/>
      <c r="X159" s="15"/>
      <c r="Y159" s="24"/>
      <c r="Z159" s="15"/>
      <c r="AA159" s="15"/>
      <c r="AB159" s="15"/>
      <c r="AC159" s="15"/>
      <c r="AD159" s="15"/>
      <c r="AE159" s="15"/>
    </row>
    <row r="160" spans="10:31" ht="11.5" x14ac:dyDescent="0.25">
      <c r="J160" s="19">
        <v>159</v>
      </c>
      <c r="K160" s="15"/>
      <c r="L160" s="15"/>
      <c r="M160" s="20">
        <v>43.185429669247149</v>
      </c>
      <c r="N160" s="15"/>
      <c r="O160" s="20">
        <v>39.238836349474134</v>
      </c>
      <c r="P160" s="15"/>
      <c r="Q160" s="16">
        <v>0</v>
      </c>
      <c r="R160" s="20">
        <v>52.580761845974735</v>
      </c>
      <c r="S160" s="20">
        <v>54.84152091508254</v>
      </c>
      <c r="T160" s="20">
        <v>54.875833595694971</v>
      </c>
      <c r="U160" s="15">
        <v>21.257098566540655</v>
      </c>
      <c r="V160" s="15">
        <v>18.731468655124477</v>
      </c>
      <c r="W160" s="198"/>
      <c r="X160" s="15"/>
      <c r="Y160" s="24"/>
      <c r="Z160" s="15"/>
      <c r="AA160" s="15"/>
      <c r="AB160" s="15"/>
      <c r="AC160" s="15"/>
      <c r="AD160" s="15"/>
      <c r="AE160" s="15"/>
    </row>
    <row r="161" spans="10:31" ht="11.5" x14ac:dyDescent="0.25">
      <c r="J161" s="19">
        <v>160</v>
      </c>
      <c r="K161" s="15"/>
      <c r="L161" s="15"/>
      <c r="M161" s="20">
        <v>44.016421744138832</v>
      </c>
      <c r="N161" s="15"/>
      <c r="O161" s="20">
        <v>39.910730701510332</v>
      </c>
      <c r="P161" s="15"/>
      <c r="Q161" s="16">
        <v>0</v>
      </c>
      <c r="R161" s="20">
        <v>53.616068303991241</v>
      </c>
      <c r="S161" s="20">
        <v>55.93186048758411</v>
      </c>
      <c r="T161" s="20">
        <v>56.016001599938363</v>
      </c>
      <c r="U161" s="15">
        <v>21.719273610166088</v>
      </c>
      <c r="V161" s="15">
        <v>19.146808267212119</v>
      </c>
      <c r="W161" s="198"/>
      <c r="X161" s="15"/>
      <c r="Y161" s="24"/>
      <c r="Z161" s="15"/>
      <c r="AA161" s="15"/>
      <c r="AB161" s="15"/>
      <c r="AC161" s="15"/>
      <c r="AD161" s="15"/>
      <c r="AE161" s="15"/>
    </row>
    <row r="162" spans="10:31" ht="11.5" x14ac:dyDescent="0.25">
      <c r="J162" s="19">
        <v>161</v>
      </c>
      <c r="K162" s="15"/>
      <c r="L162" s="15"/>
      <c r="M162" s="20">
        <v>44.858076798642045</v>
      </c>
      <c r="N162" s="15"/>
      <c r="O162" s="20">
        <v>40.589862631504388</v>
      </c>
      <c r="P162" s="15"/>
      <c r="Q162" s="16">
        <v>0</v>
      </c>
      <c r="R162" s="20">
        <v>54.665118283166379</v>
      </c>
      <c r="S162" s="20">
        <v>57.03688130715576</v>
      </c>
      <c r="T162" s="20">
        <v>57.172533297740522</v>
      </c>
      <c r="U162" s="15">
        <v>22.188523553792088</v>
      </c>
      <c r="V162" s="15">
        <v>19.568683242327609</v>
      </c>
      <c r="W162" s="198"/>
      <c r="X162" s="15"/>
      <c r="Y162" s="24"/>
      <c r="Z162" s="15"/>
      <c r="AA162" s="15"/>
      <c r="AB162" s="15"/>
      <c r="AC162" s="15"/>
      <c r="AD162" s="15"/>
      <c r="AE162" s="15"/>
    </row>
    <row r="163" spans="10:31" ht="11.5" x14ac:dyDescent="0.25">
      <c r="J163" s="19">
        <v>162</v>
      </c>
      <c r="K163" s="15"/>
      <c r="L163" s="15"/>
      <c r="M163" s="20">
        <v>45.710464150752564</v>
      </c>
      <c r="N163" s="15"/>
      <c r="O163" s="20">
        <v>41.276264703330853</v>
      </c>
      <c r="P163" s="15"/>
      <c r="Q163" s="16">
        <v>0</v>
      </c>
      <c r="R163" s="20">
        <v>55.728007161824301</v>
      </c>
      <c r="S163" s="20">
        <v>58.156688023269943</v>
      </c>
      <c r="T163" s="20">
        <v>58.345559712785402</v>
      </c>
      <c r="U163" s="15">
        <v>22.664911745159788</v>
      </c>
      <c r="V163" s="15">
        <v>19.99715486273211</v>
      </c>
      <c r="W163" s="198"/>
      <c r="X163" s="15"/>
      <c r="Y163" s="24"/>
      <c r="Z163" s="15"/>
      <c r="AA163" s="15"/>
      <c r="AB163" s="15"/>
      <c r="AC163" s="15"/>
      <c r="AD163" s="15"/>
      <c r="AE163" s="15"/>
    </row>
    <row r="164" spans="10:31" ht="11.5" x14ac:dyDescent="0.25">
      <c r="J164" s="19">
        <v>163</v>
      </c>
      <c r="K164" s="15"/>
      <c r="L164" s="15"/>
      <c r="M164" s="20">
        <v>46.57365313569052</v>
      </c>
      <c r="N164" s="15"/>
      <c r="O164" s="15"/>
      <c r="P164" s="15"/>
      <c r="Q164" s="16">
        <v>0</v>
      </c>
      <c r="R164" s="20">
        <v>56.804830383477992</v>
      </c>
      <c r="S164" s="20">
        <v>59.291385376440005</v>
      </c>
      <c r="T164" s="20">
        <v>59.535212096825923</v>
      </c>
      <c r="U164" s="15">
        <v>23.148501701703985</v>
      </c>
      <c r="V164" s="15">
        <v>20.432284600538516</v>
      </c>
      <c r="W164" s="198"/>
      <c r="X164" s="15"/>
      <c r="Y164" s="24"/>
      <c r="Z164" s="15"/>
      <c r="AA164" s="15"/>
      <c r="AB164" s="15"/>
      <c r="AC164" s="15"/>
      <c r="AD164" s="15"/>
      <c r="AE164" s="15"/>
    </row>
    <row r="165" spans="10:31" ht="11.5" x14ac:dyDescent="0.25">
      <c r="J165" s="19">
        <v>164</v>
      </c>
      <c r="K165" s="15"/>
      <c r="L165" s="15"/>
      <c r="M165" s="20">
        <v>47.447713105798073</v>
      </c>
      <c r="N165" s="15"/>
      <c r="O165" s="15"/>
      <c r="P165" s="15"/>
      <c r="Q165" s="16">
        <v>0</v>
      </c>
      <c r="R165" s="20">
        <v>57.895683456470294</v>
      </c>
      <c r="S165" s="20">
        <v>60.441078197735173</v>
      </c>
      <c r="T165" s="20">
        <v>60.741621928667577</v>
      </c>
      <c r="U165" s="15">
        <v>23.639357109955458</v>
      </c>
      <c r="V165" s="15">
        <v>20.874134117121528</v>
      </c>
      <c r="W165" s="198"/>
      <c r="X165" s="15"/>
      <c r="Y165" s="24"/>
      <c r="Z165" s="15"/>
      <c r="AA165" s="15"/>
      <c r="AB165" s="15"/>
      <c r="AC165" s="15"/>
      <c r="AD165" s="15"/>
      <c r="AE165" s="15"/>
    </row>
    <row r="166" spans="10:31" ht="11.5" x14ac:dyDescent="0.25">
      <c r="J166" s="19">
        <v>165</v>
      </c>
      <c r="K166" s="15"/>
      <c r="L166" s="15"/>
      <c r="M166" s="20">
        <v>48.33271343043883</v>
      </c>
      <c r="N166" s="15"/>
      <c r="O166" s="15"/>
      <c r="P166" s="15"/>
      <c r="Q166" s="16">
        <v>0</v>
      </c>
      <c r="R166" s="20">
        <v>59.000661953619755</v>
      </c>
      <c r="S166" s="20">
        <v>61.605871408303166</v>
      </c>
      <c r="T166" s="20">
        <v>61.96492091316626</v>
      </c>
      <c r="U166" s="15">
        <v>24.13754182495007</v>
      </c>
      <c r="V166" s="15">
        <v>21.322765262534311</v>
      </c>
      <c r="W166" s="198"/>
      <c r="X166" s="15"/>
      <c r="Y166" s="24"/>
      <c r="Z166" s="15"/>
      <c r="AA166" s="15"/>
      <c r="AB166" s="15"/>
      <c r="AC166" s="15"/>
      <c r="AD166" s="15"/>
      <c r="AE166" s="15"/>
    </row>
    <row r="167" spans="10:31" ht="11.5" x14ac:dyDescent="0.25">
      <c r="J167" s="19">
        <v>166</v>
      </c>
      <c r="K167" s="15"/>
      <c r="L167" s="15"/>
      <c r="M167" s="20">
        <v>49.228723495897782</v>
      </c>
      <c r="N167" s="15"/>
      <c r="O167" s="15"/>
      <c r="P167" s="15"/>
      <c r="Q167" s="16">
        <v>0</v>
      </c>
      <c r="R167" s="20">
        <v>60.119861511871584</v>
      </c>
      <c r="S167" s="20">
        <v>62.785870018898983</v>
      </c>
      <c r="T167" s="20">
        <v>63.205240980232944</v>
      </c>
      <c r="U167" s="15">
        <v>24.64311986964271</v>
      </c>
      <c r="V167" s="15">
        <v>21.778240074929784</v>
      </c>
      <c r="W167" s="198"/>
      <c r="X167" s="15"/>
      <c r="Y167" s="24"/>
      <c r="Z167" s="15"/>
      <c r="AA167" s="15"/>
      <c r="AB167" s="15"/>
      <c r="AC167" s="15"/>
      <c r="AD167" s="15"/>
      <c r="AE167" s="15"/>
    </row>
    <row r="168" spans="10:31" ht="11.5" x14ac:dyDescent="0.25">
      <c r="J168" s="19">
        <v>167</v>
      </c>
      <c r="K168" s="15"/>
      <c r="L168" s="15"/>
      <c r="M168" s="20">
        <v>50.135812705283307</v>
      </c>
      <c r="N168" s="15"/>
      <c r="O168" s="15"/>
      <c r="P168" s="15"/>
      <c r="Q168" s="16">
        <v>0</v>
      </c>
      <c r="R168" s="20">
        <v>61.253377831950083</v>
      </c>
      <c r="S168" s="20">
        <v>63.981179129415324</v>
      </c>
      <c r="T168" s="20">
        <v>64.462714283852947</v>
      </c>
      <c r="U168" s="15">
        <v>25.156155434327388</v>
      </c>
      <c r="V168" s="15">
        <v>22.240620779987683</v>
      </c>
      <c r="W168" s="198"/>
      <c r="X168" s="15"/>
      <c r="Y168" s="24"/>
      <c r="Z168" s="15"/>
      <c r="AA168" s="15"/>
      <c r="AB168" s="15"/>
      <c r="AC168" s="15"/>
      <c r="AD168" s="15"/>
      <c r="AE168" s="15"/>
    </row>
    <row r="169" spans="10:31" ht="11.5" x14ac:dyDescent="0.25">
      <c r="J169" s="19">
        <v>168</v>
      </c>
      <c r="K169" s="15"/>
      <c r="L169" s="15"/>
      <c r="M169" s="20">
        <v>51.054050478429723</v>
      </c>
      <c r="N169" s="15"/>
      <c r="O169" s="15"/>
      <c r="P169" s="15"/>
      <c r="Q169" s="16">
        <v>0</v>
      </c>
      <c r="R169" s="20">
        <v>62.401306678018031</v>
      </c>
      <c r="S169" s="20">
        <v>65.191903928421723</v>
      </c>
      <c r="T169" s="20">
        <v>65.737473201111186</v>
      </c>
      <c r="U169" s="15">
        <v>25.676712876062378</v>
      </c>
      <c r="V169" s="15">
        <v>22.709969790346548</v>
      </c>
      <c r="W169" s="198"/>
      <c r="X169" s="15"/>
      <c r="Y169" s="24"/>
      <c r="Z169" s="15"/>
      <c r="AA169" s="15"/>
      <c r="AB169" s="15"/>
      <c r="AC169" s="15"/>
      <c r="AD169" s="15"/>
      <c r="AE169" s="15"/>
    </row>
    <row r="170" spans="10:31" ht="11.5" x14ac:dyDescent="0.25">
      <c r="J170" s="19">
        <v>169</v>
      </c>
      <c r="K170" s="15"/>
      <c r="L170" s="15"/>
      <c r="M170" s="20">
        <v>51.983506251800456</v>
      </c>
      <c r="N170" s="15"/>
      <c r="O170" s="15"/>
      <c r="P170" s="15"/>
      <c r="Q170" s="16">
        <v>0</v>
      </c>
      <c r="R170" s="20">
        <v>63.563743877337586</v>
      </c>
      <c r="S170" s="20">
        <v>66.418149692708297</v>
      </c>
      <c r="T170" s="20">
        <v>67.029650331231423</v>
      </c>
      <c r="U170" s="15">
        <v>26.204856718101038</v>
      </c>
      <c r="V170" s="15">
        <v>23.186349705040534</v>
      </c>
      <c r="W170" s="198"/>
      <c r="X170" s="15"/>
      <c r="Y170" s="24"/>
      <c r="Z170" s="15"/>
      <c r="AA170" s="15"/>
      <c r="AB170" s="15"/>
      <c r="AC170" s="15"/>
      <c r="AD170" s="15"/>
      <c r="AE170" s="15"/>
    </row>
    <row r="171" spans="10:31" ht="11.5" x14ac:dyDescent="0.25">
      <c r="J171" s="19">
        <v>170</v>
      </c>
      <c r="K171" s="15"/>
      <c r="L171" s="15"/>
      <c r="M171" s="20">
        <v>52.924249478394174</v>
      </c>
      <c r="N171" s="15"/>
      <c r="O171" s="15"/>
      <c r="P171" s="15"/>
      <c r="Q171" s="16">
        <v>0</v>
      </c>
      <c r="R171" s="20">
        <v>64.740785319936464</v>
      </c>
      <c r="S171" s="20">
        <v>67.660021786833312</v>
      </c>
      <c r="T171" s="20">
        <v>68.339378494621741</v>
      </c>
      <c r="U171" s="15">
        <v>26.740651649327965</v>
      </c>
      <c r="V171" s="15">
        <v>23.669823308942245</v>
      </c>
      <c r="W171" s="198"/>
      <c r="X171" s="15"/>
      <c r="Y171" s="24"/>
      <c r="Z171" s="15"/>
      <c r="AA171" s="15"/>
      <c r="AB171" s="15"/>
      <c r="AC171" s="15"/>
      <c r="AD171" s="15"/>
      <c r="AE171" s="15"/>
    </row>
    <row r="172" spans="10:31" ht="11.5" x14ac:dyDescent="0.25">
      <c r="J172" s="19">
        <v>171</v>
      </c>
      <c r="K172" s="15"/>
      <c r="L172" s="15"/>
      <c r="M172" s="20">
        <v>53.876349627649901</v>
      </c>
      <c r="N172" s="15"/>
      <c r="O172" s="15"/>
      <c r="P172" s="15"/>
      <c r="Q172" s="16">
        <v>0</v>
      </c>
      <c r="R172" s="20">
        <v>65.932526958276483</v>
      </c>
      <c r="S172" s="20">
        <v>68.917625662675292</v>
      </c>
      <c r="T172" s="20">
        <v>69.666790731932338</v>
      </c>
      <c r="U172" s="15">
        <v>27.284162523700402</v>
      </c>
      <c r="V172" s="15">
        <v>24.160453572209381</v>
      </c>
      <c r="W172" s="198"/>
      <c r="X172" s="15"/>
      <c r="Y172" s="24"/>
      <c r="Z172" s="15"/>
      <c r="AA172" s="15"/>
      <c r="AB172" s="15"/>
      <c r="AC172" s="15"/>
      <c r="AD172" s="15"/>
      <c r="AE172" s="15"/>
    </row>
    <row r="173" spans="10:31" ht="11.5" x14ac:dyDescent="0.25">
      <c r="J173" s="19">
        <v>172</v>
      </c>
      <c r="K173" s="15"/>
      <c r="L173" s="15"/>
      <c r="M173" s="20">
        <v>54.839876185354946</v>
      </c>
      <c r="N173" s="15"/>
      <c r="O173" s="15"/>
      <c r="P173" s="15"/>
      <c r="Q173" s="16">
        <v>0</v>
      </c>
      <c r="R173" s="20">
        <v>67.139064806927252</v>
      </c>
      <c r="S173" s="20">
        <v>70.191066858993409</v>
      </c>
      <c r="T173" s="20">
        <v>71.012020303122043</v>
      </c>
      <c r="U173" s="15">
        <v>27.835454359694349</v>
      </c>
      <c r="V173" s="15">
        <v>24.658303649736919</v>
      </c>
      <c r="W173" s="198"/>
      <c r="X173" s="15"/>
      <c r="Y173" s="24"/>
      <c r="Z173" s="15"/>
      <c r="AA173" s="15"/>
      <c r="AB173" s="15"/>
      <c r="AC173" s="15"/>
      <c r="AD173" s="15"/>
      <c r="AE173" s="15"/>
    </row>
    <row r="174" spans="10:31" ht="11.5" x14ac:dyDescent="0.25">
      <c r="J174" s="19">
        <v>173</v>
      </c>
      <c r="K174" s="15"/>
      <c r="L174" s="15"/>
      <c r="M174" s="20">
        <v>55.814898653552241</v>
      </c>
      <c r="N174" s="15"/>
      <c r="O174" s="15"/>
      <c r="P174" s="15"/>
      <c r="Q174" s="16">
        <v>0</v>
      </c>
      <c r="R174" s="20">
        <v>68.360494942243591</v>
      </c>
      <c r="S174" s="20">
        <v>71.480451000988637</v>
      </c>
      <c r="T174" s="20">
        <v>72.375200686533233</v>
      </c>
      <c r="U174" s="15">
        <v>28.394592339756532</v>
      </c>
      <c r="V174" s="15">
        <v>25.163436880614153</v>
      </c>
      <c r="W174" s="198"/>
      <c r="X174" s="15"/>
      <c r="Y174" s="24"/>
      <c r="Z174" s="15"/>
      <c r="AA174" s="15"/>
      <c r="AB174" s="15"/>
      <c r="AC174" s="15"/>
      <c r="AD174" s="15"/>
      <c r="AE174" s="15"/>
    </row>
    <row r="175" spans="10:31" ht="11.5" x14ac:dyDescent="0.25">
      <c r="J175" s="19">
        <v>174</v>
      </c>
      <c r="K175" s="15"/>
      <c r="L175" s="15"/>
      <c r="M175" s="20">
        <v>56.801486550450356</v>
      </c>
      <c r="N175" s="15"/>
      <c r="O175" s="15"/>
      <c r="P175" s="15"/>
      <c r="Q175" s="16">
        <v>0</v>
      </c>
      <c r="R175" s="20">
        <v>69.596913502043094</v>
      </c>
      <c r="S175" s="20">
        <v>72.785883799871499</v>
      </c>
      <c r="T175" s="20">
        <v>73.756465577978133</v>
      </c>
      <c r="U175" s="15">
        <v>28.961641809761112</v>
      </c>
      <c r="V175" s="15">
        <v>25.675916787586075</v>
      </c>
      <c r="W175" s="15"/>
      <c r="X175" s="15"/>
      <c r="Y175" s="24"/>
      <c r="Z175" s="15"/>
      <c r="AA175" s="15"/>
      <c r="AB175" s="15"/>
      <c r="AC175" s="15"/>
      <c r="AD175" s="15"/>
      <c r="AE175" s="15"/>
    </row>
    <row r="176" spans="10:31" ht="11.5" x14ac:dyDescent="0.25">
      <c r="J176" s="19">
        <v>175</v>
      </c>
      <c r="K176" s="15"/>
      <c r="L176" s="15"/>
      <c r="M176" s="20">
        <v>57.79970941033298</v>
      </c>
      <c r="N176" s="15"/>
      <c r="O176" s="15"/>
      <c r="P176" s="15"/>
      <c r="Q176" s="16">
        <v>0</v>
      </c>
      <c r="R176" s="20">
        <v>70.848416685293174</v>
      </c>
      <c r="S176" s="20">
        <v>74.107471052434917</v>
      </c>
      <c r="T176" s="20">
        <v>75.155948889831976</v>
      </c>
      <c r="U176" s="15">
        <v>29.536668278470309</v>
      </c>
      <c r="V176" s="15">
        <v>26.195807076519582</v>
      </c>
      <c r="W176" s="15"/>
      <c r="X176" s="15"/>
      <c r="Y176" s="24"/>
      <c r="Z176" s="15"/>
      <c r="AA176" s="15"/>
      <c r="AB176" s="15"/>
      <c r="AC176" s="15"/>
      <c r="AD176" s="15"/>
      <c r="AE176" s="15"/>
    </row>
    <row r="177" spans="10:31" ht="11.5" x14ac:dyDescent="0.25">
      <c r="J177" s="19">
        <v>176</v>
      </c>
      <c r="K177" s="15"/>
      <c r="L177" s="15"/>
      <c r="M177" s="20">
        <v>58.80963678347161</v>
      </c>
      <c r="N177" s="15"/>
      <c r="O177" s="15"/>
      <c r="P177" s="15"/>
      <c r="Q177" s="16">
        <v>0</v>
      </c>
      <c r="R177" s="20">
        <v>72.115100751794927</v>
      </c>
      <c r="S177" s="20">
        <v>75.445318640631015</v>
      </c>
      <c r="T177" s="20">
        <v>76.573784750136852</v>
      </c>
      <c r="U177" s="15">
        <v>30.119737417001936</v>
      </c>
      <c r="V177" s="15">
        <v>26.723171635875076</v>
      </c>
      <c r="W177" s="15"/>
      <c r="X177" s="15"/>
      <c r="Y177" s="24"/>
      <c r="Z177" s="15"/>
      <c r="AA177" s="15"/>
      <c r="AB177" s="15"/>
      <c r="AC177" s="15"/>
      <c r="AD177" s="15"/>
      <c r="AE177" s="15"/>
    </row>
    <row r="178" spans="10:31" ht="11.5" x14ac:dyDescent="0.25">
      <c r="J178" s="19">
        <v>177</v>
      </c>
      <c r="K178" s="15"/>
      <c r="L178" s="15"/>
      <c r="M178" s="20">
        <v>59.831338236035705</v>
      </c>
      <c r="N178" s="15"/>
      <c r="O178" s="15"/>
      <c r="P178" s="15"/>
      <c r="Q178" s="16">
        <v>0</v>
      </c>
      <c r="R178" s="20">
        <v>73.397062021876778</v>
      </c>
      <c r="S178" s="20">
        <v>76.799532531151812</v>
      </c>
      <c r="T178" s="20">
        <v>78.010107501712696</v>
      </c>
      <c r="U178" s="15">
        <v>30.710915058300078</v>
      </c>
      <c r="V178" s="15">
        <v>27.25807453618113</v>
      </c>
      <c r="W178" s="15"/>
      <c r="X178" s="15"/>
      <c r="Y178" s="24"/>
      <c r="Z178" s="15"/>
      <c r="AA178" s="15"/>
      <c r="AB178" s="15"/>
      <c r="AC178" s="15"/>
      <c r="AD178" s="15"/>
      <c r="AE178" s="15"/>
    </row>
    <row r="179" spans="10:31" ht="11.5" x14ac:dyDescent="0.25">
      <c r="J179" s="19">
        <v>178</v>
      </c>
      <c r="K179" s="15"/>
      <c r="L179" s="15"/>
      <c r="M179" s="20">
        <v>60.86488335000827</v>
      </c>
      <c r="N179" s="15"/>
      <c r="O179" s="15"/>
      <c r="P179" s="15"/>
      <c r="Q179" s="16">
        <v>0</v>
      </c>
      <c r="R179" s="20">
        <v>74.694396876085804</v>
      </c>
      <c r="S179" s="20">
        <v>78.170218775015485</v>
      </c>
      <c r="T179" s="20">
        <v>79.465051701279592</v>
      </c>
      <c r="U179" s="15">
        <v>31.310267196610656</v>
      </c>
      <c r="V179" s="15">
        <v>27.800580029514691</v>
      </c>
      <c r="W179" s="15"/>
      <c r="X179" s="15"/>
      <c r="Y179" s="24"/>
      <c r="Z179" s="15"/>
      <c r="AA179" s="15"/>
      <c r="AB179" s="15"/>
      <c r="AC179" s="15"/>
      <c r="AD179" s="15"/>
      <c r="AE179" s="15"/>
    </row>
    <row r="180" spans="10:31" ht="11.5" x14ac:dyDescent="0.25">
      <c r="J180" s="19">
        <v>179</v>
      </c>
      <c r="K180" s="15"/>
      <c r="L180" s="15"/>
      <c r="M180" s="20">
        <v>61.910341723098583</v>
      </c>
      <c r="N180" s="15"/>
      <c r="O180" s="15"/>
      <c r="P180" s="15"/>
      <c r="Q180" s="16">
        <v>0</v>
      </c>
      <c r="R180" s="20">
        <v>76.007201754885784</v>
      </c>
      <c r="S180" s="20">
        <v>79.557483507156221</v>
      </c>
      <c r="T180" s="20">
        <v>80.938752118584873</v>
      </c>
      <c r="U180" s="15">
        <v>31.917859986962394</v>
      </c>
      <c r="V180" s="15">
        <v>28.350752548985529</v>
      </c>
      <c r="W180" s="15"/>
      <c r="X180" s="15"/>
      <c r="Y180" s="24"/>
      <c r="Z180" s="15"/>
      <c r="AA180" s="15"/>
      <c r="AB180" s="15"/>
      <c r="AC180" s="15"/>
      <c r="AD180" s="15"/>
      <c r="AE180" s="15"/>
    </row>
    <row r="181" spans="10:31" ht="11.5" x14ac:dyDescent="0.25">
      <c r="J181" s="19">
        <v>180</v>
      </c>
      <c r="K181" s="15"/>
      <c r="L181" s="15"/>
      <c r="M181" s="20">
        <v>62.967782968657417</v>
      </c>
      <c r="N181" s="15"/>
      <c r="O181" s="15"/>
      <c r="P181" s="15"/>
      <c r="Q181" s="16">
        <v>0</v>
      </c>
      <c r="R181" s="20">
        <v>77.335573158358315</v>
      </c>
      <c r="S181" s="20">
        <v>80.961432946019315</v>
      </c>
      <c r="T181" s="20">
        <v>82.431343735542413</v>
      </c>
      <c r="U181" s="15">
        <v>32.533759744652031</v>
      </c>
      <c r="V181" s="15">
        <v>28.908656708225074</v>
      </c>
      <c r="W181" s="15"/>
      <c r="X181" s="15"/>
      <c r="Y181" s="24"/>
      <c r="Z181" s="15"/>
      <c r="AA181" s="15"/>
      <c r="AB181" s="15"/>
      <c r="AC181" s="15"/>
      <c r="AD181" s="15"/>
      <c r="AE181" s="15"/>
    </row>
    <row r="182" spans="10:31" ht="11.5" x14ac:dyDescent="0.25">
      <c r="J182" s="19">
        <v>181</v>
      </c>
      <c r="K182" s="15"/>
      <c r="L182" s="15"/>
      <c r="M182" s="20">
        <v>64.037276715594047</v>
      </c>
      <c r="N182" s="15"/>
      <c r="O182" s="15"/>
      <c r="P182" s="15"/>
      <c r="Q182" s="16">
        <v>0</v>
      </c>
      <c r="R182" s="20">
        <v>78.679607645904881</v>
      </c>
      <c r="S182" s="20">
        <v>82.382173393158183</v>
      </c>
      <c r="T182" s="20">
        <v>83.942961745377914</v>
      </c>
      <c r="U182" s="15">
        <v>33.158032944733428</v>
      </c>
      <c r="V182" s="15">
        <v>29.474357300879099</v>
      </c>
      <c r="W182" s="15"/>
      <c r="X182" s="15"/>
      <c r="Y182" s="24"/>
      <c r="Z182" s="15"/>
      <c r="AA182" s="15"/>
      <c r="AB182" s="15"/>
      <c r="AC182" s="15"/>
      <c r="AD182" s="15"/>
      <c r="AE182" s="15"/>
    </row>
    <row r="183" spans="10:31" ht="11.5" x14ac:dyDescent="0.25">
      <c r="J183" s="19">
        <v>182</v>
      </c>
      <c r="K183" s="15"/>
      <c r="L183" s="15"/>
      <c r="M183" s="20">
        <v>65.118892608292768</v>
      </c>
      <c r="N183" s="15"/>
      <c r="O183" s="15"/>
      <c r="P183" s="15"/>
      <c r="Q183" s="16">
        <v>0</v>
      </c>
      <c r="R183" s="20">
        <v>80.039401835953726</v>
      </c>
      <c r="S183" s="20">
        <v>83.8198112328392</v>
      </c>
      <c r="T183" s="20">
        <v>85.47374155178322</v>
      </c>
      <c r="U183" s="15">
        <v>33.790746221512507</v>
      </c>
      <c r="V183" s="15">
        <v>30.047919300105477</v>
      </c>
      <c r="W183" s="15"/>
      <c r="X183" s="15"/>
      <c r="Y183" s="24"/>
      <c r="Z183" s="15"/>
      <c r="AA183" s="15"/>
      <c r="AB183" s="15"/>
      <c r="AC183" s="15"/>
      <c r="AD183" s="15"/>
      <c r="AE183" s="15"/>
    </row>
    <row r="184" spans="10:31" ht="11.5" x14ac:dyDescent="0.25">
      <c r="J184" s="19">
        <v>183</v>
      </c>
      <c r="K184" s="15"/>
      <c r="L184" s="15"/>
      <c r="M184" s="20">
        <v>66.212700306530067</v>
      </c>
      <c r="N184" s="15"/>
      <c r="O184" s="15"/>
      <c r="P184" s="15"/>
      <c r="Q184" s="16">
        <v>0</v>
      </c>
      <c r="R184" s="20">
        <v>81.41505240567092</v>
      </c>
      <c r="S184" s="20">
        <v>85.274452931647033</v>
      </c>
      <c r="T184" s="20">
        <v>87.023818768077547</v>
      </c>
      <c r="U184" s="15">
        <v>34.431966368044904</v>
      </c>
      <c r="V184" s="15">
        <v>30.629407858074874</v>
      </c>
      <c r="W184" s="15"/>
      <c r="X184" s="15"/>
      <c r="Y184" s="24"/>
      <c r="Z184" s="15"/>
      <c r="AA184" s="15"/>
      <c r="AB184" s="15"/>
      <c r="AC184" s="15"/>
      <c r="AD184" s="15"/>
      <c r="AE184" s="15"/>
    </row>
    <row r="185" spans="10:31" ht="11.5" x14ac:dyDescent="0.25">
      <c r="J185" s="19">
        <v>184</v>
      </c>
      <c r="K185" s="15"/>
      <c r="L185" s="15"/>
      <c r="M185" s="15"/>
      <c r="N185" s="15"/>
      <c r="O185" s="15"/>
      <c r="P185" s="15"/>
      <c r="Q185" s="16">
        <v>0</v>
      </c>
      <c r="R185" s="20">
        <v>82.806656090671353</v>
      </c>
      <c r="S185" s="20">
        <v>86.746205038095582</v>
      </c>
      <c r="T185" s="20">
        <v>88.593329216378663</v>
      </c>
      <c r="U185" s="15">
        <v>35.081760335639281</v>
      </c>
      <c r="V185" s="15">
        <v>31.218888305476892</v>
      </c>
      <c r="W185" s="15"/>
      <c r="X185" s="15"/>
      <c r="Y185" s="24"/>
      <c r="Z185" s="15"/>
      <c r="AA185" s="15"/>
      <c r="AB185" s="15"/>
      <c r="AC185" s="15"/>
      <c r="AD185" s="15"/>
      <c r="AE185" s="15"/>
    </row>
    <row r="186" spans="10:31" ht="11.5" x14ac:dyDescent="0.25">
      <c r="J186" s="19">
        <v>185</v>
      </c>
      <c r="K186" s="15"/>
      <c r="L186" s="15"/>
      <c r="M186" s="15"/>
      <c r="N186" s="15"/>
      <c r="O186" s="15"/>
      <c r="P186" s="15"/>
      <c r="Q186" s="16">
        <v>0</v>
      </c>
      <c r="R186" s="20">
        <v>84.214309684734488</v>
      </c>
      <c r="S186" s="20">
        <v>88.235174182243696</v>
      </c>
      <c r="T186" s="20">
        <v>90.182408926780695</v>
      </c>
      <c r="U186" s="15">
        <v>35.740195233364446</v>
      </c>
      <c r="V186" s="15">
        <v>31.81642615102988</v>
      </c>
      <c r="W186" s="15"/>
      <c r="X186" s="15"/>
      <c r="Y186" s="24"/>
      <c r="Z186" s="15"/>
      <c r="AA186" s="15"/>
      <c r="AB186" s="15"/>
      <c r="AC186" s="15"/>
      <c r="AD186" s="15"/>
      <c r="AE186" s="15"/>
    </row>
    <row r="187" spans="10:31" ht="11.5" x14ac:dyDescent="0.25">
      <c r="J187" s="19">
        <v>186</v>
      </c>
      <c r="K187" s="15"/>
      <c r="L187" s="15"/>
      <c r="M187" s="15"/>
      <c r="N187" s="15"/>
      <c r="O187" s="15"/>
      <c r="P187" s="15"/>
      <c r="Q187" s="16">
        <v>0</v>
      </c>
      <c r="R187" s="20">
        <v>85.638110039524832</v>
      </c>
      <c r="S187" s="20">
        <v>89.741467075313608</v>
      </c>
      <c r="T187" s="15"/>
      <c r="U187" s="15">
        <v>36.407338327560339</v>
      </c>
      <c r="V187" s="15">
        <v>32.422087080993492</v>
      </c>
      <c r="W187" s="15"/>
      <c r="X187" s="15"/>
      <c r="Y187" s="24"/>
      <c r="Z187" s="15"/>
      <c r="AA187" s="15"/>
      <c r="AB187" s="15"/>
      <c r="AC187" s="15"/>
      <c r="AD187" s="15"/>
      <c r="AE187" s="15"/>
    </row>
    <row r="188" spans="10:31" ht="11.5" x14ac:dyDescent="0.25">
      <c r="J188" s="19">
        <v>187</v>
      </c>
      <c r="K188" s="15"/>
      <c r="L188" s="15"/>
      <c r="M188" s="15"/>
      <c r="N188" s="15"/>
      <c r="O188" s="15"/>
      <c r="P188" s="15"/>
      <c r="Q188" s="16">
        <v>0</v>
      </c>
      <c r="R188" s="20">
        <v>87.07815406431034</v>
      </c>
      <c r="S188" s="20">
        <v>91.265190509312589</v>
      </c>
      <c r="T188" s="15"/>
      <c r="U188" s="15">
        <v>37.083257041353775</v>
      </c>
      <c r="V188" s="15">
        <v>33.035936958687813</v>
      </c>
      <c r="W188" s="15"/>
      <c r="X188" s="15"/>
      <c r="Y188" s="24"/>
      <c r="Z188" s="15"/>
      <c r="AA188" s="15"/>
      <c r="AB188" s="15"/>
      <c r="AC188" s="15"/>
      <c r="AD188" s="15"/>
      <c r="AE188" s="15"/>
    </row>
    <row r="189" spans="10:31" ht="11.5" x14ac:dyDescent="0.25">
      <c r="J189" s="19">
        <v>188</v>
      </c>
      <c r="K189" s="15"/>
      <c r="L189" s="15"/>
      <c r="M189" s="15"/>
      <c r="N189" s="15"/>
      <c r="O189" s="15"/>
      <c r="P189" s="15"/>
      <c r="Q189" s="16">
        <v>0</v>
      </c>
      <c r="R189" s="20">
        <v>88.534538725690112</v>
      </c>
      <c r="S189" s="20">
        <v>92.806451356660489</v>
      </c>
      <c r="T189" s="15"/>
      <c r="U189" s="15">
        <v>37.768018954177897</v>
      </c>
      <c r="V189" s="15">
        <v>33.65804182401321</v>
      </c>
      <c r="W189" s="15"/>
      <c r="X189" s="15"/>
      <c r="Y189" s="24"/>
      <c r="Z189" s="15"/>
      <c r="AA189" s="15"/>
      <c r="AB189" s="15"/>
      <c r="AC189" s="15"/>
      <c r="AD189" s="15"/>
      <c r="AE189" s="15"/>
    </row>
    <row r="190" spans="10:31" ht="11.5" x14ac:dyDescent="0.25">
      <c r="J190" s="19">
        <v>189</v>
      </c>
      <c r="K190" s="15"/>
      <c r="L190" s="15"/>
      <c r="M190" s="15"/>
      <c r="N190" s="15"/>
      <c r="O190" s="15"/>
      <c r="P190" s="15"/>
      <c r="Q190" s="16">
        <v>0</v>
      </c>
      <c r="R190" s="20">
        <v>90.007361047318284</v>
      </c>
      <c r="S190" s="20">
        <v>94.36535656981907</v>
      </c>
      <c r="T190" s="15"/>
      <c r="U190" s="15">
        <v>38.461691801295864</v>
      </c>
      <c r="V190" s="15">
        <v>34.28846789297706</v>
      </c>
      <c r="W190" s="15"/>
      <c r="X190" s="15"/>
      <c r="Y190" s="24"/>
      <c r="Z190" s="15"/>
      <c r="AA190" s="15"/>
      <c r="AB190" s="15"/>
      <c r="AC190" s="15"/>
      <c r="AD190" s="15"/>
      <c r="AE190" s="15"/>
    </row>
    <row r="191" spans="10:31" ht="11.5" x14ac:dyDescent="0.25">
      <c r="J191" s="19">
        <v>190</v>
      </c>
      <c r="K191" s="15"/>
      <c r="L191" s="15"/>
      <c r="M191" s="15"/>
      <c r="N191" s="15"/>
      <c r="O191" s="15"/>
      <c r="P191" s="15"/>
      <c r="Q191" s="16">
        <v>0</v>
      </c>
      <c r="R191" s="20">
        <v>91.496718109635992</v>
      </c>
      <c r="S191" s="20">
        <v>95.94201318092513</v>
      </c>
      <c r="T191" s="15"/>
      <c r="U191" s="15">
        <v>39.164343473328167</v>
      </c>
      <c r="V191" s="15">
        <v>34.927281557221797</v>
      </c>
      <c r="W191" s="15"/>
      <c r="X191" s="15"/>
      <c r="Y191" s="24"/>
      <c r="Z191" s="15"/>
      <c r="AA191" s="15"/>
      <c r="AB191" s="15"/>
      <c r="AC191" s="15"/>
      <c r="AD191" s="15"/>
      <c r="AE191" s="15"/>
    </row>
    <row r="192" spans="10:31" ht="11.5" x14ac:dyDescent="0.25">
      <c r="J192" s="19">
        <v>191</v>
      </c>
      <c r="K192" s="15"/>
      <c r="L192" s="15"/>
      <c r="M192" s="15"/>
      <c r="N192" s="15"/>
      <c r="O192" s="15"/>
      <c r="P192" s="15"/>
      <c r="Q192" s="16">
        <v>0</v>
      </c>
      <c r="R192" s="20">
        <v>93</v>
      </c>
      <c r="S192" s="20">
        <v>97.5</v>
      </c>
      <c r="T192" s="15"/>
      <c r="U192" s="15">
        <v>39.876042015784293</v>
      </c>
      <c r="V192" s="15">
        <v>35.574549383558683</v>
      </c>
      <c r="W192" s="15"/>
      <c r="X192" s="15"/>
      <c r="Y192" s="24"/>
      <c r="Z192" s="15"/>
      <c r="AA192" s="15"/>
      <c r="AB192" s="15"/>
      <c r="AC192" s="15"/>
      <c r="AD192" s="15"/>
      <c r="AE192" s="15"/>
    </row>
    <row r="193" spans="10:31" ht="11.5" x14ac:dyDescent="0.25">
      <c r="J193" s="19">
        <v>192</v>
      </c>
      <c r="K193" s="15"/>
      <c r="L193" s="15"/>
      <c r="M193" s="15"/>
      <c r="N193" s="15"/>
      <c r="O193" s="15"/>
      <c r="P193" s="15"/>
      <c r="Q193" s="16">
        <v>0</v>
      </c>
      <c r="R193" s="20">
        <v>94.5</v>
      </c>
      <c r="S193" s="20">
        <v>99.2</v>
      </c>
      <c r="T193" s="15"/>
      <c r="U193" s="15">
        <v>40.596855628598142</v>
      </c>
      <c r="V193" s="15">
        <v>36.230338113503848</v>
      </c>
      <c r="W193" s="15"/>
      <c r="X193" s="15"/>
      <c r="Y193" s="24"/>
      <c r="Z193" s="15"/>
      <c r="AA193" s="15"/>
      <c r="AB193" s="15"/>
      <c r="AC193" s="15"/>
      <c r="AD193" s="15"/>
      <c r="AE193" s="15"/>
    </row>
    <row r="194" spans="10:31" ht="11.5" x14ac:dyDescent="0.25">
      <c r="J194" s="19">
        <v>193</v>
      </c>
      <c r="K194" s="15"/>
      <c r="L194" s="15"/>
      <c r="M194" s="15"/>
      <c r="N194" s="15"/>
      <c r="O194" s="15"/>
      <c r="P194" s="15"/>
      <c r="Q194" s="16">
        <v>0</v>
      </c>
      <c r="R194" s="20">
        <v>96.1</v>
      </c>
      <c r="S194" s="20">
        <v>100.8</v>
      </c>
      <c r="T194" s="15"/>
      <c r="U194" s="15">
        <v>41.326852665667211</v>
      </c>
      <c r="V194" s="15">
        <v>36.894714662818359</v>
      </c>
      <c r="W194" s="15"/>
      <c r="X194" s="15"/>
      <c r="Y194" s="24"/>
      <c r="Z194" s="15"/>
      <c r="AA194" s="15"/>
      <c r="AB194" s="15"/>
      <c r="AC194" s="15"/>
      <c r="AD194" s="15"/>
      <c r="AE194" s="15"/>
    </row>
    <row r="195" spans="10:31" ht="11.5" x14ac:dyDescent="0.25">
      <c r="J195" s="19">
        <v>194</v>
      </c>
      <c r="K195" s="15"/>
      <c r="L195" s="15"/>
      <c r="M195" s="15"/>
      <c r="N195" s="15"/>
      <c r="O195" s="15"/>
      <c r="P195" s="15"/>
      <c r="Q195" s="16">
        <v>0</v>
      </c>
      <c r="R195" s="20">
        <v>97.6</v>
      </c>
      <c r="S195" s="20">
        <v>102.4</v>
      </c>
      <c r="T195" s="15"/>
      <c r="U195" s="15">
        <v>42.066101634395558</v>
      </c>
      <c r="V195" s="15">
        <v>37.56774612105275</v>
      </c>
      <c r="W195" s="15"/>
      <c r="X195" s="15"/>
      <c r="Y195" s="24"/>
      <c r="Z195" s="15"/>
      <c r="AA195" s="15"/>
      <c r="AB195" s="15"/>
      <c r="AC195" s="15"/>
      <c r="AD195" s="15"/>
      <c r="AE195" s="15"/>
    </row>
    <row r="196" spans="10:31" ht="11.5" x14ac:dyDescent="0.25">
      <c r="J196" s="19">
        <v>195</v>
      </c>
      <c r="K196" s="15"/>
      <c r="L196" s="15"/>
      <c r="M196" s="15"/>
      <c r="N196" s="15"/>
      <c r="O196" s="15"/>
      <c r="P196" s="15"/>
      <c r="Q196" s="16">
        <v>0</v>
      </c>
      <c r="R196" s="20">
        <v>99.2</v>
      </c>
      <c r="S196" s="20">
        <v>104.1</v>
      </c>
      <c r="T196" s="15"/>
      <c r="U196" s="15">
        <v>42.814671195240017</v>
      </c>
      <c r="V196" s="15">
        <v>38.249499751093438</v>
      </c>
      <c r="W196" s="15"/>
      <c r="X196" s="15"/>
      <c r="Y196" s="24"/>
      <c r="Z196" s="15"/>
      <c r="AA196" s="15"/>
      <c r="AB196" s="15"/>
      <c r="AC196" s="15"/>
      <c r="AD196" s="15"/>
      <c r="AE196" s="15"/>
    </row>
    <row r="197" spans="10:31" ht="11.5" x14ac:dyDescent="0.25">
      <c r="J197" s="19">
        <v>196</v>
      </c>
      <c r="K197" s="15"/>
      <c r="L197" s="15"/>
      <c r="M197" s="15"/>
      <c r="N197" s="15"/>
      <c r="O197" s="15"/>
      <c r="P197" s="15"/>
      <c r="Q197" s="16">
        <v>0</v>
      </c>
      <c r="R197" s="20">
        <v>100.8</v>
      </c>
      <c r="S197" s="20">
        <v>105.8</v>
      </c>
      <c r="T197" s="15"/>
      <c r="U197" s="15">
        <v>43.572630161261351</v>
      </c>
      <c r="V197" s="15">
        <v>38.94004298871458</v>
      </c>
      <c r="W197" s="15"/>
      <c r="X197" s="15"/>
      <c r="Y197" s="24"/>
      <c r="Z197" s="15"/>
      <c r="AA197" s="15"/>
      <c r="AB197" s="15"/>
      <c r="AC197" s="15"/>
      <c r="AD197" s="15"/>
      <c r="AE197" s="15"/>
    </row>
    <row r="198" spans="10:31" ht="11.5" x14ac:dyDescent="0.25">
      <c r="J198" s="19">
        <v>197</v>
      </c>
      <c r="K198" s="15"/>
      <c r="L198" s="15"/>
      <c r="M198" s="15"/>
      <c r="N198" s="15"/>
      <c r="O198" s="15"/>
      <c r="P198" s="15"/>
      <c r="Q198" s="16">
        <v>0</v>
      </c>
      <c r="R198" s="20">
        <v>102.4</v>
      </c>
      <c r="S198" s="20">
        <v>107.5</v>
      </c>
      <c r="T198" s="15"/>
      <c r="U198" s="15">
        <v>44.340047497678007</v>
      </c>
      <c r="V198" s="15">
        <v>39.639443442131963</v>
      </c>
      <c r="W198" s="15"/>
      <c r="X198" s="15"/>
      <c r="Y198" s="24"/>
      <c r="Z198" s="15"/>
      <c r="AA198" s="15"/>
      <c r="AB198" s="15"/>
      <c r="AC198" s="15"/>
      <c r="AD198" s="15"/>
      <c r="AE198" s="15"/>
    </row>
    <row r="199" spans="10:31" ht="11.5" x14ac:dyDescent="0.25">
      <c r="J199" s="19">
        <v>198</v>
      </c>
      <c r="K199" s="15"/>
      <c r="L199" s="15"/>
      <c r="M199" s="15"/>
      <c r="N199" s="15"/>
      <c r="O199" s="15"/>
      <c r="P199" s="15"/>
      <c r="Q199" s="16">
        <v>0</v>
      </c>
      <c r="R199" s="20">
        <v>104</v>
      </c>
      <c r="S199" s="20">
        <v>109.2</v>
      </c>
      <c r="T199" s="15"/>
      <c r="U199" s="15">
        <v>45.116992321422934</v>
      </c>
      <c r="V199" s="15">
        <v>40.347768891560264</v>
      </c>
      <c r="W199" s="15"/>
      <c r="X199" s="15"/>
      <c r="Y199" s="24"/>
      <c r="Z199" s="15"/>
      <c r="AA199" s="15"/>
      <c r="AB199" s="15"/>
      <c r="AC199" s="15"/>
      <c r="AD199" s="15"/>
      <c r="AE199" s="15"/>
    </row>
    <row r="200" spans="10:31" ht="11.5" x14ac:dyDescent="0.25">
      <c r="J200" s="19">
        <v>199</v>
      </c>
      <c r="K200" s="15"/>
      <c r="L200" s="15"/>
      <c r="M200" s="15"/>
      <c r="N200" s="15"/>
      <c r="O200" s="15"/>
      <c r="P200" s="15"/>
      <c r="Q200" s="16">
        <v>0</v>
      </c>
      <c r="R200" s="20">
        <v>105.7</v>
      </c>
      <c r="S200" s="20">
        <v>111</v>
      </c>
      <c r="T200" s="15"/>
      <c r="U200" s="15">
        <v>45.903533900705789</v>
      </c>
      <c r="V200" s="15">
        <v>41.065087288775331</v>
      </c>
      <c r="W200" s="15"/>
      <c r="X200" s="15"/>
      <c r="Y200" s="24"/>
      <c r="Z200" s="15"/>
      <c r="AA200" s="15"/>
      <c r="AB200" s="15"/>
      <c r="AC200" s="15"/>
      <c r="AD200" s="15"/>
      <c r="AE200" s="15"/>
    </row>
    <row r="201" spans="10:31" ht="11.5" x14ac:dyDescent="0.25">
      <c r="J201" s="19">
        <v>200</v>
      </c>
      <c r="K201" s="15"/>
      <c r="L201" s="15"/>
      <c r="M201" s="15"/>
      <c r="N201" s="15"/>
      <c r="O201" s="15"/>
      <c r="P201" s="15"/>
      <c r="Q201" s="16">
        <v>0</v>
      </c>
      <c r="R201" s="20">
        <v>107.3</v>
      </c>
      <c r="S201" s="20">
        <v>112.7</v>
      </c>
      <c r="T201" s="15"/>
      <c r="U201" s="15">
        <v>46.699741654576435</v>
      </c>
      <c r="V201" s="15">
        <v>41.791466756677785</v>
      </c>
      <c r="W201" s="15"/>
      <c r="X201" s="15"/>
      <c r="Y201" s="24"/>
      <c r="Z201" s="15"/>
      <c r="AA201" s="15"/>
      <c r="AB201" s="15"/>
      <c r="AC201" s="15"/>
      <c r="AD201" s="15"/>
      <c r="AE201" s="15"/>
    </row>
    <row r="202" spans="10:31" ht="11.5" x14ac:dyDescent="0.25">
      <c r="J202" s="19">
        <v>201</v>
      </c>
      <c r="K202" s="15"/>
      <c r="L202" s="15"/>
      <c r="M202" s="15"/>
      <c r="N202" s="15"/>
      <c r="O202" s="15"/>
      <c r="P202" s="15"/>
      <c r="Q202" s="16">
        <v>0</v>
      </c>
      <c r="R202" s="20">
        <v>109</v>
      </c>
      <c r="S202" s="20">
        <v>114.5</v>
      </c>
      <c r="T202" s="15"/>
      <c r="U202" s="15">
        <v>47.505685152494145</v>
      </c>
      <c r="V202" s="15">
        <v>42.526975588860971</v>
      </c>
      <c r="W202" s="15"/>
      <c r="X202" s="15"/>
      <c r="Y202" s="24"/>
      <c r="Z202" s="15"/>
      <c r="AA202" s="15"/>
      <c r="AB202" s="15"/>
      <c r="AC202" s="15"/>
      <c r="AD202" s="15"/>
      <c r="AE202" s="15"/>
    </row>
    <row r="203" spans="10:31" ht="11.5" x14ac:dyDescent="0.25">
      <c r="J203" s="19">
        <v>202</v>
      </c>
      <c r="K203" s="15"/>
      <c r="L203" s="15"/>
      <c r="M203" s="15"/>
      <c r="N203" s="15"/>
      <c r="O203" s="15"/>
      <c r="P203" s="15"/>
      <c r="Q203" s="16">
        <v>0</v>
      </c>
      <c r="R203" s="20">
        <v>110.7</v>
      </c>
      <c r="S203" s="20">
        <v>116.3</v>
      </c>
      <c r="T203" s="15"/>
      <c r="U203" s="15">
        <v>48.321434113897254</v>
      </c>
      <c r="V203" s="15">
        <v>43.271682249182021</v>
      </c>
      <c r="W203" s="15"/>
      <c r="X203" s="15"/>
      <c r="Y203" s="24"/>
      <c r="Z203" s="15"/>
      <c r="AA203" s="15"/>
      <c r="AB203" s="15"/>
      <c r="AC203" s="15"/>
      <c r="AD203" s="15"/>
      <c r="AE203" s="15"/>
    </row>
    <row r="204" spans="10:31" ht="11.5" x14ac:dyDescent="0.25">
      <c r="J204" s="19">
        <v>203</v>
      </c>
      <c r="K204" s="15"/>
      <c r="L204" s="15"/>
      <c r="M204" s="15"/>
      <c r="N204" s="15"/>
      <c r="O204" s="15"/>
      <c r="P204" s="15"/>
      <c r="Q204" s="16">
        <v>0</v>
      </c>
      <c r="R204" s="20">
        <v>112.4</v>
      </c>
      <c r="S204" s="20">
        <v>118.1</v>
      </c>
      <c r="T204" s="15"/>
      <c r="U204" s="15">
        <v>49.147058407780236</v>
      </c>
      <c r="V204" s="15">
        <v>44.025655371336498</v>
      </c>
      <c r="W204" s="15"/>
      <c r="X204" s="15"/>
      <c r="Y204" s="24"/>
      <c r="Z204" s="15"/>
      <c r="AA204" s="15"/>
      <c r="AB204" s="15"/>
      <c r="AC204" s="15"/>
      <c r="AD204" s="15"/>
      <c r="AE204" s="15"/>
    </row>
    <row r="205" spans="10:31" ht="11.5" x14ac:dyDescent="0.25">
      <c r="J205" s="19">
        <v>204</v>
      </c>
      <c r="K205" s="15"/>
      <c r="L205" s="15"/>
      <c r="M205" s="15"/>
      <c r="N205" s="15"/>
      <c r="O205" s="15"/>
      <c r="P205" s="15"/>
      <c r="Q205" s="16">
        <v>0</v>
      </c>
      <c r="R205" s="20">
        <v>114.1</v>
      </c>
      <c r="S205" s="20">
        <v>120</v>
      </c>
      <c r="T205" s="15"/>
      <c r="U205" s="15">
        <v>49.982628052269405</v>
      </c>
      <c r="V205" s="15">
        <v>44.788963758435237</v>
      </c>
      <c r="W205" s="15"/>
      <c r="X205" s="15"/>
      <c r="Y205" s="24"/>
      <c r="Z205" s="15"/>
      <c r="AA205" s="15"/>
      <c r="AB205" s="15"/>
      <c r="AC205" s="15"/>
      <c r="AD205" s="15"/>
      <c r="AE205" s="15"/>
    </row>
    <row r="206" spans="10:31" ht="11.5" x14ac:dyDescent="0.25">
      <c r="J206" s="19">
        <v>205</v>
      </c>
      <c r="K206" s="15"/>
      <c r="L206" s="15"/>
      <c r="M206" s="15"/>
      <c r="N206" s="15"/>
      <c r="O206" s="15"/>
      <c r="P206" s="15"/>
      <c r="Q206" s="16">
        <v>0</v>
      </c>
      <c r="R206" s="20">
        <v>115.9</v>
      </c>
      <c r="S206" s="20">
        <v>121.8</v>
      </c>
      <c r="T206" s="15"/>
      <c r="U206" s="15">
        <v>50.828213214205753</v>
      </c>
      <c r="V206" s="15">
        <v>45.561676382584643</v>
      </c>
      <c r="W206" s="15"/>
      <c r="X206" s="15"/>
      <c r="Y206" s="24"/>
      <c r="Z206" s="15"/>
      <c r="AA206" s="15"/>
      <c r="AB206" s="15"/>
      <c r="AC206" s="15"/>
      <c r="AD206" s="15"/>
      <c r="AE206" s="15"/>
    </row>
    <row r="207" spans="10:31" ht="11.5" x14ac:dyDescent="0.25">
      <c r="J207" s="19">
        <v>206</v>
      </c>
      <c r="K207" s="15"/>
      <c r="L207" s="15"/>
      <c r="M207" s="15"/>
      <c r="N207" s="15"/>
      <c r="O207" s="15"/>
      <c r="P207" s="15"/>
      <c r="Q207" s="16">
        <v>0</v>
      </c>
      <c r="R207" s="20">
        <v>117.7</v>
      </c>
      <c r="S207" s="20">
        <v>123.7</v>
      </c>
      <c r="T207" s="15"/>
      <c r="U207" s="15">
        <v>51.683884208729204</v>
      </c>
      <c r="V207" s="15">
        <v>46.343862384471613</v>
      </c>
      <c r="W207" s="15"/>
      <c r="X207" s="15"/>
      <c r="Y207" s="24"/>
      <c r="Z207" s="15"/>
      <c r="AA207" s="15"/>
      <c r="AB207" s="15"/>
      <c r="AC207" s="15"/>
      <c r="AD207" s="15"/>
      <c r="AE207" s="15"/>
    </row>
    <row r="208" spans="10:31" ht="11.5" x14ac:dyDescent="0.25">
      <c r="J208" s="19">
        <v>207</v>
      </c>
      <c r="K208" s="15"/>
      <c r="L208" s="15"/>
      <c r="M208" s="15"/>
      <c r="N208" s="15"/>
      <c r="O208" s="15"/>
      <c r="P208" s="15"/>
      <c r="Q208" s="16">
        <v>0</v>
      </c>
      <c r="R208" s="20">
        <v>119.9</v>
      </c>
      <c r="S208" s="20">
        <v>125.6</v>
      </c>
      <c r="T208" s="15"/>
      <c r="U208" s="15">
        <v>52.549711498865527</v>
      </c>
      <c r="V208" s="15">
        <v>47.135591072948174</v>
      </c>
      <c r="W208" s="15"/>
      <c r="X208" s="15"/>
      <c r="Y208" s="24"/>
      <c r="Z208" s="15"/>
      <c r="AA208" s="15"/>
      <c r="AB208" s="15"/>
      <c r="AC208" s="15"/>
      <c r="AD208" s="15"/>
      <c r="AE208" s="15"/>
    </row>
    <row r="209" spans="10:31" ht="11.5" x14ac:dyDescent="0.25">
      <c r="J209" s="19">
        <v>208</v>
      </c>
      <c r="K209" s="15"/>
      <c r="L209" s="15"/>
      <c r="M209" s="15"/>
      <c r="N209" s="15"/>
      <c r="O209" s="15"/>
      <c r="P209" s="15"/>
      <c r="Q209" s="16">
        <v>0</v>
      </c>
      <c r="R209" s="20">
        <v>121.2</v>
      </c>
      <c r="S209" s="20">
        <v>127.5</v>
      </c>
      <c r="T209" s="15"/>
      <c r="U209" s="15">
        <v>53.425765695118514</v>
      </c>
      <c r="V209" s="15">
        <v>47.936931924623522</v>
      </c>
      <c r="W209" s="15"/>
      <c r="X209" s="15"/>
      <c r="Y209" s="24"/>
      <c r="Z209" s="15"/>
      <c r="AA209" s="15"/>
      <c r="AB209" s="15"/>
      <c r="AC209" s="15"/>
      <c r="AD209" s="15"/>
      <c r="AE209" s="15"/>
    </row>
    <row r="210" spans="10:31" ht="11.5" x14ac:dyDescent="0.25">
      <c r="J210" s="19">
        <v>209</v>
      </c>
      <c r="K210" s="15"/>
      <c r="L210" s="15"/>
      <c r="M210" s="15"/>
      <c r="N210" s="15"/>
      <c r="O210" s="15"/>
      <c r="P210" s="15"/>
      <c r="Q210" s="16">
        <v>0</v>
      </c>
      <c r="R210" s="20">
        <v>123.1</v>
      </c>
      <c r="S210" s="20">
        <v>129.4</v>
      </c>
      <c r="T210" s="15"/>
      <c r="U210" s="15">
        <v>54.312117555062983</v>
      </c>
      <c r="V210" s="15">
        <v>48.747954583454742</v>
      </c>
      <c r="W210" s="15"/>
      <c r="X210" s="15"/>
      <c r="Y210" s="24"/>
      <c r="Z210" s="15"/>
      <c r="AA210" s="15"/>
      <c r="AB210" s="15"/>
      <c r="AC210" s="15"/>
      <c r="AD210" s="15"/>
      <c r="AE210" s="15"/>
    </row>
    <row r="211" spans="10:31" ht="11.5" x14ac:dyDescent="0.25">
      <c r="J211" s="19">
        <v>210</v>
      </c>
      <c r="K211" s="15"/>
      <c r="L211" s="15"/>
      <c r="M211" s="15"/>
      <c r="N211" s="15"/>
      <c r="O211" s="15"/>
      <c r="P211" s="15"/>
      <c r="Q211" s="16">
        <v>0</v>
      </c>
      <c r="R211" s="20">
        <v>124.9</v>
      </c>
      <c r="S211" s="20">
        <v>131.4</v>
      </c>
      <c r="T211" s="15"/>
      <c r="U211" s="15"/>
      <c r="V211" s="15">
        <v>49.568728860343512</v>
      </c>
      <c r="W211" s="15"/>
      <c r="X211" s="15"/>
      <c r="Y211" s="24"/>
      <c r="Z211" s="15"/>
      <c r="AA211" s="15"/>
      <c r="AB211" s="15"/>
      <c r="AC211" s="15"/>
      <c r="AD211" s="15"/>
      <c r="AE211" s="15"/>
    </row>
    <row r="212" spans="10:31" ht="11.5" x14ac:dyDescent="0.25">
      <c r="J212" s="19">
        <v>211</v>
      </c>
      <c r="K212" s="15"/>
      <c r="L212" s="15"/>
      <c r="M212" s="15"/>
      <c r="N212" s="15"/>
      <c r="O212" s="15"/>
      <c r="P212" s="15"/>
      <c r="Q212" s="16">
        <v>0</v>
      </c>
      <c r="R212" s="20">
        <v>126.8</v>
      </c>
      <c r="S212" s="20">
        <v>133.4</v>
      </c>
      <c r="T212" s="15"/>
      <c r="U212" s="15"/>
      <c r="V212" s="15">
        <v>50.3993247327342</v>
      </c>
      <c r="W212" s="15"/>
      <c r="X212" s="15"/>
      <c r="Y212" s="24"/>
      <c r="Z212" s="15"/>
      <c r="AA212" s="15"/>
      <c r="AB212" s="15"/>
      <c r="AC212" s="15"/>
      <c r="AD212" s="15"/>
      <c r="AE212" s="15"/>
    </row>
    <row r="213" spans="10:31" ht="11.5" x14ac:dyDescent="0.25">
      <c r="J213" s="19">
        <v>212</v>
      </c>
      <c r="K213" s="15"/>
      <c r="L213" s="15"/>
      <c r="M213" s="15"/>
      <c r="N213" s="15"/>
      <c r="O213" s="15"/>
      <c r="P213" s="15"/>
      <c r="Q213" s="16">
        <v>0</v>
      </c>
      <c r="R213" s="20">
        <v>128.6</v>
      </c>
      <c r="S213" s="20">
        <v>135.4</v>
      </c>
      <c r="T213" s="15"/>
      <c r="U213" s="15"/>
      <c r="V213" s="15">
        <v>51.239812344215551</v>
      </c>
      <c r="W213" s="15"/>
      <c r="X213" s="15"/>
      <c r="Y213" s="24"/>
      <c r="Z213" s="15"/>
      <c r="AA213" s="15"/>
      <c r="AB213" s="15"/>
      <c r="AC213" s="15"/>
      <c r="AD213" s="15"/>
      <c r="AE213" s="15"/>
    </row>
    <row r="214" spans="10:31" ht="11.5" x14ac:dyDescent="0.25">
      <c r="J214" s="19">
        <v>213</v>
      </c>
      <c r="K214" s="15"/>
      <c r="L214" s="15"/>
      <c r="M214" s="15"/>
      <c r="N214" s="15"/>
      <c r="O214" s="15"/>
      <c r="P214" s="15"/>
      <c r="Q214" s="16">
        <v>0</v>
      </c>
      <c r="R214" s="20">
        <v>130.5</v>
      </c>
      <c r="S214" s="20">
        <v>137.4</v>
      </c>
      <c r="T214" s="15"/>
      <c r="U214" s="15"/>
      <c r="V214" s="15">
        <v>52.090262004124313</v>
      </c>
      <c r="W214" s="15"/>
      <c r="X214" s="15"/>
      <c r="Y214" s="24"/>
      <c r="Z214" s="15"/>
      <c r="AA214" s="15"/>
      <c r="AB214" s="15"/>
      <c r="AC214" s="15"/>
      <c r="AD214" s="15"/>
      <c r="AE214" s="15"/>
    </row>
    <row r="215" spans="10:31" ht="11.5" x14ac:dyDescent="0.25">
      <c r="J215" s="19">
        <v>214</v>
      </c>
      <c r="K215" s="15"/>
      <c r="L215" s="15"/>
      <c r="M215" s="15"/>
      <c r="N215" s="15"/>
      <c r="O215" s="15"/>
      <c r="P215" s="15"/>
      <c r="Q215" s="16">
        <v>0</v>
      </c>
      <c r="R215" s="20">
        <v>132.5</v>
      </c>
      <c r="S215" s="20">
        <v>139.4</v>
      </c>
      <c r="T215" s="15"/>
      <c r="U215" s="15"/>
      <c r="V215" s="15">
        <v>52.95074418715356</v>
      </c>
      <c r="W215" s="15"/>
      <c r="X215" s="15"/>
      <c r="Y215" s="24"/>
      <c r="Z215" s="15"/>
      <c r="AA215" s="15"/>
      <c r="AB215" s="15"/>
      <c r="AC215" s="15"/>
      <c r="AD215" s="15"/>
      <c r="AE215" s="15"/>
    </row>
    <row r="216" spans="10:31" ht="11.5" x14ac:dyDescent="0.25">
      <c r="J216" s="19">
        <v>215</v>
      </c>
      <c r="K216" s="15"/>
      <c r="L216" s="15"/>
      <c r="M216" s="15"/>
      <c r="N216" s="15"/>
      <c r="O216" s="15"/>
      <c r="P216" s="15"/>
      <c r="Q216" s="16">
        <v>0</v>
      </c>
      <c r="R216" s="20">
        <v>134.4</v>
      </c>
      <c r="S216" s="20">
        <v>141.5</v>
      </c>
      <c r="T216" s="15"/>
      <c r="U216" s="15"/>
      <c r="V216" s="15"/>
      <c r="W216" s="15"/>
      <c r="X216" s="15"/>
      <c r="Y216" s="24"/>
      <c r="Z216" s="15"/>
      <c r="AA216" s="15"/>
      <c r="AB216" s="15"/>
      <c r="AC216" s="15"/>
      <c r="AD216" s="15"/>
      <c r="AE216" s="15"/>
    </row>
    <row r="217" spans="10:31" ht="11.5" x14ac:dyDescent="0.25">
      <c r="J217" s="19">
        <v>216</v>
      </c>
      <c r="K217" s="15"/>
      <c r="L217" s="15"/>
      <c r="M217" s="15"/>
      <c r="N217" s="15"/>
      <c r="O217" s="15"/>
      <c r="P217" s="15"/>
      <c r="Q217" s="16">
        <v>0</v>
      </c>
      <c r="R217" s="20">
        <v>136.30000000000001</v>
      </c>
      <c r="S217" s="20">
        <v>143.5</v>
      </c>
      <c r="T217" s="15"/>
      <c r="U217" s="15"/>
      <c r="V217" s="15"/>
      <c r="W217" s="15"/>
      <c r="X217" s="15"/>
      <c r="Y217" s="24"/>
      <c r="Z217" s="15"/>
      <c r="AA217" s="15"/>
      <c r="AB217" s="15"/>
      <c r="AC217" s="15"/>
      <c r="AD217" s="15"/>
      <c r="AE217" s="15"/>
    </row>
    <row r="218" spans="10:31" ht="11.5" x14ac:dyDescent="0.25">
      <c r="J218" s="19">
        <v>217</v>
      </c>
      <c r="K218" s="15"/>
      <c r="L218" s="15"/>
      <c r="M218" s="15"/>
      <c r="N218" s="15"/>
      <c r="O218" s="15"/>
      <c r="P218" s="15"/>
      <c r="Q218" s="16">
        <v>0</v>
      </c>
      <c r="R218" s="20">
        <v>138.30000000000001</v>
      </c>
      <c r="S218" s="20">
        <v>145.6</v>
      </c>
      <c r="T218" s="15"/>
      <c r="U218" s="15"/>
      <c r="V218" s="15"/>
      <c r="W218" s="15"/>
      <c r="X218" s="15"/>
      <c r="Y218" s="24"/>
      <c r="Z218" s="15"/>
      <c r="AA218" s="15"/>
      <c r="AB218" s="15"/>
      <c r="AC218" s="15"/>
      <c r="AD218" s="15"/>
      <c r="AE218" s="15"/>
    </row>
    <row r="219" spans="10:31" ht="11.5" x14ac:dyDescent="0.25">
      <c r="J219" s="19">
        <v>218</v>
      </c>
      <c r="K219" s="15"/>
      <c r="L219" s="15"/>
      <c r="M219" s="15"/>
      <c r="N219" s="15"/>
      <c r="O219" s="15"/>
      <c r="P219" s="15"/>
      <c r="Q219" s="16">
        <v>0</v>
      </c>
      <c r="R219" s="20">
        <v>140.30000000000001</v>
      </c>
      <c r="S219" s="20">
        <v>147.80000000000001</v>
      </c>
      <c r="T219" s="15"/>
      <c r="U219" s="15"/>
      <c r="V219" s="15"/>
      <c r="W219" s="15"/>
      <c r="X219" s="15"/>
      <c r="Y219" s="24"/>
      <c r="Z219" s="15"/>
      <c r="AA219" s="15"/>
      <c r="AB219" s="15"/>
      <c r="AC219" s="15"/>
      <c r="AD219" s="15"/>
      <c r="AE219" s="15"/>
    </row>
    <row r="220" spans="10:31" ht="11.5" x14ac:dyDescent="0.25">
      <c r="J220" s="19">
        <v>219</v>
      </c>
      <c r="K220" s="15"/>
      <c r="L220" s="15"/>
      <c r="M220" s="15"/>
      <c r="N220" s="15"/>
      <c r="O220" s="15"/>
      <c r="P220" s="15"/>
      <c r="Q220" s="16">
        <v>0</v>
      </c>
      <c r="R220" s="20">
        <v>142.30000000000001</v>
      </c>
      <c r="S220" s="20">
        <v>149.9</v>
      </c>
      <c r="T220" s="15"/>
      <c r="U220" s="15"/>
      <c r="V220" s="15"/>
      <c r="W220" s="15"/>
      <c r="X220" s="15"/>
      <c r="Y220" s="24"/>
      <c r="Z220" s="15"/>
      <c r="AA220" s="15"/>
      <c r="AB220" s="15"/>
      <c r="AC220" s="15"/>
      <c r="AD220" s="15"/>
      <c r="AE220" s="15"/>
    </row>
    <row r="221" spans="10:31" ht="11.5" x14ac:dyDescent="0.25">
      <c r="J221" s="19">
        <v>220</v>
      </c>
      <c r="K221" s="15"/>
      <c r="L221" s="15"/>
      <c r="M221" s="15"/>
      <c r="N221" s="15"/>
      <c r="O221" s="15"/>
      <c r="P221" s="15"/>
      <c r="Q221" s="16">
        <v>0</v>
      </c>
      <c r="R221" s="20">
        <v>144.30000000000001</v>
      </c>
      <c r="S221" s="20">
        <v>152.1</v>
      </c>
      <c r="T221" s="15"/>
      <c r="U221" s="15"/>
      <c r="V221" s="15"/>
      <c r="W221" s="15"/>
      <c r="X221" s="15"/>
      <c r="Y221" s="24"/>
      <c r="Z221" s="15"/>
      <c r="AA221" s="15"/>
      <c r="AB221" s="15"/>
      <c r="AC221" s="15"/>
      <c r="AD221" s="15"/>
      <c r="AE221" s="15"/>
    </row>
    <row r="222" spans="10:31" ht="11.5" x14ac:dyDescent="0.25">
      <c r="J222" s="19">
        <v>221</v>
      </c>
      <c r="K222" s="15"/>
      <c r="L222" s="15"/>
      <c r="M222" s="15"/>
      <c r="N222" s="15"/>
      <c r="O222" s="15"/>
      <c r="P222" s="15"/>
      <c r="Q222" s="16">
        <v>0</v>
      </c>
      <c r="R222" s="20">
        <v>146.4</v>
      </c>
      <c r="S222" s="15"/>
      <c r="T222" s="15"/>
      <c r="U222" s="15"/>
      <c r="V222" s="15"/>
      <c r="W222" s="15"/>
      <c r="X222" s="15"/>
      <c r="Y222" s="24"/>
      <c r="Z222" s="15"/>
      <c r="AA222" s="15"/>
      <c r="AB222" s="15"/>
      <c r="AC222" s="15"/>
      <c r="AD222" s="15"/>
      <c r="AE222" s="15"/>
    </row>
    <row r="223" spans="10:31" ht="11.5" x14ac:dyDescent="0.25">
      <c r="J223" s="19">
        <v>222</v>
      </c>
      <c r="K223" s="15"/>
      <c r="L223" s="15"/>
      <c r="M223" s="15"/>
      <c r="N223" s="15"/>
      <c r="O223" s="15"/>
      <c r="P223" s="15"/>
      <c r="Q223" s="16">
        <v>0</v>
      </c>
      <c r="R223" s="20">
        <v>148.5</v>
      </c>
      <c r="S223" s="15"/>
      <c r="T223" s="15"/>
      <c r="U223" s="15"/>
      <c r="V223" s="15"/>
      <c r="W223" s="15"/>
      <c r="X223" s="15"/>
      <c r="Y223" s="24"/>
      <c r="Z223" s="15"/>
      <c r="AA223" s="15"/>
      <c r="AB223" s="15"/>
      <c r="AC223" s="15"/>
      <c r="AD223" s="15"/>
      <c r="AE223" s="15"/>
    </row>
    <row r="224" spans="10:31" ht="11.5" x14ac:dyDescent="0.25">
      <c r="J224" s="19">
        <v>223</v>
      </c>
      <c r="K224" s="15"/>
      <c r="L224" s="15"/>
      <c r="M224" s="15"/>
      <c r="N224" s="15"/>
      <c r="O224" s="15"/>
      <c r="P224" s="15"/>
      <c r="Q224" s="16">
        <v>0</v>
      </c>
      <c r="R224" s="20">
        <v>150.6</v>
      </c>
      <c r="S224" s="15"/>
      <c r="T224" s="15"/>
      <c r="U224" s="15"/>
      <c r="V224" s="15"/>
      <c r="W224" s="15"/>
      <c r="X224" s="15"/>
      <c r="Y224" s="24"/>
      <c r="Z224" s="15"/>
      <c r="AA224" s="15"/>
      <c r="AB224" s="15"/>
      <c r="AC224" s="15"/>
      <c r="AD224" s="15"/>
      <c r="AE224" s="15"/>
    </row>
    <row r="225" spans="10:31" ht="11.5" x14ac:dyDescent="0.25">
      <c r="J225" s="19">
        <v>224</v>
      </c>
      <c r="K225" s="15"/>
      <c r="L225" s="15"/>
      <c r="M225" s="15"/>
      <c r="N225" s="15"/>
      <c r="O225" s="15"/>
      <c r="P225" s="15"/>
      <c r="Q225" s="16">
        <v>0</v>
      </c>
      <c r="R225" s="15"/>
      <c r="S225" s="15"/>
      <c r="T225" s="15"/>
      <c r="U225" s="15"/>
      <c r="V225" s="15"/>
      <c r="W225" s="15"/>
      <c r="X225" s="15"/>
      <c r="Y225" s="24"/>
      <c r="Z225" s="15"/>
      <c r="AA225" s="15"/>
      <c r="AB225" s="15"/>
      <c r="AC225" s="15"/>
      <c r="AD225" s="15"/>
      <c r="AE225" s="15"/>
    </row>
    <row r="226" spans="10:31" ht="11.5" x14ac:dyDescent="0.25">
      <c r="J226" s="19">
        <v>225</v>
      </c>
      <c r="K226" s="15"/>
      <c r="L226" s="15"/>
      <c r="M226" s="15"/>
      <c r="N226" s="15"/>
      <c r="O226" s="15"/>
      <c r="P226" s="15"/>
      <c r="Q226" s="16">
        <v>0</v>
      </c>
      <c r="R226" s="15"/>
      <c r="S226" s="15"/>
      <c r="T226" s="15"/>
      <c r="U226" s="15"/>
      <c r="V226" s="15"/>
      <c r="W226" s="15"/>
      <c r="X226" s="15"/>
      <c r="Y226" s="24"/>
      <c r="Z226" s="15"/>
      <c r="AA226" s="15"/>
      <c r="AB226" s="15"/>
      <c r="AC226" s="15"/>
      <c r="AD226" s="15"/>
      <c r="AE226" s="15"/>
    </row>
    <row r="227" spans="10:31" ht="11.5" x14ac:dyDescent="0.25">
      <c r="J227" s="19">
        <v>226</v>
      </c>
      <c r="K227" s="15"/>
      <c r="L227" s="15"/>
      <c r="M227" s="15"/>
      <c r="N227" s="15"/>
      <c r="O227" s="15"/>
      <c r="P227" s="15"/>
      <c r="Q227" s="16">
        <v>0</v>
      </c>
      <c r="R227" s="15"/>
      <c r="S227" s="15"/>
      <c r="T227" s="15"/>
      <c r="U227" s="15"/>
      <c r="V227" s="15"/>
      <c r="W227" s="15"/>
      <c r="X227" s="15"/>
      <c r="Y227" s="24"/>
      <c r="Z227" s="15"/>
      <c r="AA227" s="15"/>
      <c r="AB227" s="15"/>
      <c r="AC227" s="15"/>
      <c r="AD227" s="15"/>
      <c r="AE227" s="15"/>
    </row>
    <row r="228" spans="10:31" ht="11.5" x14ac:dyDescent="0.25">
      <c r="J228" s="19">
        <v>227</v>
      </c>
      <c r="K228" s="15"/>
      <c r="L228" s="15"/>
      <c r="M228" s="15"/>
      <c r="N228" s="15"/>
      <c r="O228" s="15"/>
      <c r="P228" s="15"/>
      <c r="Q228" s="16">
        <v>0</v>
      </c>
      <c r="R228" s="15"/>
      <c r="S228" s="15"/>
      <c r="T228" s="15"/>
      <c r="U228" s="15"/>
      <c r="V228" s="15"/>
      <c r="W228" s="15"/>
      <c r="X228" s="15"/>
      <c r="Y228" s="24"/>
      <c r="Z228" s="15"/>
      <c r="AA228" s="15"/>
      <c r="AB228" s="15"/>
      <c r="AC228" s="15"/>
      <c r="AD228" s="15"/>
      <c r="AE228" s="15"/>
    </row>
    <row r="229" spans="10:31" ht="11.5" x14ac:dyDescent="0.25">
      <c r="J229" s="19">
        <v>228</v>
      </c>
      <c r="K229" s="15"/>
      <c r="L229" s="15"/>
      <c r="M229" s="15"/>
      <c r="N229" s="15"/>
      <c r="O229" s="15"/>
      <c r="P229" s="15"/>
      <c r="Q229" s="16">
        <v>0</v>
      </c>
      <c r="R229" s="15"/>
      <c r="S229" s="15"/>
      <c r="T229" s="15"/>
      <c r="U229" s="15"/>
      <c r="V229" s="15"/>
      <c r="W229" s="15"/>
      <c r="X229" s="15"/>
      <c r="Y229" s="24"/>
      <c r="Z229" s="15"/>
      <c r="AA229" s="15"/>
      <c r="AB229" s="15"/>
      <c r="AC229" s="15"/>
      <c r="AD229" s="15"/>
      <c r="AE229" s="15"/>
    </row>
    <row r="230" spans="10:31" ht="11.5" x14ac:dyDescent="0.25">
      <c r="J230" s="19">
        <v>229</v>
      </c>
      <c r="K230" s="15"/>
      <c r="L230" s="15"/>
      <c r="M230" s="15"/>
      <c r="N230" s="15"/>
      <c r="O230" s="15"/>
      <c r="P230" s="15"/>
      <c r="Q230" s="16">
        <v>0</v>
      </c>
      <c r="R230" s="15"/>
      <c r="S230" s="15"/>
      <c r="T230" s="15"/>
      <c r="U230" s="15"/>
      <c r="V230" s="15"/>
      <c r="W230" s="15"/>
      <c r="X230" s="15"/>
      <c r="Y230" s="24"/>
      <c r="Z230" s="15"/>
      <c r="AA230" s="15"/>
      <c r="AB230" s="15"/>
      <c r="AC230" s="15"/>
      <c r="AD230" s="15"/>
      <c r="AE230" s="15"/>
    </row>
    <row r="231" spans="10:31" ht="11.5" x14ac:dyDescent="0.25">
      <c r="J231" s="19">
        <v>230</v>
      </c>
      <c r="K231" s="15"/>
      <c r="L231" s="15"/>
      <c r="M231" s="15"/>
      <c r="N231" s="15"/>
      <c r="O231" s="15"/>
      <c r="P231" s="15"/>
      <c r="Q231" s="16">
        <v>0</v>
      </c>
      <c r="R231" s="15"/>
      <c r="S231" s="15"/>
      <c r="T231" s="15"/>
      <c r="U231" s="15"/>
      <c r="V231" s="15"/>
      <c r="W231" s="15"/>
      <c r="X231" s="15"/>
      <c r="Y231" s="24"/>
      <c r="Z231" s="15"/>
      <c r="AA231" s="15"/>
      <c r="AB231" s="15"/>
      <c r="AC231" s="15"/>
      <c r="AD231" s="15"/>
      <c r="AE231" s="15"/>
    </row>
    <row r="232" spans="10:31" ht="11.5" x14ac:dyDescent="0.25">
      <c r="J232" s="19">
        <v>231</v>
      </c>
      <c r="K232" s="15"/>
      <c r="L232" s="15"/>
      <c r="M232" s="15"/>
      <c r="N232" s="15"/>
      <c r="O232" s="15"/>
      <c r="P232" s="15"/>
      <c r="Q232" s="16">
        <v>0</v>
      </c>
      <c r="R232" s="15"/>
      <c r="S232" s="15"/>
      <c r="T232" s="15"/>
      <c r="U232" s="15"/>
      <c r="V232" s="15"/>
      <c r="W232" s="15"/>
      <c r="X232" s="15"/>
      <c r="Y232" s="24"/>
      <c r="Z232" s="15"/>
      <c r="AA232" s="15"/>
      <c r="AB232" s="15"/>
      <c r="AC232" s="15"/>
      <c r="AD232" s="15"/>
      <c r="AE232" s="15"/>
    </row>
    <row r="233" spans="10:31" ht="11.5" x14ac:dyDescent="0.25">
      <c r="J233" s="19">
        <v>232</v>
      </c>
      <c r="K233" s="15"/>
      <c r="L233" s="15"/>
      <c r="M233" s="15"/>
      <c r="N233" s="15"/>
      <c r="O233" s="15"/>
      <c r="P233" s="15"/>
      <c r="Q233" s="16">
        <v>0</v>
      </c>
      <c r="R233" s="15"/>
      <c r="S233" s="15"/>
      <c r="T233" s="15"/>
      <c r="U233" s="15"/>
      <c r="V233" s="15"/>
      <c r="W233" s="15"/>
      <c r="X233" s="15"/>
      <c r="Y233" s="24"/>
      <c r="Z233" s="15"/>
      <c r="AA233" s="15"/>
      <c r="AB233" s="15"/>
      <c r="AC233" s="15"/>
      <c r="AD233" s="15"/>
      <c r="AE233" s="15"/>
    </row>
    <row r="234" spans="10:31" ht="11.5" x14ac:dyDescent="0.25">
      <c r="J234" s="19">
        <v>233</v>
      </c>
      <c r="K234" s="15"/>
      <c r="L234" s="15"/>
      <c r="M234" s="15"/>
      <c r="N234" s="15"/>
      <c r="O234" s="15"/>
      <c r="P234" s="15"/>
      <c r="Q234" s="16">
        <v>0</v>
      </c>
      <c r="R234" s="15"/>
      <c r="S234" s="15"/>
      <c r="T234" s="15"/>
      <c r="U234" s="15"/>
      <c r="V234" s="15"/>
      <c r="W234" s="15"/>
      <c r="X234" s="15"/>
      <c r="Y234" s="24"/>
      <c r="Z234" s="15"/>
      <c r="AA234" s="15"/>
      <c r="AB234" s="15"/>
      <c r="AC234" s="15"/>
      <c r="AD234" s="15"/>
      <c r="AE234" s="15"/>
    </row>
    <row r="235" spans="10:31" ht="11.5" x14ac:dyDescent="0.25">
      <c r="J235" s="19">
        <v>234</v>
      </c>
      <c r="K235" s="15"/>
      <c r="L235" s="15"/>
      <c r="M235" s="15"/>
      <c r="N235" s="15"/>
      <c r="O235" s="15"/>
      <c r="P235" s="15"/>
      <c r="Q235" s="16">
        <v>0</v>
      </c>
      <c r="R235" s="15"/>
      <c r="S235" s="15"/>
      <c r="T235" s="15"/>
      <c r="U235" s="15"/>
      <c r="V235" s="15"/>
      <c r="W235" s="15"/>
      <c r="X235" s="15"/>
      <c r="Y235" s="24"/>
      <c r="Z235" s="15"/>
      <c r="AA235" s="15"/>
      <c r="AB235" s="15"/>
      <c r="AC235" s="15"/>
      <c r="AD235" s="15"/>
      <c r="AE235" s="15"/>
    </row>
    <row r="236" spans="10:31" ht="11.5" x14ac:dyDescent="0.25">
      <c r="J236" s="19">
        <v>235</v>
      </c>
      <c r="K236" s="15"/>
      <c r="L236" s="15"/>
      <c r="M236" s="15"/>
      <c r="N236" s="15"/>
      <c r="O236" s="15"/>
      <c r="P236" s="15"/>
      <c r="Q236" s="16">
        <v>0</v>
      </c>
      <c r="R236" s="15"/>
      <c r="S236" s="15"/>
      <c r="T236" s="15"/>
      <c r="U236" s="15"/>
      <c r="V236" s="15"/>
      <c r="W236" s="15"/>
      <c r="X236" s="15"/>
      <c r="Y236" s="24"/>
      <c r="Z236" s="15"/>
      <c r="AA236" s="15"/>
      <c r="AB236" s="15"/>
      <c r="AC236" s="15"/>
      <c r="AD236" s="15"/>
      <c r="AE236" s="15"/>
    </row>
    <row r="237" spans="10:31" ht="11.5" x14ac:dyDescent="0.25">
      <c r="J237" s="19">
        <v>236</v>
      </c>
      <c r="K237" s="15"/>
      <c r="L237" s="15"/>
      <c r="M237" s="15"/>
      <c r="N237" s="15"/>
      <c r="O237" s="15"/>
      <c r="P237" s="15"/>
      <c r="Q237" s="16">
        <v>0</v>
      </c>
      <c r="R237" s="15"/>
      <c r="S237" s="15"/>
      <c r="T237" s="15"/>
      <c r="U237" s="15"/>
      <c r="V237" s="15"/>
      <c r="W237" s="15"/>
      <c r="X237" s="15"/>
      <c r="Y237" s="24"/>
      <c r="Z237" s="15"/>
      <c r="AA237" s="15"/>
      <c r="AB237" s="15"/>
      <c r="AC237" s="15"/>
      <c r="AD237" s="15"/>
      <c r="AE237" s="15"/>
    </row>
    <row r="238" spans="10:31" ht="11.5" x14ac:dyDescent="0.25">
      <c r="J238" s="19">
        <v>237</v>
      </c>
      <c r="K238" s="15"/>
      <c r="L238" s="15"/>
      <c r="M238" s="15"/>
      <c r="N238" s="15"/>
      <c r="O238" s="15"/>
      <c r="P238" s="15"/>
      <c r="Q238" s="16">
        <v>0</v>
      </c>
      <c r="R238" s="15"/>
      <c r="S238" s="15"/>
      <c r="T238" s="15"/>
      <c r="U238" s="15"/>
      <c r="V238" s="15"/>
      <c r="W238" s="15"/>
      <c r="X238" s="15"/>
      <c r="Y238" s="24"/>
      <c r="Z238" s="15"/>
      <c r="AA238" s="15"/>
      <c r="AB238" s="15"/>
      <c r="AC238" s="15"/>
      <c r="AD238" s="15"/>
      <c r="AE238" s="15"/>
    </row>
    <row r="239" spans="10:31" ht="11.5" x14ac:dyDescent="0.25">
      <c r="J239" s="19">
        <v>238</v>
      </c>
      <c r="K239" s="15"/>
      <c r="L239" s="15"/>
      <c r="M239" s="15"/>
      <c r="N239" s="15"/>
      <c r="O239" s="15"/>
      <c r="P239" s="15"/>
      <c r="Q239" s="16">
        <v>0</v>
      </c>
      <c r="R239" s="15"/>
      <c r="S239" s="15"/>
      <c r="T239" s="15"/>
      <c r="U239" s="15"/>
      <c r="V239" s="15"/>
      <c r="W239" s="15"/>
      <c r="X239" s="15"/>
      <c r="Y239" s="24"/>
      <c r="Z239" s="15"/>
      <c r="AA239" s="15"/>
      <c r="AB239" s="15"/>
      <c r="AC239" s="15"/>
      <c r="AD239" s="15"/>
      <c r="AE239" s="15"/>
    </row>
    <row r="240" spans="10:31" ht="11.5" x14ac:dyDescent="0.25">
      <c r="J240" s="19">
        <v>239</v>
      </c>
      <c r="K240" s="15"/>
      <c r="L240" s="15"/>
      <c r="M240" s="15"/>
      <c r="N240" s="15"/>
      <c r="O240" s="15"/>
      <c r="P240" s="15"/>
      <c r="Q240" s="16">
        <v>0</v>
      </c>
      <c r="R240" s="15"/>
      <c r="S240" s="15"/>
      <c r="T240" s="15"/>
      <c r="U240" s="15"/>
      <c r="V240" s="15"/>
      <c r="W240" s="15"/>
      <c r="X240" s="15"/>
      <c r="Y240" s="24"/>
      <c r="Z240" s="15"/>
      <c r="AA240" s="15"/>
      <c r="AB240" s="15"/>
      <c r="AC240" s="15"/>
      <c r="AD240" s="15"/>
      <c r="AE240" s="15"/>
    </row>
    <row r="241" spans="10:31" ht="11.5" x14ac:dyDescent="0.25">
      <c r="J241" s="19">
        <v>240</v>
      </c>
      <c r="K241" s="15"/>
      <c r="L241" s="15"/>
      <c r="M241" s="15"/>
      <c r="N241" s="15"/>
      <c r="O241" s="15"/>
      <c r="P241" s="15"/>
      <c r="Q241" s="16">
        <v>0</v>
      </c>
      <c r="R241" s="15"/>
      <c r="S241" s="15"/>
      <c r="T241" s="15"/>
      <c r="U241" s="15"/>
      <c r="V241" s="15"/>
      <c r="W241" s="15"/>
      <c r="X241" s="15"/>
      <c r="Y241" s="24"/>
      <c r="Z241" s="15"/>
      <c r="AA241" s="15"/>
      <c r="AB241" s="15"/>
      <c r="AC241" s="15"/>
      <c r="AD241" s="15"/>
      <c r="AE241" s="15"/>
    </row>
    <row r="242" spans="10:31" ht="11.5" x14ac:dyDescent="0.25">
      <c r="J242" s="19">
        <v>241</v>
      </c>
      <c r="K242" s="15"/>
      <c r="L242" s="15"/>
      <c r="M242" s="15"/>
      <c r="N242" s="15"/>
      <c r="O242" s="15"/>
      <c r="P242" s="15"/>
      <c r="Q242" s="16">
        <v>0</v>
      </c>
      <c r="R242" s="15"/>
      <c r="S242" s="15"/>
      <c r="T242" s="15"/>
      <c r="U242" s="15"/>
      <c r="V242" s="15"/>
      <c r="W242" s="15"/>
      <c r="X242" s="15"/>
      <c r="Y242" s="24"/>
      <c r="Z242" s="15"/>
      <c r="AA242" s="15"/>
      <c r="AB242" s="15"/>
      <c r="AC242" s="15"/>
      <c r="AD242" s="15"/>
      <c r="AE242" s="15"/>
    </row>
    <row r="243" spans="10:31" ht="11.5" x14ac:dyDescent="0.25">
      <c r="J243" s="19">
        <v>242</v>
      </c>
      <c r="K243" s="15"/>
      <c r="L243" s="15"/>
      <c r="M243" s="15"/>
      <c r="N243" s="15"/>
      <c r="O243" s="15"/>
      <c r="P243" s="15"/>
      <c r="Q243" s="16">
        <v>0</v>
      </c>
      <c r="R243" s="15"/>
      <c r="S243" s="15"/>
      <c r="T243" s="15"/>
      <c r="U243" s="15"/>
      <c r="V243" s="15"/>
      <c r="W243" s="15"/>
      <c r="X243" s="15"/>
      <c r="Y243" s="24"/>
      <c r="Z243" s="15"/>
      <c r="AA243" s="15"/>
      <c r="AB243" s="15"/>
      <c r="AC243" s="15"/>
      <c r="AD243" s="15"/>
      <c r="AE243" s="15"/>
    </row>
    <row r="244" spans="10:31" ht="11.5" x14ac:dyDescent="0.25">
      <c r="J244" s="19">
        <v>243</v>
      </c>
      <c r="K244" s="15"/>
      <c r="L244" s="15"/>
      <c r="M244" s="15"/>
      <c r="N244" s="15"/>
      <c r="O244" s="15"/>
      <c r="P244" s="15"/>
      <c r="Q244" s="16">
        <v>0</v>
      </c>
      <c r="R244" s="15"/>
      <c r="S244" s="15"/>
      <c r="T244" s="15"/>
      <c r="U244" s="15"/>
      <c r="V244" s="15"/>
      <c r="W244" s="15"/>
      <c r="X244" s="15"/>
      <c r="Y244" s="24"/>
      <c r="Z244" s="15"/>
      <c r="AA244" s="15"/>
      <c r="AB244" s="15"/>
      <c r="AC244" s="15"/>
      <c r="AD244" s="15"/>
      <c r="AE244" s="15"/>
    </row>
    <row r="245" spans="10:31" ht="11.5" x14ac:dyDescent="0.25">
      <c r="J245" s="19">
        <v>244</v>
      </c>
      <c r="K245" s="15"/>
      <c r="L245" s="15"/>
      <c r="M245" s="15"/>
      <c r="N245" s="15"/>
      <c r="O245" s="15"/>
      <c r="P245" s="15"/>
      <c r="Q245" s="16">
        <v>0</v>
      </c>
      <c r="R245" s="15"/>
      <c r="S245" s="15"/>
      <c r="T245" s="15"/>
      <c r="U245" s="15"/>
      <c r="V245" s="15"/>
      <c r="W245" s="15"/>
      <c r="X245" s="15"/>
      <c r="Y245" s="24"/>
      <c r="Z245" s="15"/>
      <c r="AA245" s="15"/>
      <c r="AB245" s="15"/>
      <c r="AC245" s="15"/>
      <c r="AD245" s="15"/>
      <c r="AE245" s="15"/>
    </row>
    <row r="246" spans="10:31" ht="11.5" x14ac:dyDescent="0.25">
      <c r="J246" s="19">
        <v>245</v>
      </c>
      <c r="K246" s="15"/>
      <c r="L246" s="15"/>
      <c r="M246" s="15"/>
      <c r="N246" s="15"/>
      <c r="O246" s="15"/>
      <c r="P246" s="15"/>
      <c r="Q246" s="16">
        <v>0</v>
      </c>
      <c r="R246" s="15"/>
      <c r="S246" s="15"/>
      <c r="T246" s="15"/>
      <c r="U246" s="15"/>
      <c r="V246" s="15"/>
      <c r="W246" s="15"/>
      <c r="X246" s="15"/>
      <c r="Y246" s="24"/>
      <c r="Z246" s="15"/>
      <c r="AA246" s="15"/>
      <c r="AB246" s="15"/>
      <c r="AC246" s="15"/>
      <c r="AD246" s="15"/>
      <c r="AE246" s="15"/>
    </row>
    <row r="247" spans="10:31" ht="11.5" x14ac:dyDescent="0.25">
      <c r="J247" s="19">
        <v>246</v>
      </c>
      <c r="K247" s="15"/>
      <c r="L247" s="15"/>
      <c r="M247" s="15"/>
      <c r="N247" s="15"/>
      <c r="O247" s="15"/>
      <c r="P247" s="15"/>
      <c r="Q247" s="16">
        <v>0</v>
      </c>
      <c r="R247" s="15"/>
      <c r="S247" s="15"/>
      <c r="T247" s="15"/>
      <c r="U247" s="15"/>
      <c r="V247" s="15"/>
      <c r="W247" s="15"/>
      <c r="X247" s="15"/>
      <c r="Y247" s="24"/>
      <c r="Z247" s="15"/>
      <c r="AA247" s="15"/>
      <c r="AB247" s="15"/>
      <c r="AC247" s="15"/>
      <c r="AD247" s="15"/>
      <c r="AE247" s="15"/>
    </row>
    <row r="248" spans="10:31" ht="11.5" x14ac:dyDescent="0.25">
      <c r="J248" s="19">
        <v>247</v>
      </c>
      <c r="K248" s="15"/>
      <c r="L248" s="15"/>
      <c r="M248" s="15"/>
      <c r="N248" s="15"/>
      <c r="O248" s="15"/>
      <c r="P248" s="15"/>
      <c r="Q248" s="16">
        <v>0</v>
      </c>
      <c r="R248" s="15"/>
      <c r="S248" s="15"/>
      <c r="T248" s="15"/>
      <c r="U248" s="15"/>
      <c r="V248" s="15"/>
      <c r="W248" s="15"/>
      <c r="X248" s="15"/>
      <c r="Y248" s="24"/>
      <c r="Z248" s="15"/>
      <c r="AA248" s="15"/>
      <c r="AB248" s="15"/>
      <c r="AC248" s="15"/>
      <c r="AD248" s="15"/>
      <c r="AE248" s="15"/>
    </row>
    <row r="249" spans="10:31" ht="11.5" x14ac:dyDescent="0.25">
      <c r="J249" s="19">
        <v>248</v>
      </c>
      <c r="K249" s="15"/>
      <c r="L249" s="15"/>
      <c r="M249" s="15"/>
      <c r="N249" s="15"/>
      <c r="O249" s="15"/>
      <c r="P249" s="15"/>
      <c r="Q249" s="16">
        <v>0</v>
      </c>
      <c r="R249" s="15"/>
      <c r="S249" s="15"/>
      <c r="T249" s="15"/>
      <c r="U249" s="15"/>
      <c r="V249" s="15"/>
      <c r="W249" s="15"/>
      <c r="X249" s="15"/>
      <c r="Y249" s="24"/>
      <c r="Z249" s="15"/>
      <c r="AA249" s="15"/>
      <c r="AB249" s="15"/>
      <c r="AC249" s="15"/>
      <c r="AD249" s="15"/>
      <c r="AE249" s="15"/>
    </row>
    <row r="250" spans="10:31" ht="11.5" x14ac:dyDescent="0.25">
      <c r="J250" s="19">
        <v>249</v>
      </c>
      <c r="K250" s="15"/>
      <c r="L250" s="15"/>
      <c r="M250" s="15"/>
      <c r="N250" s="15"/>
      <c r="O250" s="15"/>
      <c r="P250" s="15"/>
      <c r="Q250" s="16">
        <v>0</v>
      </c>
      <c r="R250" s="15"/>
      <c r="S250" s="15"/>
      <c r="T250" s="15"/>
      <c r="U250" s="15"/>
      <c r="V250" s="15"/>
      <c r="W250" s="15"/>
      <c r="X250" s="15"/>
      <c r="Y250" s="24"/>
      <c r="Z250" s="15"/>
      <c r="AA250" s="15"/>
      <c r="AB250" s="15"/>
      <c r="AC250" s="15"/>
      <c r="AD250" s="15"/>
      <c r="AE250" s="15"/>
    </row>
    <row r="251" spans="10:31" ht="11.5" x14ac:dyDescent="0.25">
      <c r="J251" s="19">
        <v>250</v>
      </c>
      <c r="K251" s="15"/>
      <c r="L251" s="15"/>
      <c r="M251" s="15"/>
      <c r="N251" s="15"/>
      <c r="O251" s="15"/>
      <c r="P251" s="15"/>
      <c r="Q251" s="16">
        <v>0</v>
      </c>
      <c r="R251" s="15"/>
      <c r="S251" s="15"/>
      <c r="T251" s="15"/>
      <c r="U251" s="15"/>
      <c r="V251" s="15"/>
      <c r="W251" s="15"/>
      <c r="X251" s="15"/>
      <c r="Y251" s="24"/>
      <c r="Z251" s="15"/>
      <c r="AA251" s="15"/>
      <c r="AB251" s="15"/>
      <c r="AC251" s="15"/>
      <c r="AD251" s="15"/>
      <c r="AE251" s="15"/>
    </row>
    <row r="252" spans="10:31" ht="11.5" x14ac:dyDescent="0.25">
      <c r="J252" s="19">
        <v>251</v>
      </c>
      <c r="K252" s="15"/>
      <c r="L252" s="15"/>
      <c r="M252" s="15"/>
      <c r="N252" s="15"/>
      <c r="O252" s="15"/>
      <c r="P252" s="15"/>
      <c r="Q252" s="16">
        <v>0</v>
      </c>
      <c r="R252" s="15"/>
      <c r="S252" s="15"/>
      <c r="T252" s="15"/>
      <c r="U252" s="15"/>
      <c r="V252" s="15"/>
      <c r="W252" s="15"/>
      <c r="X252" s="15"/>
      <c r="Y252" s="24"/>
      <c r="Z252" s="15"/>
      <c r="AA252" s="15"/>
      <c r="AB252" s="15"/>
      <c r="AC252" s="15"/>
      <c r="AD252" s="15"/>
      <c r="AE252" s="15"/>
    </row>
    <row r="253" spans="10:31" ht="11.5" x14ac:dyDescent="0.25">
      <c r="J253" s="19">
        <v>252</v>
      </c>
      <c r="K253" s="15"/>
      <c r="L253" s="15"/>
      <c r="M253" s="15"/>
      <c r="N253" s="15"/>
      <c r="O253" s="15"/>
      <c r="P253" s="15"/>
      <c r="Q253" s="16">
        <v>0</v>
      </c>
      <c r="R253" s="15"/>
      <c r="S253" s="15"/>
      <c r="T253" s="15"/>
      <c r="U253" s="15"/>
      <c r="V253" s="15"/>
      <c r="W253" s="15"/>
      <c r="X253" s="15"/>
      <c r="Y253" s="24"/>
      <c r="Z253" s="15"/>
      <c r="AA253" s="15"/>
      <c r="AB253" s="15"/>
      <c r="AC253" s="15"/>
      <c r="AD253" s="15"/>
      <c r="AE253" s="15"/>
    </row>
    <row r="254" spans="10:31" ht="11.5" x14ac:dyDescent="0.25">
      <c r="J254" s="19">
        <v>253</v>
      </c>
      <c r="K254" s="15"/>
      <c r="L254" s="15"/>
      <c r="M254" s="15"/>
      <c r="N254" s="15"/>
      <c r="O254" s="15"/>
      <c r="P254" s="15"/>
      <c r="Q254" s="16">
        <v>0</v>
      </c>
      <c r="R254" s="15"/>
      <c r="S254" s="15"/>
      <c r="T254" s="15"/>
      <c r="U254" s="15"/>
      <c r="V254" s="15"/>
      <c r="W254" s="15"/>
      <c r="X254" s="15"/>
      <c r="Y254" s="24"/>
      <c r="Z254" s="15"/>
      <c r="AA254" s="15"/>
      <c r="AB254" s="15"/>
      <c r="AC254" s="15"/>
      <c r="AD254" s="15"/>
      <c r="AE254" s="15"/>
    </row>
    <row r="255" spans="10:31" ht="11.5" x14ac:dyDescent="0.25">
      <c r="J255" s="19">
        <v>254</v>
      </c>
      <c r="K255" s="15"/>
      <c r="L255" s="15"/>
      <c r="M255" s="15"/>
      <c r="N255" s="15"/>
      <c r="O255" s="15"/>
      <c r="P255" s="15"/>
      <c r="Q255" s="16">
        <v>0</v>
      </c>
      <c r="R255" s="15"/>
      <c r="S255" s="15"/>
      <c r="T255" s="15"/>
      <c r="U255" s="15"/>
      <c r="V255" s="15"/>
      <c r="W255" s="15"/>
      <c r="X255" s="15"/>
      <c r="Y255" s="24"/>
      <c r="Z255" s="15"/>
      <c r="AA255" s="15"/>
      <c r="AB255" s="15"/>
      <c r="AC255" s="15"/>
      <c r="AD255" s="15"/>
      <c r="AE255" s="15"/>
    </row>
    <row r="256" spans="10:31" ht="11.5" x14ac:dyDescent="0.25">
      <c r="J256" s="19">
        <v>255</v>
      </c>
      <c r="K256" s="15"/>
      <c r="L256" s="15"/>
      <c r="M256" s="15"/>
      <c r="N256" s="15"/>
      <c r="O256" s="15"/>
      <c r="P256" s="15"/>
      <c r="Q256" s="16">
        <v>0</v>
      </c>
      <c r="R256" s="15"/>
      <c r="S256" s="15"/>
      <c r="T256" s="15"/>
      <c r="U256" s="15"/>
      <c r="V256" s="15"/>
      <c r="W256" s="15"/>
      <c r="X256" s="15"/>
      <c r="Y256" s="15"/>
      <c r="Z256" s="15"/>
      <c r="AA256" s="15"/>
      <c r="AB256" s="15"/>
      <c r="AC256" s="15"/>
      <c r="AD256" s="15"/>
      <c r="AE256" s="15"/>
    </row>
    <row r="257" spans="10:31" ht="11.5" x14ac:dyDescent="0.25">
      <c r="J257" s="19">
        <v>256</v>
      </c>
      <c r="K257" s="15"/>
      <c r="L257" s="15"/>
      <c r="M257" s="15"/>
      <c r="N257" s="15"/>
      <c r="O257" s="15"/>
      <c r="P257" s="15"/>
      <c r="Q257" s="16">
        <v>0</v>
      </c>
      <c r="R257" s="15"/>
      <c r="S257" s="15"/>
      <c r="T257" s="15"/>
      <c r="U257" s="15"/>
      <c r="V257" s="15"/>
      <c r="W257" s="15"/>
      <c r="X257" s="15"/>
      <c r="Y257" s="15"/>
      <c r="Z257" s="15"/>
      <c r="AA257" s="15"/>
      <c r="AB257" s="15"/>
      <c r="AC257" s="15"/>
      <c r="AD257" s="15"/>
      <c r="AE257" s="15"/>
    </row>
    <row r="258" spans="10:31" ht="11.5" x14ac:dyDescent="0.25">
      <c r="J258" s="19">
        <v>257</v>
      </c>
      <c r="K258" s="15"/>
      <c r="L258" s="15"/>
      <c r="M258" s="15"/>
      <c r="N258" s="15"/>
      <c r="O258" s="15"/>
      <c r="P258" s="15"/>
      <c r="Q258" s="16">
        <v>0</v>
      </c>
      <c r="R258" s="15"/>
      <c r="S258" s="15"/>
      <c r="T258" s="15"/>
      <c r="U258" s="15"/>
      <c r="V258" s="15"/>
      <c r="W258" s="15"/>
      <c r="X258" s="15"/>
      <c r="Y258" s="15"/>
      <c r="Z258" s="15"/>
      <c r="AA258" s="15"/>
      <c r="AB258" s="15"/>
      <c r="AC258" s="15"/>
      <c r="AD258" s="15"/>
      <c r="AE258" s="15"/>
    </row>
    <row r="259" spans="10:31" ht="11.5" x14ac:dyDescent="0.25">
      <c r="J259" s="19">
        <v>258</v>
      </c>
      <c r="K259" s="15"/>
      <c r="L259" s="15"/>
      <c r="M259" s="15"/>
      <c r="N259" s="15"/>
      <c r="O259" s="15"/>
      <c r="P259" s="15"/>
      <c r="Q259" s="16">
        <v>0</v>
      </c>
      <c r="R259" s="15"/>
      <c r="S259" s="15"/>
      <c r="T259" s="15"/>
      <c r="U259" s="15"/>
      <c r="V259" s="15"/>
      <c r="W259" s="15"/>
      <c r="X259" s="15"/>
      <c r="Y259" s="15"/>
      <c r="Z259" s="15"/>
      <c r="AA259" s="15"/>
      <c r="AB259" s="15"/>
      <c r="AC259" s="15"/>
      <c r="AD259" s="15"/>
      <c r="AE259" s="15"/>
    </row>
    <row r="260" spans="10:31" ht="11.5" x14ac:dyDescent="0.25">
      <c r="J260" s="19">
        <v>259</v>
      </c>
      <c r="K260" s="15"/>
      <c r="L260" s="15"/>
      <c r="M260" s="15"/>
      <c r="N260" s="15"/>
      <c r="O260" s="15"/>
      <c r="P260" s="15"/>
      <c r="Q260" s="16">
        <v>0</v>
      </c>
      <c r="R260" s="15"/>
      <c r="S260" s="15"/>
      <c r="T260" s="15"/>
      <c r="U260" s="15"/>
      <c r="V260" s="15"/>
      <c r="W260" s="15"/>
      <c r="X260" s="15"/>
      <c r="Y260" s="15"/>
      <c r="Z260" s="15"/>
      <c r="AA260" s="15"/>
      <c r="AB260" s="15"/>
      <c r="AC260" s="15"/>
      <c r="AD260" s="15"/>
      <c r="AE260" s="15"/>
    </row>
    <row r="261" spans="10:31" ht="11.5" x14ac:dyDescent="0.25">
      <c r="J261" s="27">
        <v>260</v>
      </c>
      <c r="K261" s="28"/>
      <c r="L261" s="28"/>
      <c r="M261" s="28"/>
      <c r="N261" s="28"/>
      <c r="O261" s="28"/>
      <c r="P261" s="28"/>
      <c r="Q261" s="16">
        <v>0</v>
      </c>
      <c r="R261" s="28"/>
      <c r="S261" s="28"/>
      <c r="T261" s="28"/>
      <c r="U261" s="28"/>
      <c r="V261" s="28"/>
      <c r="W261" s="28"/>
      <c r="X261" s="28"/>
      <c r="Y261" s="28"/>
      <c r="Z261" s="28"/>
      <c r="AA261" s="28"/>
      <c r="AB261" s="28"/>
      <c r="AC261" s="28"/>
      <c r="AD261" s="28"/>
      <c r="AE261" s="28"/>
    </row>
  </sheetData>
  <sortState xmlns:xlrd2="http://schemas.microsoft.com/office/spreadsheetml/2017/richdata2" ref="G2:I31">
    <sortCondition ref="I2:I31"/>
  </sortState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 filterMode="1">
    <tabColor rgb="FF00B050"/>
    <pageSetUpPr fitToPage="1"/>
  </sheetPr>
  <dimension ref="A1:N929"/>
  <sheetViews>
    <sheetView zoomScaleNormal="100" workbookViewId="0">
      <selection activeCell="C912" sqref="C912"/>
    </sheetView>
  </sheetViews>
  <sheetFormatPr defaultColWidth="9.1796875" defaultRowHeight="11.5" x14ac:dyDescent="0.25"/>
  <cols>
    <col min="1" max="1" width="9" style="253" customWidth="1"/>
    <col min="2" max="2" width="18" style="249" bestFit="1" customWidth="1"/>
    <col min="3" max="3" width="15.453125" style="249" bestFit="1" customWidth="1"/>
    <col min="4" max="4" width="18.54296875" style="249" customWidth="1"/>
    <col min="5" max="5" width="17.453125" style="255" bestFit="1" customWidth="1"/>
    <col min="6" max="6" width="13.1796875" style="254" customWidth="1"/>
    <col min="7" max="7" width="8.7265625" style="255" customWidth="1"/>
    <col min="8" max="8" width="12" style="255" customWidth="1"/>
    <col min="9" max="9" width="14.54296875" style="255" bestFit="1" customWidth="1"/>
    <col min="10" max="10" width="9.1796875" style="255"/>
    <col min="11" max="11" width="16.81640625" style="235" customWidth="1"/>
    <col min="12" max="12" width="18" style="249" customWidth="1"/>
    <col min="13" max="13" width="46.7265625" style="250" bestFit="1" customWidth="1"/>
    <col min="14" max="14" width="17.1796875" style="251" customWidth="1"/>
    <col min="15" max="16384" width="9.1796875" style="249"/>
  </cols>
  <sheetData>
    <row r="1" spans="1:14" s="236" customFormat="1" ht="20" x14ac:dyDescent="0.25">
      <c r="A1" s="522" t="s">
        <v>1379</v>
      </c>
      <c r="B1" s="522"/>
      <c r="C1" s="522"/>
      <c r="D1" s="522"/>
      <c r="E1" s="523"/>
      <c r="F1" s="233"/>
      <c r="G1" s="234"/>
      <c r="H1" s="234"/>
      <c r="I1" s="234"/>
      <c r="J1" s="234"/>
      <c r="K1" s="235"/>
      <c r="M1" s="237"/>
      <c r="N1" s="238"/>
    </row>
    <row r="2" spans="1:14" s="236" customFormat="1" x14ac:dyDescent="0.25">
      <c r="A2" s="239"/>
      <c r="B2" s="520" t="s">
        <v>1043</v>
      </c>
      <c r="C2" s="521"/>
      <c r="D2" s="521"/>
      <c r="E2" s="234"/>
      <c r="F2" s="233"/>
      <c r="G2" s="234"/>
      <c r="H2" s="234"/>
      <c r="I2" s="234"/>
      <c r="J2" s="234"/>
      <c r="K2" s="235"/>
      <c r="M2" s="237"/>
      <c r="N2" s="238"/>
    </row>
    <row r="3" spans="1:14" s="236" customFormat="1" x14ac:dyDescent="0.25">
      <c r="A3" s="239"/>
      <c r="B3" s="239"/>
      <c r="C3" s="239"/>
      <c r="D3" s="239"/>
      <c r="E3" s="234"/>
      <c r="F3" s="233"/>
      <c r="G3" s="234"/>
      <c r="H3" s="234"/>
      <c r="I3" s="234"/>
      <c r="J3" s="234"/>
      <c r="K3" s="235"/>
      <c r="M3" s="237"/>
      <c r="N3" s="238"/>
    </row>
    <row r="4" spans="1:14" s="236" customFormat="1" ht="33.75" customHeight="1" x14ac:dyDescent="0.25">
      <c r="A4" s="239" t="s">
        <v>72</v>
      </c>
      <c r="B4" s="239" t="s">
        <v>0</v>
      </c>
      <c r="C4" s="239" t="s">
        <v>1</v>
      </c>
      <c r="D4" s="239" t="s">
        <v>2</v>
      </c>
      <c r="E4" s="240" t="s">
        <v>4</v>
      </c>
      <c r="F4" s="241" t="s">
        <v>1014</v>
      </c>
      <c r="G4" s="242" t="s">
        <v>1020</v>
      </c>
      <c r="H4" s="240" t="s">
        <v>1019</v>
      </c>
      <c r="I4" s="243"/>
      <c r="J4" s="244" t="s">
        <v>1317</v>
      </c>
      <c r="K4" s="245" t="s">
        <v>1463</v>
      </c>
      <c r="L4" s="239" t="s">
        <v>1502</v>
      </c>
      <c r="M4" s="246"/>
      <c r="N4" s="247"/>
    </row>
    <row r="5" spans="1:14" s="236" customFormat="1" hidden="1" x14ac:dyDescent="0.25">
      <c r="A5" s="323" t="s">
        <v>524</v>
      </c>
      <c r="B5" s="324" t="s">
        <v>44</v>
      </c>
      <c r="C5" s="324" t="s">
        <v>206</v>
      </c>
      <c r="D5" s="324" t="s">
        <v>180</v>
      </c>
      <c r="E5" s="325" t="str">
        <f t="shared" ref="E5:E68" si="0">CONCATENATE(J5," ",I5)</f>
        <v>Men U/16</v>
      </c>
      <c r="F5" s="326">
        <v>40618</v>
      </c>
      <c r="G5" s="327">
        <v>44926</v>
      </c>
      <c r="H5" s="328">
        <f t="shared" ref="H5:H68" si="1">INT(YEARFRAC(F5,G5))</f>
        <v>11</v>
      </c>
      <c r="I5" s="325" t="str">
        <f t="shared" ref="I5:I68" si="2">IF(H5="","Senior",IF(H5&gt;59.999,"Grand Masters",IF(H5&gt;49.999,"Master",IF(H5&gt;39.999,"Veteran",IF(H5&gt;21.999,"Senior",IF(H5&gt;16.999,"U/21","U/16"))))))</f>
        <v>U/16</v>
      </c>
      <c r="J5" s="324" t="s">
        <v>1318</v>
      </c>
      <c r="K5" s="329">
        <v>20110316</v>
      </c>
      <c r="L5" s="330" t="s">
        <v>1498</v>
      </c>
      <c r="M5" s="294"/>
      <c r="N5" s="295"/>
    </row>
    <row r="6" spans="1:14" s="236" customFormat="1" hidden="1" x14ac:dyDescent="0.25">
      <c r="A6" s="331" t="s">
        <v>525</v>
      </c>
      <c r="B6" s="332" t="s">
        <v>1634</v>
      </c>
      <c r="C6" s="332" t="s">
        <v>1976</v>
      </c>
      <c r="D6" s="332" t="s">
        <v>1977</v>
      </c>
      <c r="E6" s="333" t="str">
        <f t="shared" si="0"/>
        <v>Men Senior</v>
      </c>
      <c r="F6" s="334">
        <v>30372</v>
      </c>
      <c r="G6" s="335">
        <f t="shared" ref="G6:G69" si="3">$G$5</f>
        <v>44926</v>
      </c>
      <c r="H6" s="336">
        <f t="shared" si="1"/>
        <v>39</v>
      </c>
      <c r="I6" s="333" t="str">
        <f t="shared" si="2"/>
        <v>Senior</v>
      </c>
      <c r="J6" s="332" t="s">
        <v>1318</v>
      </c>
      <c r="K6" s="337">
        <v>83032510597</v>
      </c>
      <c r="L6" s="338" t="s">
        <v>1498</v>
      </c>
      <c r="M6" s="294"/>
      <c r="N6" s="295"/>
    </row>
    <row r="7" spans="1:14" s="236" customFormat="1" ht="13" hidden="1" x14ac:dyDescent="0.25">
      <c r="A7" s="331" t="s">
        <v>526</v>
      </c>
      <c r="B7" s="332" t="s">
        <v>41</v>
      </c>
      <c r="C7" s="332" t="s">
        <v>495</v>
      </c>
      <c r="D7" s="332" t="s">
        <v>145</v>
      </c>
      <c r="E7" s="333" t="str">
        <f t="shared" si="0"/>
        <v>Men Grand Masters</v>
      </c>
      <c r="F7" s="334">
        <v>22219</v>
      </c>
      <c r="G7" s="335">
        <f t="shared" si="3"/>
        <v>44926</v>
      </c>
      <c r="H7" s="336">
        <f t="shared" si="1"/>
        <v>62</v>
      </c>
      <c r="I7" s="333" t="str">
        <f t="shared" si="2"/>
        <v>Grand Masters</v>
      </c>
      <c r="J7" s="332" t="s">
        <v>1318</v>
      </c>
      <c r="K7" s="337">
        <v>6010300356</v>
      </c>
      <c r="L7" s="338" t="s">
        <v>1498</v>
      </c>
      <c r="M7" s="298"/>
      <c r="N7" s="299"/>
    </row>
    <row r="8" spans="1:14" s="236" customFormat="1" ht="13" hidden="1" x14ac:dyDescent="0.25">
      <c r="A8" s="339" t="s">
        <v>527</v>
      </c>
      <c r="B8" s="340" t="s">
        <v>37</v>
      </c>
      <c r="C8" s="340" t="s">
        <v>195</v>
      </c>
      <c r="D8" s="340" t="s">
        <v>94</v>
      </c>
      <c r="E8" s="341" t="str">
        <f t="shared" si="0"/>
        <v>Men Grand Masters</v>
      </c>
      <c r="F8" s="342">
        <v>21920</v>
      </c>
      <c r="G8" s="343">
        <f t="shared" si="3"/>
        <v>44926</v>
      </c>
      <c r="H8" s="344">
        <f t="shared" si="1"/>
        <v>62</v>
      </c>
      <c r="I8" s="341" t="str">
        <f t="shared" si="2"/>
        <v>Grand Masters</v>
      </c>
      <c r="J8" s="340" t="s">
        <v>1318</v>
      </c>
      <c r="K8" s="345">
        <v>60010501142</v>
      </c>
      <c r="L8" s="346" t="s">
        <v>1498</v>
      </c>
      <c r="M8" s="298"/>
      <c r="N8" s="299"/>
    </row>
    <row r="9" spans="1:14" s="236" customFormat="1" ht="13" hidden="1" x14ac:dyDescent="0.25">
      <c r="A9" s="339" t="s">
        <v>528</v>
      </c>
      <c r="B9" s="340" t="s">
        <v>37</v>
      </c>
      <c r="C9" s="340" t="s">
        <v>308</v>
      </c>
      <c r="D9" s="340" t="s">
        <v>309</v>
      </c>
      <c r="E9" s="341" t="str">
        <f t="shared" si="0"/>
        <v>Men Master</v>
      </c>
      <c r="F9" s="347">
        <v>24611</v>
      </c>
      <c r="G9" s="343">
        <f t="shared" si="3"/>
        <v>44926</v>
      </c>
      <c r="H9" s="344">
        <f t="shared" si="1"/>
        <v>55</v>
      </c>
      <c r="I9" s="341" t="str">
        <f t="shared" si="2"/>
        <v>Master</v>
      </c>
      <c r="J9" s="340" t="s">
        <v>1318</v>
      </c>
      <c r="K9" s="345">
        <v>67051900234</v>
      </c>
      <c r="L9" s="346" t="s">
        <v>1498</v>
      </c>
      <c r="M9" s="298"/>
      <c r="N9" s="299"/>
    </row>
    <row r="10" spans="1:14" s="236" customFormat="1" ht="13" hidden="1" x14ac:dyDescent="0.25">
      <c r="A10" s="339" t="s">
        <v>529</v>
      </c>
      <c r="B10" s="340" t="s">
        <v>37</v>
      </c>
      <c r="C10" s="340" t="s">
        <v>201</v>
      </c>
      <c r="D10" s="340" t="s">
        <v>134</v>
      </c>
      <c r="E10" s="341" t="str">
        <f t="shared" si="0"/>
        <v>Men Veteran</v>
      </c>
      <c r="F10" s="342">
        <v>27611</v>
      </c>
      <c r="G10" s="343">
        <f t="shared" si="3"/>
        <v>44926</v>
      </c>
      <c r="H10" s="344">
        <f t="shared" si="1"/>
        <v>47</v>
      </c>
      <c r="I10" s="341" t="str">
        <f t="shared" si="2"/>
        <v>Veteran</v>
      </c>
      <c r="J10" s="340" t="s">
        <v>1318</v>
      </c>
      <c r="K10" s="345">
        <v>75080500042</v>
      </c>
      <c r="L10" s="346" t="s">
        <v>1498</v>
      </c>
      <c r="M10" s="298"/>
      <c r="N10" s="299"/>
    </row>
    <row r="11" spans="1:14" s="236" customFormat="1" ht="13" hidden="1" x14ac:dyDescent="0.25">
      <c r="A11" s="339" t="s">
        <v>530</v>
      </c>
      <c r="B11" s="340" t="s">
        <v>38</v>
      </c>
      <c r="C11" s="340" t="s">
        <v>213</v>
      </c>
      <c r="D11" s="340" t="s">
        <v>214</v>
      </c>
      <c r="E11" s="341" t="str">
        <f t="shared" si="0"/>
        <v>Men Senior</v>
      </c>
      <c r="F11" s="342">
        <v>31732</v>
      </c>
      <c r="G11" s="343">
        <f t="shared" si="3"/>
        <v>44926</v>
      </c>
      <c r="H11" s="344">
        <f t="shared" si="1"/>
        <v>36</v>
      </c>
      <c r="I11" s="341" t="str">
        <f t="shared" si="2"/>
        <v>Senior</v>
      </c>
      <c r="J11" s="340" t="s">
        <v>1318</v>
      </c>
      <c r="K11" s="345">
        <v>86111600125</v>
      </c>
      <c r="L11" s="346" t="s">
        <v>1498</v>
      </c>
      <c r="M11" s="298"/>
      <c r="N11" s="299"/>
    </row>
    <row r="12" spans="1:14" s="236" customFormat="1" ht="13" hidden="1" x14ac:dyDescent="0.25">
      <c r="A12" s="339" t="s">
        <v>531</v>
      </c>
      <c r="B12" s="340" t="s">
        <v>40</v>
      </c>
      <c r="C12" s="340" t="s">
        <v>196</v>
      </c>
      <c r="D12" s="340" t="s">
        <v>87</v>
      </c>
      <c r="E12" s="341" t="str">
        <f t="shared" si="0"/>
        <v>Men Grand Masters</v>
      </c>
      <c r="F12" s="342">
        <v>21511</v>
      </c>
      <c r="G12" s="343">
        <f t="shared" si="3"/>
        <v>44926</v>
      </c>
      <c r="H12" s="344">
        <f t="shared" si="1"/>
        <v>64</v>
      </c>
      <c r="I12" s="341" t="str">
        <f t="shared" si="2"/>
        <v>Grand Masters</v>
      </c>
      <c r="J12" s="340" t="s">
        <v>1318</v>
      </c>
      <c r="K12" s="345">
        <v>58112200165</v>
      </c>
      <c r="L12" s="346" t="s">
        <v>1498</v>
      </c>
      <c r="M12" s="298"/>
      <c r="N12" s="299"/>
    </row>
    <row r="13" spans="1:14" s="236" customFormat="1" ht="13" hidden="1" x14ac:dyDescent="0.25">
      <c r="A13" s="339" t="s">
        <v>532</v>
      </c>
      <c r="B13" s="340" t="s">
        <v>37</v>
      </c>
      <c r="C13" s="340" t="s">
        <v>76</v>
      </c>
      <c r="D13" s="340" t="s">
        <v>302</v>
      </c>
      <c r="E13" s="341" t="str">
        <f t="shared" si="0"/>
        <v>Men Grand Masters</v>
      </c>
      <c r="F13" s="347">
        <v>22339</v>
      </c>
      <c r="G13" s="343">
        <f t="shared" si="3"/>
        <v>44926</v>
      </c>
      <c r="H13" s="344">
        <f t="shared" si="1"/>
        <v>61</v>
      </c>
      <c r="I13" s="341" t="str">
        <f t="shared" si="2"/>
        <v>Grand Masters</v>
      </c>
      <c r="J13" s="340" t="s">
        <v>1318</v>
      </c>
      <c r="K13" s="345">
        <v>61022700219</v>
      </c>
      <c r="L13" s="346" t="s">
        <v>1498</v>
      </c>
      <c r="M13" s="298"/>
      <c r="N13" s="299"/>
    </row>
    <row r="14" spans="1:14" s="236" customFormat="1" hidden="1" x14ac:dyDescent="0.25">
      <c r="A14" s="339" t="s">
        <v>533</v>
      </c>
      <c r="B14" s="340" t="s">
        <v>40</v>
      </c>
      <c r="C14" s="340" t="s">
        <v>110</v>
      </c>
      <c r="D14" s="340" t="s">
        <v>1978</v>
      </c>
      <c r="E14" s="341" t="str">
        <f t="shared" si="0"/>
        <v>Men Senior</v>
      </c>
      <c r="F14" s="342">
        <v>30807</v>
      </c>
      <c r="G14" s="343">
        <f t="shared" si="3"/>
        <v>44926</v>
      </c>
      <c r="H14" s="344">
        <f t="shared" si="1"/>
        <v>38</v>
      </c>
      <c r="I14" s="341" t="str">
        <f t="shared" si="2"/>
        <v>Senior</v>
      </c>
      <c r="J14" s="340" t="s">
        <v>1318</v>
      </c>
      <c r="K14" s="345">
        <v>84050510057</v>
      </c>
      <c r="L14" s="346" t="s">
        <v>1498</v>
      </c>
      <c r="M14" s="294"/>
      <c r="N14" s="295"/>
    </row>
    <row r="15" spans="1:14" s="236" customFormat="1" hidden="1" x14ac:dyDescent="0.25">
      <c r="A15" s="331" t="s">
        <v>534</v>
      </c>
      <c r="B15" s="332" t="s">
        <v>42</v>
      </c>
      <c r="C15" s="332" t="s">
        <v>110</v>
      </c>
      <c r="D15" s="332" t="s">
        <v>419</v>
      </c>
      <c r="E15" s="333" t="str">
        <f t="shared" si="0"/>
        <v>Men Senior</v>
      </c>
      <c r="F15" s="334">
        <v>30975</v>
      </c>
      <c r="G15" s="335">
        <f t="shared" si="3"/>
        <v>44926</v>
      </c>
      <c r="H15" s="336">
        <f t="shared" si="1"/>
        <v>38</v>
      </c>
      <c r="I15" s="333" t="str">
        <f t="shared" si="2"/>
        <v>Senior</v>
      </c>
      <c r="J15" s="332" t="s">
        <v>1318</v>
      </c>
      <c r="K15" s="337">
        <v>84102010033</v>
      </c>
      <c r="L15" s="338" t="s">
        <v>1498</v>
      </c>
      <c r="M15" s="296"/>
      <c r="N15" s="299"/>
    </row>
    <row r="16" spans="1:14" s="236" customFormat="1" ht="13" hidden="1" x14ac:dyDescent="0.25">
      <c r="A16" s="348" t="s">
        <v>535</v>
      </c>
      <c r="B16" s="349" t="s">
        <v>1749</v>
      </c>
      <c r="C16" s="349" t="s">
        <v>84</v>
      </c>
      <c r="D16" s="349" t="s">
        <v>414</v>
      </c>
      <c r="E16" s="350" t="str">
        <f t="shared" si="0"/>
        <v>Men Master</v>
      </c>
      <c r="F16" s="351">
        <v>23941</v>
      </c>
      <c r="G16" s="352">
        <f t="shared" si="3"/>
        <v>44926</v>
      </c>
      <c r="H16" s="353">
        <f t="shared" si="1"/>
        <v>57</v>
      </c>
      <c r="I16" s="350" t="str">
        <f t="shared" si="2"/>
        <v>Master</v>
      </c>
      <c r="J16" s="349" t="s">
        <v>1318</v>
      </c>
      <c r="K16" s="354">
        <v>65071800039</v>
      </c>
      <c r="L16" s="355" t="s">
        <v>1498</v>
      </c>
      <c r="M16" s="298"/>
      <c r="N16" s="299"/>
    </row>
    <row r="17" spans="1:14" s="236" customFormat="1" ht="13" hidden="1" x14ac:dyDescent="0.25">
      <c r="A17" s="339" t="s">
        <v>536</v>
      </c>
      <c r="B17" s="340" t="s">
        <v>40</v>
      </c>
      <c r="C17" s="340" t="s">
        <v>193</v>
      </c>
      <c r="D17" s="340" t="s">
        <v>194</v>
      </c>
      <c r="E17" s="341" t="str">
        <f t="shared" si="0"/>
        <v>Men Master</v>
      </c>
      <c r="F17" s="342">
        <v>24486</v>
      </c>
      <c r="G17" s="343">
        <f t="shared" si="3"/>
        <v>44926</v>
      </c>
      <c r="H17" s="344">
        <f t="shared" si="1"/>
        <v>55</v>
      </c>
      <c r="I17" s="341" t="str">
        <f t="shared" si="2"/>
        <v>Master</v>
      </c>
      <c r="J17" s="340" t="s">
        <v>1318</v>
      </c>
      <c r="K17" s="345">
        <v>67011410031</v>
      </c>
      <c r="L17" s="346" t="s">
        <v>1498</v>
      </c>
      <c r="M17" s="298"/>
      <c r="N17" s="299"/>
    </row>
    <row r="18" spans="1:14" s="236" customFormat="1" ht="13" hidden="1" x14ac:dyDescent="0.25">
      <c r="A18" s="331" t="s">
        <v>537</v>
      </c>
      <c r="B18" s="366" t="s">
        <v>1736</v>
      </c>
      <c r="C18" s="332" t="s">
        <v>411</v>
      </c>
      <c r="D18" s="332" t="s">
        <v>114</v>
      </c>
      <c r="E18" s="333" t="str">
        <f t="shared" si="0"/>
        <v>Men Veteran</v>
      </c>
      <c r="F18" s="356">
        <v>29313</v>
      </c>
      <c r="G18" s="335">
        <f t="shared" si="3"/>
        <v>44926</v>
      </c>
      <c r="H18" s="336">
        <f t="shared" si="1"/>
        <v>42</v>
      </c>
      <c r="I18" s="333" t="str">
        <f t="shared" si="2"/>
        <v>Veteran</v>
      </c>
      <c r="J18" s="332" t="s">
        <v>1318</v>
      </c>
      <c r="K18" s="337">
        <v>80040210723</v>
      </c>
      <c r="L18" s="338" t="s">
        <v>1498</v>
      </c>
      <c r="M18" s="298"/>
      <c r="N18" s="299"/>
    </row>
    <row r="19" spans="1:14" s="236" customFormat="1" ht="13" hidden="1" x14ac:dyDescent="0.25">
      <c r="A19" s="339" t="s">
        <v>538</v>
      </c>
      <c r="B19" s="340" t="s">
        <v>47</v>
      </c>
      <c r="C19" s="340" t="s">
        <v>250</v>
      </c>
      <c r="D19" s="340" t="s">
        <v>251</v>
      </c>
      <c r="E19" s="341" t="str">
        <f t="shared" si="0"/>
        <v>Men Grand Masters</v>
      </c>
      <c r="F19" s="342">
        <v>21134</v>
      </c>
      <c r="G19" s="343">
        <f t="shared" si="3"/>
        <v>44926</v>
      </c>
      <c r="H19" s="344">
        <f t="shared" si="1"/>
        <v>65</v>
      </c>
      <c r="I19" s="341" t="str">
        <f t="shared" si="2"/>
        <v>Grand Masters</v>
      </c>
      <c r="J19" s="340" t="s">
        <v>1318</v>
      </c>
      <c r="K19" s="345">
        <v>57111000857</v>
      </c>
      <c r="L19" s="346" t="s">
        <v>1498</v>
      </c>
      <c r="M19" s="298"/>
      <c r="N19" s="299"/>
    </row>
    <row r="20" spans="1:14" s="236" customFormat="1" ht="13" hidden="1" x14ac:dyDescent="0.25">
      <c r="A20" s="331" t="s">
        <v>539</v>
      </c>
      <c r="B20" s="332" t="s">
        <v>41</v>
      </c>
      <c r="C20" s="332" t="s">
        <v>110</v>
      </c>
      <c r="D20" s="332" t="s">
        <v>145</v>
      </c>
      <c r="E20" s="333" t="str">
        <f t="shared" si="0"/>
        <v>Men Senior</v>
      </c>
      <c r="F20" s="334">
        <v>30854</v>
      </c>
      <c r="G20" s="335">
        <f t="shared" si="3"/>
        <v>44926</v>
      </c>
      <c r="H20" s="336">
        <f t="shared" si="1"/>
        <v>38</v>
      </c>
      <c r="I20" s="333" t="str">
        <f t="shared" si="2"/>
        <v>Senior</v>
      </c>
      <c r="J20" s="332" t="s">
        <v>1318</v>
      </c>
      <c r="K20" s="337">
        <v>8406211010</v>
      </c>
      <c r="L20" s="338" t="s">
        <v>1498</v>
      </c>
      <c r="M20" s="298"/>
      <c r="N20" s="299"/>
    </row>
    <row r="21" spans="1:14" s="236" customFormat="1" ht="13" hidden="1" x14ac:dyDescent="0.25">
      <c r="A21" s="331" t="s">
        <v>540</v>
      </c>
      <c r="B21" s="332" t="s">
        <v>44</v>
      </c>
      <c r="C21" s="332" t="s">
        <v>181</v>
      </c>
      <c r="D21" s="332" t="s">
        <v>182</v>
      </c>
      <c r="E21" s="333" t="str">
        <f t="shared" si="0"/>
        <v>Men Veteran</v>
      </c>
      <c r="F21" s="356">
        <v>29431</v>
      </c>
      <c r="G21" s="335">
        <f t="shared" si="3"/>
        <v>44926</v>
      </c>
      <c r="H21" s="336">
        <f t="shared" si="1"/>
        <v>42</v>
      </c>
      <c r="I21" s="333" t="str">
        <f t="shared" si="2"/>
        <v>Veteran</v>
      </c>
      <c r="J21" s="332" t="s">
        <v>1318</v>
      </c>
      <c r="K21" s="337">
        <v>80072910364</v>
      </c>
      <c r="L21" s="338" t="s">
        <v>1498</v>
      </c>
      <c r="M21" s="298"/>
      <c r="N21" s="299"/>
    </row>
    <row r="22" spans="1:14" s="236" customFormat="1" ht="13" hidden="1" x14ac:dyDescent="0.25">
      <c r="A22" s="339" t="s">
        <v>541</v>
      </c>
      <c r="B22" s="340" t="s">
        <v>43</v>
      </c>
      <c r="C22" s="340" t="s">
        <v>221</v>
      </c>
      <c r="D22" s="340" t="s">
        <v>222</v>
      </c>
      <c r="E22" s="341" t="str">
        <f t="shared" si="0"/>
        <v>Men Veteran</v>
      </c>
      <c r="F22" s="342">
        <v>29413</v>
      </c>
      <c r="G22" s="343">
        <f t="shared" si="3"/>
        <v>44926</v>
      </c>
      <c r="H22" s="344">
        <f t="shared" si="1"/>
        <v>42</v>
      </c>
      <c r="I22" s="341" t="str">
        <f t="shared" si="2"/>
        <v>Veteran</v>
      </c>
      <c r="J22" s="340" t="s">
        <v>1318</v>
      </c>
      <c r="K22" s="345">
        <v>8007115166081</v>
      </c>
      <c r="L22" s="346" t="s">
        <v>1501</v>
      </c>
      <c r="M22" s="298"/>
      <c r="N22" s="299"/>
    </row>
    <row r="23" spans="1:14" s="236" customFormat="1" ht="13" hidden="1" x14ac:dyDescent="0.25">
      <c r="A23" s="331" t="s">
        <v>542</v>
      </c>
      <c r="B23" s="332" t="s">
        <v>44</v>
      </c>
      <c r="C23" s="332" t="s">
        <v>110</v>
      </c>
      <c r="D23" s="332" t="s">
        <v>395</v>
      </c>
      <c r="E23" s="333" t="str">
        <f t="shared" si="0"/>
        <v>Men Senior</v>
      </c>
      <c r="F23" s="356">
        <v>30621</v>
      </c>
      <c r="G23" s="335">
        <f t="shared" si="3"/>
        <v>44926</v>
      </c>
      <c r="H23" s="336">
        <f t="shared" si="1"/>
        <v>39</v>
      </c>
      <c r="I23" s="333" t="str">
        <f t="shared" si="2"/>
        <v>Senior</v>
      </c>
      <c r="J23" s="332" t="s">
        <v>1318</v>
      </c>
      <c r="K23" s="337">
        <v>83110110075</v>
      </c>
      <c r="L23" s="338" t="s">
        <v>1498</v>
      </c>
      <c r="M23" s="298"/>
      <c r="N23" s="299"/>
    </row>
    <row r="24" spans="1:14" s="236" customFormat="1" ht="13" hidden="1" x14ac:dyDescent="0.25">
      <c r="A24" s="339" t="s">
        <v>543</v>
      </c>
      <c r="B24" s="340" t="s">
        <v>1736</v>
      </c>
      <c r="C24" s="340" t="s">
        <v>177</v>
      </c>
      <c r="D24" s="340" t="s">
        <v>96</v>
      </c>
      <c r="E24" s="341" t="str">
        <f t="shared" si="0"/>
        <v>Men Veteran</v>
      </c>
      <c r="F24" s="347">
        <v>27345</v>
      </c>
      <c r="G24" s="343">
        <f t="shared" si="3"/>
        <v>44926</v>
      </c>
      <c r="H24" s="344">
        <f t="shared" si="1"/>
        <v>48</v>
      </c>
      <c r="I24" s="341" t="str">
        <f t="shared" si="2"/>
        <v>Veteran</v>
      </c>
      <c r="J24" s="340" t="s">
        <v>1318</v>
      </c>
      <c r="K24" s="345">
        <v>741112500052</v>
      </c>
      <c r="L24" s="346" t="s">
        <v>1498</v>
      </c>
      <c r="M24" s="298"/>
      <c r="N24" s="299"/>
    </row>
    <row r="25" spans="1:14" s="236" customFormat="1" ht="13" hidden="1" x14ac:dyDescent="0.25">
      <c r="A25" s="339" t="s">
        <v>544</v>
      </c>
      <c r="B25" s="340" t="s">
        <v>37</v>
      </c>
      <c r="C25" s="340" t="s">
        <v>287</v>
      </c>
      <c r="D25" s="340" t="s">
        <v>267</v>
      </c>
      <c r="E25" s="341" t="str">
        <f t="shared" si="0"/>
        <v>Men Senior</v>
      </c>
      <c r="F25" s="347">
        <v>32308</v>
      </c>
      <c r="G25" s="343">
        <f t="shared" si="3"/>
        <v>44926</v>
      </c>
      <c r="H25" s="344">
        <f t="shared" si="1"/>
        <v>34</v>
      </c>
      <c r="I25" s="341" t="str">
        <f t="shared" si="2"/>
        <v>Senior</v>
      </c>
      <c r="J25" s="340" t="s">
        <v>1318</v>
      </c>
      <c r="K25" s="345">
        <v>88061400073</v>
      </c>
      <c r="L25" s="346" t="s">
        <v>1498</v>
      </c>
      <c r="M25" s="300"/>
      <c r="N25" s="295"/>
    </row>
    <row r="26" spans="1:14" s="236" customFormat="1" hidden="1" x14ac:dyDescent="0.25">
      <c r="A26" s="348" t="s">
        <v>545</v>
      </c>
      <c r="B26" s="349" t="s">
        <v>1555</v>
      </c>
      <c r="C26" s="349" t="s">
        <v>174</v>
      </c>
      <c r="D26" s="349" t="s">
        <v>175</v>
      </c>
      <c r="E26" s="350" t="str">
        <f t="shared" si="0"/>
        <v>Men Veteran</v>
      </c>
      <c r="F26" s="357">
        <v>29064</v>
      </c>
      <c r="G26" s="352">
        <f t="shared" si="3"/>
        <v>44926</v>
      </c>
      <c r="H26" s="353">
        <f t="shared" si="1"/>
        <v>43</v>
      </c>
      <c r="I26" s="350" t="str">
        <f t="shared" si="2"/>
        <v>Veteran</v>
      </c>
      <c r="J26" s="349" t="s">
        <v>1318</v>
      </c>
      <c r="K26" s="354">
        <v>79072810236</v>
      </c>
      <c r="L26" s="355" t="s">
        <v>1498</v>
      </c>
      <c r="M26" s="296"/>
      <c r="N26" s="299"/>
    </row>
    <row r="27" spans="1:14" s="236" customFormat="1" ht="13" hidden="1" x14ac:dyDescent="0.25">
      <c r="A27" s="331" t="s">
        <v>546</v>
      </c>
      <c r="B27" s="332" t="s">
        <v>42</v>
      </c>
      <c r="C27" s="332" t="s">
        <v>1063</v>
      </c>
      <c r="D27" s="332" t="s">
        <v>84</v>
      </c>
      <c r="E27" s="333" t="str">
        <f t="shared" si="0"/>
        <v>Men Grand Masters</v>
      </c>
      <c r="F27" s="356">
        <v>21415</v>
      </c>
      <c r="G27" s="335">
        <f t="shared" si="3"/>
        <v>44926</v>
      </c>
      <c r="H27" s="336">
        <f t="shared" si="1"/>
        <v>64</v>
      </c>
      <c r="I27" s="333" t="str">
        <f t="shared" si="2"/>
        <v>Grand Masters</v>
      </c>
      <c r="J27" s="332" t="s">
        <v>1318</v>
      </c>
      <c r="K27" s="337">
        <v>58081800913</v>
      </c>
      <c r="L27" s="338" t="s">
        <v>1498</v>
      </c>
      <c r="M27" s="298"/>
      <c r="N27" s="299"/>
    </row>
    <row r="28" spans="1:14" s="236" customFormat="1" ht="13" hidden="1" x14ac:dyDescent="0.25">
      <c r="A28" s="331" t="s">
        <v>547</v>
      </c>
      <c r="B28" s="332" t="s">
        <v>44</v>
      </c>
      <c r="C28" s="332" t="s">
        <v>183</v>
      </c>
      <c r="D28" s="332" t="s">
        <v>1108</v>
      </c>
      <c r="E28" s="333" t="str">
        <f t="shared" si="0"/>
        <v>Men Veteran</v>
      </c>
      <c r="F28" s="356">
        <v>28801</v>
      </c>
      <c r="G28" s="335">
        <f t="shared" si="3"/>
        <v>44926</v>
      </c>
      <c r="H28" s="336">
        <f t="shared" si="1"/>
        <v>44</v>
      </c>
      <c r="I28" s="333" t="str">
        <f t="shared" si="2"/>
        <v>Veteran</v>
      </c>
      <c r="J28" s="332" t="s">
        <v>1318</v>
      </c>
      <c r="K28" s="337">
        <v>78110710131</v>
      </c>
      <c r="L28" s="338" t="s">
        <v>1498</v>
      </c>
      <c r="M28" s="298"/>
      <c r="N28" s="299"/>
    </row>
    <row r="29" spans="1:14" s="236" customFormat="1" hidden="1" x14ac:dyDescent="0.25">
      <c r="A29" s="339" t="s">
        <v>548</v>
      </c>
      <c r="B29" s="332" t="s">
        <v>1634</v>
      </c>
      <c r="C29" s="340" t="s">
        <v>1979</v>
      </c>
      <c r="D29" s="340" t="s">
        <v>1980</v>
      </c>
      <c r="E29" s="341" t="str">
        <f t="shared" si="0"/>
        <v>Men Senior</v>
      </c>
      <c r="F29" s="342">
        <v>32974</v>
      </c>
      <c r="G29" s="343">
        <f t="shared" si="3"/>
        <v>44926</v>
      </c>
      <c r="H29" s="344">
        <f t="shared" si="1"/>
        <v>32</v>
      </c>
      <c r="I29" s="341" t="str">
        <f t="shared" si="2"/>
        <v>Senior</v>
      </c>
      <c r="J29" s="340" t="s">
        <v>1318</v>
      </c>
      <c r="K29" s="345">
        <v>90041100816</v>
      </c>
      <c r="L29" s="346" t="s">
        <v>1498</v>
      </c>
      <c r="M29" s="294"/>
      <c r="N29" s="295"/>
    </row>
    <row r="30" spans="1:14" s="236" customFormat="1" ht="13" hidden="1" x14ac:dyDescent="0.25">
      <c r="A30" s="339" t="s">
        <v>549</v>
      </c>
      <c r="B30" s="340" t="s">
        <v>1635</v>
      </c>
      <c r="C30" s="340" t="s">
        <v>110</v>
      </c>
      <c r="D30" s="340" t="s">
        <v>1119</v>
      </c>
      <c r="E30" s="341" t="str">
        <f t="shared" si="0"/>
        <v>Men Master</v>
      </c>
      <c r="F30" s="342">
        <v>25129</v>
      </c>
      <c r="G30" s="343">
        <f t="shared" si="3"/>
        <v>44926</v>
      </c>
      <c r="H30" s="344">
        <f t="shared" si="1"/>
        <v>54</v>
      </c>
      <c r="I30" s="341" t="str">
        <f t="shared" si="2"/>
        <v>Master</v>
      </c>
      <c r="J30" s="340" t="s">
        <v>1318</v>
      </c>
      <c r="K30" s="345">
        <v>68101800654</v>
      </c>
      <c r="L30" s="346" t="s">
        <v>1498</v>
      </c>
      <c r="M30" s="298"/>
      <c r="N30" s="299"/>
    </row>
    <row r="31" spans="1:14" s="236" customFormat="1" ht="13" hidden="1" x14ac:dyDescent="0.25">
      <c r="A31" s="348" t="s">
        <v>550</v>
      </c>
      <c r="B31" s="349" t="s">
        <v>1293</v>
      </c>
      <c r="C31" s="349" t="s">
        <v>196</v>
      </c>
      <c r="D31" s="349" t="s">
        <v>329</v>
      </c>
      <c r="E31" s="350" t="str">
        <f t="shared" si="0"/>
        <v>Men Grand Masters</v>
      </c>
      <c r="F31" s="357">
        <v>22958</v>
      </c>
      <c r="G31" s="352">
        <f t="shared" si="3"/>
        <v>44926</v>
      </c>
      <c r="H31" s="353">
        <f t="shared" si="1"/>
        <v>60</v>
      </c>
      <c r="I31" s="350" t="str">
        <f t="shared" si="2"/>
        <v>Grand Masters</v>
      </c>
      <c r="J31" s="349" t="s">
        <v>1318</v>
      </c>
      <c r="K31" s="354">
        <v>62110800178</v>
      </c>
      <c r="L31" s="355" t="s">
        <v>1498</v>
      </c>
      <c r="M31" s="298"/>
      <c r="N31" s="299"/>
    </row>
    <row r="32" spans="1:14" s="236" customFormat="1" ht="13" hidden="1" x14ac:dyDescent="0.25">
      <c r="A32" s="348" t="s">
        <v>551</v>
      </c>
      <c r="B32" s="349" t="s">
        <v>1307</v>
      </c>
      <c r="C32" s="349" t="s">
        <v>430</v>
      </c>
      <c r="D32" s="349" t="s">
        <v>87</v>
      </c>
      <c r="E32" s="350" t="str">
        <f t="shared" si="0"/>
        <v>Men Master</v>
      </c>
      <c r="F32" s="357">
        <v>23891</v>
      </c>
      <c r="G32" s="352">
        <f t="shared" si="3"/>
        <v>44926</v>
      </c>
      <c r="H32" s="353">
        <f t="shared" si="1"/>
        <v>57</v>
      </c>
      <c r="I32" s="350" t="str">
        <f t="shared" si="2"/>
        <v>Master</v>
      </c>
      <c r="J32" s="349" t="s">
        <v>1318</v>
      </c>
      <c r="K32" s="354">
        <v>65052900023</v>
      </c>
      <c r="L32" s="355" t="s">
        <v>1498</v>
      </c>
      <c r="M32" s="298"/>
      <c r="N32" s="299"/>
    </row>
    <row r="33" spans="1:14" s="236" customFormat="1" ht="13" hidden="1" x14ac:dyDescent="0.25">
      <c r="A33" s="348" t="s">
        <v>1737</v>
      </c>
      <c r="B33" s="349" t="s">
        <v>1399</v>
      </c>
      <c r="C33" s="349" t="s">
        <v>199</v>
      </c>
      <c r="D33" s="349" t="s">
        <v>1288</v>
      </c>
      <c r="E33" s="350" t="str">
        <f t="shared" si="0"/>
        <v>Men Senior</v>
      </c>
      <c r="F33" s="351">
        <v>30765</v>
      </c>
      <c r="G33" s="352">
        <f t="shared" si="3"/>
        <v>44926</v>
      </c>
      <c r="H33" s="353">
        <f t="shared" si="1"/>
        <v>38</v>
      </c>
      <c r="I33" s="350" t="str">
        <f t="shared" si="2"/>
        <v>Senior</v>
      </c>
      <c r="J33" s="349" t="s">
        <v>1318</v>
      </c>
      <c r="K33" s="354">
        <v>84032410167</v>
      </c>
      <c r="L33" s="355" t="s">
        <v>1498</v>
      </c>
      <c r="M33" s="298"/>
      <c r="N33" s="299"/>
    </row>
    <row r="34" spans="1:14" s="236" customFormat="1" ht="13" hidden="1" x14ac:dyDescent="0.25">
      <c r="A34" s="339" t="s">
        <v>552</v>
      </c>
      <c r="B34" s="340" t="s">
        <v>50</v>
      </c>
      <c r="C34" s="340" t="s">
        <v>1133</v>
      </c>
      <c r="D34" s="340" t="s">
        <v>123</v>
      </c>
      <c r="E34" s="341" t="str">
        <f t="shared" si="0"/>
        <v>Men Master</v>
      </c>
      <c r="F34" s="342">
        <v>23374</v>
      </c>
      <c r="G34" s="343">
        <f t="shared" si="3"/>
        <v>44926</v>
      </c>
      <c r="H34" s="344">
        <f t="shared" si="1"/>
        <v>59</v>
      </c>
      <c r="I34" s="341" t="str">
        <f t="shared" si="2"/>
        <v>Master</v>
      </c>
      <c r="J34" s="340" t="s">
        <v>1318</v>
      </c>
      <c r="K34" s="345">
        <v>63122910071</v>
      </c>
      <c r="L34" s="346" t="s">
        <v>1498</v>
      </c>
      <c r="M34" s="298"/>
      <c r="N34" s="299"/>
    </row>
    <row r="35" spans="1:14" s="236" customFormat="1" hidden="1" x14ac:dyDescent="0.25">
      <c r="A35" s="339" t="s">
        <v>553</v>
      </c>
      <c r="B35" s="340" t="s">
        <v>39</v>
      </c>
      <c r="C35" s="340" t="s">
        <v>317</v>
      </c>
      <c r="D35" s="340" t="s">
        <v>137</v>
      </c>
      <c r="E35" s="341" t="str">
        <f t="shared" si="0"/>
        <v>Men Veteran</v>
      </c>
      <c r="F35" s="347">
        <v>28271</v>
      </c>
      <c r="G35" s="343">
        <f t="shared" si="3"/>
        <v>44926</v>
      </c>
      <c r="H35" s="344">
        <f t="shared" si="1"/>
        <v>45</v>
      </c>
      <c r="I35" s="341" t="str">
        <f t="shared" si="2"/>
        <v>Veteran</v>
      </c>
      <c r="J35" s="340" t="s">
        <v>1318</v>
      </c>
      <c r="K35" s="345">
        <v>77052600048</v>
      </c>
      <c r="L35" s="346" t="s">
        <v>1498</v>
      </c>
      <c r="M35" s="296"/>
      <c r="N35" s="299"/>
    </row>
    <row r="36" spans="1:14" s="236" customFormat="1" ht="13" hidden="1" x14ac:dyDescent="0.25">
      <c r="A36" s="339" t="s">
        <v>554</v>
      </c>
      <c r="B36" s="340" t="s">
        <v>1981</v>
      </c>
      <c r="C36" s="340" t="s">
        <v>103</v>
      </c>
      <c r="D36" s="340" t="s">
        <v>368</v>
      </c>
      <c r="E36" s="341" t="str">
        <f t="shared" si="0"/>
        <v>Men Senior</v>
      </c>
      <c r="F36" s="342">
        <v>31788</v>
      </c>
      <c r="G36" s="343">
        <f t="shared" si="3"/>
        <v>44926</v>
      </c>
      <c r="H36" s="344">
        <f t="shared" si="1"/>
        <v>35</v>
      </c>
      <c r="I36" s="341" t="str">
        <f t="shared" si="2"/>
        <v>Senior</v>
      </c>
      <c r="J36" s="340" t="s">
        <v>1318</v>
      </c>
      <c r="K36" s="345">
        <v>87011100016</v>
      </c>
      <c r="L36" s="346" t="s">
        <v>1498</v>
      </c>
      <c r="M36" s="298"/>
      <c r="N36" s="299"/>
    </row>
    <row r="37" spans="1:14" s="236" customFormat="1" ht="13" hidden="1" x14ac:dyDescent="0.25">
      <c r="A37" s="339" t="s">
        <v>555</v>
      </c>
      <c r="B37" s="340" t="s">
        <v>39</v>
      </c>
      <c r="C37" s="340" t="s">
        <v>286</v>
      </c>
      <c r="D37" s="340" t="s">
        <v>83</v>
      </c>
      <c r="E37" s="341" t="str">
        <f t="shared" si="0"/>
        <v>Men Master</v>
      </c>
      <c r="F37" s="342">
        <v>26194</v>
      </c>
      <c r="G37" s="343">
        <f t="shared" si="3"/>
        <v>44926</v>
      </c>
      <c r="H37" s="344">
        <f t="shared" si="1"/>
        <v>51</v>
      </c>
      <c r="I37" s="341" t="str">
        <f t="shared" si="2"/>
        <v>Master</v>
      </c>
      <c r="J37" s="340" t="s">
        <v>1318</v>
      </c>
      <c r="K37" s="345">
        <v>95032900249</v>
      </c>
      <c r="L37" s="346" t="s">
        <v>1498</v>
      </c>
      <c r="M37" s="298"/>
      <c r="N37" s="299"/>
    </row>
    <row r="38" spans="1:14" s="236" customFormat="1" hidden="1" x14ac:dyDescent="0.25">
      <c r="A38" s="339" t="s">
        <v>1738</v>
      </c>
      <c r="B38" s="340" t="s">
        <v>38</v>
      </c>
      <c r="C38" s="340" t="s">
        <v>1982</v>
      </c>
      <c r="D38" s="340" t="s">
        <v>96</v>
      </c>
      <c r="E38" s="341" t="str">
        <f t="shared" si="0"/>
        <v>Ladies Senior</v>
      </c>
      <c r="F38" s="342">
        <v>33392</v>
      </c>
      <c r="G38" s="343">
        <f t="shared" si="3"/>
        <v>44926</v>
      </c>
      <c r="H38" s="344">
        <f t="shared" si="1"/>
        <v>31</v>
      </c>
      <c r="I38" s="341" t="str">
        <f t="shared" si="2"/>
        <v>Senior</v>
      </c>
      <c r="J38" s="340" t="s">
        <v>67</v>
      </c>
      <c r="K38" s="345">
        <v>91060300141</v>
      </c>
      <c r="L38" s="346" t="s">
        <v>1498</v>
      </c>
      <c r="M38" s="294"/>
      <c r="N38" s="295"/>
    </row>
    <row r="39" spans="1:14" s="236" customFormat="1" ht="13" hidden="1" x14ac:dyDescent="0.25">
      <c r="A39" s="331" t="s">
        <v>556</v>
      </c>
      <c r="B39" s="332" t="s">
        <v>44</v>
      </c>
      <c r="C39" s="332" t="s">
        <v>110</v>
      </c>
      <c r="D39" s="332" t="s">
        <v>112</v>
      </c>
      <c r="E39" s="333" t="str">
        <f t="shared" si="0"/>
        <v>Men Veteran</v>
      </c>
      <c r="F39" s="356">
        <v>28278</v>
      </c>
      <c r="G39" s="335">
        <f t="shared" si="3"/>
        <v>44926</v>
      </c>
      <c r="H39" s="336">
        <f t="shared" si="1"/>
        <v>45</v>
      </c>
      <c r="I39" s="333" t="str">
        <f t="shared" si="2"/>
        <v>Veteran</v>
      </c>
      <c r="J39" s="332" t="s">
        <v>1318</v>
      </c>
      <c r="K39" s="337">
        <v>77060200495</v>
      </c>
      <c r="L39" s="338" t="s">
        <v>1498</v>
      </c>
      <c r="M39" s="298"/>
      <c r="N39" s="299"/>
    </row>
    <row r="40" spans="1:14" s="236" customFormat="1" ht="13" hidden="1" x14ac:dyDescent="0.25">
      <c r="A40" s="331" t="s">
        <v>557</v>
      </c>
      <c r="B40" s="332" t="s">
        <v>44</v>
      </c>
      <c r="C40" s="332" t="s">
        <v>391</v>
      </c>
      <c r="D40" s="332" t="s">
        <v>267</v>
      </c>
      <c r="E40" s="333" t="str">
        <f t="shared" si="0"/>
        <v>Men Senior</v>
      </c>
      <c r="F40" s="334">
        <v>31244</v>
      </c>
      <c r="G40" s="335">
        <f t="shared" si="3"/>
        <v>44926</v>
      </c>
      <c r="H40" s="336">
        <f t="shared" si="1"/>
        <v>37</v>
      </c>
      <c r="I40" s="333" t="str">
        <f t="shared" si="2"/>
        <v>Senior</v>
      </c>
      <c r="J40" s="332" t="s">
        <v>1318</v>
      </c>
      <c r="K40" s="337">
        <v>85071610167</v>
      </c>
      <c r="L40" s="338" t="s">
        <v>1498</v>
      </c>
      <c r="M40" s="298"/>
      <c r="N40" s="299"/>
    </row>
    <row r="41" spans="1:14" s="236" customFormat="1" hidden="1" x14ac:dyDescent="0.25">
      <c r="A41" s="339" t="s">
        <v>1739</v>
      </c>
      <c r="B41" s="340" t="s">
        <v>40</v>
      </c>
      <c r="C41" s="340" t="s">
        <v>110</v>
      </c>
      <c r="D41" s="340" t="s">
        <v>1961</v>
      </c>
      <c r="E41" s="341" t="str">
        <f t="shared" si="0"/>
        <v>Men Senior</v>
      </c>
      <c r="F41" s="342">
        <v>31823</v>
      </c>
      <c r="G41" s="343">
        <f t="shared" si="3"/>
        <v>44926</v>
      </c>
      <c r="H41" s="344">
        <f t="shared" si="1"/>
        <v>35</v>
      </c>
      <c r="I41" s="341" t="str">
        <f t="shared" si="2"/>
        <v>Senior</v>
      </c>
      <c r="J41" s="340" t="s">
        <v>1318</v>
      </c>
      <c r="K41" s="345">
        <v>87021500033</v>
      </c>
      <c r="L41" s="346" t="s">
        <v>1498</v>
      </c>
      <c r="M41" s="294"/>
      <c r="N41" s="295"/>
    </row>
    <row r="42" spans="1:14" s="236" customFormat="1" ht="13" hidden="1" x14ac:dyDescent="0.25">
      <c r="A42" s="348" t="s">
        <v>558</v>
      </c>
      <c r="B42" s="349" t="s">
        <v>1396</v>
      </c>
      <c r="C42" s="349" t="s">
        <v>189</v>
      </c>
      <c r="D42" s="349" t="s">
        <v>190</v>
      </c>
      <c r="E42" s="350" t="str">
        <f t="shared" si="0"/>
        <v>Men Senior</v>
      </c>
      <c r="F42" s="351">
        <v>31073</v>
      </c>
      <c r="G42" s="352">
        <f t="shared" si="3"/>
        <v>44926</v>
      </c>
      <c r="H42" s="353">
        <f t="shared" si="1"/>
        <v>37</v>
      </c>
      <c r="I42" s="350" t="str">
        <f t="shared" si="2"/>
        <v>Senior</v>
      </c>
      <c r="J42" s="349" t="s">
        <v>1318</v>
      </c>
      <c r="K42" s="354">
        <v>85012610164</v>
      </c>
      <c r="L42" s="355" t="s">
        <v>1498</v>
      </c>
      <c r="M42" s="298"/>
      <c r="N42" s="299"/>
    </row>
    <row r="43" spans="1:14" s="236" customFormat="1" ht="13" hidden="1" x14ac:dyDescent="0.25">
      <c r="A43" s="339" t="s">
        <v>559</v>
      </c>
      <c r="B43" s="340" t="s">
        <v>42</v>
      </c>
      <c r="C43" s="340" t="s">
        <v>90</v>
      </c>
      <c r="D43" s="340" t="s">
        <v>91</v>
      </c>
      <c r="E43" s="341" t="str">
        <f t="shared" si="0"/>
        <v>Men Veteran</v>
      </c>
      <c r="F43" s="342">
        <v>29639</v>
      </c>
      <c r="G43" s="343">
        <f t="shared" si="3"/>
        <v>44926</v>
      </c>
      <c r="H43" s="344">
        <f t="shared" si="1"/>
        <v>41</v>
      </c>
      <c r="I43" s="341" t="str">
        <f t="shared" si="2"/>
        <v>Veteran</v>
      </c>
      <c r="J43" s="340" t="s">
        <v>1318</v>
      </c>
      <c r="K43" s="345">
        <v>81022210092</v>
      </c>
      <c r="L43" s="346" t="s">
        <v>1498</v>
      </c>
      <c r="M43" s="298"/>
      <c r="N43" s="299"/>
    </row>
    <row r="44" spans="1:14" s="236" customFormat="1" ht="13" hidden="1" x14ac:dyDescent="0.25">
      <c r="A44" s="331" t="s">
        <v>560</v>
      </c>
      <c r="B44" s="332" t="s">
        <v>41</v>
      </c>
      <c r="C44" s="332" t="s">
        <v>177</v>
      </c>
      <c r="D44" s="332" t="s">
        <v>405</v>
      </c>
      <c r="E44" s="333" t="str">
        <f t="shared" si="0"/>
        <v>Men Senior</v>
      </c>
      <c r="F44" s="356">
        <v>30360</v>
      </c>
      <c r="G44" s="335">
        <f t="shared" si="3"/>
        <v>44926</v>
      </c>
      <c r="H44" s="336">
        <f t="shared" si="1"/>
        <v>39</v>
      </c>
      <c r="I44" s="333" t="str">
        <f t="shared" si="2"/>
        <v>Senior</v>
      </c>
      <c r="J44" s="332" t="s">
        <v>1318</v>
      </c>
      <c r="K44" s="337">
        <v>83021310028</v>
      </c>
      <c r="L44" s="338" t="s">
        <v>1498</v>
      </c>
      <c r="M44" s="298"/>
      <c r="N44" s="299"/>
    </row>
    <row r="45" spans="1:14" s="236" customFormat="1" ht="13" hidden="1" x14ac:dyDescent="0.25">
      <c r="A45" s="339" t="s">
        <v>561</v>
      </c>
      <c r="B45" s="340" t="s">
        <v>43</v>
      </c>
      <c r="C45" s="340" t="s">
        <v>501</v>
      </c>
      <c r="D45" s="340" t="s">
        <v>417</v>
      </c>
      <c r="E45" s="341" t="str">
        <f t="shared" si="0"/>
        <v>Men Grand Masters</v>
      </c>
      <c r="F45" s="342">
        <v>22712</v>
      </c>
      <c r="G45" s="343">
        <f t="shared" si="3"/>
        <v>44926</v>
      </c>
      <c r="H45" s="344">
        <f t="shared" si="1"/>
        <v>60</v>
      </c>
      <c r="I45" s="341" t="str">
        <f t="shared" si="2"/>
        <v>Grand Masters</v>
      </c>
      <c r="J45" s="340" t="s">
        <v>1318</v>
      </c>
      <c r="K45" s="345">
        <v>62030700864</v>
      </c>
      <c r="L45" s="346" t="s">
        <v>1498</v>
      </c>
      <c r="M45" s="298"/>
      <c r="N45" s="299"/>
    </row>
    <row r="46" spans="1:14" s="236" customFormat="1" hidden="1" x14ac:dyDescent="0.25">
      <c r="A46" s="348" t="s">
        <v>562</v>
      </c>
      <c r="B46" s="349" t="s">
        <v>1384</v>
      </c>
      <c r="C46" s="349" t="s">
        <v>117</v>
      </c>
      <c r="D46" s="349" t="s">
        <v>129</v>
      </c>
      <c r="E46" s="350" t="str">
        <f t="shared" si="0"/>
        <v>Men Senior</v>
      </c>
      <c r="F46" s="351">
        <v>32651</v>
      </c>
      <c r="G46" s="352">
        <f t="shared" si="3"/>
        <v>44926</v>
      </c>
      <c r="H46" s="353">
        <f t="shared" si="1"/>
        <v>33</v>
      </c>
      <c r="I46" s="350" t="str">
        <f t="shared" si="2"/>
        <v>Senior</v>
      </c>
      <c r="J46" s="349" t="s">
        <v>1318</v>
      </c>
      <c r="K46" s="354"/>
      <c r="L46" s="355"/>
      <c r="M46" s="296"/>
      <c r="N46" s="299"/>
    </row>
    <row r="47" spans="1:14" s="236" customFormat="1" ht="13" hidden="1" x14ac:dyDescent="0.25">
      <c r="A47" s="331" t="s">
        <v>563</v>
      </c>
      <c r="B47" s="332" t="s">
        <v>41</v>
      </c>
      <c r="C47" s="332" t="s">
        <v>474</v>
      </c>
      <c r="D47" s="332" t="s">
        <v>521</v>
      </c>
      <c r="E47" s="333" t="str">
        <f t="shared" si="0"/>
        <v>Ladies Master</v>
      </c>
      <c r="F47" s="334">
        <v>25790</v>
      </c>
      <c r="G47" s="335">
        <f t="shared" si="3"/>
        <v>44926</v>
      </c>
      <c r="H47" s="336">
        <f t="shared" si="1"/>
        <v>52</v>
      </c>
      <c r="I47" s="333" t="str">
        <f t="shared" si="2"/>
        <v>Master</v>
      </c>
      <c r="J47" s="332" t="s">
        <v>67</v>
      </c>
      <c r="K47" s="337">
        <v>70081000162</v>
      </c>
      <c r="L47" s="338" t="s">
        <v>1498</v>
      </c>
      <c r="M47" s="298"/>
      <c r="N47" s="299"/>
    </row>
    <row r="48" spans="1:14" s="236" customFormat="1" ht="13" hidden="1" x14ac:dyDescent="0.25">
      <c r="A48" s="339" t="s">
        <v>564</v>
      </c>
      <c r="B48" s="340" t="s">
        <v>38</v>
      </c>
      <c r="C48" s="340" t="s">
        <v>153</v>
      </c>
      <c r="D48" s="340" t="s">
        <v>74</v>
      </c>
      <c r="E48" s="341" t="str">
        <f t="shared" si="0"/>
        <v>Men Veteran</v>
      </c>
      <c r="F48" s="347">
        <v>27461</v>
      </c>
      <c r="G48" s="343">
        <f t="shared" si="3"/>
        <v>44926</v>
      </c>
      <c r="H48" s="344">
        <f t="shared" si="1"/>
        <v>47</v>
      </c>
      <c r="I48" s="341" t="str">
        <f t="shared" si="2"/>
        <v>Veteran</v>
      </c>
      <c r="J48" s="340" t="s">
        <v>1318</v>
      </c>
      <c r="K48" s="345">
        <v>75030810390</v>
      </c>
      <c r="L48" s="346" t="s">
        <v>1498</v>
      </c>
      <c r="M48" s="298"/>
      <c r="N48" s="299"/>
    </row>
    <row r="49" spans="1:14" s="236" customFormat="1" ht="13" hidden="1" x14ac:dyDescent="0.25">
      <c r="A49" s="339" t="s">
        <v>565</v>
      </c>
      <c r="B49" s="340" t="s">
        <v>1981</v>
      </c>
      <c r="C49" s="340" t="s">
        <v>372</v>
      </c>
      <c r="D49" s="340" t="s">
        <v>373</v>
      </c>
      <c r="E49" s="341" t="str">
        <f t="shared" si="0"/>
        <v>Men Senior</v>
      </c>
      <c r="F49" s="342">
        <v>30490</v>
      </c>
      <c r="G49" s="343">
        <f t="shared" si="3"/>
        <v>44926</v>
      </c>
      <c r="H49" s="344">
        <f t="shared" si="1"/>
        <v>39</v>
      </c>
      <c r="I49" s="341" t="str">
        <f t="shared" si="2"/>
        <v>Senior</v>
      </c>
      <c r="J49" s="340" t="s">
        <v>1318</v>
      </c>
      <c r="K49" s="345">
        <v>83062610476</v>
      </c>
      <c r="L49" s="346" t="s">
        <v>1498</v>
      </c>
      <c r="M49" s="298"/>
      <c r="N49" s="299"/>
    </row>
    <row r="50" spans="1:14" s="236" customFormat="1" ht="13" hidden="1" x14ac:dyDescent="0.25">
      <c r="A50" s="339" t="s">
        <v>566</v>
      </c>
      <c r="B50" s="340" t="s">
        <v>37</v>
      </c>
      <c r="C50" s="340" t="s">
        <v>1983</v>
      </c>
      <c r="D50" s="340" t="s">
        <v>154</v>
      </c>
      <c r="E50" s="341" t="str">
        <f t="shared" si="0"/>
        <v>Men Veteran</v>
      </c>
      <c r="F50" s="347">
        <v>27652</v>
      </c>
      <c r="G50" s="343">
        <f t="shared" si="3"/>
        <v>44926</v>
      </c>
      <c r="H50" s="344">
        <f t="shared" si="1"/>
        <v>47</v>
      </c>
      <c r="I50" s="341" t="str">
        <f t="shared" si="2"/>
        <v>Veteran</v>
      </c>
      <c r="J50" s="340" t="s">
        <v>1318</v>
      </c>
      <c r="K50" s="345">
        <v>75091510613</v>
      </c>
      <c r="L50" s="346" t="s">
        <v>1498</v>
      </c>
      <c r="M50" s="298"/>
      <c r="N50" s="299"/>
    </row>
    <row r="51" spans="1:14" s="236" customFormat="1" hidden="1" x14ac:dyDescent="0.25">
      <c r="A51" s="348" t="s">
        <v>1740</v>
      </c>
      <c r="B51" s="349" t="s">
        <v>1293</v>
      </c>
      <c r="C51" s="349" t="s">
        <v>103</v>
      </c>
      <c r="D51" s="349" t="s">
        <v>336</v>
      </c>
      <c r="E51" s="350" t="str">
        <f t="shared" si="0"/>
        <v>Men Senior</v>
      </c>
      <c r="F51" s="357">
        <v>31089</v>
      </c>
      <c r="G51" s="352">
        <f t="shared" si="3"/>
        <v>44926</v>
      </c>
      <c r="H51" s="353">
        <f t="shared" si="1"/>
        <v>37</v>
      </c>
      <c r="I51" s="350" t="str">
        <f t="shared" si="2"/>
        <v>Senior</v>
      </c>
      <c r="J51" s="349" t="s">
        <v>1318</v>
      </c>
      <c r="K51" s="354"/>
      <c r="L51" s="355"/>
      <c r="M51" s="294"/>
      <c r="N51" s="295"/>
    </row>
    <row r="52" spans="1:14" s="236" customFormat="1" ht="13" hidden="1" x14ac:dyDescent="0.25">
      <c r="A52" s="339" t="s">
        <v>567</v>
      </c>
      <c r="B52" s="340" t="s">
        <v>37</v>
      </c>
      <c r="C52" s="340" t="s">
        <v>177</v>
      </c>
      <c r="D52" s="340" t="s">
        <v>188</v>
      </c>
      <c r="E52" s="341" t="str">
        <f t="shared" si="0"/>
        <v>Men Veteran</v>
      </c>
      <c r="F52" s="347">
        <v>27577</v>
      </c>
      <c r="G52" s="343">
        <f t="shared" si="3"/>
        <v>44926</v>
      </c>
      <c r="H52" s="344">
        <f t="shared" si="1"/>
        <v>47</v>
      </c>
      <c r="I52" s="341" t="str">
        <f t="shared" si="2"/>
        <v>Veteran</v>
      </c>
      <c r="J52" s="340" t="s">
        <v>1318</v>
      </c>
      <c r="K52" s="345">
        <v>75070200097</v>
      </c>
      <c r="L52" s="346" t="s">
        <v>1498</v>
      </c>
      <c r="M52" s="298"/>
      <c r="N52" s="299"/>
    </row>
    <row r="53" spans="1:14" s="236" customFormat="1" ht="13" hidden="1" x14ac:dyDescent="0.25">
      <c r="A53" s="348" t="s">
        <v>568</v>
      </c>
      <c r="B53" s="349" t="s">
        <v>1430</v>
      </c>
      <c r="C53" s="349" t="s">
        <v>375</v>
      </c>
      <c r="D53" s="349" t="s">
        <v>207</v>
      </c>
      <c r="E53" s="350" t="str">
        <f t="shared" si="0"/>
        <v>Men Master</v>
      </c>
      <c r="F53" s="351">
        <v>25812</v>
      </c>
      <c r="G53" s="352">
        <f t="shared" si="3"/>
        <v>44926</v>
      </c>
      <c r="H53" s="353">
        <f t="shared" si="1"/>
        <v>52</v>
      </c>
      <c r="I53" s="350" t="str">
        <f t="shared" si="2"/>
        <v>Master</v>
      </c>
      <c r="J53" s="349" t="s">
        <v>1318</v>
      </c>
      <c r="K53" s="354">
        <v>70090100115</v>
      </c>
      <c r="L53" s="355" t="s">
        <v>1498</v>
      </c>
      <c r="M53" s="300"/>
      <c r="N53" s="295"/>
    </row>
    <row r="54" spans="1:14" s="236" customFormat="1" ht="13" hidden="1" x14ac:dyDescent="0.25">
      <c r="A54" s="339" t="s">
        <v>569</v>
      </c>
      <c r="B54" s="340" t="s">
        <v>1981</v>
      </c>
      <c r="C54" s="340" t="s">
        <v>293</v>
      </c>
      <c r="D54" s="340" t="s">
        <v>1984</v>
      </c>
      <c r="E54" s="341" t="str">
        <f t="shared" si="0"/>
        <v>Men Veteran</v>
      </c>
      <c r="F54" s="342">
        <v>28439</v>
      </c>
      <c r="G54" s="343">
        <f t="shared" si="3"/>
        <v>44926</v>
      </c>
      <c r="H54" s="344">
        <f t="shared" si="1"/>
        <v>45</v>
      </c>
      <c r="I54" s="341" t="str">
        <f t="shared" si="2"/>
        <v>Veteran</v>
      </c>
      <c r="J54" s="340" t="s">
        <v>1318</v>
      </c>
      <c r="K54" s="345">
        <v>77111010566</v>
      </c>
      <c r="L54" s="346" t="s">
        <v>1498</v>
      </c>
      <c r="M54" s="298"/>
      <c r="N54" s="299"/>
    </row>
    <row r="55" spans="1:14" s="236" customFormat="1" ht="13" hidden="1" x14ac:dyDescent="0.25">
      <c r="A55" s="339" t="s">
        <v>570</v>
      </c>
      <c r="B55" s="340" t="s">
        <v>37</v>
      </c>
      <c r="C55" s="340" t="s">
        <v>428</v>
      </c>
      <c r="D55" s="340" t="s">
        <v>85</v>
      </c>
      <c r="E55" s="341" t="str">
        <f t="shared" si="0"/>
        <v>Men Master</v>
      </c>
      <c r="F55" s="347">
        <v>24962</v>
      </c>
      <c r="G55" s="343">
        <f t="shared" si="3"/>
        <v>44926</v>
      </c>
      <c r="H55" s="344">
        <f t="shared" si="1"/>
        <v>54</v>
      </c>
      <c r="I55" s="341" t="str">
        <f t="shared" si="2"/>
        <v>Master</v>
      </c>
      <c r="J55" s="340" t="s">
        <v>1318</v>
      </c>
      <c r="K55" s="345">
        <v>6805045042088</v>
      </c>
      <c r="L55" s="346" t="s">
        <v>1501</v>
      </c>
      <c r="M55" s="298"/>
      <c r="N55" s="299"/>
    </row>
    <row r="56" spans="1:14" s="236" customFormat="1" ht="13" hidden="1" x14ac:dyDescent="0.25">
      <c r="A56" s="348" t="s">
        <v>571</v>
      </c>
      <c r="B56" s="349" t="s">
        <v>1307</v>
      </c>
      <c r="C56" s="349" t="s">
        <v>80</v>
      </c>
      <c r="D56" s="349" t="s">
        <v>81</v>
      </c>
      <c r="E56" s="350" t="str">
        <f t="shared" si="0"/>
        <v>Men Veteran</v>
      </c>
      <c r="F56" s="357">
        <v>28585</v>
      </c>
      <c r="G56" s="352">
        <f t="shared" si="3"/>
        <v>44926</v>
      </c>
      <c r="H56" s="353">
        <f t="shared" si="1"/>
        <v>44</v>
      </c>
      <c r="I56" s="350" t="str">
        <f t="shared" si="2"/>
        <v>Veteran</v>
      </c>
      <c r="J56" s="349" t="s">
        <v>1318</v>
      </c>
      <c r="K56" s="354">
        <v>78040510678</v>
      </c>
      <c r="L56" s="355" t="s">
        <v>1498</v>
      </c>
      <c r="M56" s="298"/>
      <c r="N56" s="299"/>
    </row>
    <row r="57" spans="1:14" s="236" customFormat="1" hidden="1" x14ac:dyDescent="0.25">
      <c r="A57" s="339" t="s">
        <v>572</v>
      </c>
      <c r="B57" s="340" t="s">
        <v>43</v>
      </c>
      <c r="C57" s="340" t="s">
        <v>324</v>
      </c>
      <c r="D57" s="340" t="s">
        <v>1272</v>
      </c>
      <c r="E57" s="341" t="str">
        <f t="shared" si="0"/>
        <v>Men Master</v>
      </c>
      <c r="F57" s="342">
        <v>24914</v>
      </c>
      <c r="G57" s="343">
        <f t="shared" si="3"/>
        <v>44926</v>
      </c>
      <c r="H57" s="344">
        <f t="shared" si="1"/>
        <v>54</v>
      </c>
      <c r="I57" s="341" t="str">
        <f t="shared" si="2"/>
        <v>Master</v>
      </c>
      <c r="J57" s="340" t="s">
        <v>1318</v>
      </c>
      <c r="K57" s="345">
        <v>6803175151084</v>
      </c>
      <c r="L57" s="346" t="s">
        <v>1501</v>
      </c>
      <c r="M57" s="294"/>
      <c r="N57" s="295"/>
    </row>
    <row r="58" spans="1:14" s="236" customFormat="1" hidden="1" x14ac:dyDescent="0.25">
      <c r="A58" s="339" t="s">
        <v>573</v>
      </c>
      <c r="B58" s="340" t="s">
        <v>48</v>
      </c>
      <c r="C58" s="340" t="s">
        <v>107</v>
      </c>
      <c r="D58" s="340" t="s">
        <v>1985</v>
      </c>
      <c r="E58" s="341" t="str">
        <f t="shared" si="0"/>
        <v>Men Senior</v>
      </c>
      <c r="F58" s="347">
        <v>32024</v>
      </c>
      <c r="G58" s="343">
        <f t="shared" si="3"/>
        <v>44926</v>
      </c>
      <c r="H58" s="344">
        <f t="shared" si="1"/>
        <v>35</v>
      </c>
      <c r="I58" s="341" t="str">
        <f t="shared" si="2"/>
        <v>Senior</v>
      </c>
      <c r="J58" s="340" t="s">
        <v>1318</v>
      </c>
      <c r="K58" s="345">
        <v>87090400174</v>
      </c>
      <c r="L58" s="346" t="s">
        <v>1498</v>
      </c>
      <c r="M58" s="294"/>
      <c r="N58" s="295"/>
    </row>
    <row r="59" spans="1:14" s="236" customFormat="1" ht="13" hidden="1" x14ac:dyDescent="0.25">
      <c r="A59" s="348" t="s">
        <v>574</v>
      </c>
      <c r="B59" s="349" t="s">
        <v>1399</v>
      </c>
      <c r="C59" s="349" t="s">
        <v>177</v>
      </c>
      <c r="D59" s="349" t="s">
        <v>91</v>
      </c>
      <c r="E59" s="350" t="str">
        <f t="shared" si="0"/>
        <v>Men Senior</v>
      </c>
      <c r="F59" s="351">
        <v>34851</v>
      </c>
      <c r="G59" s="352">
        <f t="shared" si="3"/>
        <v>44926</v>
      </c>
      <c r="H59" s="353">
        <f t="shared" si="1"/>
        <v>27</v>
      </c>
      <c r="I59" s="350" t="str">
        <f t="shared" si="2"/>
        <v>Senior</v>
      </c>
      <c r="J59" s="349" t="s">
        <v>1318</v>
      </c>
      <c r="K59" s="354">
        <v>95060100073</v>
      </c>
      <c r="L59" s="355" t="s">
        <v>1498</v>
      </c>
      <c r="M59" s="298"/>
      <c r="N59" s="299"/>
    </row>
    <row r="60" spans="1:14" s="236" customFormat="1" ht="13" hidden="1" x14ac:dyDescent="0.25">
      <c r="A60" s="339" t="s">
        <v>575</v>
      </c>
      <c r="B60" s="340" t="s">
        <v>38</v>
      </c>
      <c r="C60" s="340" t="s">
        <v>216</v>
      </c>
      <c r="D60" s="340" t="s">
        <v>217</v>
      </c>
      <c r="E60" s="341" t="str">
        <f t="shared" si="0"/>
        <v>Men Senior</v>
      </c>
      <c r="F60" s="342">
        <v>32459</v>
      </c>
      <c r="G60" s="343">
        <f t="shared" si="3"/>
        <v>44926</v>
      </c>
      <c r="H60" s="344">
        <f t="shared" si="1"/>
        <v>34</v>
      </c>
      <c r="I60" s="341" t="str">
        <f t="shared" si="2"/>
        <v>Senior</v>
      </c>
      <c r="J60" s="340" t="s">
        <v>1318</v>
      </c>
      <c r="K60" s="345">
        <v>88111200021</v>
      </c>
      <c r="L60" s="346" t="s">
        <v>1498</v>
      </c>
      <c r="M60" s="298"/>
      <c r="N60" s="299"/>
    </row>
    <row r="61" spans="1:14" s="236" customFormat="1" ht="13" hidden="1" x14ac:dyDescent="0.25">
      <c r="A61" s="331" t="s">
        <v>576</v>
      </c>
      <c r="B61" s="332" t="s">
        <v>44</v>
      </c>
      <c r="C61" s="332" t="s">
        <v>496</v>
      </c>
      <c r="D61" s="332" t="s">
        <v>176</v>
      </c>
      <c r="E61" s="333" t="str">
        <f t="shared" si="0"/>
        <v>Men Grand Masters</v>
      </c>
      <c r="F61" s="356">
        <v>20458</v>
      </c>
      <c r="G61" s="335">
        <f t="shared" si="3"/>
        <v>44926</v>
      </c>
      <c r="H61" s="336">
        <f t="shared" si="1"/>
        <v>66</v>
      </c>
      <c r="I61" s="333" t="str">
        <f t="shared" si="2"/>
        <v>Grand Masters</v>
      </c>
      <c r="J61" s="332" t="s">
        <v>1318</v>
      </c>
      <c r="K61" s="337">
        <v>56010410061</v>
      </c>
      <c r="L61" s="338" t="s">
        <v>1500</v>
      </c>
      <c r="M61" s="298"/>
      <c r="N61" s="299"/>
    </row>
    <row r="62" spans="1:14" s="236" customFormat="1" ht="13" hidden="1" x14ac:dyDescent="0.25">
      <c r="A62" s="348" t="s">
        <v>577</v>
      </c>
      <c r="B62" s="349" t="s">
        <v>1293</v>
      </c>
      <c r="C62" s="349" t="s">
        <v>254</v>
      </c>
      <c r="D62" s="349" t="s">
        <v>327</v>
      </c>
      <c r="E62" s="350" t="str">
        <f t="shared" si="0"/>
        <v>Men Master</v>
      </c>
      <c r="F62" s="357">
        <v>25556</v>
      </c>
      <c r="G62" s="352">
        <f t="shared" si="3"/>
        <v>44926</v>
      </c>
      <c r="H62" s="353">
        <f t="shared" si="1"/>
        <v>53</v>
      </c>
      <c r="I62" s="350" t="str">
        <f t="shared" si="2"/>
        <v>Master</v>
      </c>
      <c r="J62" s="349" t="s">
        <v>1318</v>
      </c>
      <c r="K62" s="354">
        <v>69121910049</v>
      </c>
      <c r="L62" s="355" t="s">
        <v>1498</v>
      </c>
      <c r="M62" s="298"/>
      <c r="N62" s="299"/>
    </row>
    <row r="63" spans="1:14" s="236" customFormat="1" ht="13" hidden="1" x14ac:dyDescent="0.25">
      <c r="A63" s="331" t="s">
        <v>578</v>
      </c>
      <c r="B63" s="332" t="s">
        <v>41</v>
      </c>
      <c r="C63" s="332" t="s">
        <v>88</v>
      </c>
      <c r="D63" s="332" t="s">
        <v>945</v>
      </c>
      <c r="E63" s="333" t="str">
        <f t="shared" si="0"/>
        <v>Men Senior</v>
      </c>
      <c r="F63" s="334">
        <v>31040</v>
      </c>
      <c r="G63" s="335">
        <f t="shared" si="3"/>
        <v>44926</v>
      </c>
      <c r="H63" s="336">
        <f t="shared" si="1"/>
        <v>38</v>
      </c>
      <c r="I63" s="333" t="str">
        <f t="shared" si="2"/>
        <v>Senior</v>
      </c>
      <c r="J63" s="332" t="s">
        <v>1318</v>
      </c>
      <c r="K63" s="337">
        <v>84122410436</v>
      </c>
      <c r="L63" s="338" t="s">
        <v>1498</v>
      </c>
      <c r="M63" s="298"/>
      <c r="N63" s="299"/>
    </row>
    <row r="64" spans="1:14" s="236" customFormat="1" ht="13" hidden="1" x14ac:dyDescent="0.25">
      <c r="A64" s="339" t="s">
        <v>579</v>
      </c>
      <c r="B64" s="340" t="s">
        <v>37</v>
      </c>
      <c r="C64" s="340" t="s">
        <v>500</v>
      </c>
      <c r="D64" s="340" t="s">
        <v>121</v>
      </c>
      <c r="E64" s="341" t="str">
        <f t="shared" si="0"/>
        <v>Men Grand Masters</v>
      </c>
      <c r="F64" s="342">
        <v>22929</v>
      </c>
      <c r="G64" s="343">
        <f t="shared" si="3"/>
        <v>44926</v>
      </c>
      <c r="H64" s="344">
        <f t="shared" si="1"/>
        <v>60</v>
      </c>
      <c r="I64" s="341" t="str">
        <f t="shared" si="2"/>
        <v>Grand Masters</v>
      </c>
      <c r="J64" s="340" t="s">
        <v>1318</v>
      </c>
      <c r="K64" s="345">
        <v>62101010127</v>
      </c>
      <c r="L64" s="346" t="s">
        <v>1498</v>
      </c>
      <c r="M64" s="298"/>
      <c r="N64" s="299"/>
    </row>
    <row r="65" spans="1:14" s="236" customFormat="1" ht="13" hidden="1" x14ac:dyDescent="0.25">
      <c r="A65" s="339" t="s">
        <v>580</v>
      </c>
      <c r="B65" s="340" t="s">
        <v>37</v>
      </c>
      <c r="C65" s="340" t="s">
        <v>299</v>
      </c>
      <c r="D65" s="340" t="s">
        <v>300</v>
      </c>
      <c r="E65" s="341" t="str">
        <f t="shared" si="0"/>
        <v>Men Grand Masters</v>
      </c>
      <c r="F65" s="347">
        <v>15153</v>
      </c>
      <c r="G65" s="343">
        <f t="shared" si="3"/>
        <v>44926</v>
      </c>
      <c r="H65" s="344">
        <f t="shared" si="1"/>
        <v>81</v>
      </c>
      <c r="I65" s="341" t="str">
        <f t="shared" si="2"/>
        <v>Grand Masters</v>
      </c>
      <c r="J65" s="340" t="s">
        <v>1318</v>
      </c>
      <c r="K65" s="345">
        <v>41062600118</v>
      </c>
      <c r="L65" s="346" t="s">
        <v>1498</v>
      </c>
      <c r="M65" s="298"/>
      <c r="N65" s="299"/>
    </row>
    <row r="66" spans="1:14" s="236" customFormat="1" ht="13" hidden="1" x14ac:dyDescent="0.25">
      <c r="A66" s="339" t="s">
        <v>581</v>
      </c>
      <c r="B66" s="340" t="s">
        <v>50</v>
      </c>
      <c r="C66" s="340" t="s">
        <v>113</v>
      </c>
      <c r="D66" s="340" t="s">
        <v>434</v>
      </c>
      <c r="E66" s="341" t="str">
        <f t="shared" si="0"/>
        <v>Men Grand Masters</v>
      </c>
      <c r="F66" s="342">
        <v>18436</v>
      </c>
      <c r="G66" s="343">
        <f t="shared" si="3"/>
        <v>44926</v>
      </c>
      <c r="H66" s="344">
        <f t="shared" si="1"/>
        <v>72</v>
      </c>
      <c r="I66" s="341" t="str">
        <f t="shared" si="2"/>
        <v>Grand Masters</v>
      </c>
      <c r="J66" s="340" t="s">
        <v>1318</v>
      </c>
      <c r="K66" s="345">
        <v>50062200208</v>
      </c>
      <c r="L66" s="346" t="s">
        <v>1498</v>
      </c>
      <c r="M66" s="298"/>
      <c r="N66" s="299"/>
    </row>
    <row r="67" spans="1:14" s="236" customFormat="1" ht="13" hidden="1" x14ac:dyDescent="0.25">
      <c r="A67" s="348" t="s">
        <v>582</v>
      </c>
      <c r="B67" s="349" t="s">
        <v>1310</v>
      </c>
      <c r="C67" s="349" t="s">
        <v>460</v>
      </c>
      <c r="D67" s="349" t="s">
        <v>121</v>
      </c>
      <c r="E67" s="350" t="str">
        <f t="shared" si="0"/>
        <v>Men Senior</v>
      </c>
      <c r="F67" s="357">
        <v>34452</v>
      </c>
      <c r="G67" s="352">
        <f t="shared" si="3"/>
        <v>44926</v>
      </c>
      <c r="H67" s="353">
        <f t="shared" si="1"/>
        <v>28</v>
      </c>
      <c r="I67" s="350" t="str">
        <f t="shared" si="2"/>
        <v>Senior</v>
      </c>
      <c r="J67" s="349" t="s">
        <v>1318</v>
      </c>
      <c r="K67" s="354">
        <v>94042800367</v>
      </c>
      <c r="L67" s="355" t="s">
        <v>1498</v>
      </c>
      <c r="M67" s="300"/>
      <c r="N67" s="295"/>
    </row>
    <row r="68" spans="1:14" s="236" customFormat="1" ht="13" hidden="1" x14ac:dyDescent="0.25">
      <c r="A68" s="331" t="s">
        <v>583</v>
      </c>
      <c r="B68" s="332" t="s">
        <v>44</v>
      </c>
      <c r="C68" s="332" t="s">
        <v>224</v>
      </c>
      <c r="D68" s="332" t="s">
        <v>328</v>
      </c>
      <c r="E68" s="333" t="str">
        <f t="shared" si="0"/>
        <v>Men Master</v>
      </c>
      <c r="F68" s="356">
        <v>26395</v>
      </c>
      <c r="G68" s="335">
        <f t="shared" si="3"/>
        <v>44926</v>
      </c>
      <c r="H68" s="336">
        <f t="shared" si="1"/>
        <v>50</v>
      </c>
      <c r="I68" s="333" t="str">
        <f t="shared" si="2"/>
        <v>Master</v>
      </c>
      <c r="J68" s="332" t="s">
        <v>1318</v>
      </c>
      <c r="K68" s="337">
        <v>72040600086</v>
      </c>
      <c r="L68" s="338" t="s">
        <v>1498</v>
      </c>
      <c r="M68" s="298"/>
      <c r="N68" s="299"/>
    </row>
    <row r="69" spans="1:14" s="236" customFormat="1" ht="13" hidden="1" x14ac:dyDescent="0.25">
      <c r="A69" s="348" t="s">
        <v>584</v>
      </c>
      <c r="B69" s="349" t="s">
        <v>1399</v>
      </c>
      <c r="C69" s="349" t="s">
        <v>76</v>
      </c>
      <c r="D69" s="349" t="s">
        <v>75</v>
      </c>
      <c r="E69" s="350" t="str">
        <f t="shared" ref="E69:E132" si="4">CONCATENATE(J69," ",I69)</f>
        <v>Men Senior</v>
      </c>
      <c r="F69" s="351">
        <v>32008</v>
      </c>
      <c r="G69" s="352">
        <f t="shared" si="3"/>
        <v>44926</v>
      </c>
      <c r="H69" s="353">
        <f t="shared" ref="H69:H132" si="5">INT(YEARFRAC(F69,G69))</f>
        <v>35</v>
      </c>
      <c r="I69" s="350" t="str">
        <f t="shared" ref="I69:I132" si="6">IF(H69="","Senior",IF(H69&gt;59.999,"Grand Masters",IF(H69&gt;49.999,"Master",IF(H69&gt;39.999,"Veteran",IF(H69&gt;21.999,"Senior",IF(H69&gt;16.999,"U/21","U/16"))))))</f>
        <v>Senior</v>
      </c>
      <c r="J69" s="349" t="s">
        <v>1318</v>
      </c>
      <c r="K69" s="354">
        <v>87081900135</v>
      </c>
      <c r="L69" s="355" t="s">
        <v>1498</v>
      </c>
      <c r="M69" s="298"/>
      <c r="N69" s="299"/>
    </row>
    <row r="70" spans="1:14" s="236" customFormat="1" ht="13" hidden="1" x14ac:dyDescent="0.25">
      <c r="A70" s="331" t="s">
        <v>585</v>
      </c>
      <c r="B70" s="332" t="s">
        <v>41</v>
      </c>
      <c r="C70" s="332" t="s">
        <v>447</v>
      </c>
      <c r="D70" s="332" t="s">
        <v>145</v>
      </c>
      <c r="E70" s="333" t="str">
        <f t="shared" si="4"/>
        <v>Men Senior</v>
      </c>
      <c r="F70" s="356">
        <v>34665</v>
      </c>
      <c r="G70" s="335">
        <f t="shared" ref="G70:G133" si="7">$G$5</f>
        <v>44926</v>
      </c>
      <c r="H70" s="336">
        <f t="shared" si="5"/>
        <v>28</v>
      </c>
      <c r="I70" s="333" t="str">
        <f t="shared" si="6"/>
        <v>Senior</v>
      </c>
      <c r="J70" s="332" t="s">
        <v>1318</v>
      </c>
      <c r="K70" s="337">
        <v>94112701055</v>
      </c>
      <c r="L70" s="338" t="s">
        <v>1498</v>
      </c>
      <c r="M70" s="298"/>
      <c r="N70" s="299"/>
    </row>
    <row r="71" spans="1:14" s="236" customFormat="1" ht="13" hidden="1" x14ac:dyDescent="0.25">
      <c r="A71" s="339" t="s">
        <v>586</v>
      </c>
      <c r="B71" s="366" t="s">
        <v>1736</v>
      </c>
      <c r="C71" s="340" t="s">
        <v>82</v>
      </c>
      <c r="D71" s="340" t="s">
        <v>373</v>
      </c>
      <c r="E71" s="341" t="str">
        <f t="shared" si="4"/>
        <v>Men Veteran</v>
      </c>
      <c r="F71" s="342">
        <v>28051</v>
      </c>
      <c r="G71" s="343">
        <f t="shared" si="7"/>
        <v>44926</v>
      </c>
      <c r="H71" s="344">
        <f t="shared" si="5"/>
        <v>46</v>
      </c>
      <c r="I71" s="341" t="str">
        <f t="shared" si="6"/>
        <v>Veteran</v>
      </c>
      <c r="J71" s="340" t="s">
        <v>1318</v>
      </c>
      <c r="K71" s="345">
        <v>76101810276</v>
      </c>
      <c r="L71" s="346" t="s">
        <v>1498</v>
      </c>
      <c r="M71" s="298"/>
      <c r="N71" s="299"/>
    </row>
    <row r="72" spans="1:14" s="236" customFormat="1" ht="13" hidden="1" x14ac:dyDescent="0.25">
      <c r="A72" s="331" t="s">
        <v>587</v>
      </c>
      <c r="B72" s="332" t="s">
        <v>49</v>
      </c>
      <c r="C72" s="332" t="s">
        <v>161</v>
      </c>
      <c r="D72" s="332" t="s">
        <v>273</v>
      </c>
      <c r="E72" s="333" t="str">
        <f t="shared" si="4"/>
        <v>Men Veteran</v>
      </c>
      <c r="F72" s="334">
        <v>28256</v>
      </c>
      <c r="G72" s="335">
        <f t="shared" si="7"/>
        <v>44926</v>
      </c>
      <c r="H72" s="336">
        <f t="shared" si="5"/>
        <v>45</v>
      </c>
      <c r="I72" s="333" t="str">
        <f t="shared" si="6"/>
        <v>Veteran</v>
      </c>
      <c r="J72" s="332" t="s">
        <v>1318</v>
      </c>
      <c r="K72" s="337">
        <v>77051100327</v>
      </c>
      <c r="L72" s="338" t="s">
        <v>1498</v>
      </c>
      <c r="M72" s="298"/>
      <c r="N72" s="299"/>
    </row>
    <row r="73" spans="1:14" s="236" customFormat="1" ht="13" hidden="1" x14ac:dyDescent="0.25">
      <c r="A73" s="331" t="s">
        <v>588</v>
      </c>
      <c r="B73" s="366" t="s">
        <v>1736</v>
      </c>
      <c r="C73" s="332" t="s">
        <v>131</v>
      </c>
      <c r="D73" s="332" t="s">
        <v>274</v>
      </c>
      <c r="E73" s="333" t="str">
        <f t="shared" si="4"/>
        <v>Men Veteran</v>
      </c>
      <c r="F73" s="334">
        <v>29329</v>
      </c>
      <c r="G73" s="335">
        <f t="shared" si="7"/>
        <v>44926</v>
      </c>
      <c r="H73" s="336">
        <f t="shared" si="5"/>
        <v>42</v>
      </c>
      <c r="I73" s="333" t="str">
        <f t="shared" si="6"/>
        <v>Veteran</v>
      </c>
      <c r="J73" s="332" t="s">
        <v>1318</v>
      </c>
      <c r="K73" s="337">
        <v>80041810260</v>
      </c>
      <c r="L73" s="338" t="s">
        <v>1498</v>
      </c>
      <c r="M73" s="298"/>
      <c r="N73" s="299"/>
    </row>
    <row r="74" spans="1:14" s="236" customFormat="1" ht="13" hidden="1" x14ac:dyDescent="0.25">
      <c r="A74" s="339" t="s">
        <v>589</v>
      </c>
      <c r="B74" s="340" t="s">
        <v>1981</v>
      </c>
      <c r="C74" s="340" t="s">
        <v>392</v>
      </c>
      <c r="D74" s="340" t="s">
        <v>946</v>
      </c>
      <c r="E74" s="341" t="str">
        <f t="shared" si="4"/>
        <v>Men Master</v>
      </c>
      <c r="F74" s="342">
        <v>25205</v>
      </c>
      <c r="G74" s="343">
        <f t="shared" si="7"/>
        <v>44926</v>
      </c>
      <c r="H74" s="344">
        <f t="shared" si="5"/>
        <v>53</v>
      </c>
      <c r="I74" s="341" t="str">
        <f t="shared" si="6"/>
        <v>Master</v>
      </c>
      <c r="J74" s="340" t="s">
        <v>1318</v>
      </c>
      <c r="K74" s="345">
        <v>69010200140</v>
      </c>
      <c r="L74" s="346" t="s">
        <v>1498</v>
      </c>
      <c r="M74" s="298"/>
      <c r="N74" s="299"/>
    </row>
    <row r="75" spans="1:14" s="236" customFormat="1" ht="13" hidden="1" x14ac:dyDescent="0.25">
      <c r="A75" s="331" t="s">
        <v>590</v>
      </c>
      <c r="B75" s="332" t="s">
        <v>41</v>
      </c>
      <c r="C75" s="332" t="s">
        <v>489</v>
      </c>
      <c r="D75" s="332" t="s">
        <v>114</v>
      </c>
      <c r="E75" s="333" t="str">
        <f t="shared" si="4"/>
        <v>Ladies Veteran</v>
      </c>
      <c r="F75" s="334">
        <v>29827</v>
      </c>
      <c r="G75" s="335">
        <f t="shared" si="7"/>
        <v>44926</v>
      </c>
      <c r="H75" s="336">
        <f t="shared" si="5"/>
        <v>41</v>
      </c>
      <c r="I75" s="333" t="str">
        <f t="shared" si="6"/>
        <v>Veteran</v>
      </c>
      <c r="J75" s="332" t="s">
        <v>67</v>
      </c>
      <c r="K75" s="337">
        <v>81082900036</v>
      </c>
      <c r="L75" s="338" t="s">
        <v>1498</v>
      </c>
      <c r="M75" s="298"/>
      <c r="N75" s="299"/>
    </row>
    <row r="76" spans="1:14" s="236" customFormat="1" ht="13" hidden="1" x14ac:dyDescent="0.25">
      <c r="A76" s="339" t="s">
        <v>591</v>
      </c>
      <c r="B76" s="340" t="s">
        <v>48</v>
      </c>
      <c r="C76" s="340" t="s">
        <v>82</v>
      </c>
      <c r="D76" s="340" t="s">
        <v>347</v>
      </c>
      <c r="E76" s="341" t="str">
        <f t="shared" si="4"/>
        <v>Men Grand Masters</v>
      </c>
      <c r="F76" s="342">
        <v>21691</v>
      </c>
      <c r="G76" s="343">
        <f t="shared" si="7"/>
        <v>44926</v>
      </c>
      <c r="H76" s="344">
        <f t="shared" si="5"/>
        <v>63</v>
      </c>
      <c r="I76" s="341" t="str">
        <f t="shared" si="6"/>
        <v>Grand Masters</v>
      </c>
      <c r="J76" s="340" t="s">
        <v>1318</v>
      </c>
      <c r="K76" s="345">
        <v>59052100098</v>
      </c>
      <c r="L76" s="346" t="s">
        <v>1498</v>
      </c>
      <c r="M76" s="298"/>
      <c r="N76" s="299"/>
    </row>
    <row r="77" spans="1:14" s="236" customFormat="1" ht="13" hidden="1" x14ac:dyDescent="0.25">
      <c r="A77" s="339" t="s">
        <v>592</v>
      </c>
      <c r="B77" s="340" t="s">
        <v>50</v>
      </c>
      <c r="C77" s="340" t="s">
        <v>483</v>
      </c>
      <c r="D77" s="340" t="s">
        <v>154</v>
      </c>
      <c r="E77" s="341" t="str">
        <f t="shared" si="4"/>
        <v>Ladies Master</v>
      </c>
      <c r="F77" s="342">
        <v>24725</v>
      </c>
      <c r="G77" s="343">
        <f t="shared" si="7"/>
        <v>44926</v>
      </c>
      <c r="H77" s="344">
        <f t="shared" si="5"/>
        <v>55</v>
      </c>
      <c r="I77" s="341" t="str">
        <f t="shared" si="6"/>
        <v>Master</v>
      </c>
      <c r="J77" s="340" t="s">
        <v>67</v>
      </c>
      <c r="K77" s="345">
        <v>67091010035</v>
      </c>
      <c r="L77" s="346" t="s">
        <v>1498</v>
      </c>
      <c r="M77" s="298"/>
      <c r="N77" s="299"/>
    </row>
    <row r="78" spans="1:14" s="236" customFormat="1" ht="13" hidden="1" x14ac:dyDescent="0.25">
      <c r="A78" s="339" t="s">
        <v>593</v>
      </c>
      <c r="B78" s="340" t="s">
        <v>39</v>
      </c>
      <c r="C78" s="340" t="s">
        <v>231</v>
      </c>
      <c r="D78" s="340" t="s">
        <v>1119</v>
      </c>
      <c r="E78" s="341" t="str">
        <f t="shared" si="4"/>
        <v>Men Senior</v>
      </c>
      <c r="F78" s="342">
        <v>34787</v>
      </c>
      <c r="G78" s="343">
        <f t="shared" si="7"/>
        <v>44926</v>
      </c>
      <c r="H78" s="344">
        <f t="shared" si="5"/>
        <v>27</v>
      </c>
      <c r="I78" s="341" t="str">
        <f t="shared" si="6"/>
        <v>Senior</v>
      </c>
      <c r="J78" s="340" t="s">
        <v>1318</v>
      </c>
      <c r="K78" s="345">
        <v>68019765800</v>
      </c>
      <c r="L78" s="346" t="s">
        <v>1498</v>
      </c>
      <c r="M78" s="298"/>
      <c r="N78" s="299"/>
    </row>
    <row r="79" spans="1:14" s="236" customFormat="1" ht="13" hidden="1" x14ac:dyDescent="0.25">
      <c r="A79" s="348" t="s">
        <v>1741</v>
      </c>
      <c r="B79" s="349" t="s">
        <v>1517</v>
      </c>
      <c r="C79" s="349" t="s">
        <v>206</v>
      </c>
      <c r="D79" s="349" t="s">
        <v>139</v>
      </c>
      <c r="E79" s="350" t="str">
        <f t="shared" si="4"/>
        <v>Men Veteran</v>
      </c>
      <c r="F79" s="351">
        <v>29943</v>
      </c>
      <c r="G79" s="352">
        <f t="shared" si="7"/>
        <v>44926</v>
      </c>
      <c r="H79" s="353">
        <f t="shared" si="5"/>
        <v>41</v>
      </c>
      <c r="I79" s="350" t="str">
        <f t="shared" si="6"/>
        <v>Veteran</v>
      </c>
      <c r="J79" s="349" t="s">
        <v>1318</v>
      </c>
      <c r="K79" s="354">
        <v>81122310099</v>
      </c>
      <c r="L79" s="355" t="s">
        <v>1498</v>
      </c>
      <c r="M79" s="300"/>
      <c r="N79" s="295"/>
    </row>
    <row r="80" spans="1:14" s="236" customFormat="1" ht="13" hidden="1" x14ac:dyDescent="0.25">
      <c r="A80" s="348" t="s">
        <v>594</v>
      </c>
      <c r="B80" s="349" t="s">
        <v>1405</v>
      </c>
      <c r="C80" s="349" t="s">
        <v>248</v>
      </c>
      <c r="D80" s="349" t="s">
        <v>247</v>
      </c>
      <c r="E80" s="350" t="str">
        <f t="shared" si="4"/>
        <v>Men Grand Masters</v>
      </c>
      <c r="F80" s="351">
        <v>18620</v>
      </c>
      <c r="G80" s="352">
        <f t="shared" si="7"/>
        <v>44926</v>
      </c>
      <c r="H80" s="353">
        <f t="shared" si="5"/>
        <v>72</v>
      </c>
      <c r="I80" s="350" t="str">
        <f t="shared" si="6"/>
        <v>Grand Masters</v>
      </c>
      <c r="J80" s="349" t="s">
        <v>1318</v>
      </c>
      <c r="K80" s="354">
        <v>50122300181</v>
      </c>
      <c r="L80" s="355" t="s">
        <v>1498</v>
      </c>
      <c r="M80" s="298"/>
      <c r="N80" s="299"/>
    </row>
    <row r="81" spans="1:14" s="236" customFormat="1" hidden="1" x14ac:dyDescent="0.25">
      <c r="A81" s="348" t="s">
        <v>595</v>
      </c>
      <c r="B81" s="349" t="s">
        <v>1292</v>
      </c>
      <c r="C81" s="349" t="s">
        <v>1742</v>
      </c>
      <c r="D81" s="349" t="s">
        <v>1743</v>
      </c>
      <c r="E81" s="350" t="str">
        <f t="shared" si="4"/>
        <v>Ladies Senior</v>
      </c>
      <c r="F81" s="357">
        <v>34565</v>
      </c>
      <c r="G81" s="352">
        <f t="shared" si="7"/>
        <v>44926</v>
      </c>
      <c r="H81" s="353">
        <f t="shared" si="5"/>
        <v>28</v>
      </c>
      <c r="I81" s="350" t="str">
        <f t="shared" si="6"/>
        <v>Senior</v>
      </c>
      <c r="J81" s="349" t="s">
        <v>67</v>
      </c>
      <c r="K81" s="354"/>
      <c r="L81" s="355"/>
      <c r="M81" s="294"/>
      <c r="N81" s="295"/>
    </row>
    <row r="82" spans="1:14" s="236" customFormat="1" ht="13" hidden="1" x14ac:dyDescent="0.25">
      <c r="A82" s="339" t="s">
        <v>596</v>
      </c>
      <c r="B82" s="340" t="s">
        <v>1981</v>
      </c>
      <c r="C82" s="340" t="s">
        <v>236</v>
      </c>
      <c r="D82" s="340" t="s">
        <v>134</v>
      </c>
      <c r="E82" s="341" t="str">
        <f t="shared" si="4"/>
        <v>Men Grand Masters</v>
      </c>
      <c r="F82" s="342">
        <v>22431</v>
      </c>
      <c r="G82" s="343">
        <f t="shared" si="7"/>
        <v>44926</v>
      </c>
      <c r="H82" s="344">
        <f t="shared" si="5"/>
        <v>61</v>
      </c>
      <c r="I82" s="341" t="str">
        <f t="shared" si="6"/>
        <v>Grand Masters</v>
      </c>
      <c r="J82" s="340" t="s">
        <v>1318</v>
      </c>
      <c r="K82" s="345">
        <v>61053010028</v>
      </c>
      <c r="L82" s="346" t="s">
        <v>1498</v>
      </c>
      <c r="M82" s="298"/>
      <c r="N82" s="299"/>
    </row>
    <row r="83" spans="1:14" s="236" customFormat="1" hidden="1" x14ac:dyDescent="0.25">
      <c r="A83" s="348" t="s">
        <v>597</v>
      </c>
      <c r="B83" s="349" t="s">
        <v>1405</v>
      </c>
      <c r="C83" s="349" t="s">
        <v>125</v>
      </c>
      <c r="D83" s="349" t="s">
        <v>252</v>
      </c>
      <c r="E83" s="350" t="str">
        <f t="shared" si="4"/>
        <v>Men Senior</v>
      </c>
      <c r="F83" s="351">
        <v>30695</v>
      </c>
      <c r="G83" s="352">
        <f t="shared" si="7"/>
        <v>44926</v>
      </c>
      <c r="H83" s="353">
        <f t="shared" si="5"/>
        <v>38</v>
      </c>
      <c r="I83" s="350" t="str">
        <f t="shared" si="6"/>
        <v>Senior</v>
      </c>
      <c r="J83" s="349" t="s">
        <v>1318</v>
      </c>
      <c r="K83" s="354"/>
      <c r="L83" s="355"/>
      <c r="M83" s="296"/>
      <c r="N83" s="299"/>
    </row>
    <row r="84" spans="1:14" s="236" customFormat="1" hidden="1" x14ac:dyDescent="0.25">
      <c r="A84" s="348" t="s">
        <v>598</v>
      </c>
      <c r="B84" s="349" t="s">
        <v>1310</v>
      </c>
      <c r="C84" s="349" t="s">
        <v>303</v>
      </c>
      <c r="D84" s="349" t="s">
        <v>211</v>
      </c>
      <c r="E84" s="350" t="str">
        <f t="shared" si="4"/>
        <v>Men Veteran</v>
      </c>
      <c r="F84" s="357">
        <v>26667</v>
      </c>
      <c r="G84" s="352">
        <f t="shared" si="7"/>
        <v>44926</v>
      </c>
      <c r="H84" s="353">
        <f t="shared" si="5"/>
        <v>49</v>
      </c>
      <c r="I84" s="350" t="str">
        <f t="shared" si="6"/>
        <v>Veteran</v>
      </c>
      <c r="J84" s="349" t="s">
        <v>1318</v>
      </c>
      <c r="K84" s="354"/>
      <c r="L84" s="355"/>
      <c r="M84" s="294"/>
      <c r="N84" s="295"/>
    </row>
    <row r="85" spans="1:14" s="236" customFormat="1" ht="13" hidden="1" x14ac:dyDescent="0.25">
      <c r="A85" s="331" t="s">
        <v>599</v>
      </c>
      <c r="B85" s="332" t="s">
        <v>44</v>
      </c>
      <c r="C85" s="332" t="s">
        <v>403</v>
      </c>
      <c r="D85" s="332" t="s">
        <v>404</v>
      </c>
      <c r="E85" s="333" t="str">
        <f t="shared" si="4"/>
        <v>Men Veteran</v>
      </c>
      <c r="F85" s="356">
        <v>29685</v>
      </c>
      <c r="G85" s="335">
        <f t="shared" si="7"/>
        <v>44926</v>
      </c>
      <c r="H85" s="336">
        <f t="shared" si="5"/>
        <v>41</v>
      </c>
      <c r="I85" s="333" t="str">
        <f t="shared" si="6"/>
        <v>Veteran</v>
      </c>
      <c r="J85" s="332" t="s">
        <v>1318</v>
      </c>
      <c r="K85" s="337">
        <v>8104091035</v>
      </c>
      <c r="L85" s="338" t="s">
        <v>1498</v>
      </c>
      <c r="M85" s="298"/>
      <c r="N85" s="299"/>
    </row>
    <row r="86" spans="1:14" s="236" customFormat="1" ht="14.25" hidden="1" customHeight="1" x14ac:dyDescent="0.25">
      <c r="A86" s="348" t="s">
        <v>600</v>
      </c>
      <c r="B86" s="349" t="s">
        <v>1411</v>
      </c>
      <c r="C86" s="349" t="s">
        <v>110</v>
      </c>
      <c r="D86" s="349" t="s">
        <v>373</v>
      </c>
      <c r="E86" s="350" t="str">
        <f t="shared" si="4"/>
        <v>Men Senior</v>
      </c>
      <c r="F86" s="351">
        <v>33104</v>
      </c>
      <c r="G86" s="352">
        <f t="shared" si="7"/>
        <v>44926</v>
      </c>
      <c r="H86" s="353">
        <f t="shared" si="5"/>
        <v>32</v>
      </c>
      <c r="I86" s="350" t="str">
        <f t="shared" si="6"/>
        <v>Senior</v>
      </c>
      <c r="J86" s="349" t="s">
        <v>1318</v>
      </c>
      <c r="K86" s="354">
        <v>90081900667</v>
      </c>
      <c r="L86" s="355" t="s">
        <v>1498</v>
      </c>
      <c r="M86" s="294"/>
      <c r="N86" s="295"/>
    </row>
    <row r="87" spans="1:14" s="236" customFormat="1" ht="13" hidden="1" x14ac:dyDescent="0.25">
      <c r="A87" s="331" t="s">
        <v>601</v>
      </c>
      <c r="B87" s="332" t="s">
        <v>49</v>
      </c>
      <c r="C87" s="332" t="s">
        <v>951</v>
      </c>
      <c r="D87" s="332" t="s">
        <v>1284</v>
      </c>
      <c r="E87" s="333" t="str">
        <f t="shared" si="4"/>
        <v>Men Veteran</v>
      </c>
      <c r="F87" s="334">
        <v>29073</v>
      </c>
      <c r="G87" s="335">
        <f t="shared" si="7"/>
        <v>44926</v>
      </c>
      <c r="H87" s="336">
        <f t="shared" si="5"/>
        <v>43</v>
      </c>
      <c r="I87" s="333" t="str">
        <f t="shared" si="6"/>
        <v>Veteran</v>
      </c>
      <c r="J87" s="332" t="s">
        <v>1318</v>
      </c>
      <c r="K87" s="337">
        <v>79080610798</v>
      </c>
      <c r="L87" s="338" t="s">
        <v>1498</v>
      </c>
      <c r="M87" s="298"/>
      <c r="N87" s="299"/>
    </row>
    <row r="88" spans="1:14" s="236" customFormat="1" hidden="1" x14ac:dyDescent="0.25">
      <c r="A88" s="339" t="s">
        <v>1744</v>
      </c>
      <c r="B88" s="340" t="s">
        <v>43</v>
      </c>
      <c r="C88" s="340" t="s">
        <v>1986</v>
      </c>
      <c r="D88" s="340" t="s">
        <v>1109</v>
      </c>
      <c r="E88" s="341" t="str">
        <f t="shared" si="4"/>
        <v>Ladies Master</v>
      </c>
      <c r="F88" s="342">
        <v>25299</v>
      </c>
      <c r="G88" s="343">
        <f t="shared" si="7"/>
        <v>44926</v>
      </c>
      <c r="H88" s="344">
        <f t="shared" si="5"/>
        <v>53</v>
      </c>
      <c r="I88" s="341" t="str">
        <f t="shared" si="6"/>
        <v>Master</v>
      </c>
      <c r="J88" s="340" t="s">
        <v>67</v>
      </c>
      <c r="K88" s="345">
        <v>6906040033088</v>
      </c>
      <c r="L88" s="346" t="s">
        <v>1498</v>
      </c>
      <c r="M88" s="294"/>
      <c r="N88" s="295"/>
    </row>
    <row r="89" spans="1:14" s="248" customFormat="1" ht="13" hidden="1" x14ac:dyDescent="0.25">
      <c r="A89" s="348" t="s">
        <v>602</v>
      </c>
      <c r="B89" s="349" t="s">
        <v>1309</v>
      </c>
      <c r="C89" s="349" t="s">
        <v>349</v>
      </c>
      <c r="D89" s="349" t="s">
        <v>350</v>
      </c>
      <c r="E89" s="350" t="str">
        <f t="shared" si="4"/>
        <v>Men Veteran</v>
      </c>
      <c r="F89" s="351">
        <v>26708</v>
      </c>
      <c r="G89" s="352">
        <f t="shared" si="7"/>
        <v>44926</v>
      </c>
      <c r="H89" s="353">
        <f t="shared" si="5"/>
        <v>49</v>
      </c>
      <c r="I89" s="350" t="str">
        <f t="shared" si="6"/>
        <v>Veteran</v>
      </c>
      <c r="J89" s="349" t="s">
        <v>1318</v>
      </c>
      <c r="K89" s="354">
        <v>73021300081</v>
      </c>
      <c r="L89" s="355" t="s">
        <v>1498</v>
      </c>
      <c r="M89" s="300"/>
      <c r="N89" s="295"/>
    </row>
    <row r="90" spans="1:14" s="236" customFormat="1" ht="13" hidden="1" x14ac:dyDescent="0.25">
      <c r="A90" s="331" t="s">
        <v>603</v>
      </c>
      <c r="B90" s="332" t="s">
        <v>44</v>
      </c>
      <c r="C90" s="332" t="s">
        <v>341</v>
      </c>
      <c r="D90" s="332" t="s">
        <v>342</v>
      </c>
      <c r="E90" s="333" t="str">
        <f t="shared" si="4"/>
        <v>Men Veteran</v>
      </c>
      <c r="F90" s="356">
        <v>28375</v>
      </c>
      <c r="G90" s="335">
        <f t="shared" si="7"/>
        <v>44926</v>
      </c>
      <c r="H90" s="336">
        <f t="shared" si="5"/>
        <v>45</v>
      </c>
      <c r="I90" s="333" t="str">
        <f t="shared" si="6"/>
        <v>Veteran</v>
      </c>
      <c r="J90" s="332" t="s">
        <v>1318</v>
      </c>
      <c r="K90" s="337">
        <v>77090700046</v>
      </c>
      <c r="L90" s="338" t="s">
        <v>1498</v>
      </c>
      <c r="M90" s="298"/>
      <c r="N90" s="299"/>
    </row>
    <row r="91" spans="1:14" s="248" customFormat="1" ht="13" hidden="1" x14ac:dyDescent="0.25">
      <c r="A91" s="339" t="s">
        <v>604</v>
      </c>
      <c r="B91" s="340" t="s">
        <v>50</v>
      </c>
      <c r="C91" s="340" t="s">
        <v>98</v>
      </c>
      <c r="D91" s="340" t="s">
        <v>431</v>
      </c>
      <c r="E91" s="341" t="str">
        <f t="shared" si="4"/>
        <v>Men Grand Masters</v>
      </c>
      <c r="F91" s="342">
        <v>22924</v>
      </c>
      <c r="G91" s="343">
        <f t="shared" si="7"/>
        <v>44926</v>
      </c>
      <c r="H91" s="344">
        <f t="shared" si="5"/>
        <v>60</v>
      </c>
      <c r="I91" s="341" t="str">
        <f t="shared" si="6"/>
        <v>Grand Masters</v>
      </c>
      <c r="J91" s="340" t="s">
        <v>1318</v>
      </c>
      <c r="K91" s="345">
        <v>62100510029</v>
      </c>
      <c r="L91" s="346" t="s">
        <v>1498</v>
      </c>
      <c r="M91" s="300"/>
      <c r="N91" s="295"/>
    </row>
    <row r="92" spans="1:14" s="248" customFormat="1" ht="13" hidden="1" x14ac:dyDescent="0.25">
      <c r="A92" s="348" t="s">
        <v>605</v>
      </c>
      <c r="B92" s="349" t="s">
        <v>1987</v>
      </c>
      <c r="C92" s="349" t="s">
        <v>266</v>
      </c>
      <c r="D92" s="349" t="s">
        <v>1988</v>
      </c>
      <c r="E92" s="350" t="str">
        <f t="shared" si="4"/>
        <v>Men Veteran</v>
      </c>
      <c r="F92" s="357">
        <v>28088</v>
      </c>
      <c r="G92" s="352">
        <f t="shared" si="7"/>
        <v>44926</v>
      </c>
      <c r="H92" s="353">
        <f t="shared" si="5"/>
        <v>46</v>
      </c>
      <c r="I92" s="350" t="str">
        <f t="shared" si="6"/>
        <v>Veteran</v>
      </c>
      <c r="J92" s="349" t="s">
        <v>1318</v>
      </c>
      <c r="K92" s="354">
        <v>761124102801</v>
      </c>
      <c r="L92" s="355" t="s">
        <v>1498</v>
      </c>
      <c r="M92" s="298"/>
      <c r="N92" s="299"/>
    </row>
    <row r="93" spans="1:14" s="248" customFormat="1" ht="13" hidden="1" x14ac:dyDescent="0.25">
      <c r="A93" s="331" t="s">
        <v>606</v>
      </c>
      <c r="B93" s="332" t="s">
        <v>41</v>
      </c>
      <c r="C93" s="332" t="s">
        <v>415</v>
      </c>
      <c r="D93" s="332" t="s">
        <v>416</v>
      </c>
      <c r="E93" s="333" t="str">
        <f t="shared" si="4"/>
        <v>Men Veteran</v>
      </c>
      <c r="F93" s="356">
        <v>28314</v>
      </c>
      <c r="G93" s="335">
        <f t="shared" si="7"/>
        <v>44926</v>
      </c>
      <c r="H93" s="336">
        <f t="shared" si="5"/>
        <v>45</v>
      </c>
      <c r="I93" s="333" t="str">
        <f t="shared" si="6"/>
        <v>Veteran</v>
      </c>
      <c r="J93" s="332" t="s">
        <v>1318</v>
      </c>
      <c r="K93" s="337">
        <v>77070810547</v>
      </c>
      <c r="L93" s="338" t="s">
        <v>1498</v>
      </c>
      <c r="M93" s="298"/>
      <c r="N93" s="299"/>
    </row>
    <row r="94" spans="1:14" s="236" customFormat="1" ht="13" hidden="1" x14ac:dyDescent="0.25">
      <c r="A94" s="348" t="s">
        <v>607</v>
      </c>
      <c r="B94" s="349" t="s">
        <v>1405</v>
      </c>
      <c r="C94" s="349" t="s">
        <v>400</v>
      </c>
      <c r="D94" s="349" t="s">
        <v>401</v>
      </c>
      <c r="E94" s="350" t="str">
        <f t="shared" si="4"/>
        <v>Men Veteran</v>
      </c>
      <c r="F94" s="357">
        <v>30256</v>
      </c>
      <c r="G94" s="352">
        <f t="shared" si="7"/>
        <v>44926</v>
      </c>
      <c r="H94" s="353">
        <f t="shared" si="5"/>
        <v>40</v>
      </c>
      <c r="I94" s="350" t="str">
        <f t="shared" si="6"/>
        <v>Veteran</v>
      </c>
      <c r="J94" s="349" t="s">
        <v>1318</v>
      </c>
      <c r="K94" s="354">
        <v>82110110252</v>
      </c>
      <c r="L94" s="355" t="s">
        <v>1498</v>
      </c>
      <c r="M94" s="298"/>
      <c r="N94" s="299"/>
    </row>
    <row r="95" spans="1:14" s="236" customFormat="1" ht="13" hidden="1" x14ac:dyDescent="0.25">
      <c r="A95" s="339" t="s">
        <v>608</v>
      </c>
      <c r="B95" s="340" t="s">
        <v>50</v>
      </c>
      <c r="C95" s="340" t="s">
        <v>99</v>
      </c>
      <c r="D95" s="340" t="s">
        <v>366</v>
      </c>
      <c r="E95" s="341" t="str">
        <f t="shared" si="4"/>
        <v>Men Grand Masters</v>
      </c>
      <c r="F95" s="342">
        <v>19577</v>
      </c>
      <c r="G95" s="343">
        <f t="shared" si="7"/>
        <v>44926</v>
      </c>
      <c r="H95" s="344">
        <f t="shared" si="5"/>
        <v>69</v>
      </c>
      <c r="I95" s="341" t="str">
        <f t="shared" si="6"/>
        <v>Grand Masters</v>
      </c>
      <c r="J95" s="340" t="s">
        <v>1318</v>
      </c>
      <c r="K95" s="345">
        <v>53080610059</v>
      </c>
      <c r="L95" s="346" t="s">
        <v>1498</v>
      </c>
      <c r="M95" s="298"/>
      <c r="N95" s="299"/>
    </row>
    <row r="96" spans="1:14" s="236" customFormat="1" ht="13" hidden="1" x14ac:dyDescent="0.25">
      <c r="A96" s="331" t="s">
        <v>609</v>
      </c>
      <c r="B96" s="332" t="s">
        <v>49</v>
      </c>
      <c r="C96" s="332" t="s">
        <v>281</v>
      </c>
      <c r="D96" s="332" t="s">
        <v>282</v>
      </c>
      <c r="E96" s="333" t="str">
        <f t="shared" si="4"/>
        <v>Men Veteran</v>
      </c>
      <c r="F96" s="334">
        <v>29297</v>
      </c>
      <c r="G96" s="335">
        <f t="shared" si="7"/>
        <v>44926</v>
      </c>
      <c r="H96" s="336">
        <f t="shared" si="5"/>
        <v>42</v>
      </c>
      <c r="I96" s="333" t="str">
        <f t="shared" si="6"/>
        <v>Veteran</v>
      </c>
      <c r="J96" s="332" t="s">
        <v>1318</v>
      </c>
      <c r="K96" s="337">
        <v>80031710557</v>
      </c>
      <c r="L96" s="338" t="s">
        <v>1498</v>
      </c>
      <c r="M96" s="300"/>
      <c r="N96" s="295"/>
    </row>
    <row r="97" spans="1:14" s="248" customFormat="1" hidden="1" x14ac:dyDescent="0.25">
      <c r="A97" s="339" t="s">
        <v>610</v>
      </c>
      <c r="B97" s="340" t="s">
        <v>48</v>
      </c>
      <c r="C97" s="340" t="s">
        <v>188</v>
      </c>
      <c r="D97" s="340" t="s">
        <v>1989</v>
      </c>
      <c r="E97" s="341" t="str">
        <f t="shared" si="4"/>
        <v>Men Senior</v>
      </c>
      <c r="F97" s="342">
        <v>31729</v>
      </c>
      <c r="G97" s="343">
        <f t="shared" si="7"/>
        <v>44926</v>
      </c>
      <c r="H97" s="344">
        <f t="shared" si="5"/>
        <v>36</v>
      </c>
      <c r="I97" s="341" t="str">
        <f t="shared" si="6"/>
        <v>Senior</v>
      </c>
      <c r="J97" s="340" t="s">
        <v>1318</v>
      </c>
      <c r="K97" s="345">
        <v>86111300202</v>
      </c>
      <c r="L97" s="346" t="s">
        <v>1498</v>
      </c>
      <c r="M97" s="294"/>
      <c r="N97" s="295"/>
    </row>
    <row r="98" spans="1:14" s="236" customFormat="1" ht="14.25" hidden="1" customHeight="1" x14ac:dyDescent="0.25">
      <c r="A98" s="348" t="s">
        <v>1746</v>
      </c>
      <c r="B98" s="349" t="s">
        <v>1310</v>
      </c>
      <c r="C98" s="349" t="s">
        <v>1990</v>
      </c>
      <c r="D98" s="349" t="s">
        <v>407</v>
      </c>
      <c r="E98" s="350" t="str">
        <f t="shared" si="4"/>
        <v>Men Senior</v>
      </c>
      <c r="F98" s="351">
        <v>31510</v>
      </c>
      <c r="G98" s="352">
        <f t="shared" si="7"/>
        <v>44926</v>
      </c>
      <c r="H98" s="353">
        <f t="shared" si="5"/>
        <v>36</v>
      </c>
      <c r="I98" s="350" t="str">
        <f t="shared" si="6"/>
        <v>Senior</v>
      </c>
      <c r="J98" s="349" t="s">
        <v>1318</v>
      </c>
      <c r="K98" s="354">
        <v>86040800143</v>
      </c>
      <c r="L98" s="355" t="s">
        <v>1498</v>
      </c>
      <c r="M98" s="294"/>
      <c r="N98" s="295"/>
    </row>
    <row r="99" spans="1:14" s="236" customFormat="1" ht="13" hidden="1" x14ac:dyDescent="0.25">
      <c r="A99" s="339" t="s">
        <v>611</v>
      </c>
      <c r="B99" s="340" t="s">
        <v>1635</v>
      </c>
      <c r="C99" s="340" t="s">
        <v>494</v>
      </c>
      <c r="D99" s="340" t="s">
        <v>522</v>
      </c>
      <c r="E99" s="341" t="str">
        <f t="shared" si="4"/>
        <v>Men Master</v>
      </c>
      <c r="F99" s="342">
        <v>23086</v>
      </c>
      <c r="G99" s="343">
        <f t="shared" si="7"/>
        <v>44926</v>
      </c>
      <c r="H99" s="344">
        <f t="shared" si="5"/>
        <v>59</v>
      </c>
      <c r="I99" s="341" t="str">
        <f t="shared" si="6"/>
        <v>Master</v>
      </c>
      <c r="J99" s="340" t="s">
        <v>1318</v>
      </c>
      <c r="K99" s="345">
        <v>6303165145089</v>
      </c>
      <c r="L99" s="346" t="s">
        <v>1501</v>
      </c>
      <c r="M99" s="298"/>
      <c r="N99" s="299"/>
    </row>
    <row r="100" spans="1:14" s="236" customFormat="1" ht="13" hidden="1" x14ac:dyDescent="0.25">
      <c r="A100" s="339" t="s">
        <v>612</v>
      </c>
      <c r="B100" s="340" t="s">
        <v>38</v>
      </c>
      <c r="C100" s="340" t="s">
        <v>283</v>
      </c>
      <c r="D100" s="340" t="s">
        <v>227</v>
      </c>
      <c r="E100" s="341" t="str">
        <f t="shared" si="4"/>
        <v>Men Senior</v>
      </c>
      <c r="F100" s="342">
        <v>34771</v>
      </c>
      <c r="G100" s="343">
        <f t="shared" si="7"/>
        <v>44926</v>
      </c>
      <c r="H100" s="344">
        <f t="shared" si="5"/>
        <v>27</v>
      </c>
      <c r="I100" s="341" t="str">
        <f t="shared" si="6"/>
        <v>Senior</v>
      </c>
      <c r="J100" s="340" t="s">
        <v>1318</v>
      </c>
      <c r="K100" s="345">
        <v>95031301066</v>
      </c>
      <c r="L100" s="346" t="s">
        <v>1498</v>
      </c>
      <c r="M100" s="298"/>
      <c r="N100" s="299"/>
    </row>
    <row r="101" spans="1:14" s="248" customFormat="1" hidden="1" x14ac:dyDescent="0.25">
      <c r="A101" s="339" t="s">
        <v>613</v>
      </c>
      <c r="B101" s="340" t="s">
        <v>37</v>
      </c>
      <c r="C101" s="340" t="s">
        <v>257</v>
      </c>
      <c r="D101" s="340" t="s">
        <v>1991</v>
      </c>
      <c r="E101" s="341" t="str">
        <f t="shared" si="4"/>
        <v>Men Senior</v>
      </c>
      <c r="F101" s="342">
        <v>30818</v>
      </c>
      <c r="G101" s="343">
        <f t="shared" si="7"/>
        <v>44926</v>
      </c>
      <c r="H101" s="344">
        <f t="shared" si="5"/>
        <v>38</v>
      </c>
      <c r="I101" s="341" t="str">
        <f t="shared" si="6"/>
        <v>Senior</v>
      </c>
      <c r="J101" s="340" t="s">
        <v>1318</v>
      </c>
      <c r="K101" s="345">
        <v>84051611043</v>
      </c>
      <c r="L101" s="346" t="s">
        <v>1498</v>
      </c>
      <c r="M101" s="294"/>
      <c r="N101" s="295"/>
    </row>
    <row r="102" spans="1:14" s="236" customFormat="1" ht="13" hidden="1" x14ac:dyDescent="0.25">
      <c r="A102" s="348" t="s">
        <v>614</v>
      </c>
      <c r="B102" s="349" t="s">
        <v>1384</v>
      </c>
      <c r="C102" s="349" t="s">
        <v>110</v>
      </c>
      <c r="D102" s="349" t="s">
        <v>435</v>
      </c>
      <c r="E102" s="350" t="str">
        <f t="shared" si="4"/>
        <v>Men Grand Masters</v>
      </c>
      <c r="F102" s="351">
        <v>19489</v>
      </c>
      <c r="G102" s="352">
        <f t="shared" si="7"/>
        <v>44926</v>
      </c>
      <c r="H102" s="353">
        <f t="shared" si="5"/>
        <v>69</v>
      </c>
      <c r="I102" s="350" t="str">
        <f t="shared" si="6"/>
        <v>Grand Masters</v>
      </c>
      <c r="J102" s="349" t="s">
        <v>1318</v>
      </c>
      <c r="K102" s="354">
        <v>53051000264</v>
      </c>
      <c r="L102" s="355" t="s">
        <v>1498</v>
      </c>
      <c r="M102" s="298"/>
      <c r="N102" s="299"/>
    </row>
    <row r="103" spans="1:14" s="248" customFormat="1" hidden="1" x14ac:dyDescent="0.25">
      <c r="A103" s="348" t="s">
        <v>615</v>
      </c>
      <c r="B103" s="349" t="s">
        <v>1405</v>
      </c>
      <c r="C103" s="349" t="s">
        <v>1748</v>
      </c>
      <c r="D103" s="349" t="s">
        <v>159</v>
      </c>
      <c r="E103" s="350" t="str">
        <f t="shared" si="4"/>
        <v>Men U/21</v>
      </c>
      <c r="F103" s="351">
        <v>38321</v>
      </c>
      <c r="G103" s="352">
        <f t="shared" si="7"/>
        <v>44926</v>
      </c>
      <c r="H103" s="353">
        <f t="shared" si="5"/>
        <v>18</v>
      </c>
      <c r="I103" s="350" t="str">
        <f t="shared" si="6"/>
        <v>U/21</v>
      </c>
      <c r="J103" s="349" t="s">
        <v>1318</v>
      </c>
      <c r="K103" s="354"/>
      <c r="L103" s="355" t="s">
        <v>1498</v>
      </c>
      <c r="M103" s="296"/>
      <c r="N103" s="299"/>
    </row>
    <row r="104" spans="1:14" s="236" customFormat="1" ht="13" hidden="1" x14ac:dyDescent="0.25">
      <c r="A104" s="339" t="s">
        <v>616</v>
      </c>
      <c r="B104" s="366" t="s">
        <v>1736</v>
      </c>
      <c r="C104" s="340" t="s">
        <v>263</v>
      </c>
      <c r="D104" s="340" t="s">
        <v>1992</v>
      </c>
      <c r="E104" s="341" t="str">
        <f t="shared" si="4"/>
        <v>Men Veteran</v>
      </c>
      <c r="F104" s="342">
        <v>29831</v>
      </c>
      <c r="G104" s="343">
        <f t="shared" si="7"/>
        <v>44926</v>
      </c>
      <c r="H104" s="344">
        <f t="shared" si="5"/>
        <v>41</v>
      </c>
      <c r="I104" s="341" t="str">
        <f t="shared" si="6"/>
        <v>Veteran</v>
      </c>
      <c r="J104" s="340" t="s">
        <v>1318</v>
      </c>
      <c r="K104" s="345">
        <v>81090210930</v>
      </c>
      <c r="L104" s="346" t="s">
        <v>1498</v>
      </c>
      <c r="M104" s="298"/>
      <c r="N104" s="299"/>
    </row>
    <row r="105" spans="1:14" s="236" customFormat="1" ht="13" hidden="1" x14ac:dyDescent="0.25">
      <c r="A105" s="339" t="s">
        <v>617</v>
      </c>
      <c r="B105" s="340" t="s">
        <v>1632</v>
      </c>
      <c r="C105" s="340" t="s">
        <v>374</v>
      </c>
      <c r="D105" s="340" t="s">
        <v>373</v>
      </c>
      <c r="E105" s="341" t="str">
        <f t="shared" si="4"/>
        <v>Men Senior</v>
      </c>
      <c r="F105" s="342">
        <v>31120</v>
      </c>
      <c r="G105" s="343">
        <f t="shared" si="7"/>
        <v>44926</v>
      </c>
      <c r="H105" s="344">
        <f t="shared" si="5"/>
        <v>37</v>
      </c>
      <c r="I105" s="341" t="str">
        <f t="shared" si="6"/>
        <v>Senior</v>
      </c>
      <c r="J105" s="340" t="s">
        <v>1318</v>
      </c>
      <c r="K105" s="345">
        <v>85031410469</v>
      </c>
      <c r="L105" s="346" t="s">
        <v>1498</v>
      </c>
      <c r="M105" s="298"/>
      <c r="N105" s="299"/>
    </row>
    <row r="106" spans="1:14" s="236" customFormat="1" ht="13" hidden="1" x14ac:dyDescent="0.25">
      <c r="A106" s="348" t="s">
        <v>618</v>
      </c>
      <c r="B106" s="349" t="s">
        <v>1749</v>
      </c>
      <c r="C106" s="349" t="s">
        <v>412</v>
      </c>
      <c r="D106" s="349" t="s">
        <v>413</v>
      </c>
      <c r="E106" s="350" t="str">
        <f t="shared" si="4"/>
        <v>Men Veteran</v>
      </c>
      <c r="F106" s="351">
        <v>30062</v>
      </c>
      <c r="G106" s="352">
        <f t="shared" si="7"/>
        <v>44926</v>
      </c>
      <c r="H106" s="353">
        <f t="shared" si="5"/>
        <v>40</v>
      </c>
      <c r="I106" s="350" t="str">
        <f t="shared" si="6"/>
        <v>Veteran</v>
      </c>
      <c r="J106" s="349" t="s">
        <v>1318</v>
      </c>
      <c r="K106" s="354">
        <v>82042100013</v>
      </c>
      <c r="L106" s="355" t="s">
        <v>1498</v>
      </c>
      <c r="M106" s="300"/>
      <c r="N106" s="295"/>
    </row>
    <row r="107" spans="1:14" s="236" customFormat="1" ht="13" hidden="1" x14ac:dyDescent="0.25">
      <c r="A107" s="348" t="s">
        <v>619</v>
      </c>
      <c r="B107" s="349" t="s">
        <v>1293</v>
      </c>
      <c r="C107" s="349" t="s">
        <v>250</v>
      </c>
      <c r="D107" s="349" t="s">
        <v>330</v>
      </c>
      <c r="E107" s="350" t="str">
        <f t="shared" si="4"/>
        <v>Men Veteran</v>
      </c>
      <c r="F107" s="351">
        <v>30048</v>
      </c>
      <c r="G107" s="352">
        <f t="shared" si="7"/>
        <v>44926</v>
      </c>
      <c r="H107" s="353">
        <f t="shared" si="5"/>
        <v>40</v>
      </c>
      <c r="I107" s="350" t="str">
        <f t="shared" si="6"/>
        <v>Veteran</v>
      </c>
      <c r="J107" s="349" t="s">
        <v>1318</v>
      </c>
      <c r="K107" s="354">
        <v>82040710582</v>
      </c>
      <c r="L107" s="355" t="s">
        <v>1498</v>
      </c>
      <c r="M107" s="298"/>
      <c r="N107" s="299"/>
    </row>
    <row r="108" spans="1:14" s="236" customFormat="1" hidden="1" x14ac:dyDescent="0.25">
      <c r="A108" s="348" t="s">
        <v>620</v>
      </c>
      <c r="B108" s="349" t="s">
        <v>1405</v>
      </c>
      <c r="C108" s="349" t="s">
        <v>381</v>
      </c>
      <c r="D108" s="349" t="s">
        <v>87</v>
      </c>
      <c r="E108" s="350" t="str">
        <f t="shared" si="4"/>
        <v>Men Master</v>
      </c>
      <c r="F108" s="351">
        <v>26652</v>
      </c>
      <c r="G108" s="352">
        <f t="shared" si="7"/>
        <v>44926</v>
      </c>
      <c r="H108" s="353">
        <f t="shared" si="5"/>
        <v>50</v>
      </c>
      <c r="I108" s="350" t="str">
        <f t="shared" si="6"/>
        <v>Master</v>
      </c>
      <c r="J108" s="349" t="s">
        <v>1318</v>
      </c>
      <c r="K108" s="354">
        <v>72121910131</v>
      </c>
      <c r="L108" s="355" t="s">
        <v>1498</v>
      </c>
      <c r="M108" s="294"/>
      <c r="N108" s="295"/>
    </row>
    <row r="109" spans="1:14" s="248" customFormat="1" hidden="1" x14ac:dyDescent="0.25">
      <c r="A109" s="348" t="s">
        <v>621</v>
      </c>
      <c r="B109" s="349" t="s">
        <v>1308</v>
      </c>
      <c r="C109" s="349" t="s">
        <v>181</v>
      </c>
      <c r="D109" s="349" t="s">
        <v>275</v>
      </c>
      <c r="E109" s="350" t="str">
        <f t="shared" si="4"/>
        <v>Men Veteran</v>
      </c>
      <c r="F109" s="351">
        <v>27562</v>
      </c>
      <c r="G109" s="352">
        <f t="shared" si="7"/>
        <v>44926</v>
      </c>
      <c r="H109" s="353">
        <f t="shared" si="5"/>
        <v>47</v>
      </c>
      <c r="I109" s="350" t="str">
        <f t="shared" si="6"/>
        <v>Veteran</v>
      </c>
      <c r="J109" s="349" t="s">
        <v>1318</v>
      </c>
      <c r="K109" s="354"/>
      <c r="L109" s="355"/>
      <c r="M109" s="294"/>
      <c r="N109" s="295"/>
    </row>
    <row r="110" spans="1:14" s="248" customFormat="1" ht="13" hidden="1" x14ac:dyDescent="0.25">
      <c r="A110" s="331" t="s">
        <v>622</v>
      </c>
      <c r="B110" s="332" t="s">
        <v>41</v>
      </c>
      <c r="C110" s="332" t="s">
        <v>499</v>
      </c>
      <c r="D110" s="332" t="s">
        <v>395</v>
      </c>
      <c r="E110" s="333" t="str">
        <f t="shared" si="4"/>
        <v>Men Grand Masters</v>
      </c>
      <c r="F110" s="334">
        <v>19986</v>
      </c>
      <c r="G110" s="335">
        <f t="shared" si="7"/>
        <v>44926</v>
      </c>
      <c r="H110" s="336">
        <f t="shared" si="5"/>
        <v>68</v>
      </c>
      <c r="I110" s="333" t="str">
        <f t="shared" si="6"/>
        <v>Grand Masters</v>
      </c>
      <c r="J110" s="332" t="s">
        <v>1318</v>
      </c>
      <c r="K110" s="337">
        <v>54091900216</v>
      </c>
      <c r="L110" s="338" t="s">
        <v>1498</v>
      </c>
      <c r="M110" s="298"/>
      <c r="N110" s="299"/>
    </row>
    <row r="111" spans="1:14" s="236" customFormat="1" hidden="1" x14ac:dyDescent="0.25">
      <c r="A111" s="339" t="s">
        <v>1750</v>
      </c>
      <c r="B111" s="340" t="s">
        <v>40</v>
      </c>
      <c r="C111" s="340" t="s">
        <v>1993</v>
      </c>
      <c r="D111" s="340" t="s">
        <v>1109</v>
      </c>
      <c r="E111" s="341" t="str">
        <f t="shared" si="4"/>
        <v>Men Master</v>
      </c>
      <c r="F111" s="342">
        <v>24711</v>
      </c>
      <c r="G111" s="343">
        <f t="shared" si="7"/>
        <v>44926</v>
      </c>
      <c r="H111" s="344">
        <f t="shared" si="5"/>
        <v>55</v>
      </c>
      <c r="I111" s="341" t="str">
        <f t="shared" si="6"/>
        <v>Master</v>
      </c>
      <c r="J111" s="340" t="s">
        <v>1318</v>
      </c>
      <c r="K111" s="345">
        <v>67082710038</v>
      </c>
      <c r="L111" s="346" t="s">
        <v>1498</v>
      </c>
      <c r="M111" s="294"/>
      <c r="N111" s="295"/>
    </row>
    <row r="112" spans="1:14" s="236" customFormat="1" hidden="1" x14ac:dyDescent="0.25">
      <c r="A112" s="339" t="s">
        <v>1751</v>
      </c>
      <c r="B112" s="340" t="s">
        <v>43</v>
      </c>
      <c r="C112" s="340" t="s">
        <v>1625</v>
      </c>
      <c r="D112" s="340" t="s">
        <v>1994</v>
      </c>
      <c r="E112" s="341" t="str">
        <f t="shared" si="4"/>
        <v>Men U/21</v>
      </c>
      <c r="F112" s="342">
        <v>37448</v>
      </c>
      <c r="G112" s="343">
        <f t="shared" si="7"/>
        <v>44926</v>
      </c>
      <c r="H112" s="344">
        <f t="shared" si="5"/>
        <v>20</v>
      </c>
      <c r="I112" s="341" t="str">
        <f t="shared" si="6"/>
        <v>U/21</v>
      </c>
      <c r="J112" s="340" t="s">
        <v>1318</v>
      </c>
      <c r="K112" s="345">
        <v>2071100387</v>
      </c>
      <c r="L112" s="346" t="s">
        <v>1498</v>
      </c>
      <c r="M112" s="294"/>
      <c r="N112" s="295"/>
    </row>
    <row r="113" spans="1:14" s="236" customFormat="1" hidden="1" x14ac:dyDescent="0.25">
      <c r="A113" s="348" t="s">
        <v>1752</v>
      </c>
      <c r="B113" s="349" t="s">
        <v>1396</v>
      </c>
      <c r="C113" s="349" t="s">
        <v>1753</v>
      </c>
      <c r="D113" s="349" t="s">
        <v>1754</v>
      </c>
      <c r="E113" s="350" t="str">
        <f t="shared" si="4"/>
        <v>Men Veteran</v>
      </c>
      <c r="F113" s="351">
        <v>26954</v>
      </c>
      <c r="G113" s="352">
        <f t="shared" si="7"/>
        <v>44926</v>
      </c>
      <c r="H113" s="353">
        <f t="shared" si="5"/>
        <v>49</v>
      </c>
      <c r="I113" s="350" t="str">
        <f t="shared" si="6"/>
        <v>Veteran</v>
      </c>
      <c r="J113" s="349" t="s">
        <v>1318</v>
      </c>
      <c r="K113" s="354"/>
      <c r="L113" s="355"/>
      <c r="M113" s="294"/>
      <c r="N113" s="295"/>
    </row>
    <row r="114" spans="1:14" s="236" customFormat="1" hidden="1" x14ac:dyDescent="0.25">
      <c r="A114" s="339" t="s">
        <v>623</v>
      </c>
      <c r="B114" s="340" t="s">
        <v>49</v>
      </c>
      <c r="C114" s="340" t="s">
        <v>1995</v>
      </c>
      <c r="D114" s="340" t="s">
        <v>1996</v>
      </c>
      <c r="E114" s="341" t="str">
        <f t="shared" si="4"/>
        <v>Men Senior</v>
      </c>
      <c r="F114" s="342">
        <v>30363</v>
      </c>
      <c r="G114" s="343">
        <f t="shared" si="7"/>
        <v>44926</v>
      </c>
      <c r="H114" s="344">
        <f t="shared" si="5"/>
        <v>39</v>
      </c>
      <c r="I114" s="341" t="str">
        <f t="shared" si="6"/>
        <v>Senior</v>
      </c>
      <c r="J114" s="340" t="s">
        <v>1318</v>
      </c>
      <c r="K114" s="345">
        <v>83021610676</v>
      </c>
      <c r="L114" s="346" t="s">
        <v>1498</v>
      </c>
      <c r="M114" s="294"/>
      <c r="N114" s="295"/>
    </row>
    <row r="115" spans="1:14" s="236" customFormat="1" hidden="1" x14ac:dyDescent="0.25">
      <c r="A115" s="348" t="s">
        <v>1755</v>
      </c>
      <c r="B115" s="349" t="s">
        <v>1293</v>
      </c>
      <c r="C115" s="349" t="s">
        <v>1756</v>
      </c>
      <c r="D115" s="349" t="s">
        <v>146</v>
      </c>
      <c r="E115" s="350" t="str">
        <f t="shared" si="4"/>
        <v>Men Senior</v>
      </c>
      <c r="F115" s="351">
        <v>32649</v>
      </c>
      <c r="G115" s="352">
        <f t="shared" si="7"/>
        <v>44926</v>
      </c>
      <c r="H115" s="353">
        <f t="shared" si="5"/>
        <v>33</v>
      </c>
      <c r="I115" s="350" t="str">
        <f t="shared" si="6"/>
        <v>Senior</v>
      </c>
      <c r="J115" s="349" t="s">
        <v>1318</v>
      </c>
      <c r="K115" s="354">
        <v>89052100799</v>
      </c>
      <c r="L115" s="355" t="s">
        <v>1498</v>
      </c>
      <c r="M115" s="296"/>
      <c r="N115" s="299"/>
    </row>
    <row r="116" spans="1:14" s="248" customFormat="1" ht="13" hidden="1" x14ac:dyDescent="0.25">
      <c r="A116" s="339" t="s">
        <v>624</v>
      </c>
      <c r="B116" s="340" t="s">
        <v>47</v>
      </c>
      <c r="C116" s="340" t="s">
        <v>107</v>
      </c>
      <c r="D116" s="340" t="s">
        <v>340</v>
      </c>
      <c r="E116" s="341" t="str">
        <f t="shared" si="4"/>
        <v>Men Veteran</v>
      </c>
      <c r="F116" s="342">
        <v>29199</v>
      </c>
      <c r="G116" s="343">
        <f t="shared" si="7"/>
        <v>44926</v>
      </c>
      <c r="H116" s="344">
        <f t="shared" si="5"/>
        <v>43</v>
      </c>
      <c r="I116" s="341" t="str">
        <f t="shared" si="6"/>
        <v>Veteran</v>
      </c>
      <c r="J116" s="340" t="s">
        <v>1318</v>
      </c>
      <c r="K116" s="345">
        <v>79121010722</v>
      </c>
      <c r="L116" s="346" t="s">
        <v>1498</v>
      </c>
      <c r="M116" s="298"/>
      <c r="N116" s="299"/>
    </row>
    <row r="117" spans="1:14" s="236" customFormat="1" ht="13" hidden="1" x14ac:dyDescent="0.25">
      <c r="A117" s="339" t="s">
        <v>625</v>
      </c>
      <c r="B117" s="340" t="s">
        <v>50</v>
      </c>
      <c r="C117" s="340" t="s">
        <v>93</v>
      </c>
      <c r="D117" s="340" t="s">
        <v>94</v>
      </c>
      <c r="E117" s="341" t="str">
        <f t="shared" si="4"/>
        <v>Men Veteran</v>
      </c>
      <c r="F117" s="342">
        <v>29114</v>
      </c>
      <c r="G117" s="343">
        <f t="shared" si="7"/>
        <v>44926</v>
      </c>
      <c r="H117" s="344">
        <f t="shared" si="5"/>
        <v>43</v>
      </c>
      <c r="I117" s="341" t="str">
        <f t="shared" si="6"/>
        <v>Veteran</v>
      </c>
      <c r="J117" s="340" t="s">
        <v>1318</v>
      </c>
      <c r="K117" s="345">
        <v>79091610522</v>
      </c>
      <c r="L117" s="346" t="s">
        <v>1498</v>
      </c>
      <c r="M117" s="300"/>
      <c r="N117" s="295"/>
    </row>
    <row r="118" spans="1:14" s="248" customFormat="1" ht="13" hidden="1" x14ac:dyDescent="0.25">
      <c r="A118" s="339" t="s">
        <v>626</v>
      </c>
      <c r="B118" s="340" t="s">
        <v>39</v>
      </c>
      <c r="C118" s="340" t="s">
        <v>913</v>
      </c>
      <c r="D118" s="340" t="s">
        <v>522</v>
      </c>
      <c r="E118" s="341" t="str">
        <f t="shared" si="4"/>
        <v>Ladies Grand Masters</v>
      </c>
      <c r="F118" s="342">
        <v>19974</v>
      </c>
      <c r="G118" s="343">
        <f t="shared" si="7"/>
        <v>44926</v>
      </c>
      <c r="H118" s="344">
        <f t="shared" si="5"/>
        <v>68</v>
      </c>
      <c r="I118" s="341" t="str">
        <f t="shared" si="6"/>
        <v>Grand Masters</v>
      </c>
      <c r="J118" s="340" t="s">
        <v>67</v>
      </c>
      <c r="K118" s="345">
        <v>5409070035181</v>
      </c>
      <c r="L118" s="346" t="s">
        <v>1515</v>
      </c>
      <c r="M118" s="298"/>
      <c r="N118" s="299"/>
    </row>
    <row r="119" spans="1:14" s="248" customFormat="1" ht="13" hidden="1" x14ac:dyDescent="0.25">
      <c r="A119" s="348" t="s">
        <v>627</v>
      </c>
      <c r="B119" s="349" t="s">
        <v>1396</v>
      </c>
      <c r="C119" s="349" t="s">
        <v>131</v>
      </c>
      <c r="D119" s="358" t="s">
        <v>946</v>
      </c>
      <c r="E119" s="350" t="str">
        <f t="shared" si="4"/>
        <v>Men Senior</v>
      </c>
      <c r="F119" s="351">
        <v>33783</v>
      </c>
      <c r="G119" s="352">
        <f t="shared" si="7"/>
        <v>44926</v>
      </c>
      <c r="H119" s="353">
        <f t="shared" si="5"/>
        <v>30</v>
      </c>
      <c r="I119" s="350" t="str">
        <f t="shared" si="6"/>
        <v>Senior</v>
      </c>
      <c r="J119" s="349" t="s">
        <v>1318</v>
      </c>
      <c r="K119" s="354">
        <v>92062800886</v>
      </c>
      <c r="L119" s="355" t="s">
        <v>1498</v>
      </c>
      <c r="M119" s="300"/>
      <c r="N119" s="295"/>
    </row>
    <row r="120" spans="1:14" s="236" customFormat="1" hidden="1" x14ac:dyDescent="0.25">
      <c r="A120" s="348" t="s">
        <v>628</v>
      </c>
      <c r="B120" s="349" t="s">
        <v>1310</v>
      </c>
      <c r="C120" s="349" t="s">
        <v>1997</v>
      </c>
      <c r="D120" s="349" t="s">
        <v>1998</v>
      </c>
      <c r="E120" s="350" t="str">
        <f t="shared" si="4"/>
        <v>Men Senior</v>
      </c>
      <c r="F120" s="351">
        <v>34241</v>
      </c>
      <c r="G120" s="352">
        <f t="shared" si="7"/>
        <v>44926</v>
      </c>
      <c r="H120" s="353">
        <f t="shared" si="5"/>
        <v>29</v>
      </c>
      <c r="I120" s="350" t="str">
        <f t="shared" si="6"/>
        <v>Senior</v>
      </c>
      <c r="J120" s="349" t="s">
        <v>1318</v>
      </c>
      <c r="K120" s="354">
        <v>93092900103</v>
      </c>
      <c r="L120" s="355" t="s">
        <v>1498</v>
      </c>
      <c r="M120" s="296"/>
      <c r="N120" s="299"/>
    </row>
    <row r="121" spans="1:14" s="236" customFormat="1" ht="13" hidden="1" x14ac:dyDescent="0.25">
      <c r="A121" s="348" t="s">
        <v>629</v>
      </c>
      <c r="B121" s="349" t="s">
        <v>1396</v>
      </c>
      <c r="C121" s="349" t="s">
        <v>183</v>
      </c>
      <c r="D121" s="349" t="s">
        <v>396</v>
      </c>
      <c r="E121" s="350" t="str">
        <f t="shared" si="4"/>
        <v>Men Veteran</v>
      </c>
      <c r="F121" s="351">
        <v>29331</v>
      </c>
      <c r="G121" s="352">
        <f t="shared" si="7"/>
        <v>44926</v>
      </c>
      <c r="H121" s="353">
        <f t="shared" si="5"/>
        <v>42</v>
      </c>
      <c r="I121" s="350" t="str">
        <f t="shared" si="6"/>
        <v>Veteran</v>
      </c>
      <c r="J121" s="349" t="s">
        <v>1318</v>
      </c>
      <c r="K121" s="354">
        <v>80042010845</v>
      </c>
      <c r="L121" s="355" t="s">
        <v>1498</v>
      </c>
      <c r="M121" s="298"/>
      <c r="N121" s="299"/>
    </row>
    <row r="122" spans="1:14" s="248" customFormat="1" ht="13" hidden="1" x14ac:dyDescent="0.25">
      <c r="A122" s="339" t="s">
        <v>630</v>
      </c>
      <c r="B122" s="332" t="s">
        <v>1634</v>
      </c>
      <c r="C122" s="340" t="s">
        <v>418</v>
      </c>
      <c r="D122" s="340" t="s">
        <v>87</v>
      </c>
      <c r="E122" s="341" t="str">
        <f t="shared" si="4"/>
        <v>Men Senior</v>
      </c>
      <c r="F122" s="342">
        <v>31285</v>
      </c>
      <c r="G122" s="343">
        <f t="shared" si="7"/>
        <v>44926</v>
      </c>
      <c r="H122" s="344">
        <f t="shared" si="5"/>
        <v>37</v>
      </c>
      <c r="I122" s="341" t="str">
        <f t="shared" si="6"/>
        <v>Senior</v>
      </c>
      <c r="J122" s="340" t="s">
        <v>1318</v>
      </c>
      <c r="K122" s="345">
        <v>85082610120</v>
      </c>
      <c r="L122" s="346" t="s">
        <v>1498</v>
      </c>
      <c r="M122" s="298"/>
      <c r="N122" s="299"/>
    </row>
    <row r="123" spans="1:14" s="248" customFormat="1" ht="13" hidden="1" x14ac:dyDescent="0.25">
      <c r="A123" s="339" t="s">
        <v>631</v>
      </c>
      <c r="B123" s="340" t="s">
        <v>1632</v>
      </c>
      <c r="C123" s="340" t="s">
        <v>218</v>
      </c>
      <c r="D123" s="340" t="s">
        <v>250</v>
      </c>
      <c r="E123" s="341" t="str">
        <f t="shared" si="4"/>
        <v>Men Senior</v>
      </c>
      <c r="F123" s="342">
        <v>34076</v>
      </c>
      <c r="G123" s="343">
        <f t="shared" si="7"/>
        <v>44926</v>
      </c>
      <c r="H123" s="344">
        <f t="shared" si="5"/>
        <v>29</v>
      </c>
      <c r="I123" s="341" t="str">
        <f t="shared" si="6"/>
        <v>Senior</v>
      </c>
      <c r="J123" s="340" t="s">
        <v>1318</v>
      </c>
      <c r="K123" s="345">
        <v>9304175009080</v>
      </c>
      <c r="L123" s="346" t="s">
        <v>1501</v>
      </c>
      <c r="M123" s="298"/>
      <c r="N123" s="299"/>
    </row>
    <row r="124" spans="1:14" s="236" customFormat="1" hidden="1" x14ac:dyDescent="0.25">
      <c r="A124" s="339" t="s">
        <v>1757</v>
      </c>
      <c r="B124" s="340" t="s">
        <v>1981</v>
      </c>
      <c r="C124" s="340" t="s">
        <v>1758</v>
      </c>
      <c r="D124" s="340" t="s">
        <v>368</v>
      </c>
      <c r="E124" s="341" t="str">
        <f t="shared" si="4"/>
        <v>Men Senior</v>
      </c>
      <c r="F124" s="342">
        <v>32426</v>
      </c>
      <c r="G124" s="343">
        <f t="shared" si="7"/>
        <v>44926</v>
      </c>
      <c r="H124" s="344">
        <f t="shared" si="5"/>
        <v>34</v>
      </c>
      <c r="I124" s="341" t="str">
        <f t="shared" si="6"/>
        <v>Senior</v>
      </c>
      <c r="J124" s="340" t="s">
        <v>1318</v>
      </c>
      <c r="K124" s="345">
        <v>88101000291</v>
      </c>
      <c r="L124" s="346" t="s">
        <v>1498</v>
      </c>
      <c r="M124" s="294"/>
      <c r="N124" s="295"/>
    </row>
    <row r="125" spans="1:14" s="236" customFormat="1" ht="13" hidden="1" x14ac:dyDescent="0.25">
      <c r="A125" s="339" t="s">
        <v>632</v>
      </c>
      <c r="B125" s="340" t="s">
        <v>50</v>
      </c>
      <c r="C125" s="340" t="s">
        <v>486</v>
      </c>
      <c r="D125" s="340" t="s">
        <v>376</v>
      </c>
      <c r="E125" s="341" t="str">
        <f t="shared" si="4"/>
        <v>Ladies Veteran</v>
      </c>
      <c r="F125" s="342">
        <v>28387</v>
      </c>
      <c r="G125" s="343">
        <f t="shared" si="7"/>
        <v>44926</v>
      </c>
      <c r="H125" s="344">
        <f t="shared" si="5"/>
        <v>45</v>
      </c>
      <c r="I125" s="341" t="str">
        <f t="shared" si="6"/>
        <v>Veteran</v>
      </c>
      <c r="J125" s="340" t="s">
        <v>67</v>
      </c>
      <c r="K125" s="345">
        <v>77091900014</v>
      </c>
      <c r="L125" s="346" t="s">
        <v>1498</v>
      </c>
      <c r="M125" s="298"/>
      <c r="N125" s="299"/>
    </row>
    <row r="126" spans="1:14" s="236" customFormat="1" ht="13" hidden="1" x14ac:dyDescent="0.25">
      <c r="A126" s="339" t="s">
        <v>633</v>
      </c>
      <c r="B126" s="340" t="s">
        <v>38</v>
      </c>
      <c r="C126" s="340" t="s">
        <v>451</v>
      </c>
      <c r="D126" s="340" t="s">
        <v>215</v>
      </c>
      <c r="E126" s="341" t="str">
        <f t="shared" si="4"/>
        <v>Men Senior</v>
      </c>
      <c r="F126" s="342">
        <v>34401</v>
      </c>
      <c r="G126" s="343">
        <f t="shared" si="7"/>
        <v>44926</v>
      </c>
      <c r="H126" s="344">
        <f t="shared" si="5"/>
        <v>28</v>
      </c>
      <c r="I126" s="341" t="str">
        <f t="shared" si="6"/>
        <v>Senior</v>
      </c>
      <c r="J126" s="340" t="s">
        <v>1318</v>
      </c>
      <c r="K126" s="345">
        <v>94030800057</v>
      </c>
      <c r="L126" s="346" t="s">
        <v>1498</v>
      </c>
      <c r="M126" s="302"/>
      <c r="N126" s="299"/>
    </row>
    <row r="127" spans="1:14" s="236" customFormat="1" ht="13" hidden="1" x14ac:dyDescent="0.25">
      <c r="A127" s="339" t="s">
        <v>634</v>
      </c>
      <c r="B127" s="340" t="s">
        <v>39</v>
      </c>
      <c r="C127" s="340" t="s">
        <v>475</v>
      </c>
      <c r="D127" s="340" t="s">
        <v>83</v>
      </c>
      <c r="E127" s="341" t="str">
        <f t="shared" si="4"/>
        <v>Ladies Master</v>
      </c>
      <c r="F127" s="342">
        <v>24364</v>
      </c>
      <c r="G127" s="343">
        <f t="shared" si="7"/>
        <v>44926</v>
      </c>
      <c r="H127" s="344">
        <f t="shared" si="5"/>
        <v>56</v>
      </c>
      <c r="I127" s="341" t="str">
        <f t="shared" si="6"/>
        <v>Master</v>
      </c>
      <c r="J127" s="340" t="s">
        <v>67</v>
      </c>
      <c r="K127" s="345">
        <v>56072300383</v>
      </c>
      <c r="L127" s="346" t="s">
        <v>1498</v>
      </c>
      <c r="M127" s="298"/>
      <c r="N127" s="299"/>
    </row>
    <row r="128" spans="1:14" s="236" customFormat="1" hidden="1" x14ac:dyDescent="0.25">
      <c r="A128" s="339" t="s">
        <v>635</v>
      </c>
      <c r="B128" s="340" t="s">
        <v>43</v>
      </c>
      <c r="C128" s="340" t="s">
        <v>1999</v>
      </c>
      <c r="D128" s="340" t="s">
        <v>1272</v>
      </c>
      <c r="E128" s="341" t="str">
        <f t="shared" si="4"/>
        <v>Men U/21</v>
      </c>
      <c r="F128" s="342">
        <v>38105</v>
      </c>
      <c r="G128" s="343">
        <f t="shared" si="7"/>
        <v>44926</v>
      </c>
      <c r="H128" s="344">
        <f t="shared" si="5"/>
        <v>18</v>
      </c>
      <c r="I128" s="341" t="str">
        <f t="shared" si="6"/>
        <v>U/21</v>
      </c>
      <c r="J128" s="340" t="s">
        <v>1318</v>
      </c>
      <c r="K128" s="345">
        <v>404285877084</v>
      </c>
      <c r="L128" s="346" t="s">
        <v>1498</v>
      </c>
      <c r="M128" s="294"/>
      <c r="N128" s="295"/>
    </row>
    <row r="129" spans="1:14" s="236" customFormat="1" ht="13" hidden="1" x14ac:dyDescent="0.25">
      <c r="A129" s="339" t="s">
        <v>636</v>
      </c>
      <c r="B129" s="340" t="s">
        <v>37</v>
      </c>
      <c r="C129" s="340" t="s">
        <v>364</v>
      </c>
      <c r="D129" s="340" t="s">
        <v>365</v>
      </c>
      <c r="E129" s="341" t="str">
        <f t="shared" si="4"/>
        <v>Men Grand Masters</v>
      </c>
      <c r="F129" s="342">
        <v>22270</v>
      </c>
      <c r="G129" s="343">
        <f t="shared" si="7"/>
        <v>44926</v>
      </c>
      <c r="H129" s="344">
        <f t="shared" si="5"/>
        <v>62</v>
      </c>
      <c r="I129" s="341" t="str">
        <f t="shared" si="6"/>
        <v>Grand Masters</v>
      </c>
      <c r="J129" s="340" t="s">
        <v>1318</v>
      </c>
      <c r="K129" s="345">
        <v>60122000617</v>
      </c>
      <c r="L129" s="346" t="s">
        <v>1498</v>
      </c>
      <c r="M129" s="298"/>
      <c r="N129" s="299"/>
    </row>
    <row r="130" spans="1:14" s="236" customFormat="1" hidden="1" x14ac:dyDescent="0.25">
      <c r="A130" s="348" t="s">
        <v>637</v>
      </c>
      <c r="B130" s="349" t="s">
        <v>1749</v>
      </c>
      <c r="C130" s="349" t="s">
        <v>410</v>
      </c>
      <c r="D130" s="349" t="s">
        <v>83</v>
      </c>
      <c r="E130" s="350" t="str">
        <f t="shared" si="4"/>
        <v>Men Veteran</v>
      </c>
      <c r="F130" s="351">
        <v>27240</v>
      </c>
      <c r="G130" s="352">
        <f t="shared" si="7"/>
        <v>44926</v>
      </c>
      <c r="H130" s="353">
        <f t="shared" si="5"/>
        <v>48</v>
      </c>
      <c r="I130" s="350" t="str">
        <f t="shared" si="6"/>
        <v>Veteran</v>
      </c>
      <c r="J130" s="349" t="s">
        <v>1318</v>
      </c>
      <c r="K130" s="354"/>
      <c r="L130" s="355"/>
      <c r="M130" s="294"/>
      <c r="N130" s="295"/>
    </row>
    <row r="131" spans="1:14" s="236" customFormat="1" ht="13" hidden="1" x14ac:dyDescent="0.25">
      <c r="A131" s="331" t="s">
        <v>638</v>
      </c>
      <c r="B131" s="332" t="s">
        <v>44</v>
      </c>
      <c r="C131" s="332" t="s">
        <v>187</v>
      </c>
      <c r="D131" s="332" t="s">
        <v>188</v>
      </c>
      <c r="E131" s="333" t="str">
        <f t="shared" si="4"/>
        <v>Men Veteran</v>
      </c>
      <c r="F131" s="334">
        <v>28958</v>
      </c>
      <c r="G131" s="335">
        <f t="shared" si="7"/>
        <v>44926</v>
      </c>
      <c r="H131" s="336">
        <f t="shared" si="5"/>
        <v>43</v>
      </c>
      <c r="I131" s="333" t="str">
        <f t="shared" si="6"/>
        <v>Veteran</v>
      </c>
      <c r="J131" s="332" t="s">
        <v>1318</v>
      </c>
      <c r="K131" s="337">
        <v>79041310290</v>
      </c>
      <c r="L131" s="338" t="s">
        <v>1498</v>
      </c>
      <c r="M131" s="298"/>
      <c r="N131" s="299"/>
    </row>
    <row r="132" spans="1:14" s="236" customFormat="1" ht="13" hidden="1" x14ac:dyDescent="0.25">
      <c r="A132" s="348" t="s">
        <v>639</v>
      </c>
      <c r="B132" s="349" t="s">
        <v>1310</v>
      </c>
      <c r="C132" s="349" t="s">
        <v>161</v>
      </c>
      <c r="D132" s="349" t="s">
        <v>307</v>
      </c>
      <c r="E132" s="350" t="str">
        <f t="shared" si="4"/>
        <v>Men Grand Masters</v>
      </c>
      <c r="F132" s="351">
        <v>20671</v>
      </c>
      <c r="G132" s="352">
        <f t="shared" si="7"/>
        <v>44926</v>
      </c>
      <c r="H132" s="353">
        <f t="shared" si="5"/>
        <v>66</v>
      </c>
      <c r="I132" s="350" t="str">
        <f t="shared" si="6"/>
        <v>Grand Masters</v>
      </c>
      <c r="J132" s="349" t="s">
        <v>1318</v>
      </c>
      <c r="K132" s="354">
        <v>56080400863</v>
      </c>
      <c r="L132" s="355" t="s">
        <v>1498</v>
      </c>
      <c r="M132" s="300"/>
      <c r="N132" s="295"/>
    </row>
    <row r="133" spans="1:14" s="248" customFormat="1" hidden="1" x14ac:dyDescent="0.25">
      <c r="A133" s="339" t="s">
        <v>1733</v>
      </c>
      <c r="B133" s="340" t="s">
        <v>1637</v>
      </c>
      <c r="C133" s="340" t="s">
        <v>98</v>
      </c>
      <c r="D133" s="340" t="s">
        <v>1759</v>
      </c>
      <c r="E133" s="341" t="str">
        <f t="shared" ref="E133:E196" si="8">CONCATENATE(J133," ",I133)</f>
        <v>Men Senior</v>
      </c>
      <c r="F133" s="342">
        <v>32323</v>
      </c>
      <c r="G133" s="343">
        <f t="shared" si="7"/>
        <v>44926</v>
      </c>
      <c r="H133" s="344">
        <f t="shared" ref="H133:H196" si="9">INT(YEARFRAC(F133,G133))</f>
        <v>34</v>
      </c>
      <c r="I133" s="341" t="str">
        <f t="shared" ref="I133:I196" si="10">IF(H133="","Senior",IF(H133&gt;59.999,"Grand Masters",IF(H133&gt;49.999,"Master",IF(H133&gt;39.999,"Veteran",IF(H133&gt;21.999,"Senior",IF(H133&gt;16.999,"U/21","U/16"))))))</f>
        <v>Senior</v>
      </c>
      <c r="J133" s="340" t="s">
        <v>1318</v>
      </c>
      <c r="K133" s="345">
        <v>88062900495</v>
      </c>
      <c r="L133" s="346" t="s">
        <v>1498</v>
      </c>
      <c r="M133" s="296"/>
      <c r="N133" s="299"/>
    </row>
    <row r="134" spans="1:14" s="248" customFormat="1" ht="12.5" hidden="1" x14ac:dyDescent="0.25">
      <c r="A134" s="348" t="s">
        <v>640</v>
      </c>
      <c r="B134" s="349" t="s">
        <v>1405</v>
      </c>
      <c r="C134" s="349" t="s">
        <v>452</v>
      </c>
      <c r="D134" s="349" t="s">
        <v>253</v>
      </c>
      <c r="E134" s="350" t="str">
        <f t="shared" si="8"/>
        <v>Men Senior</v>
      </c>
      <c r="F134" s="351">
        <v>35961</v>
      </c>
      <c r="G134" s="352">
        <f t="shared" ref="G134:G197" si="11">$G$5</f>
        <v>44926</v>
      </c>
      <c r="H134" s="353">
        <f t="shared" si="9"/>
        <v>24</v>
      </c>
      <c r="I134" s="350" t="str">
        <f t="shared" si="10"/>
        <v>Senior</v>
      </c>
      <c r="J134" s="349" t="s">
        <v>1318</v>
      </c>
      <c r="K134" s="354">
        <v>98061500027</v>
      </c>
      <c r="L134" s="355" t="s">
        <v>1498</v>
      </c>
      <c r="M134" s="303"/>
      <c r="N134" s="299"/>
    </row>
    <row r="135" spans="1:14" s="248" customFormat="1" ht="13" hidden="1" x14ac:dyDescent="0.25">
      <c r="A135" s="339" t="s">
        <v>1760</v>
      </c>
      <c r="B135" s="340" t="s">
        <v>50</v>
      </c>
      <c r="C135" s="340" t="s">
        <v>197</v>
      </c>
      <c r="D135" s="340" t="s">
        <v>1761</v>
      </c>
      <c r="E135" s="341" t="str">
        <f t="shared" si="8"/>
        <v>Men Master</v>
      </c>
      <c r="F135" s="342">
        <v>25560</v>
      </c>
      <c r="G135" s="343">
        <f t="shared" si="11"/>
        <v>44926</v>
      </c>
      <c r="H135" s="344">
        <f t="shared" si="9"/>
        <v>53</v>
      </c>
      <c r="I135" s="341" t="str">
        <f t="shared" si="10"/>
        <v>Master</v>
      </c>
      <c r="J135" s="340" t="s">
        <v>1318</v>
      </c>
      <c r="K135" s="345">
        <v>69122235136082</v>
      </c>
      <c r="L135" s="346" t="s">
        <v>1762</v>
      </c>
      <c r="M135" s="300"/>
      <c r="N135" s="295"/>
    </row>
    <row r="136" spans="1:14" s="248" customFormat="1" hidden="1" x14ac:dyDescent="0.25">
      <c r="A136" s="339" t="s">
        <v>1763</v>
      </c>
      <c r="B136" s="340" t="s">
        <v>39</v>
      </c>
      <c r="C136" s="340" t="s">
        <v>161</v>
      </c>
      <c r="D136" s="340" t="s">
        <v>401</v>
      </c>
      <c r="E136" s="341" t="str">
        <f t="shared" si="8"/>
        <v>Men Veteran</v>
      </c>
      <c r="F136" s="342">
        <v>28213</v>
      </c>
      <c r="G136" s="343">
        <f t="shared" si="11"/>
        <v>44926</v>
      </c>
      <c r="H136" s="344">
        <f t="shared" si="9"/>
        <v>45</v>
      </c>
      <c r="I136" s="341" t="str">
        <f t="shared" si="10"/>
        <v>Veteran</v>
      </c>
      <c r="J136" s="340" t="s">
        <v>1318</v>
      </c>
      <c r="K136" s="345">
        <v>77032900259</v>
      </c>
      <c r="L136" s="346" t="s">
        <v>1498</v>
      </c>
      <c r="M136" s="294"/>
      <c r="N136" s="295"/>
    </row>
    <row r="137" spans="1:14" s="248" customFormat="1" hidden="1" x14ac:dyDescent="0.25">
      <c r="A137" s="339" t="s">
        <v>641</v>
      </c>
      <c r="B137" s="340" t="s">
        <v>39</v>
      </c>
      <c r="C137" s="340" t="s">
        <v>2000</v>
      </c>
      <c r="D137" s="340" t="s">
        <v>2001</v>
      </c>
      <c r="E137" s="341" t="str">
        <f t="shared" si="8"/>
        <v>Men Master</v>
      </c>
      <c r="F137" s="342">
        <v>25514</v>
      </c>
      <c r="G137" s="343">
        <f t="shared" si="11"/>
        <v>44926</v>
      </c>
      <c r="H137" s="344">
        <f t="shared" si="9"/>
        <v>53</v>
      </c>
      <c r="I137" s="341" t="str">
        <f t="shared" si="10"/>
        <v>Master</v>
      </c>
      <c r="J137" s="340" t="s">
        <v>1318</v>
      </c>
      <c r="K137" s="345">
        <v>518168758</v>
      </c>
      <c r="L137" s="346" t="s">
        <v>1500</v>
      </c>
      <c r="M137" s="294"/>
      <c r="N137" s="295"/>
    </row>
    <row r="138" spans="1:14" s="248" customFormat="1" ht="13" hidden="1" x14ac:dyDescent="0.25">
      <c r="A138" s="339" t="s">
        <v>642</v>
      </c>
      <c r="B138" s="340" t="s">
        <v>50</v>
      </c>
      <c r="C138" s="340" t="s">
        <v>88</v>
      </c>
      <c r="D138" s="340" t="s">
        <v>436</v>
      </c>
      <c r="E138" s="341" t="str">
        <f t="shared" si="8"/>
        <v>Men Grand Masters</v>
      </c>
      <c r="F138" s="342">
        <v>20998</v>
      </c>
      <c r="G138" s="343">
        <f t="shared" si="11"/>
        <v>44926</v>
      </c>
      <c r="H138" s="344">
        <f t="shared" si="9"/>
        <v>65</v>
      </c>
      <c r="I138" s="341" t="str">
        <f t="shared" si="10"/>
        <v>Grand Masters</v>
      </c>
      <c r="J138" s="340" t="s">
        <v>1318</v>
      </c>
      <c r="K138" s="345">
        <v>570627500</v>
      </c>
      <c r="L138" s="346" t="s">
        <v>1498</v>
      </c>
      <c r="M138" s="298"/>
      <c r="N138" s="299"/>
    </row>
    <row r="139" spans="1:14" s="236" customFormat="1" ht="13" hidden="1" x14ac:dyDescent="0.25">
      <c r="A139" s="348" t="s">
        <v>643</v>
      </c>
      <c r="B139" s="349" t="s">
        <v>1384</v>
      </c>
      <c r="C139" s="349" t="s">
        <v>106</v>
      </c>
      <c r="D139" s="349" t="s">
        <v>432</v>
      </c>
      <c r="E139" s="350" t="str">
        <f t="shared" si="8"/>
        <v>Men Veteran</v>
      </c>
      <c r="F139" s="351">
        <v>26857</v>
      </c>
      <c r="G139" s="352">
        <f t="shared" si="11"/>
        <v>44926</v>
      </c>
      <c r="H139" s="353">
        <f t="shared" si="9"/>
        <v>49</v>
      </c>
      <c r="I139" s="350" t="str">
        <f t="shared" si="10"/>
        <v>Veteran</v>
      </c>
      <c r="J139" s="349" t="s">
        <v>1318</v>
      </c>
      <c r="K139" s="354">
        <v>73071210272</v>
      </c>
      <c r="L139" s="355" t="s">
        <v>1498</v>
      </c>
      <c r="M139" s="300"/>
      <c r="N139" s="295"/>
    </row>
    <row r="140" spans="1:14" s="248" customFormat="1" hidden="1" x14ac:dyDescent="0.25">
      <c r="A140" s="359" t="s">
        <v>644</v>
      </c>
      <c r="B140" s="340" t="s">
        <v>43</v>
      </c>
      <c r="C140" s="340" t="s">
        <v>2002</v>
      </c>
      <c r="D140" s="340" t="s">
        <v>2003</v>
      </c>
      <c r="E140" s="341" t="str">
        <f t="shared" si="8"/>
        <v>Men U/16</v>
      </c>
      <c r="F140" s="342">
        <v>38875</v>
      </c>
      <c r="G140" s="343">
        <f t="shared" si="11"/>
        <v>44926</v>
      </c>
      <c r="H140" s="344">
        <f t="shared" si="9"/>
        <v>16</v>
      </c>
      <c r="I140" s="341" t="str">
        <f t="shared" si="10"/>
        <v>U/16</v>
      </c>
      <c r="J140" s="340" t="s">
        <v>1318</v>
      </c>
      <c r="K140" s="345" t="s">
        <v>2004</v>
      </c>
      <c r="L140" s="346" t="s">
        <v>1498</v>
      </c>
      <c r="M140" s="294"/>
      <c r="N140" s="295"/>
    </row>
    <row r="141" spans="1:14" s="236" customFormat="1" ht="13" hidden="1" x14ac:dyDescent="0.25">
      <c r="A141" s="348" t="s">
        <v>645</v>
      </c>
      <c r="B141" s="349" t="s">
        <v>1384</v>
      </c>
      <c r="C141" s="349" t="s">
        <v>116</v>
      </c>
      <c r="D141" s="349" t="s">
        <v>435</v>
      </c>
      <c r="E141" s="350" t="str">
        <f t="shared" si="8"/>
        <v>Ladies Grand Masters</v>
      </c>
      <c r="F141" s="351">
        <v>20702</v>
      </c>
      <c r="G141" s="352">
        <f t="shared" si="11"/>
        <v>44926</v>
      </c>
      <c r="H141" s="353">
        <f t="shared" si="9"/>
        <v>66</v>
      </c>
      <c r="I141" s="350" t="str">
        <f t="shared" si="10"/>
        <v>Grand Masters</v>
      </c>
      <c r="J141" s="349" t="s">
        <v>67</v>
      </c>
      <c r="K141" s="354">
        <v>56090400343</v>
      </c>
      <c r="L141" s="355" t="s">
        <v>1498</v>
      </c>
      <c r="M141" s="298"/>
      <c r="N141" s="299"/>
    </row>
    <row r="142" spans="1:14" s="248" customFormat="1" ht="13" hidden="1" x14ac:dyDescent="0.25">
      <c r="A142" s="348" t="s">
        <v>646</v>
      </c>
      <c r="B142" s="349" t="s">
        <v>1399</v>
      </c>
      <c r="C142" s="349" t="s">
        <v>197</v>
      </c>
      <c r="D142" s="349" t="s">
        <v>87</v>
      </c>
      <c r="E142" s="350" t="str">
        <f t="shared" si="8"/>
        <v>Men Veteran</v>
      </c>
      <c r="F142" s="351">
        <v>30197</v>
      </c>
      <c r="G142" s="352">
        <f t="shared" si="11"/>
        <v>44926</v>
      </c>
      <c r="H142" s="353">
        <f t="shared" si="9"/>
        <v>40</v>
      </c>
      <c r="I142" s="350" t="str">
        <f t="shared" si="10"/>
        <v>Veteran</v>
      </c>
      <c r="J142" s="349" t="s">
        <v>1318</v>
      </c>
      <c r="K142" s="354">
        <v>82090310030</v>
      </c>
      <c r="L142" s="355" t="s">
        <v>1498</v>
      </c>
      <c r="M142" s="298"/>
      <c r="N142" s="299"/>
    </row>
    <row r="143" spans="1:14" s="248" customFormat="1" ht="13" hidden="1" x14ac:dyDescent="0.3">
      <c r="A143" s="348" t="s">
        <v>647</v>
      </c>
      <c r="B143" s="349" t="s">
        <v>1399</v>
      </c>
      <c r="C143" s="349" t="s">
        <v>110</v>
      </c>
      <c r="D143" s="349" t="s">
        <v>409</v>
      </c>
      <c r="E143" s="350" t="str">
        <f t="shared" si="8"/>
        <v>Men Master</v>
      </c>
      <c r="F143" s="351">
        <v>24377</v>
      </c>
      <c r="G143" s="352">
        <f t="shared" si="11"/>
        <v>44926</v>
      </c>
      <c r="H143" s="353">
        <f t="shared" si="9"/>
        <v>56</v>
      </c>
      <c r="I143" s="350" t="str">
        <f t="shared" si="10"/>
        <v>Master</v>
      </c>
      <c r="J143" s="349" t="s">
        <v>1318</v>
      </c>
      <c r="K143" s="354">
        <v>70111800153</v>
      </c>
      <c r="L143" s="355" t="s">
        <v>1498</v>
      </c>
      <c r="M143" s="305"/>
      <c r="N143" s="306"/>
    </row>
    <row r="144" spans="1:14" s="236" customFormat="1" ht="13" hidden="1" x14ac:dyDescent="0.25">
      <c r="A144" s="339" t="s">
        <v>648</v>
      </c>
      <c r="B144" s="340" t="s">
        <v>1981</v>
      </c>
      <c r="C144" s="340" t="s">
        <v>254</v>
      </c>
      <c r="D144" s="340" t="s">
        <v>373</v>
      </c>
      <c r="E144" s="341" t="str">
        <f t="shared" si="8"/>
        <v>Men Veteran</v>
      </c>
      <c r="F144" s="342">
        <v>28164</v>
      </c>
      <c r="G144" s="343">
        <f t="shared" si="11"/>
        <v>44926</v>
      </c>
      <c r="H144" s="344">
        <f t="shared" si="9"/>
        <v>45</v>
      </c>
      <c r="I144" s="341" t="str">
        <f t="shared" si="10"/>
        <v>Veteran</v>
      </c>
      <c r="J144" s="340" t="s">
        <v>1318</v>
      </c>
      <c r="K144" s="345">
        <v>77020810403</v>
      </c>
      <c r="L144" s="346" t="s">
        <v>1498</v>
      </c>
      <c r="M144" s="298"/>
      <c r="N144" s="299"/>
    </row>
    <row r="145" spans="1:14" s="236" customFormat="1" ht="13" hidden="1" x14ac:dyDescent="0.25">
      <c r="A145" s="339" t="s">
        <v>649</v>
      </c>
      <c r="B145" s="340" t="s">
        <v>40</v>
      </c>
      <c r="C145" s="340" t="s">
        <v>371</v>
      </c>
      <c r="D145" s="340" t="s">
        <v>2005</v>
      </c>
      <c r="E145" s="341" t="str">
        <f t="shared" si="8"/>
        <v>Men U/21</v>
      </c>
      <c r="F145" s="342">
        <v>38441</v>
      </c>
      <c r="G145" s="343">
        <f t="shared" si="11"/>
        <v>44926</v>
      </c>
      <c r="H145" s="344">
        <f t="shared" si="9"/>
        <v>17</v>
      </c>
      <c r="I145" s="341" t="str">
        <f t="shared" si="10"/>
        <v>U/21</v>
      </c>
      <c r="J145" s="340" t="s">
        <v>1318</v>
      </c>
      <c r="K145" s="360" t="s">
        <v>2006</v>
      </c>
      <c r="L145" s="346" t="s">
        <v>1498</v>
      </c>
      <c r="M145" s="300"/>
      <c r="N145" s="295"/>
    </row>
    <row r="146" spans="1:14" s="248" customFormat="1" ht="13" hidden="1" x14ac:dyDescent="0.25">
      <c r="A146" s="339" t="s">
        <v>650</v>
      </c>
      <c r="B146" s="340" t="s">
        <v>40</v>
      </c>
      <c r="C146" s="340" t="s">
        <v>185</v>
      </c>
      <c r="D146" s="340" t="s">
        <v>203</v>
      </c>
      <c r="E146" s="341" t="str">
        <f t="shared" si="8"/>
        <v>Men Grand Masters</v>
      </c>
      <c r="F146" s="342">
        <v>22774</v>
      </c>
      <c r="G146" s="343">
        <f t="shared" si="11"/>
        <v>44926</v>
      </c>
      <c r="H146" s="344">
        <f t="shared" si="9"/>
        <v>60</v>
      </c>
      <c r="I146" s="341" t="str">
        <f t="shared" si="10"/>
        <v>Grand Masters</v>
      </c>
      <c r="J146" s="340" t="s">
        <v>1318</v>
      </c>
      <c r="K146" s="345">
        <v>6205085090107</v>
      </c>
      <c r="L146" s="346" t="s">
        <v>1500</v>
      </c>
      <c r="M146" s="298"/>
      <c r="N146" s="299"/>
    </row>
    <row r="147" spans="1:14" s="236" customFormat="1" hidden="1" x14ac:dyDescent="0.25">
      <c r="A147" s="331" t="s">
        <v>651</v>
      </c>
      <c r="B147" s="332" t="s">
        <v>41</v>
      </c>
      <c r="C147" s="332" t="s">
        <v>196</v>
      </c>
      <c r="D147" s="332" t="s">
        <v>163</v>
      </c>
      <c r="E147" s="333" t="str">
        <f t="shared" si="8"/>
        <v>Men Senior</v>
      </c>
      <c r="F147" s="334">
        <v>30617</v>
      </c>
      <c r="G147" s="335">
        <f t="shared" si="11"/>
        <v>44926</v>
      </c>
      <c r="H147" s="336">
        <f t="shared" si="9"/>
        <v>39</v>
      </c>
      <c r="I147" s="333" t="str">
        <f t="shared" si="10"/>
        <v>Senior</v>
      </c>
      <c r="J147" s="332" t="s">
        <v>1318</v>
      </c>
      <c r="K147" s="337">
        <v>83102810462</v>
      </c>
      <c r="L147" s="338" t="s">
        <v>1498</v>
      </c>
      <c r="M147" s="296"/>
      <c r="N147" s="299"/>
    </row>
    <row r="148" spans="1:14" s="236" customFormat="1" ht="13" hidden="1" x14ac:dyDescent="0.25">
      <c r="A148" s="331" t="s">
        <v>652</v>
      </c>
      <c r="B148" s="332" t="s">
        <v>42</v>
      </c>
      <c r="C148" s="332" t="s">
        <v>429</v>
      </c>
      <c r="D148" s="332" t="s">
        <v>87</v>
      </c>
      <c r="E148" s="333" t="str">
        <f t="shared" si="8"/>
        <v>Ladies Grand Masters</v>
      </c>
      <c r="F148" s="334">
        <v>21323</v>
      </c>
      <c r="G148" s="335">
        <f t="shared" si="11"/>
        <v>44926</v>
      </c>
      <c r="H148" s="336">
        <f t="shared" si="9"/>
        <v>64</v>
      </c>
      <c r="I148" s="333" t="str">
        <f t="shared" si="10"/>
        <v>Grand Masters</v>
      </c>
      <c r="J148" s="332" t="s">
        <v>67</v>
      </c>
      <c r="K148" s="337">
        <v>5805180064005</v>
      </c>
      <c r="L148" s="338" t="s">
        <v>1501</v>
      </c>
      <c r="M148" s="298"/>
      <c r="N148" s="299"/>
    </row>
    <row r="149" spans="1:14" s="248" customFormat="1" ht="13" hidden="1" x14ac:dyDescent="0.25">
      <c r="A149" s="331" t="s">
        <v>653</v>
      </c>
      <c r="B149" s="332" t="s">
        <v>1632</v>
      </c>
      <c r="C149" s="332" t="s">
        <v>88</v>
      </c>
      <c r="D149" s="332" t="s">
        <v>89</v>
      </c>
      <c r="E149" s="333" t="str">
        <f t="shared" si="8"/>
        <v>Men Veteran</v>
      </c>
      <c r="F149" s="334">
        <v>28605</v>
      </c>
      <c r="G149" s="335">
        <f t="shared" si="11"/>
        <v>44926</v>
      </c>
      <c r="H149" s="336">
        <f t="shared" si="9"/>
        <v>44</v>
      </c>
      <c r="I149" s="333" t="str">
        <f t="shared" si="10"/>
        <v>Veteran</v>
      </c>
      <c r="J149" s="332" t="s">
        <v>1318</v>
      </c>
      <c r="K149" s="337">
        <v>78042510381</v>
      </c>
      <c r="L149" s="338" t="s">
        <v>1498</v>
      </c>
      <c r="M149" s="298"/>
      <c r="N149" s="299"/>
    </row>
    <row r="150" spans="1:14" s="248" customFormat="1" ht="13" hidden="1" x14ac:dyDescent="0.25">
      <c r="A150" s="339" t="s">
        <v>654</v>
      </c>
      <c r="B150" s="340" t="s">
        <v>40</v>
      </c>
      <c r="C150" s="340" t="s">
        <v>107</v>
      </c>
      <c r="D150" s="340" t="s">
        <v>198</v>
      </c>
      <c r="E150" s="341" t="str">
        <f t="shared" si="8"/>
        <v>Men Grand Masters</v>
      </c>
      <c r="F150" s="342">
        <v>20390</v>
      </c>
      <c r="G150" s="343">
        <f t="shared" si="11"/>
        <v>44926</v>
      </c>
      <c r="H150" s="344">
        <f t="shared" si="9"/>
        <v>67</v>
      </c>
      <c r="I150" s="341" t="str">
        <f t="shared" si="10"/>
        <v>Grand Masters</v>
      </c>
      <c r="J150" s="340" t="s">
        <v>1318</v>
      </c>
      <c r="K150" s="345">
        <v>55103010027</v>
      </c>
      <c r="L150" s="346" t="s">
        <v>1498</v>
      </c>
      <c r="M150" s="298"/>
      <c r="N150" s="299"/>
    </row>
    <row r="151" spans="1:14" s="236" customFormat="1" hidden="1" x14ac:dyDescent="0.25">
      <c r="A151" s="339" t="s">
        <v>1764</v>
      </c>
      <c r="B151" s="340" t="s">
        <v>1981</v>
      </c>
      <c r="C151" s="340" t="s">
        <v>2007</v>
      </c>
      <c r="D151" s="340" t="s">
        <v>2008</v>
      </c>
      <c r="E151" s="341" t="str">
        <f t="shared" si="8"/>
        <v>Men Master</v>
      </c>
      <c r="F151" s="342">
        <v>26639</v>
      </c>
      <c r="G151" s="343">
        <f t="shared" si="11"/>
        <v>44926</v>
      </c>
      <c r="H151" s="344">
        <f t="shared" si="9"/>
        <v>50</v>
      </c>
      <c r="I151" s="341" t="str">
        <f t="shared" si="10"/>
        <v>Master</v>
      </c>
      <c r="J151" s="340" t="s">
        <v>1318</v>
      </c>
      <c r="K151" s="345">
        <v>72120610320</v>
      </c>
      <c r="L151" s="346" t="s">
        <v>1498</v>
      </c>
      <c r="M151" s="294"/>
      <c r="N151" s="295"/>
    </row>
    <row r="152" spans="1:14" s="236" customFormat="1" ht="13" hidden="1" x14ac:dyDescent="0.25">
      <c r="A152" s="339" t="s">
        <v>655</v>
      </c>
      <c r="B152" s="340" t="s">
        <v>43</v>
      </c>
      <c r="C152" s="340" t="s">
        <v>391</v>
      </c>
      <c r="D152" s="340" t="s">
        <v>422</v>
      </c>
      <c r="E152" s="341" t="str">
        <f t="shared" si="8"/>
        <v>Men Veteran</v>
      </c>
      <c r="F152" s="342">
        <v>27224</v>
      </c>
      <c r="G152" s="343">
        <f t="shared" si="11"/>
        <v>44926</v>
      </c>
      <c r="H152" s="344">
        <f t="shared" si="9"/>
        <v>48</v>
      </c>
      <c r="I152" s="341" t="str">
        <f t="shared" si="10"/>
        <v>Veteran</v>
      </c>
      <c r="J152" s="340" t="s">
        <v>1318</v>
      </c>
      <c r="K152" s="345">
        <v>74071410310</v>
      </c>
      <c r="L152" s="346" t="s">
        <v>1498</v>
      </c>
      <c r="M152" s="298"/>
      <c r="N152" s="299"/>
    </row>
    <row r="153" spans="1:14" s="236" customFormat="1" ht="13" hidden="1" x14ac:dyDescent="0.25">
      <c r="A153" s="339" t="s">
        <v>656</v>
      </c>
      <c r="B153" s="340" t="s">
        <v>40</v>
      </c>
      <c r="C153" s="340" t="s">
        <v>204</v>
      </c>
      <c r="D153" s="340" t="s">
        <v>205</v>
      </c>
      <c r="E153" s="341" t="str">
        <f t="shared" si="8"/>
        <v>Men Veteran</v>
      </c>
      <c r="F153" s="342">
        <v>28357</v>
      </c>
      <c r="G153" s="343">
        <f t="shared" si="11"/>
        <v>44926</v>
      </c>
      <c r="H153" s="344">
        <f t="shared" si="9"/>
        <v>45</v>
      </c>
      <c r="I153" s="341" t="str">
        <f t="shared" si="10"/>
        <v>Veteran</v>
      </c>
      <c r="J153" s="340" t="s">
        <v>1318</v>
      </c>
      <c r="K153" s="345">
        <v>77082010354</v>
      </c>
      <c r="L153" s="346" t="s">
        <v>1498</v>
      </c>
      <c r="M153" s="298"/>
      <c r="N153" s="299"/>
    </row>
    <row r="154" spans="1:14" s="248" customFormat="1" ht="13" hidden="1" x14ac:dyDescent="0.25">
      <c r="A154" s="339" t="s">
        <v>657</v>
      </c>
      <c r="B154" s="340" t="s">
        <v>38</v>
      </c>
      <c r="C154" s="340" t="s">
        <v>473</v>
      </c>
      <c r="D154" s="340" t="s">
        <v>74</v>
      </c>
      <c r="E154" s="341" t="str">
        <f t="shared" si="8"/>
        <v>Ladies Veteran</v>
      </c>
      <c r="F154" s="342">
        <v>27616</v>
      </c>
      <c r="G154" s="343">
        <f t="shared" si="11"/>
        <v>44926</v>
      </c>
      <c r="H154" s="344">
        <f t="shared" si="9"/>
        <v>47</v>
      </c>
      <c r="I154" s="341" t="str">
        <f t="shared" si="10"/>
        <v>Veteran</v>
      </c>
      <c r="J154" s="340" t="s">
        <v>67</v>
      </c>
      <c r="K154" s="345">
        <v>75081050067</v>
      </c>
      <c r="L154" s="346" t="s">
        <v>1498</v>
      </c>
      <c r="M154" s="298"/>
      <c r="N154" s="299"/>
    </row>
    <row r="155" spans="1:14" s="248" customFormat="1" hidden="1" x14ac:dyDescent="0.25">
      <c r="A155" s="339" t="s">
        <v>1765</v>
      </c>
      <c r="B155" s="340" t="s">
        <v>1981</v>
      </c>
      <c r="C155" s="340" t="s">
        <v>1758</v>
      </c>
      <c r="D155" s="340" t="s">
        <v>366</v>
      </c>
      <c r="E155" s="341" t="str">
        <f t="shared" si="8"/>
        <v>Ladies Senior</v>
      </c>
      <c r="F155" s="342">
        <v>35445</v>
      </c>
      <c r="G155" s="343">
        <f t="shared" si="11"/>
        <v>44926</v>
      </c>
      <c r="H155" s="344">
        <f t="shared" si="9"/>
        <v>25</v>
      </c>
      <c r="I155" s="341" t="str">
        <f t="shared" si="10"/>
        <v>Senior</v>
      </c>
      <c r="J155" s="340" t="s">
        <v>67</v>
      </c>
      <c r="K155" s="345">
        <v>97011500057</v>
      </c>
      <c r="L155" s="346" t="s">
        <v>1498</v>
      </c>
      <c r="M155" s="294"/>
      <c r="N155" s="295"/>
    </row>
    <row r="156" spans="1:14" s="236" customFormat="1" ht="13" hidden="1" x14ac:dyDescent="0.25">
      <c r="A156" s="339" t="s">
        <v>658</v>
      </c>
      <c r="B156" s="340" t="s">
        <v>1981</v>
      </c>
      <c r="C156" s="340" t="s">
        <v>370</v>
      </c>
      <c r="D156" s="340" t="s">
        <v>368</v>
      </c>
      <c r="E156" s="341" t="str">
        <f t="shared" si="8"/>
        <v>Men Master</v>
      </c>
      <c r="F156" s="342">
        <v>23171</v>
      </c>
      <c r="G156" s="343">
        <f t="shared" si="11"/>
        <v>44926</v>
      </c>
      <c r="H156" s="344">
        <f t="shared" si="9"/>
        <v>59</v>
      </c>
      <c r="I156" s="341" t="str">
        <f t="shared" si="10"/>
        <v>Master</v>
      </c>
      <c r="J156" s="340" t="s">
        <v>1318</v>
      </c>
      <c r="K156" s="345">
        <v>63060900183</v>
      </c>
      <c r="L156" s="346" t="s">
        <v>1498</v>
      </c>
      <c r="M156" s="300"/>
      <c r="N156" s="295"/>
    </row>
    <row r="157" spans="1:14" s="248" customFormat="1" hidden="1" x14ac:dyDescent="0.25">
      <c r="A157" s="339" t="s">
        <v>659</v>
      </c>
      <c r="B157" s="340" t="s">
        <v>1981</v>
      </c>
      <c r="C157" s="340" t="s">
        <v>95</v>
      </c>
      <c r="D157" s="340" t="s">
        <v>393</v>
      </c>
      <c r="E157" s="341" t="str">
        <f t="shared" si="8"/>
        <v>Men Senior</v>
      </c>
      <c r="F157" s="342">
        <v>33995</v>
      </c>
      <c r="G157" s="343">
        <f t="shared" si="11"/>
        <v>44926</v>
      </c>
      <c r="H157" s="344">
        <f t="shared" si="9"/>
        <v>29</v>
      </c>
      <c r="I157" s="341" t="str">
        <f t="shared" si="10"/>
        <v>Senior</v>
      </c>
      <c r="J157" s="340" t="s">
        <v>1318</v>
      </c>
      <c r="K157" s="345">
        <v>9301260035</v>
      </c>
      <c r="L157" s="346" t="s">
        <v>1498</v>
      </c>
      <c r="M157" s="296"/>
      <c r="N157" s="299"/>
    </row>
    <row r="158" spans="1:14" s="248" customFormat="1" ht="13" hidden="1" x14ac:dyDescent="0.25">
      <c r="A158" s="348" t="s">
        <v>660</v>
      </c>
      <c r="B158" s="349" t="s">
        <v>1292</v>
      </c>
      <c r="C158" s="349" t="s">
        <v>471</v>
      </c>
      <c r="D158" s="349" t="s">
        <v>145</v>
      </c>
      <c r="E158" s="350" t="str">
        <f t="shared" si="8"/>
        <v>Ladies Master</v>
      </c>
      <c r="F158" s="351">
        <v>24211</v>
      </c>
      <c r="G158" s="352">
        <f t="shared" si="11"/>
        <v>44926</v>
      </c>
      <c r="H158" s="353">
        <f t="shared" si="9"/>
        <v>56</v>
      </c>
      <c r="I158" s="350" t="str">
        <f t="shared" si="10"/>
        <v>Master</v>
      </c>
      <c r="J158" s="349" t="s">
        <v>67</v>
      </c>
      <c r="K158" s="354">
        <v>66041400882</v>
      </c>
      <c r="L158" s="355" t="s">
        <v>1498</v>
      </c>
      <c r="M158" s="300"/>
      <c r="N158" s="295"/>
    </row>
    <row r="159" spans="1:14" s="236" customFormat="1" hidden="1" x14ac:dyDescent="0.25">
      <c r="A159" s="348" t="s">
        <v>1767</v>
      </c>
      <c r="B159" s="349" t="s">
        <v>1405</v>
      </c>
      <c r="C159" s="349" t="s">
        <v>1768</v>
      </c>
      <c r="D159" s="349" t="s">
        <v>251</v>
      </c>
      <c r="E159" s="350" t="str">
        <f t="shared" si="8"/>
        <v>Men Senior</v>
      </c>
      <c r="F159" s="351">
        <v>36060</v>
      </c>
      <c r="G159" s="352">
        <f t="shared" si="11"/>
        <v>44926</v>
      </c>
      <c r="H159" s="353">
        <f t="shared" si="9"/>
        <v>24</v>
      </c>
      <c r="I159" s="350" t="str">
        <f t="shared" si="10"/>
        <v>Senior</v>
      </c>
      <c r="J159" s="349" t="s">
        <v>1318</v>
      </c>
      <c r="K159" s="354"/>
      <c r="L159" s="355"/>
      <c r="M159" s="294"/>
      <c r="N159" s="295"/>
    </row>
    <row r="160" spans="1:14" s="236" customFormat="1" ht="13" hidden="1" x14ac:dyDescent="0.25">
      <c r="A160" s="331" t="s">
        <v>661</v>
      </c>
      <c r="B160" s="332" t="s">
        <v>44</v>
      </c>
      <c r="C160" s="332" t="s">
        <v>468</v>
      </c>
      <c r="D160" s="332" t="s">
        <v>328</v>
      </c>
      <c r="E160" s="333" t="str">
        <f t="shared" si="8"/>
        <v>Men Senior</v>
      </c>
      <c r="F160" s="334">
        <v>36537</v>
      </c>
      <c r="G160" s="335">
        <f t="shared" si="11"/>
        <v>44926</v>
      </c>
      <c r="H160" s="336">
        <f t="shared" si="9"/>
        <v>22</v>
      </c>
      <c r="I160" s="333" t="str">
        <f t="shared" si="10"/>
        <v>Senior</v>
      </c>
      <c r="J160" s="332" t="s">
        <v>1318</v>
      </c>
      <c r="K160" s="337" t="s">
        <v>1507</v>
      </c>
      <c r="L160" s="338" t="s">
        <v>1498</v>
      </c>
      <c r="M160" s="298"/>
      <c r="N160" s="299"/>
    </row>
    <row r="161" spans="1:14" s="236" customFormat="1" ht="13" hidden="1" x14ac:dyDescent="0.25">
      <c r="A161" s="339" t="s">
        <v>662</v>
      </c>
      <c r="B161" s="340" t="s">
        <v>47</v>
      </c>
      <c r="C161" s="340" t="s">
        <v>261</v>
      </c>
      <c r="D161" s="340" t="s">
        <v>121</v>
      </c>
      <c r="E161" s="341" t="str">
        <f t="shared" si="8"/>
        <v>Men Grand Masters</v>
      </c>
      <c r="F161" s="342">
        <v>19427</v>
      </c>
      <c r="G161" s="343">
        <f t="shared" si="11"/>
        <v>44926</v>
      </c>
      <c r="H161" s="344">
        <f t="shared" si="9"/>
        <v>69</v>
      </c>
      <c r="I161" s="341" t="str">
        <f t="shared" si="10"/>
        <v>Grand Masters</v>
      </c>
      <c r="J161" s="340" t="s">
        <v>1318</v>
      </c>
      <c r="K161" s="345">
        <v>53030900371</v>
      </c>
      <c r="L161" s="346" t="s">
        <v>1498</v>
      </c>
      <c r="M161" s="298"/>
      <c r="N161" s="299"/>
    </row>
    <row r="162" spans="1:14" s="236" customFormat="1" ht="13" hidden="1" x14ac:dyDescent="0.25">
      <c r="A162" s="339" t="s">
        <v>663</v>
      </c>
      <c r="B162" s="340" t="s">
        <v>40</v>
      </c>
      <c r="C162" s="340" t="s">
        <v>249</v>
      </c>
      <c r="D162" s="340" t="s">
        <v>355</v>
      </c>
      <c r="E162" s="341" t="str">
        <f t="shared" si="8"/>
        <v>Men Veteran</v>
      </c>
      <c r="F162" s="342">
        <v>29922</v>
      </c>
      <c r="G162" s="343">
        <f t="shared" si="11"/>
        <v>44926</v>
      </c>
      <c r="H162" s="344">
        <f t="shared" si="9"/>
        <v>41</v>
      </c>
      <c r="I162" s="341" t="str">
        <f t="shared" si="10"/>
        <v>Veteran</v>
      </c>
      <c r="J162" s="340" t="s">
        <v>1318</v>
      </c>
      <c r="K162" s="345">
        <v>81120210607</v>
      </c>
      <c r="L162" s="346" t="s">
        <v>1498</v>
      </c>
      <c r="M162" s="298"/>
      <c r="N162" s="299"/>
    </row>
    <row r="163" spans="1:14" s="236" customFormat="1" hidden="1" x14ac:dyDescent="0.25">
      <c r="A163" s="348" t="s">
        <v>1769</v>
      </c>
      <c r="B163" s="349" t="s">
        <v>1405</v>
      </c>
      <c r="C163" s="349" t="s">
        <v>246</v>
      </c>
      <c r="D163" s="349" t="s">
        <v>247</v>
      </c>
      <c r="E163" s="350" t="str">
        <f t="shared" si="8"/>
        <v>Men Veteran</v>
      </c>
      <c r="F163" s="351">
        <v>28757</v>
      </c>
      <c r="G163" s="352">
        <f t="shared" si="11"/>
        <v>44926</v>
      </c>
      <c r="H163" s="353">
        <f t="shared" si="9"/>
        <v>44</v>
      </c>
      <c r="I163" s="350" t="str">
        <f t="shared" si="10"/>
        <v>Veteran</v>
      </c>
      <c r="J163" s="349" t="s">
        <v>1318</v>
      </c>
      <c r="K163" s="354"/>
      <c r="L163" s="355"/>
      <c r="M163" s="294"/>
      <c r="N163" s="295"/>
    </row>
    <row r="164" spans="1:14" s="236" customFormat="1" ht="13" hidden="1" x14ac:dyDescent="0.25">
      <c r="A164" s="339" t="s">
        <v>664</v>
      </c>
      <c r="B164" s="340" t="s">
        <v>37</v>
      </c>
      <c r="C164" s="340" t="s">
        <v>485</v>
      </c>
      <c r="D164" s="340" t="s">
        <v>365</v>
      </c>
      <c r="E164" s="341" t="str">
        <f t="shared" si="8"/>
        <v>Ladies Master</v>
      </c>
      <c r="F164" s="342">
        <v>24046</v>
      </c>
      <c r="G164" s="343">
        <f t="shared" si="11"/>
        <v>44926</v>
      </c>
      <c r="H164" s="344">
        <f t="shared" si="9"/>
        <v>57</v>
      </c>
      <c r="I164" s="341" t="str">
        <f t="shared" si="10"/>
        <v>Master</v>
      </c>
      <c r="J164" s="340" t="s">
        <v>67</v>
      </c>
      <c r="K164" s="345">
        <v>65103100231</v>
      </c>
      <c r="L164" s="346" t="s">
        <v>1498</v>
      </c>
      <c r="M164" s="298"/>
      <c r="N164" s="299"/>
    </row>
    <row r="165" spans="1:14" s="236" customFormat="1" hidden="1" x14ac:dyDescent="0.25">
      <c r="A165" s="348" t="s">
        <v>1770</v>
      </c>
      <c r="B165" s="349" t="s">
        <v>1431</v>
      </c>
      <c r="C165" s="349" t="s">
        <v>213</v>
      </c>
      <c r="D165" s="349" t="s">
        <v>1771</v>
      </c>
      <c r="E165" s="350" t="str">
        <f t="shared" si="8"/>
        <v>Men Senior</v>
      </c>
      <c r="F165" s="351">
        <v>34872</v>
      </c>
      <c r="G165" s="352">
        <f t="shared" si="11"/>
        <v>44926</v>
      </c>
      <c r="H165" s="353">
        <f t="shared" si="9"/>
        <v>27</v>
      </c>
      <c r="I165" s="350" t="str">
        <f t="shared" si="10"/>
        <v>Senior</v>
      </c>
      <c r="J165" s="349" t="s">
        <v>1318</v>
      </c>
      <c r="K165" s="354"/>
      <c r="L165" s="355"/>
      <c r="M165" s="294"/>
      <c r="N165" s="295"/>
    </row>
    <row r="166" spans="1:14" s="248" customFormat="1" ht="13" hidden="1" x14ac:dyDescent="0.25">
      <c r="A166" s="339" t="s">
        <v>665</v>
      </c>
      <c r="B166" s="340" t="s">
        <v>40</v>
      </c>
      <c r="C166" s="340" t="s">
        <v>383</v>
      </c>
      <c r="D166" s="340" t="s">
        <v>114</v>
      </c>
      <c r="E166" s="341" t="str">
        <f t="shared" si="8"/>
        <v>Men Grand Masters</v>
      </c>
      <c r="F166" s="342">
        <v>22248</v>
      </c>
      <c r="G166" s="343">
        <f t="shared" si="11"/>
        <v>44926</v>
      </c>
      <c r="H166" s="344">
        <f t="shared" si="9"/>
        <v>62</v>
      </c>
      <c r="I166" s="341" t="str">
        <f t="shared" si="10"/>
        <v>Grand Masters</v>
      </c>
      <c r="J166" s="340" t="s">
        <v>1318</v>
      </c>
      <c r="K166" s="345">
        <v>60112800327</v>
      </c>
      <c r="L166" s="346" t="s">
        <v>1498</v>
      </c>
      <c r="M166" s="298"/>
      <c r="N166" s="299"/>
    </row>
    <row r="167" spans="1:14" s="248" customFormat="1" hidden="1" x14ac:dyDescent="0.25">
      <c r="A167" s="348" t="s">
        <v>666</v>
      </c>
      <c r="B167" s="349" t="s">
        <v>1308</v>
      </c>
      <c r="C167" s="349" t="s">
        <v>257</v>
      </c>
      <c r="D167" s="349" t="s">
        <v>276</v>
      </c>
      <c r="E167" s="350" t="str">
        <f t="shared" si="8"/>
        <v>Men Master</v>
      </c>
      <c r="F167" s="351">
        <v>25980</v>
      </c>
      <c r="G167" s="352">
        <f t="shared" si="11"/>
        <v>44926</v>
      </c>
      <c r="H167" s="353">
        <f t="shared" si="9"/>
        <v>51</v>
      </c>
      <c r="I167" s="350" t="str">
        <f t="shared" si="10"/>
        <v>Master</v>
      </c>
      <c r="J167" s="349" t="s">
        <v>1318</v>
      </c>
      <c r="K167" s="354">
        <v>71021600245</v>
      </c>
      <c r="L167" s="355" t="s">
        <v>1498</v>
      </c>
      <c r="M167" s="294"/>
      <c r="N167" s="295"/>
    </row>
    <row r="168" spans="1:14" s="236" customFormat="1" hidden="1" x14ac:dyDescent="0.25">
      <c r="A168" s="348" t="s">
        <v>1772</v>
      </c>
      <c r="B168" s="349" t="s">
        <v>1016</v>
      </c>
      <c r="C168" s="349" t="s">
        <v>1773</v>
      </c>
      <c r="D168" s="349" t="s">
        <v>1766</v>
      </c>
      <c r="E168" s="350" t="str">
        <f t="shared" si="8"/>
        <v>Men Grand Masters</v>
      </c>
      <c r="F168" s="351"/>
      <c r="G168" s="352">
        <f t="shared" si="11"/>
        <v>44926</v>
      </c>
      <c r="H168" s="353">
        <f t="shared" si="9"/>
        <v>123</v>
      </c>
      <c r="I168" s="350" t="str">
        <f t="shared" si="10"/>
        <v>Grand Masters</v>
      </c>
      <c r="J168" s="349" t="s">
        <v>1318</v>
      </c>
      <c r="K168" s="354"/>
      <c r="L168" s="355"/>
      <c r="M168" s="294"/>
      <c r="N168" s="295"/>
    </row>
    <row r="169" spans="1:14" s="248" customFormat="1" ht="13" hidden="1" x14ac:dyDescent="0.25">
      <c r="A169" s="339" t="s">
        <v>667</v>
      </c>
      <c r="B169" s="340" t="s">
        <v>50</v>
      </c>
      <c r="C169" s="340" t="s">
        <v>1966</v>
      </c>
      <c r="D169" s="340" t="s">
        <v>2009</v>
      </c>
      <c r="E169" s="341" t="str">
        <f t="shared" si="8"/>
        <v>Men Veteran</v>
      </c>
      <c r="F169" s="342">
        <v>29465</v>
      </c>
      <c r="G169" s="343">
        <f t="shared" si="11"/>
        <v>44926</v>
      </c>
      <c r="H169" s="344">
        <f t="shared" si="9"/>
        <v>42</v>
      </c>
      <c r="I169" s="341" t="str">
        <f t="shared" si="10"/>
        <v>Veteran</v>
      </c>
      <c r="J169" s="340" t="s">
        <v>1318</v>
      </c>
      <c r="K169" s="345">
        <v>80090110080</v>
      </c>
      <c r="L169" s="346" t="s">
        <v>1498</v>
      </c>
      <c r="M169" s="300"/>
      <c r="N169" s="295"/>
    </row>
    <row r="170" spans="1:14" s="248" customFormat="1" ht="13" hidden="1" x14ac:dyDescent="0.25">
      <c r="A170" s="348" t="s">
        <v>668</v>
      </c>
      <c r="B170" s="349" t="s">
        <v>1310</v>
      </c>
      <c r="C170" s="349" t="s">
        <v>289</v>
      </c>
      <c r="D170" s="349" t="s">
        <v>290</v>
      </c>
      <c r="E170" s="350" t="str">
        <f t="shared" si="8"/>
        <v>Men Veteran</v>
      </c>
      <c r="F170" s="351">
        <v>27544</v>
      </c>
      <c r="G170" s="352">
        <f t="shared" si="11"/>
        <v>44926</v>
      </c>
      <c r="H170" s="353">
        <f t="shared" si="9"/>
        <v>47</v>
      </c>
      <c r="I170" s="350" t="str">
        <f t="shared" si="10"/>
        <v>Veteran</v>
      </c>
      <c r="J170" s="349" t="s">
        <v>1318</v>
      </c>
      <c r="K170" s="354">
        <v>75053000034</v>
      </c>
      <c r="L170" s="355" t="s">
        <v>1498</v>
      </c>
      <c r="M170" s="300"/>
      <c r="N170" s="295"/>
    </row>
    <row r="171" spans="1:14" s="248" customFormat="1" ht="13" hidden="1" x14ac:dyDescent="0.25">
      <c r="A171" s="348" t="s">
        <v>669</v>
      </c>
      <c r="B171" s="349" t="s">
        <v>1293</v>
      </c>
      <c r="C171" s="349" t="s">
        <v>293</v>
      </c>
      <c r="D171" s="349" t="s">
        <v>333</v>
      </c>
      <c r="E171" s="350" t="str">
        <f t="shared" si="8"/>
        <v>Men Senior</v>
      </c>
      <c r="F171" s="351">
        <v>36838</v>
      </c>
      <c r="G171" s="352">
        <f t="shared" si="11"/>
        <v>44926</v>
      </c>
      <c r="H171" s="353">
        <f t="shared" si="9"/>
        <v>22</v>
      </c>
      <c r="I171" s="350" t="str">
        <f t="shared" si="10"/>
        <v>Senior</v>
      </c>
      <c r="J171" s="349" t="s">
        <v>1318</v>
      </c>
      <c r="K171" s="354"/>
      <c r="L171" s="355" t="s">
        <v>1498</v>
      </c>
      <c r="M171" s="298"/>
      <c r="N171" s="299"/>
    </row>
    <row r="172" spans="1:14" s="248" customFormat="1" hidden="1" x14ac:dyDescent="0.25">
      <c r="A172" s="348" t="s">
        <v>670</v>
      </c>
      <c r="B172" s="349" t="s">
        <v>1308</v>
      </c>
      <c r="C172" s="349" t="s">
        <v>2010</v>
      </c>
      <c r="D172" s="349" t="s">
        <v>146</v>
      </c>
      <c r="E172" s="350" t="str">
        <f t="shared" si="8"/>
        <v>Men Veteran</v>
      </c>
      <c r="F172" s="351">
        <v>29465</v>
      </c>
      <c r="G172" s="352">
        <f t="shared" si="11"/>
        <v>44926</v>
      </c>
      <c r="H172" s="353">
        <f t="shared" si="9"/>
        <v>42</v>
      </c>
      <c r="I172" s="350" t="str">
        <f t="shared" si="10"/>
        <v>Veteran</v>
      </c>
      <c r="J172" s="349" t="s">
        <v>1318</v>
      </c>
      <c r="K172" s="354">
        <v>80090110463</v>
      </c>
      <c r="L172" s="355" t="s">
        <v>1498</v>
      </c>
      <c r="M172" s="294"/>
      <c r="N172" s="295"/>
    </row>
    <row r="173" spans="1:14" s="236" customFormat="1" ht="13" hidden="1" x14ac:dyDescent="0.25">
      <c r="A173" s="339" t="s">
        <v>671</v>
      </c>
      <c r="B173" s="340" t="s">
        <v>43</v>
      </c>
      <c r="C173" s="340" t="s">
        <v>177</v>
      </c>
      <c r="D173" s="340" t="s">
        <v>295</v>
      </c>
      <c r="E173" s="341" t="str">
        <f t="shared" si="8"/>
        <v>Men Veteran</v>
      </c>
      <c r="F173" s="342">
        <v>27779</v>
      </c>
      <c r="G173" s="343">
        <f t="shared" si="11"/>
        <v>44926</v>
      </c>
      <c r="H173" s="344">
        <f t="shared" si="9"/>
        <v>46</v>
      </c>
      <c r="I173" s="341" t="str">
        <f t="shared" si="10"/>
        <v>Veteran</v>
      </c>
      <c r="J173" s="340" t="s">
        <v>1318</v>
      </c>
      <c r="K173" s="345">
        <v>76012000154</v>
      </c>
      <c r="L173" s="346" t="s">
        <v>1498</v>
      </c>
      <c r="M173" s="298"/>
      <c r="N173" s="299"/>
    </row>
    <row r="174" spans="1:14" s="236" customFormat="1" ht="13" hidden="1" x14ac:dyDescent="0.25">
      <c r="A174" s="339" t="s">
        <v>672</v>
      </c>
      <c r="B174" s="340" t="s">
        <v>37</v>
      </c>
      <c r="C174" s="340" t="s">
        <v>127</v>
      </c>
      <c r="D174" s="340" t="s">
        <v>319</v>
      </c>
      <c r="E174" s="341" t="str">
        <f t="shared" si="8"/>
        <v>Men Master</v>
      </c>
      <c r="F174" s="342">
        <v>26070</v>
      </c>
      <c r="G174" s="343">
        <f t="shared" si="11"/>
        <v>44926</v>
      </c>
      <c r="H174" s="344">
        <f t="shared" si="9"/>
        <v>51</v>
      </c>
      <c r="I174" s="341" t="str">
        <f t="shared" si="10"/>
        <v>Master</v>
      </c>
      <c r="J174" s="340" t="s">
        <v>1318</v>
      </c>
      <c r="K174" s="345">
        <v>71051710127</v>
      </c>
      <c r="L174" s="346" t="s">
        <v>1498</v>
      </c>
      <c r="M174" s="298"/>
      <c r="N174" s="299"/>
    </row>
    <row r="175" spans="1:14" s="236" customFormat="1" ht="13" hidden="1" x14ac:dyDescent="0.25">
      <c r="A175" s="339" t="s">
        <v>673</v>
      </c>
      <c r="B175" s="340" t="s">
        <v>37</v>
      </c>
      <c r="C175" s="340" t="s">
        <v>231</v>
      </c>
      <c r="D175" s="340" t="s">
        <v>946</v>
      </c>
      <c r="E175" s="341" t="str">
        <f t="shared" si="8"/>
        <v>Men Senior</v>
      </c>
      <c r="F175" s="342">
        <v>33288</v>
      </c>
      <c r="G175" s="343">
        <f t="shared" si="11"/>
        <v>44926</v>
      </c>
      <c r="H175" s="344">
        <f t="shared" si="9"/>
        <v>31</v>
      </c>
      <c r="I175" s="341" t="str">
        <f t="shared" si="10"/>
        <v>Senior</v>
      </c>
      <c r="J175" s="340" t="s">
        <v>1318</v>
      </c>
      <c r="K175" s="345">
        <v>91021900583</v>
      </c>
      <c r="L175" s="346" t="s">
        <v>1498</v>
      </c>
      <c r="M175" s="298"/>
      <c r="N175" s="299"/>
    </row>
    <row r="176" spans="1:14" s="236" customFormat="1" ht="13" hidden="1" x14ac:dyDescent="0.25">
      <c r="A176" s="339" t="s">
        <v>674</v>
      </c>
      <c r="B176" s="340" t="s">
        <v>50</v>
      </c>
      <c r="C176" s="340" t="s">
        <v>463</v>
      </c>
      <c r="D176" s="340" t="s">
        <v>112</v>
      </c>
      <c r="E176" s="341" t="str">
        <f t="shared" si="8"/>
        <v>Men Senior</v>
      </c>
      <c r="F176" s="342">
        <v>33914</v>
      </c>
      <c r="G176" s="343">
        <f t="shared" si="11"/>
        <v>44926</v>
      </c>
      <c r="H176" s="344">
        <f t="shared" si="9"/>
        <v>30</v>
      </c>
      <c r="I176" s="341" t="str">
        <f t="shared" si="10"/>
        <v>Senior</v>
      </c>
      <c r="J176" s="340" t="s">
        <v>1318</v>
      </c>
      <c r="K176" s="345">
        <v>92110600470</v>
      </c>
      <c r="L176" s="346" t="s">
        <v>1498</v>
      </c>
      <c r="M176" s="298"/>
      <c r="N176" s="299"/>
    </row>
    <row r="177" spans="1:14" s="236" customFormat="1" ht="13" hidden="1" x14ac:dyDescent="0.25">
      <c r="A177" s="339" t="s">
        <v>675</v>
      </c>
      <c r="B177" s="340" t="s">
        <v>39</v>
      </c>
      <c r="C177" s="340" t="s">
        <v>199</v>
      </c>
      <c r="D177" s="340" t="s">
        <v>1119</v>
      </c>
      <c r="E177" s="341" t="str">
        <f t="shared" si="8"/>
        <v>Men Senior</v>
      </c>
      <c r="F177" s="342">
        <v>35943</v>
      </c>
      <c r="G177" s="343">
        <f t="shared" si="11"/>
        <v>44926</v>
      </c>
      <c r="H177" s="344">
        <f t="shared" si="9"/>
        <v>24</v>
      </c>
      <c r="I177" s="341" t="str">
        <f t="shared" si="10"/>
        <v>Senior</v>
      </c>
      <c r="J177" s="340" t="s">
        <v>1318</v>
      </c>
      <c r="K177" s="345">
        <v>67090810054</v>
      </c>
      <c r="L177" s="346" t="s">
        <v>1498</v>
      </c>
      <c r="M177" s="298"/>
      <c r="N177" s="299"/>
    </row>
    <row r="178" spans="1:14" s="236" customFormat="1" ht="13" hidden="1" x14ac:dyDescent="0.25">
      <c r="A178" s="339" t="s">
        <v>676</v>
      </c>
      <c r="B178" s="340" t="s">
        <v>49</v>
      </c>
      <c r="C178" s="340" t="s">
        <v>106</v>
      </c>
      <c r="D178" s="340" t="s">
        <v>87</v>
      </c>
      <c r="E178" s="341" t="str">
        <f t="shared" si="8"/>
        <v>Men Veteran</v>
      </c>
      <c r="F178" s="342">
        <v>27848</v>
      </c>
      <c r="G178" s="343">
        <f t="shared" si="11"/>
        <v>44926</v>
      </c>
      <c r="H178" s="344">
        <f t="shared" si="9"/>
        <v>46</v>
      </c>
      <c r="I178" s="341" t="str">
        <f t="shared" si="10"/>
        <v>Veteran</v>
      </c>
      <c r="J178" s="340" t="s">
        <v>1318</v>
      </c>
      <c r="K178" s="345">
        <v>76032900053</v>
      </c>
      <c r="L178" s="346" t="s">
        <v>1498</v>
      </c>
      <c r="M178" s="298"/>
      <c r="N178" s="299"/>
    </row>
    <row r="179" spans="1:14" s="236" customFormat="1" hidden="1" x14ac:dyDescent="0.25">
      <c r="A179" s="348" t="s">
        <v>677</v>
      </c>
      <c r="B179" s="349" t="s">
        <v>1308</v>
      </c>
      <c r="C179" s="349" t="s">
        <v>2011</v>
      </c>
      <c r="D179" s="349" t="s">
        <v>146</v>
      </c>
      <c r="E179" s="350" t="str">
        <f t="shared" si="8"/>
        <v>Men U/16</v>
      </c>
      <c r="F179" s="351">
        <v>39284</v>
      </c>
      <c r="G179" s="352">
        <f t="shared" si="11"/>
        <v>44926</v>
      </c>
      <c r="H179" s="353">
        <f t="shared" si="9"/>
        <v>15</v>
      </c>
      <c r="I179" s="350" t="str">
        <f t="shared" si="10"/>
        <v>U/16</v>
      </c>
      <c r="J179" s="349" t="s">
        <v>1318</v>
      </c>
      <c r="K179" s="354">
        <v>20070721</v>
      </c>
      <c r="L179" s="355" t="s">
        <v>1498</v>
      </c>
      <c r="M179" s="294"/>
      <c r="N179" s="295"/>
    </row>
    <row r="180" spans="1:14" s="236" customFormat="1" hidden="1" x14ac:dyDescent="0.25">
      <c r="A180" s="331" t="s">
        <v>1774</v>
      </c>
      <c r="B180" s="332" t="s">
        <v>42</v>
      </c>
      <c r="C180" s="332" t="s">
        <v>286</v>
      </c>
      <c r="D180" s="332" t="s">
        <v>396</v>
      </c>
      <c r="E180" s="333" t="str">
        <f t="shared" si="8"/>
        <v>Men Veteran</v>
      </c>
      <c r="F180" s="334">
        <v>27518</v>
      </c>
      <c r="G180" s="335">
        <f t="shared" si="11"/>
        <v>44926</v>
      </c>
      <c r="H180" s="336">
        <f t="shared" si="9"/>
        <v>47</v>
      </c>
      <c r="I180" s="333" t="str">
        <f t="shared" si="10"/>
        <v>Veteran</v>
      </c>
      <c r="J180" s="332" t="s">
        <v>1318</v>
      </c>
      <c r="K180" s="337">
        <v>75050410557</v>
      </c>
      <c r="L180" s="338" t="s">
        <v>1498</v>
      </c>
      <c r="M180" s="294"/>
      <c r="N180" s="295"/>
    </row>
    <row r="181" spans="1:14" s="248" customFormat="1" ht="13" hidden="1" x14ac:dyDescent="0.25">
      <c r="A181" s="339" t="s">
        <v>678</v>
      </c>
      <c r="B181" s="340" t="s">
        <v>37</v>
      </c>
      <c r="C181" s="340" t="s">
        <v>231</v>
      </c>
      <c r="D181" s="340" t="s">
        <v>188</v>
      </c>
      <c r="E181" s="341" t="str">
        <f t="shared" si="8"/>
        <v>Men U/21</v>
      </c>
      <c r="F181" s="342">
        <v>37971</v>
      </c>
      <c r="G181" s="343">
        <f t="shared" si="11"/>
        <v>44926</v>
      </c>
      <c r="H181" s="344">
        <f t="shared" si="9"/>
        <v>19</v>
      </c>
      <c r="I181" s="341" t="str">
        <f t="shared" si="10"/>
        <v>U/21</v>
      </c>
      <c r="J181" s="340" t="s">
        <v>1318</v>
      </c>
      <c r="K181" s="360" t="s">
        <v>2012</v>
      </c>
      <c r="L181" s="346" t="s">
        <v>1498</v>
      </c>
      <c r="M181" s="298"/>
      <c r="N181" s="299"/>
    </row>
    <row r="182" spans="1:14" s="236" customFormat="1" ht="13" hidden="1" x14ac:dyDescent="0.25">
      <c r="A182" s="339" t="s">
        <v>679</v>
      </c>
      <c r="B182" s="340" t="s">
        <v>37</v>
      </c>
      <c r="C182" s="340" t="s">
        <v>1775</v>
      </c>
      <c r="D182" s="340" t="s">
        <v>188</v>
      </c>
      <c r="E182" s="341" t="str">
        <f t="shared" si="8"/>
        <v>Men U/21</v>
      </c>
      <c r="F182" s="342">
        <v>38698</v>
      </c>
      <c r="G182" s="343">
        <f t="shared" si="11"/>
        <v>44926</v>
      </c>
      <c r="H182" s="344">
        <f t="shared" si="9"/>
        <v>17</v>
      </c>
      <c r="I182" s="341" t="str">
        <f t="shared" si="10"/>
        <v>U/21</v>
      </c>
      <c r="J182" s="340" t="s">
        <v>1318</v>
      </c>
      <c r="K182" s="345">
        <v>20051212</v>
      </c>
      <c r="L182" s="346" t="s">
        <v>1498</v>
      </c>
      <c r="M182" s="298"/>
      <c r="N182" s="299"/>
    </row>
    <row r="183" spans="1:14" s="248" customFormat="1" ht="13" hidden="1" x14ac:dyDescent="0.25">
      <c r="A183" s="339" t="s">
        <v>680</v>
      </c>
      <c r="B183" s="340" t="s">
        <v>1981</v>
      </c>
      <c r="C183" s="340" t="s">
        <v>196</v>
      </c>
      <c r="D183" s="340" t="s">
        <v>394</v>
      </c>
      <c r="E183" s="341" t="str">
        <f t="shared" si="8"/>
        <v>Men Senior</v>
      </c>
      <c r="F183" s="342">
        <v>34320</v>
      </c>
      <c r="G183" s="343">
        <f t="shared" si="11"/>
        <v>44926</v>
      </c>
      <c r="H183" s="344">
        <f t="shared" si="9"/>
        <v>29</v>
      </c>
      <c r="I183" s="341" t="str">
        <f t="shared" si="10"/>
        <v>Senior</v>
      </c>
      <c r="J183" s="340" t="s">
        <v>1318</v>
      </c>
      <c r="K183" s="345">
        <v>93121700111</v>
      </c>
      <c r="L183" s="346" t="s">
        <v>1498</v>
      </c>
      <c r="M183" s="300"/>
      <c r="N183" s="295"/>
    </row>
    <row r="184" spans="1:14" s="236" customFormat="1" ht="13" hidden="1" x14ac:dyDescent="0.25">
      <c r="A184" s="339" t="s">
        <v>681</v>
      </c>
      <c r="B184" s="340" t="s">
        <v>1633</v>
      </c>
      <c r="C184" s="340" t="s">
        <v>472</v>
      </c>
      <c r="D184" s="340" t="s">
        <v>148</v>
      </c>
      <c r="E184" s="341" t="str">
        <f t="shared" si="8"/>
        <v>Ladies Veteran</v>
      </c>
      <c r="F184" s="342">
        <v>28800</v>
      </c>
      <c r="G184" s="343">
        <f t="shared" si="11"/>
        <v>44926</v>
      </c>
      <c r="H184" s="344">
        <f t="shared" si="9"/>
        <v>44</v>
      </c>
      <c r="I184" s="341" t="str">
        <f t="shared" si="10"/>
        <v>Veteran</v>
      </c>
      <c r="J184" s="340" t="s">
        <v>67</v>
      </c>
      <c r="K184" s="297">
        <v>78110610137</v>
      </c>
      <c r="L184" s="296" t="s">
        <v>1498</v>
      </c>
      <c r="M184" s="298"/>
      <c r="N184" s="299"/>
    </row>
    <row r="185" spans="1:14" s="236" customFormat="1" ht="13" hidden="1" x14ac:dyDescent="0.25">
      <c r="A185" s="331" t="s">
        <v>682</v>
      </c>
      <c r="B185" s="332" t="s">
        <v>41</v>
      </c>
      <c r="C185" s="332" t="s">
        <v>1553</v>
      </c>
      <c r="D185" s="332" t="s">
        <v>395</v>
      </c>
      <c r="E185" s="333" t="str">
        <f t="shared" si="8"/>
        <v>Ladies Grand Masters</v>
      </c>
      <c r="F185" s="334">
        <v>21087</v>
      </c>
      <c r="G185" s="335">
        <f t="shared" si="11"/>
        <v>44926</v>
      </c>
      <c r="H185" s="336">
        <f t="shared" si="9"/>
        <v>65</v>
      </c>
      <c r="I185" s="333" t="str">
        <f t="shared" si="10"/>
        <v>Grand Masters</v>
      </c>
      <c r="J185" s="332" t="s">
        <v>67</v>
      </c>
      <c r="K185" s="337">
        <v>57092400260</v>
      </c>
      <c r="L185" s="338" t="s">
        <v>1498</v>
      </c>
      <c r="M185" s="298"/>
      <c r="N185" s="299"/>
    </row>
    <row r="186" spans="1:14" s="248" customFormat="1" ht="13" hidden="1" x14ac:dyDescent="0.25">
      <c r="A186" s="339" t="s">
        <v>683</v>
      </c>
      <c r="B186" s="340" t="s">
        <v>48</v>
      </c>
      <c r="C186" s="340" t="s">
        <v>107</v>
      </c>
      <c r="D186" s="340" t="s">
        <v>2013</v>
      </c>
      <c r="E186" s="341" t="str">
        <f t="shared" si="8"/>
        <v>Men Grand Masters</v>
      </c>
      <c r="F186" s="342">
        <v>22780</v>
      </c>
      <c r="G186" s="343">
        <f t="shared" si="11"/>
        <v>44926</v>
      </c>
      <c r="H186" s="344">
        <f t="shared" si="9"/>
        <v>60</v>
      </c>
      <c r="I186" s="341" t="str">
        <f t="shared" si="10"/>
        <v>Grand Masters</v>
      </c>
      <c r="J186" s="340" t="s">
        <v>1318</v>
      </c>
      <c r="K186" s="345">
        <v>62051400350</v>
      </c>
      <c r="L186" s="346" t="s">
        <v>1498</v>
      </c>
      <c r="M186" s="298"/>
      <c r="N186" s="299"/>
    </row>
    <row r="187" spans="1:14" s="248" customFormat="1" hidden="1" x14ac:dyDescent="0.25">
      <c r="A187" s="339" t="s">
        <v>1776</v>
      </c>
      <c r="B187" s="340" t="s">
        <v>50</v>
      </c>
      <c r="C187" s="340" t="s">
        <v>2014</v>
      </c>
      <c r="D187" s="340" t="s">
        <v>2009</v>
      </c>
      <c r="E187" s="341" t="str">
        <f t="shared" si="8"/>
        <v>Men U/21</v>
      </c>
      <c r="F187" s="342">
        <v>36956</v>
      </c>
      <c r="G187" s="343">
        <f t="shared" si="11"/>
        <v>44926</v>
      </c>
      <c r="H187" s="344">
        <f t="shared" si="9"/>
        <v>21</v>
      </c>
      <c r="I187" s="341" t="str">
        <f t="shared" si="10"/>
        <v>U/21</v>
      </c>
      <c r="J187" s="340" t="s">
        <v>1318</v>
      </c>
      <c r="K187" s="360" t="s">
        <v>2015</v>
      </c>
      <c r="L187" s="346" t="s">
        <v>1498</v>
      </c>
      <c r="M187" s="294"/>
      <c r="N187" s="295"/>
    </row>
    <row r="188" spans="1:14" s="236" customFormat="1" ht="13" hidden="1" x14ac:dyDescent="0.25">
      <c r="A188" s="348" t="s">
        <v>684</v>
      </c>
      <c r="B188" s="349" t="s">
        <v>1292</v>
      </c>
      <c r="C188" s="349" t="s">
        <v>101</v>
      </c>
      <c r="D188" s="349" t="s">
        <v>102</v>
      </c>
      <c r="E188" s="350" t="str">
        <f t="shared" si="8"/>
        <v>Men Veteran</v>
      </c>
      <c r="F188" s="351">
        <v>30055</v>
      </c>
      <c r="G188" s="352">
        <f t="shared" si="11"/>
        <v>44926</v>
      </c>
      <c r="H188" s="353">
        <f t="shared" si="9"/>
        <v>40</v>
      </c>
      <c r="I188" s="350" t="str">
        <f t="shared" si="10"/>
        <v>Veteran</v>
      </c>
      <c r="J188" s="349" t="s">
        <v>1318</v>
      </c>
      <c r="K188" s="354">
        <v>73113010117</v>
      </c>
      <c r="L188" s="355" t="s">
        <v>1498</v>
      </c>
      <c r="M188" s="298"/>
      <c r="N188" s="299"/>
    </row>
    <row r="189" spans="1:14" s="248" customFormat="1" ht="13" hidden="1" x14ac:dyDescent="0.25">
      <c r="A189" s="331" t="s">
        <v>685</v>
      </c>
      <c r="B189" s="332" t="s">
        <v>44</v>
      </c>
      <c r="C189" s="332" t="s">
        <v>478</v>
      </c>
      <c r="D189" s="332" t="s">
        <v>176</v>
      </c>
      <c r="E189" s="333" t="str">
        <f t="shared" si="8"/>
        <v>Ladies Grand Masters</v>
      </c>
      <c r="F189" s="334">
        <v>20253</v>
      </c>
      <c r="G189" s="335">
        <f t="shared" si="11"/>
        <v>44926</v>
      </c>
      <c r="H189" s="336">
        <f t="shared" si="9"/>
        <v>67</v>
      </c>
      <c r="I189" s="333" t="str">
        <f t="shared" si="10"/>
        <v>Grand Masters</v>
      </c>
      <c r="J189" s="332" t="s">
        <v>67</v>
      </c>
      <c r="K189" s="337">
        <v>55061310047</v>
      </c>
      <c r="L189" s="338" t="s">
        <v>1500</v>
      </c>
      <c r="M189" s="298"/>
      <c r="N189" s="299"/>
    </row>
    <row r="190" spans="1:14" s="236" customFormat="1" hidden="1" x14ac:dyDescent="0.25">
      <c r="A190" s="348" t="s">
        <v>1778</v>
      </c>
      <c r="B190" s="349" t="s">
        <v>1016</v>
      </c>
      <c r="C190" s="349" t="s">
        <v>100</v>
      </c>
      <c r="D190" s="349" t="s">
        <v>1779</v>
      </c>
      <c r="E190" s="350" t="str">
        <f t="shared" si="8"/>
        <v>Men Grand Masters</v>
      </c>
      <c r="F190" s="351"/>
      <c r="G190" s="352">
        <f t="shared" si="11"/>
        <v>44926</v>
      </c>
      <c r="H190" s="353">
        <f t="shared" si="9"/>
        <v>123</v>
      </c>
      <c r="I190" s="350" t="str">
        <f t="shared" si="10"/>
        <v>Grand Masters</v>
      </c>
      <c r="J190" s="349" t="s">
        <v>1318</v>
      </c>
      <c r="K190" s="354"/>
      <c r="L190" s="355"/>
      <c r="M190" s="294"/>
      <c r="N190" s="295"/>
    </row>
    <row r="191" spans="1:14" s="236" customFormat="1" hidden="1" x14ac:dyDescent="0.25">
      <c r="A191" s="339" t="s">
        <v>686</v>
      </c>
      <c r="B191" s="340" t="s">
        <v>43</v>
      </c>
      <c r="C191" s="340" t="s">
        <v>2016</v>
      </c>
      <c r="D191" s="340" t="s">
        <v>1777</v>
      </c>
      <c r="E191" s="341" t="str">
        <f t="shared" si="8"/>
        <v>Men Senior</v>
      </c>
      <c r="F191" s="342">
        <v>36841</v>
      </c>
      <c r="G191" s="343">
        <f t="shared" si="11"/>
        <v>44926</v>
      </c>
      <c r="H191" s="344">
        <f t="shared" si="9"/>
        <v>22</v>
      </c>
      <c r="I191" s="341" t="str">
        <f t="shared" si="10"/>
        <v>Senior</v>
      </c>
      <c r="J191" s="340" t="s">
        <v>1318</v>
      </c>
      <c r="K191" s="345">
        <v>111100224</v>
      </c>
      <c r="L191" s="346" t="s">
        <v>1498</v>
      </c>
      <c r="M191" s="294"/>
      <c r="N191" s="295"/>
    </row>
    <row r="192" spans="1:14" s="248" customFormat="1" ht="13" hidden="1" x14ac:dyDescent="0.25">
      <c r="A192" s="348" t="s">
        <v>687</v>
      </c>
      <c r="B192" s="349" t="s">
        <v>1310</v>
      </c>
      <c r="C192" s="349" t="s">
        <v>103</v>
      </c>
      <c r="D192" s="349" t="s">
        <v>407</v>
      </c>
      <c r="E192" s="350" t="str">
        <f t="shared" si="8"/>
        <v>Men Senior</v>
      </c>
      <c r="F192" s="351">
        <v>36136</v>
      </c>
      <c r="G192" s="352">
        <f t="shared" si="11"/>
        <v>44926</v>
      </c>
      <c r="H192" s="353">
        <f t="shared" si="9"/>
        <v>24</v>
      </c>
      <c r="I192" s="350" t="str">
        <f t="shared" si="10"/>
        <v>Senior</v>
      </c>
      <c r="J192" s="349" t="s">
        <v>1318</v>
      </c>
      <c r="K192" s="354"/>
      <c r="L192" s="355" t="s">
        <v>1498</v>
      </c>
      <c r="M192" s="300"/>
      <c r="N192" s="295"/>
    </row>
    <row r="193" spans="1:14" s="236" customFormat="1" ht="13" hidden="1" x14ac:dyDescent="0.25">
      <c r="A193" s="348" t="s">
        <v>688</v>
      </c>
      <c r="B193" s="349" t="s">
        <v>1307</v>
      </c>
      <c r="C193" s="349" t="s">
        <v>2017</v>
      </c>
      <c r="D193" s="349" t="s">
        <v>2018</v>
      </c>
      <c r="E193" s="350" t="str">
        <f t="shared" si="8"/>
        <v>Ladies Senior</v>
      </c>
      <c r="F193" s="351">
        <v>32206</v>
      </c>
      <c r="G193" s="352">
        <f t="shared" si="11"/>
        <v>44926</v>
      </c>
      <c r="H193" s="353">
        <f t="shared" si="9"/>
        <v>34</v>
      </c>
      <c r="I193" s="350" t="str">
        <f t="shared" si="10"/>
        <v>Senior</v>
      </c>
      <c r="J193" s="349" t="s">
        <v>67</v>
      </c>
      <c r="K193" s="354">
        <v>88030400012</v>
      </c>
      <c r="L193" s="355" t="s">
        <v>1498</v>
      </c>
      <c r="M193" s="300"/>
      <c r="N193" s="295"/>
    </row>
    <row r="194" spans="1:14" s="236" customFormat="1" hidden="1" x14ac:dyDescent="0.25">
      <c r="A194" s="339" t="s">
        <v>689</v>
      </c>
      <c r="B194" s="332" t="s">
        <v>1634</v>
      </c>
      <c r="C194" s="340" t="s">
        <v>322</v>
      </c>
      <c r="D194" s="340" t="s">
        <v>307</v>
      </c>
      <c r="E194" s="341" t="str">
        <f t="shared" si="8"/>
        <v>Men Senior</v>
      </c>
      <c r="F194" s="342">
        <v>32554</v>
      </c>
      <c r="G194" s="343">
        <f t="shared" si="11"/>
        <v>44926</v>
      </c>
      <c r="H194" s="344">
        <f t="shared" si="9"/>
        <v>33</v>
      </c>
      <c r="I194" s="341" t="str">
        <f t="shared" si="10"/>
        <v>Senior</v>
      </c>
      <c r="J194" s="340" t="s">
        <v>1318</v>
      </c>
      <c r="K194" s="345">
        <v>89021500132</v>
      </c>
      <c r="L194" s="346" t="s">
        <v>1498</v>
      </c>
      <c r="M194" s="296"/>
      <c r="N194" s="299"/>
    </row>
    <row r="195" spans="1:14" s="248" customFormat="1" ht="13" hidden="1" x14ac:dyDescent="0.25">
      <c r="A195" s="339" t="s">
        <v>690</v>
      </c>
      <c r="B195" s="340" t="s">
        <v>48</v>
      </c>
      <c r="C195" s="340" t="s">
        <v>467</v>
      </c>
      <c r="D195" s="340" t="s">
        <v>347</v>
      </c>
      <c r="E195" s="341" t="str">
        <f t="shared" si="8"/>
        <v>Men Senior</v>
      </c>
      <c r="F195" s="342">
        <v>35184</v>
      </c>
      <c r="G195" s="343">
        <f t="shared" si="11"/>
        <v>44926</v>
      </c>
      <c r="H195" s="344">
        <f t="shared" si="9"/>
        <v>26</v>
      </c>
      <c r="I195" s="341" t="str">
        <f t="shared" si="10"/>
        <v>Senior</v>
      </c>
      <c r="J195" s="340" t="s">
        <v>1318</v>
      </c>
      <c r="K195" s="345">
        <v>96042900161</v>
      </c>
      <c r="L195" s="346" t="s">
        <v>1498</v>
      </c>
      <c r="M195" s="300"/>
      <c r="N195" s="295"/>
    </row>
    <row r="196" spans="1:14" s="248" customFormat="1" ht="13" hidden="1" x14ac:dyDescent="0.25">
      <c r="A196" s="339" t="s">
        <v>691</v>
      </c>
      <c r="B196" s="340" t="s">
        <v>48</v>
      </c>
      <c r="C196" s="340" t="s">
        <v>254</v>
      </c>
      <c r="D196" s="340" t="s">
        <v>347</v>
      </c>
      <c r="E196" s="341" t="str">
        <f t="shared" si="8"/>
        <v>Men Master</v>
      </c>
      <c r="F196" s="342">
        <v>23476</v>
      </c>
      <c r="G196" s="343">
        <f t="shared" si="11"/>
        <v>44926</v>
      </c>
      <c r="H196" s="344">
        <f t="shared" si="9"/>
        <v>58</v>
      </c>
      <c r="I196" s="341" t="str">
        <f t="shared" si="10"/>
        <v>Master</v>
      </c>
      <c r="J196" s="340" t="s">
        <v>1318</v>
      </c>
      <c r="K196" s="345">
        <v>64040900294</v>
      </c>
      <c r="L196" s="346" t="s">
        <v>1498</v>
      </c>
      <c r="M196" s="298"/>
      <c r="N196" s="299"/>
    </row>
    <row r="197" spans="1:14" s="248" customFormat="1" ht="13" hidden="1" x14ac:dyDescent="0.25">
      <c r="A197" s="339" t="s">
        <v>692</v>
      </c>
      <c r="B197" s="340" t="s">
        <v>48</v>
      </c>
      <c r="C197" s="340" t="s">
        <v>337</v>
      </c>
      <c r="D197" s="340" t="s">
        <v>346</v>
      </c>
      <c r="E197" s="341" t="str">
        <f t="shared" ref="E197:E260" si="12">CONCATENATE(J197," ",I197)</f>
        <v>Men Senior</v>
      </c>
      <c r="F197" s="342">
        <v>30359</v>
      </c>
      <c r="G197" s="343">
        <f t="shared" si="11"/>
        <v>44926</v>
      </c>
      <c r="H197" s="344">
        <f t="shared" ref="H197:H260" si="13">INT(YEARFRAC(F197,G197))</f>
        <v>39</v>
      </c>
      <c r="I197" s="341" t="str">
        <f t="shared" ref="I197:I260" si="14">IF(H197="","Senior",IF(H197&gt;59.999,"Grand Masters",IF(H197&gt;49.999,"Master",IF(H197&gt;39.999,"Veteran",IF(H197&gt;21.999,"Senior",IF(H197&gt;16.999,"U/21","U/16"))))))</f>
        <v>Senior</v>
      </c>
      <c r="J197" s="340" t="s">
        <v>1318</v>
      </c>
      <c r="K197" s="345">
        <v>83021210813</v>
      </c>
      <c r="L197" s="346" t="s">
        <v>1498</v>
      </c>
      <c r="M197" s="300"/>
      <c r="N197" s="295"/>
    </row>
    <row r="198" spans="1:14" s="236" customFormat="1" hidden="1" x14ac:dyDescent="0.25">
      <c r="A198" s="339" t="s">
        <v>1780</v>
      </c>
      <c r="B198" s="340" t="s">
        <v>1633</v>
      </c>
      <c r="C198" s="340" t="s">
        <v>2019</v>
      </c>
      <c r="D198" s="340" t="s">
        <v>2020</v>
      </c>
      <c r="E198" s="341" t="str">
        <f t="shared" si="12"/>
        <v>Ladies Senior</v>
      </c>
      <c r="F198" s="342">
        <v>35731</v>
      </c>
      <c r="G198" s="343">
        <f t="shared" ref="G198:G261" si="15">$G$5</f>
        <v>44926</v>
      </c>
      <c r="H198" s="344">
        <f t="shared" si="13"/>
        <v>25</v>
      </c>
      <c r="I198" s="341" t="str">
        <f t="shared" si="14"/>
        <v>Senior</v>
      </c>
      <c r="J198" s="340" t="s">
        <v>67</v>
      </c>
      <c r="K198" s="345">
        <v>97102800355</v>
      </c>
      <c r="L198" s="346" t="s">
        <v>1498</v>
      </c>
      <c r="M198" s="294"/>
      <c r="N198" s="295"/>
    </row>
    <row r="199" spans="1:14" s="236" customFormat="1" ht="13" hidden="1" x14ac:dyDescent="0.25">
      <c r="A199" s="339" t="s">
        <v>693</v>
      </c>
      <c r="B199" s="340" t="s">
        <v>1632</v>
      </c>
      <c r="C199" s="340" t="s">
        <v>82</v>
      </c>
      <c r="D199" s="340" t="s">
        <v>166</v>
      </c>
      <c r="E199" s="341" t="str">
        <f t="shared" si="12"/>
        <v>Men Veteran</v>
      </c>
      <c r="F199" s="342">
        <v>29140</v>
      </c>
      <c r="G199" s="343">
        <f t="shared" si="15"/>
        <v>44926</v>
      </c>
      <c r="H199" s="344">
        <f t="shared" si="13"/>
        <v>43</v>
      </c>
      <c r="I199" s="341" t="str">
        <f t="shared" si="14"/>
        <v>Veteran</v>
      </c>
      <c r="J199" s="340" t="s">
        <v>1318</v>
      </c>
      <c r="K199" s="345">
        <v>814536324</v>
      </c>
      <c r="L199" s="346" t="s">
        <v>1515</v>
      </c>
      <c r="M199" s="298"/>
      <c r="N199" s="299"/>
    </row>
    <row r="200" spans="1:14" s="236" customFormat="1" hidden="1" x14ac:dyDescent="0.25">
      <c r="A200" s="339" t="s">
        <v>1781</v>
      </c>
      <c r="B200" s="340" t="s">
        <v>38</v>
      </c>
      <c r="C200" s="340" t="s">
        <v>2021</v>
      </c>
      <c r="D200" s="340" t="s">
        <v>2022</v>
      </c>
      <c r="E200" s="341" t="str">
        <f t="shared" si="12"/>
        <v>Men Senior</v>
      </c>
      <c r="F200" s="342">
        <v>30897</v>
      </c>
      <c r="G200" s="343">
        <f t="shared" si="15"/>
        <v>44926</v>
      </c>
      <c r="H200" s="344">
        <f t="shared" si="13"/>
        <v>38</v>
      </c>
      <c r="I200" s="341" t="str">
        <f t="shared" si="14"/>
        <v>Senior</v>
      </c>
      <c r="J200" s="340" t="s">
        <v>1318</v>
      </c>
      <c r="K200" s="345" t="s">
        <v>2023</v>
      </c>
      <c r="L200" s="346" t="s">
        <v>2024</v>
      </c>
      <c r="M200" s="294"/>
      <c r="N200" s="295"/>
    </row>
    <row r="201" spans="1:14" s="236" customFormat="1" hidden="1" x14ac:dyDescent="0.25">
      <c r="A201" s="348" t="s">
        <v>1782</v>
      </c>
      <c r="B201" s="349" t="s">
        <v>1430</v>
      </c>
      <c r="C201" s="349" t="s">
        <v>95</v>
      </c>
      <c r="D201" s="349" t="s">
        <v>378</v>
      </c>
      <c r="E201" s="350" t="str">
        <f t="shared" si="12"/>
        <v>Men Senior</v>
      </c>
      <c r="F201" s="351">
        <v>35487</v>
      </c>
      <c r="G201" s="352">
        <f t="shared" si="15"/>
        <v>44926</v>
      </c>
      <c r="H201" s="353">
        <f t="shared" si="13"/>
        <v>25</v>
      </c>
      <c r="I201" s="350" t="str">
        <f t="shared" si="14"/>
        <v>Senior</v>
      </c>
      <c r="J201" s="349" t="s">
        <v>1318</v>
      </c>
      <c r="K201" s="354"/>
      <c r="L201" s="355"/>
      <c r="M201" s="294"/>
      <c r="N201" s="295"/>
    </row>
    <row r="202" spans="1:14" s="248" customFormat="1" hidden="1" x14ac:dyDescent="0.25">
      <c r="A202" s="348" t="s">
        <v>1783</v>
      </c>
      <c r="B202" s="349" t="s">
        <v>1016</v>
      </c>
      <c r="C202" s="349" t="s">
        <v>379</v>
      </c>
      <c r="D202" s="349" t="s">
        <v>391</v>
      </c>
      <c r="E202" s="350" t="str">
        <f t="shared" si="12"/>
        <v>Men Grand Masters</v>
      </c>
      <c r="F202" s="351"/>
      <c r="G202" s="352">
        <f t="shared" si="15"/>
        <v>44926</v>
      </c>
      <c r="H202" s="353">
        <f t="shared" si="13"/>
        <v>123</v>
      </c>
      <c r="I202" s="350" t="str">
        <f t="shared" si="14"/>
        <v>Grand Masters</v>
      </c>
      <c r="J202" s="349" t="s">
        <v>1318</v>
      </c>
      <c r="K202" s="354"/>
      <c r="L202" s="355"/>
      <c r="M202" s="294"/>
      <c r="N202" s="295"/>
    </row>
    <row r="203" spans="1:14" s="236" customFormat="1" ht="13" hidden="1" x14ac:dyDescent="0.25">
      <c r="A203" s="339" t="s">
        <v>694</v>
      </c>
      <c r="B203" s="340" t="s">
        <v>50</v>
      </c>
      <c r="C203" s="340" t="s">
        <v>109</v>
      </c>
      <c r="D203" s="340" t="s">
        <v>2025</v>
      </c>
      <c r="E203" s="341" t="str">
        <f t="shared" si="12"/>
        <v>Men Grand Masters</v>
      </c>
      <c r="F203" s="342">
        <v>20380</v>
      </c>
      <c r="G203" s="343">
        <f t="shared" si="15"/>
        <v>44926</v>
      </c>
      <c r="H203" s="344">
        <f t="shared" si="13"/>
        <v>67</v>
      </c>
      <c r="I203" s="341" t="str">
        <f t="shared" si="14"/>
        <v>Grand Masters</v>
      </c>
      <c r="J203" s="340" t="s">
        <v>1318</v>
      </c>
      <c r="K203" s="345">
        <v>55101800228</v>
      </c>
      <c r="L203" s="346" t="s">
        <v>1498</v>
      </c>
      <c r="M203" s="298"/>
      <c r="N203" s="299"/>
    </row>
    <row r="204" spans="1:14" s="248" customFormat="1" hidden="1" x14ac:dyDescent="0.25">
      <c r="A204" s="339" t="s">
        <v>1784</v>
      </c>
      <c r="B204" s="340" t="s">
        <v>1633</v>
      </c>
      <c r="C204" s="340" t="s">
        <v>2026</v>
      </c>
      <c r="D204" s="340" t="s">
        <v>2027</v>
      </c>
      <c r="E204" s="341" t="str">
        <f t="shared" si="12"/>
        <v>Ladies Senior</v>
      </c>
      <c r="F204" s="342">
        <v>33971</v>
      </c>
      <c r="G204" s="343">
        <f t="shared" si="15"/>
        <v>44926</v>
      </c>
      <c r="H204" s="344">
        <f t="shared" si="13"/>
        <v>29</v>
      </c>
      <c r="I204" s="341" t="str">
        <f t="shared" si="14"/>
        <v>Senior</v>
      </c>
      <c r="J204" s="340" t="s">
        <v>67</v>
      </c>
      <c r="K204" s="345">
        <v>93010200269</v>
      </c>
      <c r="L204" s="346" t="s">
        <v>1498</v>
      </c>
      <c r="M204" s="294"/>
      <c r="N204" s="295"/>
    </row>
    <row r="205" spans="1:14" s="236" customFormat="1" ht="13" hidden="1" x14ac:dyDescent="0.25">
      <c r="A205" s="339" t="s">
        <v>695</v>
      </c>
      <c r="B205" s="340" t="s">
        <v>38</v>
      </c>
      <c r="C205" s="340" t="s">
        <v>161</v>
      </c>
      <c r="D205" s="340" t="s">
        <v>148</v>
      </c>
      <c r="E205" s="341" t="str">
        <f t="shared" si="12"/>
        <v>Men Veteran</v>
      </c>
      <c r="F205" s="342">
        <v>28922</v>
      </c>
      <c r="G205" s="343">
        <f t="shared" si="15"/>
        <v>44926</v>
      </c>
      <c r="H205" s="344">
        <f t="shared" si="13"/>
        <v>43</v>
      </c>
      <c r="I205" s="341" t="str">
        <f t="shared" si="14"/>
        <v>Veteran</v>
      </c>
      <c r="J205" s="340" t="s">
        <v>1318</v>
      </c>
      <c r="K205" s="345">
        <v>68090600050</v>
      </c>
      <c r="L205" s="346" t="s">
        <v>1498</v>
      </c>
      <c r="M205" s="298"/>
      <c r="N205" s="299"/>
    </row>
    <row r="206" spans="1:14" s="236" customFormat="1" ht="13" hidden="1" x14ac:dyDescent="0.25">
      <c r="A206" s="339" t="s">
        <v>696</v>
      </c>
      <c r="B206" s="340" t="s">
        <v>48</v>
      </c>
      <c r="C206" s="340" t="s">
        <v>411</v>
      </c>
      <c r="D206" s="340" t="s">
        <v>2028</v>
      </c>
      <c r="E206" s="341" t="str">
        <f t="shared" si="12"/>
        <v>Men Veteran</v>
      </c>
      <c r="F206" s="342">
        <v>26960</v>
      </c>
      <c r="G206" s="343">
        <f t="shared" si="15"/>
        <v>44926</v>
      </c>
      <c r="H206" s="344">
        <f t="shared" si="13"/>
        <v>49</v>
      </c>
      <c r="I206" s="341" t="str">
        <f t="shared" si="14"/>
        <v>Veteran</v>
      </c>
      <c r="J206" s="340" t="s">
        <v>1318</v>
      </c>
      <c r="K206" s="345">
        <v>73102300022</v>
      </c>
      <c r="L206" s="346" t="s">
        <v>1498</v>
      </c>
      <c r="M206" s="298"/>
      <c r="N206" s="299"/>
    </row>
    <row r="207" spans="1:14" s="236" customFormat="1" ht="13" hidden="1" x14ac:dyDescent="0.3">
      <c r="A207" s="331" t="s">
        <v>697</v>
      </c>
      <c r="B207" s="332" t="s">
        <v>41</v>
      </c>
      <c r="C207" s="332" t="s">
        <v>196</v>
      </c>
      <c r="D207" s="332" t="s">
        <v>348</v>
      </c>
      <c r="E207" s="333" t="str">
        <f t="shared" si="12"/>
        <v>Men Grand Masters</v>
      </c>
      <c r="F207" s="334">
        <v>18986</v>
      </c>
      <c r="G207" s="335">
        <f t="shared" si="15"/>
        <v>44926</v>
      </c>
      <c r="H207" s="336">
        <f t="shared" si="13"/>
        <v>71</v>
      </c>
      <c r="I207" s="333" t="str">
        <f t="shared" si="14"/>
        <v>Grand Masters</v>
      </c>
      <c r="J207" s="332" t="s">
        <v>1318</v>
      </c>
      <c r="K207" s="337">
        <v>51122400349</v>
      </c>
      <c r="L207" s="338" t="s">
        <v>1498</v>
      </c>
      <c r="M207" s="307"/>
      <c r="N207" s="299"/>
    </row>
    <row r="208" spans="1:14" s="236" customFormat="1" hidden="1" x14ac:dyDescent="0.25">
      <c r="A208" s="331" t="s">
        <v>1785</v>
      </c>
      <c r="B208" s="332" t="s">
        <v>44</v>
      </c>
      <c r="C208" s="332" t="s">
        <v>1786</v>
      </c>
      <c r="D208" s="332" t="s">
        <v>1787</v>
      </c>
      <c r="E208" s="333" t="str">
        <f t="shared" si="12"/>
        <v>Men Senior</v>
      </c>
      <c r="F208" s="334">
        <v>34463</v>
      </c>
      <c r="G208" s="335">
        <f t="shared" si="15"/>
        <v>44926</v>
      </c>
      <c r="H208" s="336">
        <f t="shared" si="13"/>
        <v>28</v>
      </c>
      <c r="I208" s="333" t="str">
        <f t="shared" si="14"/>
        <v>Senior</v>
      </c>
      <c r="J208" s="332" t="s">
        <v>1318</v>
      </c>
      <c r="K208" s="337">
        <v>94050900173</v>
      </c>
      <c r="L208" s="338" t="s">
        <v>1762</v>
      </c>
      <c r="M208" s="296"/>
      <c r="N208" s="299"/>
    </row>
    <row r="209" spans="1:14" s="248" customFormat="1" ht="13" hidden="1" x14ac:dyDescent="0.25">
      <c r="A209" s="348" t="s">
        <v>698</v>
      </c>
      <c r="B209" s="349" t="s">
        <v>1384</v>
      </c>
      <c r="C209" s="349" t="s">
        <v>98</v>
      </c>
      <c r="D209" s="349" t="s">
        <v>112</v>
      </c>
      <c r="E209" s="350" t="str">
        <f t="shared" si="12"/>
        <v>Men Master</v>
      </c>
      <c r="F209" s="351">
        <v>24813</v>
      </c>
      <c r="G209" s="352">
        <f t="shared" si="15"/>
        <v>44926</v>
      </c>
      <c r="H209" s="353">
        <f t="shared" si="13"/>
        <v>55</v>
      </c>
      <c r="I209" s="350" t="str">
        <f t="shared" si="14"/>
        <v>Master</v>
      </c>
      <c r="J209" s="349" t="s">
        <v>1318</v>
      </c>
      <c r="K209" s="354">
        <v>67071210074</v>
      </c>
      <c r="L209" s="355" t="s">
        <v>1498</v>
      </c>
      <c r="M209" s="298"/>
      <c r="N209" s="299"/>
    </row>
    <row r="210" spans="1:14" s="248" customFormat="1" hidden="1" x14ac:dyDescent="0.25">
      <c r="A210" s="348" t="s">
        <v>1788</v>
      </c>
      <c r="B210" s="349" t="s">
        <v>1308</v>
      </c>
      <c r="C210" s="349" t="s">
        <v>337</v>
      </c>
      <c r="D210" s="349" t="s">
        <v>1094</v>
      </c>
      <c r="E210" s="350" t="str">
        <f t="shared" si="12"/>
        <v>Men U/16</v>
      </c>
      <c r="F210" s="351">
        <v>38817</v>
      </c>
      <c r="G210" s="352">
        <f t="shared" si="15"/>
        <v>44926</v>
      </c>
      <c r="H210" s="353">
        <f t="shared" si="13"/>
        <v>16</v>
      </c>
      <c r="I210" s="350" t="str">
        <f t="shared" si="14"/>
        <v>U/16</v>
      </c>
      <c r="J210" s="349" t="s">
        <v>1318</v>
      </c>
      <c r="K210" s="354"/>
      <c r="L210" s="355" t="s">
        <v>1498</v>
      </c>
      <c r="M210" s="294"/>
      <c r="N210" s="295"/>
    </row>
    <row r="211" spans="1:14" s="248" customFormat="1" ht="12.5" hidden="1" x14ac:dyDescent="0.25">
      <c r="A211" s="348" t="s">
        <v>699</v>
      </c>
      <c r="B211" s="349" t="s">
        <v>1405</v>
      </c>
      <c r="C211" s="349" t="s">
        <v>108</v>
      </c>
      <c r="D211" s="349" t="s">
        <v>253</v>
      </c>
      <c r="E211" s="350" t="str">
        <f t="shared" si="12"/>
        <v>Men Veteran</v>
      </c>
      <c r="F211" s="351">
        <v>27046</v>
      </c>
      <c r="G211" s="352">
        <f t="shared" si="15"/>
        <v>44926</v>
      </c>
      <c r="H211" s="353">
        <f t="shared" si="13"/>
        <v>48</v>
      </c>
      <c r="I211" s="350" t="str">
        <f t="shared" si="14"/>
        <v>Veteran</v>
      </c>
      <c r="J211" s="349" t="s">
        <v>1318</v>
      </c>
      <c r="K211" s="354">
        <v>74011710113</v>
      </c>
      <c r="L211" s="355" t="s">
        <v>1498</v>
      </c>
      <c r="M211" s="303"/>
      <c r="N211" s="299"/>
    </row>
    <row r="212" spans="1:14" s="236" customFormat="1" ht="13" hidden="1" x14ac:dyDescent="0.25">
      <c r="A212" s="331" t="s">
        <v>700</v>
      </c>
      <c r="B212" s="332" t="s">
        <v>42</v>
      </c>
      <c r="C212" s="332" t="s">
        <v>246</v>
      </c>
      <c r="D212" s="332" t="s">
        <v>89</v>
      </c>
      <c r="E212" s="333" t="str">
        <f t="shared" si="12"/>
        <v>Men Master</v>
      </c>
      <c r="F212" s="356">
        <v>25751</v>
      </c>
      <c r="G212" s="335">
        <f t="shared" si="15"/>
        <v>44926</v>
      </c>
      <c r="H212" s="336">
        <f t="shared" si="13"/>
        <v>52</v>
      </c>
      <c r="I212" s="333" t="str">
        <f t="shared" si="14"/>
        <v>Master</v>
      </c>
      <c r="J212" s="332" t="s">
        <v>1318</v>
      </c>
      <c r="K212" s="337">
        <v>70070200386</v>
      </c>
      <c r="L212" s="338" t="s">
        <v>1498</v>
      </c>
      <c r="M212" s="298"/>
      <c r="N212" s="299"/>
    </row>
    <row r="213" spans="1:14" s="248" customFormat="1" ht="13" hidden="1" x14ac:dyDescent="0.25">
      <c r="A213" s="339" t="s">
        <v>701</v>
      </c>
      <c r="B213" s="340" t="s">
        <v>50</v>
      </c>
      <c r="C213" s="340" t="s">
        <v>103</v>
      </c>
      <c r="D213" s="340" t="s">
        <v>119</v>
      </c>
      <c r="E213" s="341" t="str">
        <f t="shared" si="12"/>
        <v>Men Master</v>
      </c>
      <c r="F213" s="342">
        <v>24905</v>
      </c>
      <c r="G213" s="343">
        <f t="shared" si="15"/>
        <v>44926</v>
      </c>
      <c r="H213" s="344">
        <f t="shared" si="13"/>
        <v>54</v>
      </c>
      <c r="I213" s="341" t="str">
        <f t="shared" si="14"/>
        <v>Master</v>
      </c>
      <c r="J213" s="340" t="s">
        <v>1318</v>
      </c>
      <c r="K213" s="345">
        <v>68030851690</v>
      </c>
      <c r="L213" s="346" t="s">
        <v>1501</v>
      </c>
      <c r="M213" s="298"/>
      <c r="N213" s="299"/>
    </row>
    <row r="214" spans="1:14" s="236" customFormat="1" hidden="1" x14ac:dyDescent="0.25">
      <c r="A214" s="348" t="s">
        <v>702</v>
      </c>
      <c r="B214" s="349" t="s">
        <v>1308</v>
      </c>
      <c r="C214" s="349" t="s">
        <v>249</v>
      </c>
      <c r="D214" s="349" t="s">
        <v>396</v>
      </c>
      <c r="E214" s="350" t="str">
        <f t="shared" si="12"/>
        <v>Men Senior</v>
      </c>
      <c r="F214" s="351">
        <v>32932</v>
      </c>
      <c r="G214" s="352">
        <f t="shared" si="15"/>
        <v>44926</v>
      </c>
      <c r="H214" s="353">
        <f t="shared" si="13"/>
        <v>32</v>
      </c>
      <c r="I214" s="350" t="str">
        <f t="shared" si="14"/>
        <v>Senior</v>
      </c>
      <c r="J214" s="349" t="s">
        <v>1318</v>
      </c>
      <c r="K214" s="354">
        <v>9002285201080</v>
      </c>
      <c r="L214" s="355" t="s">
        <v>1498</v>
      </c>
      <c r="M214" s="294"/>
      <c r="N214" s="295"/>
    </row>
    <row r="215" spans="1:14" s="236" customFormat="1" hidden="1" x14ac:dyDescent="0.25">
      <c r="A215" s="339" t="s">
        <v>1789</v>
      </c>
      <c r="B215" s="340" t="s">
        <v>49</v>
      </c>
      <c r="C215" s="340" t="s">
        <v>249</v>
      </c>
      <c r="D215" s="340" t="s">
        <v>2029</v>
      </c>
      <c r="E215" s="341" t="str">
        <f t="shared" si="12"/>
        <v>Men Senior</v>
      </c>
      <c r="F215" s="342">
        <v>32231</v>
      </c>
      <c r="G215" s="343">
        <f t="shared" si="15"/>
        <v>44926</v>
      </c>
      <c r="H215" s="344">
        <f t="shared" si="13"/>
        <v>34</v>
      </c>
      <c r="I215" s="341" t="str">
        <f t="shared" si="14"/>
        <v>Senior</v>
      </c>
      <c r="J215" s="340" t="s">
        <v>1318</v>
      </c>
      <c r="K215" s="345">
        <v>88032900071</v>
      </c>
      <c r="L215" s="346" t="s">
        <v>1498</v>
      </c>
      <c r="M215" s="294"/>
      <c r="N215" s="295"/>
    </row>
    <row r="216" spans="1:14" s="248" customFormat="1" hidden="1" x14ac:dyDescent="0.25">
      <c r="A216" s="348" t="s">
        <v>1790</v>
      </c>
      <c r="B216" s="349" t="s">
        <v>1308</v>
      </c>
      <c r="C216" s="349" t="s">
        <v>2030</v>
      </c>
      <c r="D216" s="349" t="s">
        <v>2031</v>
      </c>
      <c r="E216" s="350" t="str">
        <f t="shared" si="12"/>
        <v>Men Veteran</v>
      </c>
      <c r="F216" s="351">
        <v>27184</v>
      </c>
      <c r="G216" s="352">
        <f t="shared" si="15"/>
        <v>44926</v>
      </c>
      <c r="H216" s="353">
        <f t="shared" si="13"/>
        <v>48</v>
      </c>
      <c r="I216" s="350" t="str">
        <f t="shared" si="14"/>
        <v>Veteran</v>
      </c>
      <c r="J216" s="349" t="s">
        <v>1318</v>
      </c>
      <c r="K216" s="354">
        <v>74060400114</v>
      </c>
      <c r="L216" s="355" t="s">
        <v>1498</v>
      </c>
      <c r="M216" s="294"/>
      <c r="N216" s="295"/>
    </row>
    <row r="217" spans="1:14" s="236" customFormat="1" hidden="1" x14ac:dyDescent="0.25">
      <c r="A217" s="339" t="s">
        <v>703</v>
      </c>
      <c r="B217" s="340" t="s">
        <v>43</v>
      </c>
      <c r="C217" s="340" t="s">
        <v>298</v>
      </c>
      <c r="D217" s="340" t="s">
        <v>295</v>
      </c>
      <c r="E217" s="341" t="str">
        <f t="shared" si="12"/>
        <v>Men Veteran</v>
      </c>
      <c r="F217" s="342">
        <v>28934</v>
      </c>
      <c r="G217" s="343">
        <f t="shared" si="15"/>
        <v>44926</v>
      </c>
      <c r="H217" s="344">
        <f t="shared" si="13"/>
        <v>43</v>
      </c>
      <c r="I217" s="341" t="str">
        <f t="shared" si="14"/>
        <v>Veteran</v>
      </c>
      <c r="J217" s="340" t="s">
        <v>1318</v>
      </c>
      <c r="K217" s="345">
        <v>79032010050</v>
      </c>
      <c r="L217" s="346" t="s">
        <v>1498</v>
      </c>
      <c r="M217" s="294"/>
      <c r="N217" s="295"/>
    </row>
    <row r="218" spans="1:14" s="248" customFormat="1" hidden="1" x14ac:dyDescent="0.25">
      <c r="A218" s="339" t="s">
        <v>1791</v>
      </c>
      <c r="B218" s="340" t="s">
        <v>50</v>
      </c>
      <c r="C218" s="340" t="s">
        <v>2032</v>
      </c>
      <c r="D218" s="340" t="s">
        <v>2033</v>
      </c>
      <c r="E218" s="341" t="str">
        <f t="shared" si="12"/>
        <v>Men Grand Masters</v>
      </c>
      <c r="F218" s="342">
        <v>22119</v>
      </c>
      <c r="G218" s="343">
        <f t="shared" si="15"/>
        <v>44926</v>
      </c>
      <c r="H218" s="344">
        <f t="shared" si="13"/>
        <v>62</v>
      </c>
      <c r="I218" s="341" t="str">
        <f t="shared" si="14"/>
        <v>Grand Masters</v>
      </c>
      <c r="J218" s="340" t="s">
        <v>1318</v>
      </c>
      <c r="K218" s="345">
        <v>60072200464</v>
      </c>
      <c r="L218" s="346" t="s">
        <v>1498</v>
      </c>
      <c r="M218" s="294"/>
      <c r="N218" s="295"/>
    </row>
    <row r="219" spans="1:14" s="236" customFormat="1" hidden="1" x14ac:dyDescent="0.25">
      <c r="A219" s="339" t="s">
        <v>1793</v>
      </c>
      <c r="B219" s="340" t="s">
        <v>50</v>
      </c>
      <c r="C219" s="340" t="s">
        <v>452</v>
      </c>
      <c r="D219" s="340" t="s">
        <v>399</v>
      </c>
      <c r="E219" s="341" t="str">
        <f t="shared" si="12"/>
        <v>Men Master</v>
      </c>
      <c r="F219" s="342">
        <v>24147</v>
      </c>
      <c r="G219" s="343">
        <f t="shared" si="15"/>
        <v>44926</v>
      </c>
      <c r="H219" s="344">
        <f t="shared" si="13"/>
        <v>56</v>
      </c>
      <c r="I219" s="341" t="str">
        <f t="shared" si="14"/>
        <v>Master</v>
      </c>
      <c r="J219" s="340" t="s">
        <v>1318</v>
      </c>
      <c r="K219" s="345">
        <v>66020900223</v>
      </c>
      <c r="L219" s="346" t="s">
        <v>1498</v>
      </c>
      <c r="M219" s="294"/>
      <c r="N219" s="295"/>
    </row>
    <row r="220" spans="1:14" s="248" customFormat="1" ht="13" hidden="1" x14ac:dyDescent="0.25">
      <c r="A220" s="339" t="s">
        <v>704</v>
      </c>
      <c r="B220" s="340" t="s">
        <v>50</v>
      </c>
      <c r="C220" s="340" t="s">
        <v>164</v>
      </c>
      <c r="D220" s="340" t="s">
        <v>336</v>
      </c>
      <c r="E220" s="341" t="str">
        <f t="shared" si="12"/>
        <v>Men Grand Masters</v>
      </c>
      <c r="F220" s="342">
        <v>19092</v>
      </c>
      <c r="G220" s="343">
        <f t="shared" si="15"/>
        <v>44926</v>
      </c>
      <c r="H220" s="344">
        <f t="shared" si="13"/>
        <v>70</v>
      </c>
      <c r="I220" s="341" t="str">
        <f t="shared" si="14"/>
        <v>Grand Masters</v>
      </c>
      <c r="J220" s="340" t="s">
        <v>1318</v>
      </c>
      <c r="K220" s="345">
        <v>52040800190</v>
      </c>
      <c r="L220" s="346" t="s">
        <v>1498</v>
      </c>
      <c r="M220" s="298"/>
      <c r="N220" s="299"/>
    </row>
    <row r="221" spans="1:14" s="248" customFormat="1" hidden="1" x14ac:dyDescent="0.25">
      <c r="A221" s="339" t="s">
        <v>705</v>
      </c>
      <c r="B221" s="340" t="s">
        <v>49</v>
      </c>
      <c r="C221" s="340" t="s">
        <v>161</v>
      </c>
      <c r="D221" s="340" t="s">
        <v>270</v>
      </c>
      <c r="E221" s="341" t="str">
        <f t="shared" si="12"/>
        <v>Men Senior</v>
      </c>
      <c r="F221" s="342">
        <v>32820</v>
      </c>
      <c r="G221" s="343">
        <f t="shared" si="15"/>
        <v>44926</v>
      </c>
      <c r="H221" s="344">
        <f t="shared" si="13"/>
        <v>33</v>
      </c>
      <c r="I221" s="341" t="str">
        <f t="shared" si="14"/>
        <v>Senior</v>
      </c>
      <c r="J221" s="340" t="s">
        <v>1318</v>
      </c>
      <c r="K221" s="345">
        <v>89110800360</v>
      </c>
      <c r="L221" s="346" t="s">
        <v>1498</v>
      </c>
      <c r="M221" s="296"/>
      <c r="N221" s="299"/>
    </row>
    <row r="222" spans="1:14" s="248" customFormat="1" hidden="1" x14ac:dyDescent="0.25">
      <c r="A222" s="339" t="s">
        <v>1794</v>
      </c>
      <c r="B222" s="340" t="s">
        <v>50</v>
      </c>
      <c r="C222" s="340" t="s">
        <v>103</v>
      </c>
      <c r="D222" s="340" t="s">
        <v>162</v>
      </c>
      <c r="E222" s="341" t="str">
        <f t="shared" si="12"/>
        <v>Men Veteran</v>
      </c>
      <c r="F222" s="342">
        <v>29282</v>
      </c>
      <c r="G222" s="343">
        <f t="shared" si="15"/>
        <v>44926</v>
      </c>
      <c r="H222" s="344">
        <f t="shared" si="13"/>
        <v>42</v>
      </c>
      <c r="I222" s="341" t="str">
        <f t="shared" si="14"/>
        <v>Veteran</v>
      </c>
      <c r="J222" s="340" t="s">
        <v>1318</v>
      </c>
      <c r="K222" s="345">
        <v>80030210992</v>
      </c>
      <c r="L222" s="346" t="s">
        <v>1498</v>
      </c>
      <c r="M222" s="294"/>
      <c r="N222" s="295"/>
    </row>
    <row r="223" spans="1:14" s="236" customFormat="1" hidden="1" x14ac:dyDescent="0.25">
      <c r="A223" s="339" t="s">
        <v>706</v>
      </c>
      <c r="B223" s="340" t="s">
        <v>1633</v>
      </c>
      <c r="C223" s="340" t="s">
        <v>2034</v>
      </c>
      <c r="D223" s="340" t="s">
        <v>399</v>
      </c>
      <c r="E223" s="341" t="str">
        <f t="shared" si="12"/>
        <v>Ladies Veteran</v>
      </c>
      <c r="F223" s="342">
        <v>26850</v>
      </c>
      <c r="G223" s="343">
        <f t="shared" si="15"/>
        <v>44926</v>
      </c>
      <c r="H223" s="344">
        <f t="shared" si="13"/>
        <v>49</v>
      </c>
      <c r="I223" s="341" t="str">
        <f t="shared" si="14"/>
        <v>Veteran</v>
      </c>
      <c r="J223" s="340" t="s">
        <v>67</v>
      </c>
      <c r="K223" s="345">
        <v>73070510264</v>
      </c>
      <c r="L223" s="346" t="s">
        <v>1498</v>
      </c>
      <c r="M223" s="294"/>
      <c r="N223" s="295"/>
    </row>
    <row r="224" spans="1:14" s="248" customFormat="1" hidden="1" x14ac:dyDescent="0.25">
      <c r="A224" s="348" t="s">
        <v>707</v>
      </c>
      <c r="B224" s="349" t="s">
        <v>1430</v>
      </c>
      <c r="C224" s="349" t="s">
        <v>98</v>
      </c>
      <c r="D224" s="349" t="s">
        <v>373</v>
      </c>
      <c r="E224" s="350" t="str">
        <f t="shared" si="12"/>
        <v>Men Veteran</v>
      </c>
      <c r="F224" s="351">
        <v>29656</v>
      </c>
      <c r="G224" s="352">
        <f t="shared" si="15"/>
        <v>44926</v>
      </c>
      <c r="H224" s="353">
        <f t="shared" si="13"/>
        <v>41</v>
      </c>
      <c r="I224" s="350" t="str">
        <f t="shared" si="14"/>
        <v>Veteran</v>
      </c>
      <c r="J224" s="349" t="s">
        <v>1318</v>
      </c>
      <c r="K224" s="354"/>
      <c r="L224" s="355"/>
      <c r="M224" s="294"/>
      <c r="N224" s="295"/>
    </row>
    <row r="225" spans="1:14" s="248" customFormat="1" hidden="1" x14ac:dyDescent="0.25">
      <c r="A225" s="339" t="s">
        <v>708</v>
      </c>
      <c r="B225" s="340" t="s">
        <v>47</v>
      </c>
      <c r="C225" s="340" t="s">
        <v>411</v>
      </c>
      <c r="D225" s="340" t="s">
        <v>419</v>
      </c>
      <c r="E225" s="341" t="str">
        <f t="shared" si="12"/>
        <v>Men Senior</v>
      </c>
      <c r="F225" s="342">
        <v>31933</v>
      </c>
      <c r="G225" s="343">
        <f t="shared" si="15"/>
        <v>44926</v>
      </c>
      <c r="H225" s="344">
        <f t="shared" si="13"/>
        <v>35</v>
      </c>
      <c r="I225" s="341" t="str">
        <f t="shared" si="14"/>
        <v>Senior</v>
      </c>
      <c r="J225" s="340" t="s">
        <v>1318</v>
      </c>
      <c r="K225" s="345">
        <v>8706055881084</v>
      </c>
      <c r="L225" s="346" t="s">
        <v>1498</v>
      </c>
      <c r="M225" s="294"/>
      <c r="N225" s="295"/>
    </row>
    <row r="226" spans="1:14" s="248" customFormat="1" ht="13" hidden="1" x14ac:dyDescent="0.25">
      <c r="A226" s="348" t="s">
        <v>709</v>
      </c>
      <c r="B226" s="349" t="s">
        <v>1293</v>
      </c>
      <c r="C226" s="349" t="s">
        <v>98</v>
      </c>
      <c r="D226" s="349" t="s">
        <v>328</v>
      </c>
      <c r="E226" s="350" t="str">
        <f t="shared" si="12"/>
        <v>Men U/21</v>
      </c>
      <c r="F226" s="357">
        <v>37489</v>
      </c>
      <c r="G226" s="352">
        <f t="shared" si="15"/>
        <v>44926</v>
      </c>
      <c r="H226" s="353">
        <f t="shared" si="13"/>
        <v>20</v>
      </c>
      <c r="I226" s="350" t="str">
        <f t="shared" si="14"/>
        <v>U/21</v>
      </c>
      <c r="J226" s="349" t="s">
        <v>1318</v>
      </c>
      <c r="K226" s="354" t="s">
        <v>1795</v>
      </c>
      <c r="L226" s="355" t="s">
        <v>1498</v>
      </c>
      <c r="M226" s="298"/>
      <c r="N226" s="299"/>
    </row>
    <row r="227" spans="1:14" s="248" customFormat="1" hidden="1" x14ac:dyDescent="0.25">
      <c r="A227" s="348" t="s">
        <v>710</v>
      </c>
      <c r="B227" s="349" t="s">
        <v>1292</v>
      </c>
      <c r="C227" s="349" t="s">
        <v>2035</v>
      </c>
      <c r="D227" s="349" t="s">
        <v>278</v>
      </c>
      <c r="E227" s="350" t="str">
        <f t="shared" si="12"/>
        <v>Ladies Grand Masters</v>
      </c>
      <c r="F227" s="351">
        <v>21443</v>
      </c>
      <c r="G227" s="352">
        <f t="shared" si="15"/>
        <v>44926</v>
      </c>
      <c r="H227" s="353">
        <f t="shared" si="13"/>
        <v>64</v>
      </c>
      <c r="I227" s="350" t="str">
        <f t="shared" si="14"/>
        <v>Grand Masters</v>
      </c>
      <c r="J227" s="349" t="s">
        <v>67</v>
      </c>
      <c r="K227" s="354">
        <v>58091500475</v>
      </c>
      <c r="L227" s="355" t="s">
        <v>1498</v>
      </c>
      <c r="M227" s="294"/>
      <c r="N227" s="295"/>
    </row>
    <row r="228" spans="1:14" s="236" customFormat="1" hidden="1" x14ac:dyDescent="0.25">
      <c r="A228" s="339" t="s">
        <v>1796</v>
      </c>
      <c r="B228" s="340" t="s">
        <v>38</v>
      </c>
      <c r="C228" s="340" t="s">
        <v>177</v>
      </c>
      <c r="D228" s="340" t="s">
        <v>945</v>
      </c>
      <c r="E228" s="341" t="str">
        <f t="shared" si="12"/>
        <v>Men Senior</v>
      </c>
      <c r="F228" s="342">
        <v>34949</v>
      </c>
      <c r="G228" s="343">
        <f t="shared" si="15"/>
        <v>44926</v>
      </c>
      <c r="H228" s="344">
        <f t="shared" si="13"/>
        <v>27</v>
      </c>
      <c r="I228" s="341" t="str">
        <f t="shared" si="14"/>
        <v>Senior</v>
      </c>
      <c r="J228" s="340" t="s">
        <v>1318</v>
      </c>
      <c r="K228" s="345">
        <v>9509075094087</v>
      </c>
      <c r="L228" s="346" t="s">
        <v>1501</v>
      </c>
      <c r="M228" s="294"/>
      <c r="N228" s="295"/>
    </row>
    <row r="229" spans="1:14" s="248" customFormat="1" ht="13" hidden="1" x14ac:dyDescent="0.25">
      <c r="A229" s="339" t="s">
        <v>1797</v>
      </c>
      <c r="B229" s="340" t="s">
        <v>50</v>
      </c>
      <c r="C229" s="340" t="s">
        <v>1798</v>
      </c>
      <c r="D229" s="340" t="s">
        <v>1799</v>
      </c>
      <c r="E229" s="341" t="str">
        <f t="shared" si="12"/>
        <v>Men Veteran</v>
      </c>
      <c r="F229" s="342">
        <v>28960</v>
      </c>
      <c r="G229" s="343">
        <f t="shared" si="15"/>
        <v>44926</v>
      </c>
      <c r="H229" s="344">
        <f t="shared" si="13"/>
        <v>43</v>
      </c>
      <c r="I229" s="341" t="str">
        <f t="shared" si="14"/>
        <v>Veteran</v>
      </c>
      <c r="J229" s="340" t="s">
        <v>1318</v>
      </c>
      <c r="K229" s="345">
        <v>79041510974</v>
      </c>
      <c r="L229" s="346" t="s">
        <v>1498</v>
      </c>
      <c r="M229" s="298"/>
      <c r="N229" s="299"/>
    </row>
    <row r="230" spans="1:14" s="236" customFormat="1" ht="13" hidden="1" x14ac:dyDescent="0.25">
      <c r="A230" s="348" t="s">
        <v>711</v>
      </c>
      <c r="B230" s="349" t="s">
        <v>1411</v>
      </c>
      <c r="C230" s="349" t="s">
        <v>232</v>
      </c>
      <c r="D230" s="349" t="s">
        <v>233</v>
      </c>
      <c r="E230" s="350" t="str">
        <f t="shared" si="12"/>
        <v>Men Senior</v>
      </c>
      <c r="F230" s="351">
        <v>32610</v>
      </c>
      <c r="G230" s="352">
        <f t="shared" si="15"/>
        <v>44926</v>
      </c>
      <c r="H230" s="353">
        <f t="shared" si="13"/>
        <v>33</v>
      </c>
      <c r="I230" s="350" t="str">
        <f t="shared" si="14"/>
        <v>Senior</v>
      </c>
      <c r="J230" s="349" t="s">
        <v>1318</v>
      </c>
      <c r="K230" s="354">
        <v>89041200053</v>
      </c>
      <c r="L230" s="355" t="s">
        <v>1498</v>
      </c>
      <c r="M230" s="298"/>
      <c r="N230" s="299"/>
    </row>
    <row r="231" spans="1:14" s="248" customFormat="1" hidden="1" x14ac:dyDescent="0.25">
      <c r="A231" s="339" t="s">
        <v>1800</v>
      </c>
      <c r="B231" s="340" t="s">
        <v>48</v>
      </c>
      <c r="C231" s="340" t="s">
        <v>107</v>
      </c>
      <c r="D231" s="340" t="s">
        <v>355</v>
      </c>
      <c r="E231" s="341" t="str">
        <f t="shared" si="12"/>
        <v>Men Senior</v>
      </c>
      <c r="F231" s="342">
        <v>32538</v>
      </c>
      <c r="G231" s="343">
        <f t="shared" si="15"/>
        <v>44926</v>
      </c>
      <c r="H231" s="344">
        <f t="shared" si="13"/>
        <v>33</v>
      </c>
      <c r="I231" s="341" t="str">
        <f t="shared" si="14"/>
        <v>Senior</v>
      </c>
      <c r="J231" s="340" t="s">
        <v>1318</v>
      </c>
      <c r="K231" s="345" t="s">
        <v>2036</v>
      </c>
      <c r="L231" s="346" t="s">
        <v>1498</v>
      </c>
      <c r="M231" s="294"/>
      <c r="N231" s="295"/>
    </row>
    <row r="232" spans="1:14" s="236" customFormat="1" ht="13" hidden="1" x14ac:dyDescent="0.25">
      <c r="A232" s="339" t="s">
        <v>712</v>
      </c>
      <c r="B232" s="340" t="s">
        <v>38</v>
      </c>
      <c r="C232" s="340" t="s">
        <v>231</v>
      </c>
      <c r="D232" s="340" t="s">
        <v>154</v>
      </c>
      <c r="E232" s="341" t="str">
        <f t="shared" si="12"/>
        <v>Men Senior</v>
      </c>
      <c r="F232" s="342">
        <v>32467</v>
      </c>
      <c r="G232" s="343">
        <f t="shared" si="15"/>
        <v>44926</v>
      </c>
      <c r="H232" s="344">
        <f t="shared" si="13"/>
        <v>34</v>
      </c>
      <c r="I232" s="341" t="str">
        <f t="shared" si="14"/>
        <v>Senior</v>
      </c>
      <c r="J232" s="340" t="s">
        <v>1318</v>
      </c>
      <c r="K232" s="345">
        <v>88112000395</v>
      </c>
      <c r="L232" s="346" t="s">
        <v>1498</v>
      </c>
      <c r="M232" s="298"/>
      <c r="N232" s="299"/>
    </row>
    <row r="233" spans="1:14" s="236" customFormat="1" ht="13" hidden="1" x14ac:dyDescent="0.25">
      <c r="A233" s="339" t="s">
        <v>713</v>
      </c>
      <c r="B233" s="340" t="s">
        <v>1635</v>
      </c>
      <c r="C233" s="340" t="s">
        <v>503</v>
      </c>
      <c r="D233" s="340" t="s">
        <v>154</v>
      </c>
      <c r="E233" s="341" t="str">
        <f t="shared" si="12"/>
        <v>Men Master</v>
      </c>
      <c r="F233" s="342">
        <v>24732</v>
      </c>
      <c r="G233" s="343">
        <f t="shared" si="15"/>
        <v>44926</v>
      </c>
      <c r="H233" s="344">
        <f t="shared" si="13"/>
        <v>55</v>
      </c>
      <c r="I233" s="341" t="str">
        <f t="shared" si="14"/>
        <v>Master</v>
      </c>
      <c r="J233" s="340" t="s">
        <v>1318</v>
      </c>
      <c r="K233" s="345">
        <v>67091700422</v>
      </c>
      <c r="L233" s="346" t="s">
        <v>1498</v>
      </c>
      <c r="M233" s="298"/>
      <c r="N233" s="299"/>
    </row>
    <row r="234" spans="1:14" s="236" customFormat="1" hidden="1" x14ac:dyDescent="0.25">
      <c r="A234" s="348" t="s">
        <v>1802</v>
      </c>
      <c r="B234" s="349" t="s">
        <v>1508</v>
      </c>
      <c r="C234" s="349" t="s">
        <v>469</v>
      </c>
      <c r="D234" s="349" t="s">
        <v>188</v>
      </c>
      <c r="E234" s="350" t="str">
        <f t="shared" si="12"/>
        <v>Men Senior</v>
      </c>
      <c r="F234" s="357">
        <v>35458</v>
      </c>
      <c r="G234" s="352">
        <f t="shared" si="15"/>
        <v>44926</v>
      </c>
      <c r="H234" s="353">
        <f t="shared" si="13"/>
        <v>25</v>
      </c>
      <c r="I234" s="350" t="str">
        <f t="shared" si="14"/>
        <v>Senior</v>
      </c>
      <c r="J234" s="349" t="s">
        <v>1318</v>
      </c>
      <c r="K234" s="354"/>
      <c r="L234" s="355"/>
      <c r="M234" s="294"/>
      <c r="N234" s="295"/>
    </row>
    <row r="235" spans="1:14" s="236" customFormat="1" hidden="1" x14ac:dyDescent="0.25">
      <c r="A235" s="348" t="s">
        <v>1803</v>
      </c>
      <c r="B235" s="349" t="s">
        <v>1384</v>
      </c>
      <c r="C235" s="349" t="s">
        <v>138</v>
      </c>
      <c r="D235" s="349" t="s">
        <v>86</v>
      </c>
      <c r="E235" s="350" t="str">
        <f t="shared" si="12"/>
        <v>Men Senior</v>
      </c>
      <c r="F235" s="351">
        <v>32553</v>
      </c>
      <c r="G235" s="352">
        <f t="shared" si="15"/>
        <v>44926</v>
      </c>
      <c r="H235" s="353">
        <f t="shared" si="13"/>
        <v>33</v>
      </c>
      <c r="I235" s="350" t="str">
        <f t="shared" si="14"/>
        <v>Senior</v>
      </c>
      <c r="J235" s="349" t="s">
        <v>1318</v>
      </c>
      <c r="K235" s="354">
        <v>89021400960</v>
      </c>
      <c r="L235" s="355" t="s">
        <v>1498</v>
      </c>
      <c r="M235" s="294"/>
      <c r="N235" s="295"/>
    </row>
    <row r="236" spans="1:14" s="236" customFormat="1" hidden="1" x14ac:dyDescent="0.25">
      <c r="A236" s="348" t="s">
        <v>1804</v>
      </c>
      <c r="B236" s="349" t="s">
        <v>1224</v>
      </c>
      <c r="C236" s="349" t="s">
        <v>1729</v>
      </c>
      <c r="D236" s="349" t="s">
        <v>1805</v>
      </c>
      <c r="E236" s="350" t="str">
        <f t="shared" si="12"/>
        <v>Men Grand Masters</v>
      </c>
      <c r="F236" s="351"/>
      <c r="G236" s="352">
        <f t="shared" si="15"/>
        <v>44926</v>
      </c>
      <c r="H236" s="353">
        <f t="shared" si="13"/>
        <v>123</v>
      </c>
      <c r="I236" s="350" t="str">
        <f t="shared" si="14"/>
        <v>Grand Masters</v>
      </c>
      <c r="J236" s="349" t="s">
        <v>1318</v>
      </c>
      <c r="K236" s="354"/>
      <c r="L236" s="355"/>
      <c r="M236" s="294"/>
      <c r="N236" s="295"/>
    </row>
    <row r="237" spans="1:14" s="236" customFormat="1" hidden="1" x14ac:dyDescent="0.25">
      <c r="A237" s="339" t="s">
        <v>1806</v>
      </c>
      <c r="B237" s="340" t="s">
        <v>44</v>
      </c>
      <c r="C237" s="340" t="s">
        <v>459</v>
      </c>
      <c r="D237" s="340" t="s">
        <v>2037</v>
      </c>
      <c r="E237" s="341" t="str">
        <f t="shared" si="12"/>
        <v>Men Senior</v>
      </c>
      <c r="F237" s="342">
        <v>35590</v>
      </c>
      <c r="G237" s="343">
        <f t="shared" si="15"/>
        <v>44926</v>
      </c>
      <c r="H237" s="344">
        <f t="shared" si="13"/>
        <v>25</v>
      </c>
      <c r="I237" s="341" t="str">
        <f t="shared" si="14"/>
        <v>Senior</v>
      </c>
      <c r="J237" s="340" t="s">
        <v>1318</v>
      </c>
      <c r="K237" s="345">
        <v>97060900578</v>
      </c>
      <c r="L237" s="346" t="s">
        <v>1498</v>
      </c>
      <c r="M237" s="294"/>
      <c r="N237" s="295"/>
    </row>
    <row r="238" spans="1:14" s="236" customFormat="1" hidden="1" x14ac:dyDescent="0.25">
      <c r="A238" s="331" t="s">
        <v>1807</v>
      </c>
      <c r="B238" s="340" t="s">
        <v>1635</v>
      </c>
      <c r="C238" s="332" t="s">
        <v>1253</v>
      </c>
      <c r="D238" s="332" t="s">
        <v>945</v>
      </c>
      <c r="E238" s="333" t="str">
        <f t="shared" si="12"/>
        <v>Men Master</v>
      </c>
      <c r="F238" s="334">
        <v>25837</v>
      </c>
      <c r="G238" s="335">
        <f t="shared" si="15"/>
        <v>44926</v>
      </c>
      <c r="H238" s="336">
        <f t="shared" si="13"/>
        <v>52</v>
      </c>
      <c r="I238" s="333" t="str">
        <f t="shared" si="14"/>
        <v>Master</v>
      </c>
      <c r="J238" s="332" t="s">
        <v>1318</v>
      </c>
      <c r="K238" s="337">
        <v>70092600638</v>
      </c>
      <c r="L238" s="338" t="s">
        <v>1498</v>
      </c>
      <c r="M238" s="294"/>
      <c r="N238" s="295"/>
    </row>
    <row r="239" spans="1:14" s="236" customFormat="1" ht="14.25" hidden="1" customHeight="1" x14ac:dyDescent="0.25">
      <c r="A239" s="339" t="s">
        <v>714</v>
      </c>
      <c r="B239" s="340" t="s">
        <v>44</v>
      </c>
      <c r="C239" s="340" t="s">
        <v>392</v>
      </c>
      <c r="D239" s="340" t="s">
        <v>156</v>
      </c>
      <c r="E239" s="341" t="str">
        <f t="shared" si="12"/>
        <v>Men Master</v>
      </c>
      <c r="F239" s="342">
        <v>26513</v>
      </c>
      <c r="G239" s="343">
        <f t="shared" si="15"/>
        <v>44926</v>
      </c>
      <c r="H239" s="344">
        <f t="shared" si="13"/>
        <v>50</v>
      </c>
      <c r="I239" s="341" t="str">
        <f t="shared" si="14"/>
        <v>Master</v>
      </c>
      <c r="J239" s="340" t="s">
        <v>1318</v>
      </c>
      <c r="K239" s="345">
        <v>72080200011</v>
      </c>
      <c r="L239" s="346" t="s">
        <v>1498</v>
      </c>
      <c r="M239" s="300"/>
      <c r="N239" s="295"/>
    </row>
    <row r="240" spans="1:14" s="248" customFormat="1" ht="13" hidden="1" x14ac:dyDescent="0.25">
      <c r="A240" s="348" t="s">
        <v>715</v>
      </c>
      <c r="B240" s="349" t="s">
        <v>1309</v>
      </c>
      <c r="C240" s="349" t="s">
        <v>466</v>
      </c>
      <c r="D240" s="349" t="s">
        <v>350</v>
      </c>
      <c r="E240" s="350" t="str">
        <f t="shared" si="12"/>
        <v>Men U/21</v>
      </c>
      <c r="F240" s="351">
        <v>37544</v>
      </c>
      <c r="G240" s="352">
        <f t="shared" si="15"/>
        <v>44926</v>
      </c>
      <c r="H240" s="353">
        <f t="shared" si="13"/>
        <v>20</v>
      </c>
      <c r="I240" s="350" t="str">
        <f t="shared" si="14"/>
        <v>U/21</v>
      </c>
      <c r="J240" s="349" t="s">
        <v>1318</v>
      </c>
      <c r="K240" s="354"/>
      <c r="L240" s="355" t="s">
        <v>1498</v>
      </c>
      <c r="M240" s="300"/>
      <c r="N240" s="295"/>
    </row>
    <row r="241" spans="1:14" s="236" customFormat="1" hidden="1" x14ac:dyDescent="0.25">
      <c r="A241" s="348" t="s">
        <v>1808</v>
      </c>
      <c r="B241" s="349" t="s">
        <v>1310</v>
      </c>
      <c r="C241" s="349" t="s">
        <v>470</v>
      </c>
      <c r="D241" s="349" t="s">
        <v>1747</v>
      </c>
      <c r="E241" s="350" t="str">
        <f t="shared" si="12"/>
        <v>Men Grand Masters</v>
      </c>
      <c r="F241" s="351"/>
      <c r="G241" s="352">
        <f t="shared" si="15"/>
        <v>44926</v>
      </c>
      <c r="H241" s="353">
        <f t="shared" si="13"/>
        <v>123</v>
      </c>
      <c r="I241" s="350" t="str">
        <f t="shared" si="14"/>
        <v>Grand Masters</v>
      </c>
      <c r="J241" s="349" t="s">
        <v>1318</v>
      </c>
      <c r="K241" s="354"/>
      <c r="L241" s="355"/>
      <c r="M241" s="294"/>
      <c r="N241" s="295"/>
    </row>
    <row r="242" spans="1:14" s="236" customFormat="1" hidden="1" x14ac:dyDescent="0.25">
      <c r="A242" s="339" t="s">
        <v>716</v>
      </c>
      <c r="B242" s="340" t="s">
        <v>48</v>
      </c>
      <c r="C242" s="340" t="s">
        <v>2038</v>
      </c>
      <c r="D242" s="340" t="s">
        <v>356</v>
      </c>
      <c r="E242" s="341" t="str">
        <f t="shared" si="12"/>
        <v>Men U/16</v>
      </c>
      <c r="F242" s="342">
        <v>40165</v>
      </c>
      <c r="G242" s="343">
        <f t="shared" si="15"/>
        <v>44926</v>
      </c>
      <c r="H242" s="344">
        <f t="shared" si="13"/>
        <v>13</v>
      </c>
      <c r="I242" s="341" t="str">
        <f t="shared" si="14"/>
        <v>U/16</v>
      </c>
      <c r="J242" s="340" t="s">
        <v>1318</v>
      </c>
      <c r="K242" s="345">
        <v>20091218</v>
      </c>
      <c r="L242" s="346" t="s">
        <v>1498</v>
      </c>
      <c r="M242" s="294"/>
      <c r="N242" s="295"/>
    </row>
    <row r="243" spans="1:14" s="236" customFormat="1" hidden="1" x14ac:dyDescent="0.25">
      <c r="A243" s="348" t="s">
        <v>1809</v>
      </c>
      <c r="B243" s="349" t="s">
        <v>1016</v>
      </c>
      <c r="C243" s="349" t="s">
        <v>196</v>
      </c>
      <c r="D243" s="349" t="s">
        <v>395</v>
      </c>
      <c r="E243" s="350" t="str">
        <f t="shared" si="12"/>
        <v>Men Grand Masters</v>
      </c>
      <c r="F243" s="351"/>
      <c r="G243" s="352">
        <f t="shared" si="15"/>
        <v>44926</v>
      </c>
      <c r="H243" s="353">
        <f t="shared" si="13"/>
        <v>123</v>
      </c>
      <c r="I243" s="350" t="str">
        <f t="shared" si="14"/>
        <v>Grand Masters</v>
      </c>
      <c r="J243" s="349" t="s">
        <v>1318</v>
      </c>
      <c r="K243" s="354"/>
      <c r="L243" s="355"/>
      <c r="M243" s="294"/>
      <c r="N243" s="295"/>
    </row>
    <row r="244" spans="1:14" s="236" customFormat="1" hidden="1" x14ac:dyDescent="0.25">
      <c r="A244" s="331" t="s">
        <v>717</v>
      </c>
      <c r="B244" s="332" t="s">
        <v>42</v>
      </c>
      <c r="C244" s="332" t="s">
        <v>492</v>
      </c>
      <c r="D244" s="332" t="s">
        <v>419</v>
      </c>
      <c r="E244" s="333" t="str">
        <f t="shared" si="12"/>
        <v>Ladies Senior</v>
      </c>
      <c r="F244" s="334">
        <v>31461</v>
      </c>
      <c r="G244" s="335">
        <f t="shared" si="15"/>
        <v>44926</v>
      </c>
      <c r="H244" s="336">
        <f t="shared" si="13"/>
        <v>36</v>
      </c>
      <c r="I244" s="333" t="str">
        <f t="shared" si="14"/>
        <v>Senior</v>
      </c>
      <c r="J244" s="332" t="s">
        <v>67</v>
      </c>
      <c r="K244" s="337">
        <v>86021800834</v>
      </c>
      <c r="L244" s="338" t="s">
        <v>1498</v>
      </c>
      <c r="M244" s="296"/>
      <c r="N244" s="299"/>
    </row>
    <row r="245" spans="1:14" s="236" customFormat="1" hidden="1" x14ac:dyDescent="0.25">
      <c r="A245" s="348" t="s">
        <v>718</v>
      </c>
      <c r="B245" s="349" t="s">
        <v>1308</v>
      </c>
      <c r="C245" s="349" t="s">
        <v>141</v>
      </c>
      <c r="D245" s="349" t="s">
        <v>239</v>
      </c>
      <c r="E245" s="350" t="str">
        <f t="shared" si="12"/>
        <v>Men Veteran</v>
      </c>
      <c r="F245" s="351">
        <v>27184</v>
      </c>
      <c r="G245" s="352">
        <f t="shared" si="15"/>
        <v>44926</v>
      </c>
      <c r="H245" s="353">
        <f t="shared" si="13"/>
        <v>48</v>
      </c>
      <c r="I245" s="350" t="str">
        <f t="shared" si="14"/>
        <v>Veteran</v>
      </c>
      <c r="J245" s="349" t="s">
        <v>1318</v>
      </c>
      <c r="K245" s="354">
        <v>74060400114</v>
      </c>
      <c r="L245" s="355" t="s">
        <v>1498</v>
      </c>
      <c r="M245" s="296"/>
      <c r="N245" s="299"/>
    </row>
    <row r="246" spans="1:14" s="236" customFormat="1" ht="13" hidden="1" x14ac:dyDescent="0.25">
      <c r="A246" s="348" t="s">
        <v>719</v>
      </c>
      <c r="B246" s="349" t="s">
        <v>1987</v>
      </c>
      <c r="C246" s="349" t="s">
        <v>369</v>
      </c>
      <c r="D246" s="349" t="s">
        <v>368</v>
      </c>
      <c r="E246" s="350" t="str">
        <f t="shared" si="12"/>
        <v>Men Grand Masters</v>
      </c>
      <c r="F246" s="351">
        <v>22564</v>
      </c>
      <c r="G246" s="352">
        <f t="shared" si="15"/>
        <v>44926</v>
      </c>
      <c r="H246" s="353">
        <f t="shared" si="13"/>
        <v>61</v>
      </c>
      <c r="I246" s="350" t="str">
        <f t="shared" si="14"/>
        <v>Grand Masters</v>
      </c>
      <c r="J246" s="349" t="s">
        <v>1318</v>
      </c>
      <c r="K246" s="354">
        <v>61101000864</v>
      </c>
      <c r="L246" s="355" t="s">
        <v>1498</v>
      </c>
      <c r="M246" s="298"/>
      <c r="N246" s="299"/>
    </row>
    <row r="247" spans="1:14" s="236" customFormat="1" ht="13" hidden="1" x14ac:dyDescent="0.25">
      <c r="A247" s="339" t="s">
        <v>720</v>
      </c>
      <c r="B247" s="340" t="s">
        <v>48</v>
      </c>
      <c r="C247" s="340" t="s">
        <v>106</v>
      </c>
      <c r="D247" s="340" t="s">
        <v>356</v>
      </c>
      <c r="E247" s="341" t="str">
        <f t="shared" si="12"/>
        <v>Men Veteran</v>
      </c>
      <c r="F247" s="342">
        <v>30186</v>
      </c>
      <c r="G247" s="343">
        <f t="shared" si="15"/>
        <v>44926</v>
      </c>
      <c r="H247" s="344">
        <f t="shared" si="13"/>
        <v>40</v>
      </c>
      <c r="I247" s="341" t="str">
        <f t="shared" si="14"/>
        <v>Veteran</v>
      </c>
      <c r="J247" s="340" t="s">
        <v>1318</v>
      </c>
      <c r="K247" s="345">
        <v>82082310337</v>
      </c>
      <c r="L247" s="346" t="s">
        <v>1498</v>
      </c>
      <c r="M247" s="298"/>
      <c r="N247" s="299"/>
    </row>
    <row r="248" spans="1:14" s="236" customFormat="1" hidden="1" x14ac:dyDescent="0.25">
      <c r="A248" s="348" t="s">
        <v>721</v>
      </c>
      <c r="B248" s="349" t="s">
        <v>1310</v>
      </c>
      <c r="C248" s="349" t="s">
        <v>318</v>
      </c>
      <c r="D248" s="349" t="s">
        <v>294</v>
      </c>
      <c r="E248" s="350" t="str">
        <f t="shared" si="12"/>
        <v>Men Grand Masters</v>
      </c>
      <c r="F248" s="351">
        <v>17322</v>
      </c>
      <c r="G248" s="352">
        <f t="shared" si="15"/>
        <v>44926</v>
      </c>
      <c r="H248" s="353">
        <f t="shared" si="13"/>
        <v>75</v>
      </c>
      <c r="I248" s="350" t="str">
        <f t="shared" si="14"/>
        <v>Grand Masters</v>
      </c>
      <c r="J248" s="349" t="s">
        <v>1318</v>
      </c>
      <c r="K248" s="354"/>
      <c r="L248" s="355"/>
      <c r="M248" s="294"/>
      <c r="N248" s="295"/>
    </row>
    <row r="249" spans="1:14" s="236" customFormat="1" hidden="1" x14ac:dyDescent="0.25">
      <c r="A249" s="348" t="s">
        <v>722</v>
      </c>
      <c r="B249" s="349" t="s">
        <v>1224</v>
      </c>
      <c r="C249" s="349" t="s">
        <v>110</v>
      </c>
      <c r="D249" s="349" t="s">
        <v>114</v>
      </c>
      <c r="E249" s="350" t="str">
        <f t="shared" si="12"/>
        <v>Men Grand Masters</v>
      </c>
      <c r="F249" s="351"/>
      <c r="G249" s="352">
        <f t="shared" si="15"/>
        <v>44926</v>
      </c>
      <c r="H249" s="353">
        <f t="shared" si="13"/>
        <v>123</v>
      </c>
      <c r="I249" s="350" t="str">
        <f t="shared" si="14"/>
        <v>Grand Masters</v>
      </c>
      <c r="J249" s="349" t="s">
        <v>1318</v>
      </c>
      <c r="K249" s="354"/>
      <c r="L249" s="355"/>
      <c r="M249" s="294"/>
      <c r="N249" s="295"/>
    </row>
    <row r="250" spans="1:14" s="248" customFormat="1" hidden="1" x14ac:dyDescent="0.25">
      <c r="A250" s="339" t="s">
        <v>723</v>
      </c>
      <c r="B250" s="340" t="s">
        <v>39</v>
      </c>
      <c r="C250" s="340" t="s">
        <v>2039</v>
      </c>
      <c r="D250" s="340" t="s">
        <v>1950</v>
      </c>
      <c r="E250" s="341" t="str">
        <f t="shared" si="12"/>
        <v>Men Master</v>
      </c>
      <c r="F250" s="342">
        <v>24060</v>
      </c>
      <c r="G250" s="343">
        <f t="shared" si="15"/>
        <v>44926</v>
      </c>
      <c r="H250" s="344">
        <f t="shared" si="13"/>
        <v>57</v>
      </c>
      <c r="I250" s="341" t="str">
        <f t="shared" si="14"/>
        <v>Master</v>
      </c>
      <c r="J250" s="340" t="s">
        <v>1318</v>
      </c>
      <c r="K250" s="345">
        <v>65111400052</v>
      </c>
      <c r="L250" s="346" t="s">
        <v>1498</v>
      </c>
      <c r="M250" s="294"/>
      <c r="N250" s="295"/>
    </row>
    <row r="251" spans="1:14" s="248" customFormat="1" hidden="1" x14ac:dyDescent="0.25">
      <c r="A251" s="339" t="s">
        <v>724</v>
      </c>
      <c r="B251" s="340" t="s">
        <v>40</v>
      </c>
      <c r="C251" s="340" t="s">
        <v>2040</v>
      </c>
      <c r="D251" s="340" t="s">
        <v>2027</v>
      </c>
      <c r="E251" s="341" t="str">
        <f t="shared" si="12"/>
        <v>Men Senior</v>
      </c>
      <c r="F251" s="342">
        <v>31380</v>
      </c>
      <c r="G251" s="343">
        <f t="shared" si="15"/>
        <v>44926</v>
      </c>
      <c r="H251" s="344">
        <f t="shared" si="13"/>
        <v>37</v>
      </c>
      <c r="I251" s="341" t="str">
        <f t="shared" si="14"/>
        <v>Senior</v>
      </c>
      <c r="J251" s="340" t="s">
        <v>1318</v>
      </c>
      <c r="K251" s="345">
        <v>85112910305</v>
      </c>
      <c r="L251" s="346" t="s">
        <v>1498</v>
      </c>
      <c r="M251" s="294"/>
      <c r="N251" s="295"/>
    </row>
    <row r="252" spans="1:14" s="236" customFormat="1" hidden="1" x14ac:dyDescent="0.25">
      <c r="A252" s="348" t="s">
        <v>725</v>
      </c>
      <c r="B252" s="349" t="s">
        <v>1430</v>
      </c>
      <c r="C252" s="349" t="s">
        <v>384</v>
      </c>
      <c r="D252" s="349" t="s">
        <v>385</v>
      </c>
      <c r="E252" s="350" t="str">
        <f t="shared" si="12"/>
        <v>Men Master</v>
      </c>
      <c r="F252" s="351">
        <v>26490</v>
      </c>
      <c r="G252" s="352">
        <f t="shared" si="15"/>
        <v>44926</v>
      </c>
      <c r="H252" s="353">
        <f t="shared" si="13"/>
        <v>50</v>
      </c>
      <c r="I252" s="350" t="str">
        <f t="shared" si="14"/>
        <v>Master</v>
      </c>
      <c r="J252" s="349" t="s">
        <v>1318</v>
      </c>
      <c r="K252" s="354"/>
      <c r="L252" s="355"/>
      <c r="M252" s="294"/>
      <c r="N252" s="295"/>
    </row>
    <row r="253" spans="1:14" s="248" customFormat="1" hidden="1" x14ac:dyDescent="0.25">
      <c r="A253" s="339" t="s">
        <v>726</v>
      </c>
      <c r="B253" s="340" t="s">
        <v>1981</v>
      </c>
      <c r="C253" s="340" t="s">
        <v>2041</v>
      </c>
      <c r="D253" s="340" t="s">
        <v>2042</v>
      </c>
      <c r="E253" s="341" t="str">
        <f t="shared" si="12"/>
        <v>Ladies Master</v>
      </c>
      <c r="F253" s="342">
        <v>25454</v>
      </c>
      <c r="G253" s="343">
        <f t="shared" si="15"/>
        <v>44926</v>
      </c>
      <c r="H253" s="344">
        <f t="shared" si="13"/>
        <v>53</v>
      </c>
      <c r="I253" s="341" t="str">
        <f t="shared" si="14"/>
        <v>Master</v>
      </c>
      <c r="J253" s="340" t="s">
        <v>67</v>
      </c>
      <c r="K253" s="345">
        <v>69090810188</v>
      </c>
      <c r="L253" s="346" t="s">
        <v>1498</v>
      </c>
      <c r="M253" s="294"/>
      <c r="N253" s="295"/>
    </row>
    <row r="254" spans="1:14" s="236" customFormat="1" hidden="1" x14ac:dyDescent="0.25">
      <c r="A254" s="339" t="s">
        <v>727</v>
      </c>
      <c r="B254" s="340" t="s">
        <v>1981</v>
      </c>
      <c r="C254" s="340" t="s">
        <v>379</v>
      </c>
      <c r="D254" s="340" t="s">
        <v>2042</v>
      </c>
      <c r="E254" s="341" t="str">
        <f t="shared" si="12"/>
        <v>Men Master</v>
      </c>
      <c r="F254" s="342">
        <v>26477</v>
      </c>
      <c r="G254" s="343">
        <f t="shared" si="15"/>
        <v>44926</v>
      </c>
      <c r="H254" s="344">
        <f t="shared" si="13"/>
        <v>50</v>
      </c>
      <c r="I254" s="341" t="str">
        <f t="shared" si="14"/>
        <v>Master</v>
      </c>
      <c r="J254" s="340" t="s">
        <v>1318</v>
      </c>
      <c r="K254" s="345">
        <v>7206275234082</v>
      </c>
      <c r="L254" s="346" t="s">
        <v>1498</v>
      </c>
      <c r="M254" s="294"/>
      <c r="N254" s="295"/>
    </row>
    <row r="255" spans="1:14" s="248" customFormat="1" ht="13" hidden="1" x14ac:dyDescent="0.25">
      <c r="A255" s="348" t="s">
        <v>728</v>
      </c>
      <c r="B255" s="349" t="s">
        <v>1384</v>
      </c>
      <c r="C255" s="349" t="s">
        <v>98</v>
      </c>
      <c r="D255" s="349" t="s">
        <v>431</v>
      </c>
      <c r="E255" s="350" t="str">
        <f t="shared" si="12"/>
        <v>Men Grand Masters</v>
      </c>
      <c r="F255" s="351">
        <v>22924</v>
      </c>
      <c r="G255" s="352">
        <f t="shared" si="15"/>
        <v>44926</v>
      </c>
      <c r="H255" s="353">
        <f t="shared" si="13"/>
        <v>60</v>
      </c>
      <c r="I255" s="350" t="str">
        <f t="shared" si="14"/>
        <v>Grand Masters</v>
      </c>
      <c r="J255" s="349" t="s">
        <v>1318</v>
      </c>
      <c r="K255" s="354">
        <v>62100510029</v>
      </c>
      <c r="L255" s="355" t="s">
        <v>1498</v>
      </c>
      <c r="M255" s="298"/>
      <c r="N255" s="299"/>
    </row>
    <row r="256" spans="1:14" s="248" customFormat="1" hidden="1" x14ac:dyDescent="0.25">
      <c r="A256" s="348" t="s">
        <v>729</v>
      </c>
      <c r="B256" s="349" t="s">
        <v>1384</v>
      </c>
      <c r="C256" s="349" t="s">
        <v>437</v>
      </c>
      <c r="D256" s="349" t="s">
        <v>119</v>
      </c>
      <c r="E256" s="350" t="str">
        <f t="shared" si="12"/>
        <v>Ladies Veteran</v>
      </c>
      <c r="F256" s="351">
        <v>28510</v>
      </c>
      <c r="G256" s="352">
        <f t="shared" si="15"/>
        <v>44926</v>
      </c>
      <c r="H256" s="353">
        <f t="shared" si="13"/>
        <v>44</v>
      </c>
      <c r="I256" s="350" t="str">
        <f t="shared" si="14"/>
        <v>Veteran</v>
      </c>
      <c r="J256" s="349" t="s">
        <v>67</v>
      </c>
      <c r="K256" s="354"/>
      <c r="L256" s="355"/>
      <c r="M256" s="294"/>
      <c r="N256" s="295"/>
    </row>
    <row r="257" spans="1:14" s="248" customFormat="1" ht="13" hidden="1" x14ac:dyDescent="0.25">
      <c r="A257" s="348" t="s">
        <v>730</v>
      </c>
      <c r="B257" s="349" t="s">
        <v>1293</v>
      </c>
      <c r="C257" s="349" t="s">
        <v>502</v>
      </c>
      <c r="D257" s="349" t="s">
        <v>255</v>
      </c>
      <c r="E257" s="350" t="str">
        <f t="shared" si="12"/>
        <v>Men Master</v>
      </c>
      <c r="F257" s="351">
        <v>24706</v>
      </c>
      <c r="G257" s="352">
        <f t="shared" si="15"/>
        <v>44926</v>
      </c>
      <c r="H257" s="353">
        <f t="shared" si="13"/>
        <v>55</v>
      </c>
      <c r="I257" s="350" t="str">
        <f t="shared" si="14"/>
        <v>Master</v>
      </c>
      <c r="J257" s="349" t="s">
        <v>1318</v>
      </c>
      <c r="K257" s="354">
        <v>67082200102</v>
      </c>
      <c r="L257" s="355" t="s">
        <v>1498</v>
      </c>
      <c r="M257" s="298"/>
      <c r="N257" s="299"/>
    </row>
    <row r="258" spans="1:14" s="248" customFormat="1" ht="13" hidden="1" x14ac:dyDescent="0.25">
      <c r="A258" s="339" t="s">
        <v>731</v>
      </c>
      <c r="B258" s="340" t="s">
        <v>37</v>
      </c>
      <c r="C258" s="340" t="s">
        <v>331</v>
      </c>
      <c r="D258" s="340" t="s">
        <v>332</v>
      </c>
      <c r="E258" s="341" t="str">
        <f t="shared" si="12"/>
        <v>Men Veteran</v>
      </c>
      <c r="F258" s="342">
        <v>28244</v>
      </c>
      <c r="G258" s="343">
        <f t="shared" si="15"/>
        <v>44926</v>
      </c>
      <c r="H258" s="344">
        <f t="shared" si="13"/>
        <v>45</v>
      </c>
      <c r="I258" s="341" t="str">
        <f t="shared" si="14"/>
        <v>Veteran</v>
      </c>
      <c r="J258" s="340" t="s">
        <v>1318</v>
      </c>
      <c r="K258" s="345">
        <v>77042910297</v>
      </c>
      <c r="L258" s="346" t="s">
        <v>1498</v>
      </c>
      <c r="M258" s="298"/>
      <c r="N258" s="299"/>
    </row>
    <row r="259" spans="1:14" s="248" customFormat="1" hidden="1" x14ac:dyDescent="0.25">
      <c r="A259" s="339" t="s">
        <v>732</v>
      </c>
      <c r="B259" s="366" t="s">
        <v>1736</v>
      </c>
      <c r="C259" s="340" t="s">
        <v>266</v>
      </c>
      <c r="D259" s="340" t="s">
        <v>267</v>
      </c>
      <c r="E259" s="341" t="str">
        <f t="shared" si="12"/>
        <v>Men Veteran</v>
      </c>
      <c r="F259" s="342">
        <v>29166</v>
      </c>
      <c r="G259" s="343">
        <f t="shared" si="15"/>
        <v>44926</v>
      </c>
      <c r="H259" s="344">
        <f t="shared" si="13"/>
        <v>43</v>
      </c>
      <c r="I259" s="341" t="str">
        <f t="shared" si="14"/>
        <v>Veteran</v>
      </c>
      <c r="J259" s="340" t="s">
        <v>1318</v>
      </c>
      <c r="K259" s="345">
        <v>79110710167</v>
      </c>
      <c r="L259" s="346" t="s">
        <v>1498</v>
      </c>
      <c r="M259" s="296"/>
      <c r="N259" s="299"/>
    </row>
    <row r="260" spans="1:14" s="248" customFormat="1" hidden="1" x14ac:dyDescent="0.25">
      <c r="A260" s="348" t="s">
        <v>733</v>
      </c>
      <c r="B260" s="349" t="s">
        <v>1384</v>
      </c>
      <c r="C260" s="349" t="s">
        <v>259</v>
      </c>
      <c r="D260" s="349" t="s">
        <v>253</v>
      </c>
      <c r="E260" s="350" t="str">
        <f t="shared" si="12"/>
        <v>Men Veteran</v>
      </c>
      <c r="F260" s="351">
        <v>26704</v>
      </c>
      <c r="G260" s="352">
        <f t="shared" si="15"/>
        <v>44926</v>
      </c>
      <c r="H260" s="353">
        <f t="shared" si="13"/>
        <v>49</v>
      </c>
      <c r="I260" s="350" t="str">
        <f t="shared" si="14"/>
        <v>Veteran</v>
      </c>
      <c r="J260" s="349" t="s">
        <v>1318</v>
      </c>
      <c r="K260" s="354"/>
      <c r="L260" s="355"/>
      <c r="M260" s="294"/>
      <c r="N260" s="295"/>
    </row>
    <row r="261" spans="1:14" s="236" customFormat="1" ht="13" hidden="1" x14ac:dyDescent="0.25">
      <c r="A261" s="339" t="s">
        <v>734</v>
      </c>
      <c r="B261" s="340" t="s">
        <v>1981</v>
      </c>
      <c r="C261" s="340" t="s">
        <v>397</v>
      </c>
      <c r="D261" s="340" t="s">
        <v>79</v>
      </c>
      <c r="E261" s="341" t="str">
        <f t="shared" ref="E261:E305" si="16">CONCATENATE(J261," ",I261)</f>
        <v>Men Senior</v>
      </c>
      <c r="F261" s="342">
        <v>32639</v>
      </c>
      <c r="G261" s="343">
        <f t="shared" si="15"/>
        <v>44926</v>
      </c>
      <c r="H261" s="344">
        <f t="shared" ref="H261:H305" si="17">INT(YEARFRAC(F261,G261))</f>
        <v>33</v>
      </c>
      <c r="I261" s="341" t="str">
        <f t="shared" ref="I261:I305" si="18">IF(H261="","Senior",IF(H261&gt;59.999,"Grand Masters",IF(H261&gt;49.999,"Master",IF(H261&gt;39.999,"Veteran",IF(H261&gt;21.999,"Senior",IF(H261&gt;16.999,"U/21","U/16"))))))</f>
        <v>Senior</v>
      </c>
      <c r="J261" s="340" t="s">
        <v>1318</v>
      </c>
      <c r="K261" s="345">
        <v>89051100523</v>
      </c>
      <c r="L261" s="346" t="s">
        <v>1498</v>
      </c>
      <c r="M261" s="298"/>
      <c r="N261" s="299"/>
    </row>
    <row r="262" spans="1:14" s="248" customFormat="1" hidden="1" x14ac:dyDescent="0.25">
      <c r="A262" s="348" t="s">
        <v>735</v>
      </c>
      <c r="B262" s="349" t="s">
        <v>1309</v>
      </c>
      <c r="C262" s="349" t="s">
        <v>371</v>
      </c>
      <c r="D262" s="349" t="s">
        <v>425</v>
      </c>
      <c r="E262" s="350" t="str">
        <f t="shared" si="16"/>
        <v>Men Veteran</v>
      </c>
      <c r="F262" s="351">
        <v>30136</v>
      </c>
      <c r="G262" s="352">
        <f t="shared" ref="G262:G305" si="19">$G$5</f>
        <v>44926</v>
      </c>
      <c r="H262" s="353">
        <f t="shared" si="17"/>
        <v>40</v>
      </c>
      <c r="I262" s="350" t="str">
        <f t="shared" si="18"/>
        <v>Veteran</v>
      </c>
      <c r="J262" s="349" t="s">
        <v>1318</v>
      </c>
      <c r="K262" s="354">
        <v>82070410967</v>
      </c>
      <c r="L262" s="355" t="s">
        <v>1498</v>
      </c>
      <c r="M262" s="294"/>
      <c r="N262" s="295"/>
    </row>
    <row r="263" spans="1:14" s="236" customFormat="1" ht="13" hidden="1" x14ac:dyDescent="0.25">
      <c r="A263" s="339" t="s">
        <v>736</v>
      </c>
      <c r="B263" s="340" t="s">
        <v>37</v>
      </c>
      <c r="C263" s="340" t="s">
        <v>311</v>
      </c>
      <c r="D263" s="340" t="s">
        <v>312</v>
      </c>
      <c r="E263" s="341" t="str">
        <f t="shared" si="16"/>
        <v>Men Veteran</v>
      </c>
      <c r="F263" s="342">
        <v>27354</v>
      </c>
      <c r="G263" s="343">
        <f t="shared" si="19"/>
        <v>44926</v>
      </c>
      <c r="H263" s="344">
        <f t="shared" si="17"/>
        <v>48</v>
      </c>
      <c r="I263" s="341" t="str">
        <f t="shared" si="18"/>
        <v>Veteran</v>
      </c>
      <c r="J263" s="340" t="s">
        <v>1318</v>
      </c>
      <c r="K263" s="345">
        <v>74112110146</v>
      </c>
      <c r="L263" s="346" t="s">
        <v>1498</v>
      </c>
      <c r="M263" s="298"/>
      <c r="N263" s="299"/>
    </row>
    <row r="264" spans="1:14" s="236" customFormat="1" ht="13" hidden="1" x14ac:dyDescent="0.25">
      <c r="A264" s="348" t="s">
        <v>737</v>
      </c>
      <c r="B264" s="349" t="s">
        <v>1987</v>
      </c>
      <c r="C264" s="349" t="s">
        <v>82</v>
      </c>
      <c r="D264" s="349" t="s">
        <v>367</v>
      </c>
      <c r="E264" s="350" t="str">
        <f t="shared" si="16"/>
        <v>Men Veteran</v>
      </c>
      <c r="F264" s="351">
        <v>26876</v>
      </c>
      <c r="G264" s="352">
        <f t="shared" si="19"/>
        <v>44926</v>
      </c>
      <c r="H264" s="353">
        <f t="shared" si="17"/>
        <v>49</v>
      </c>
      <c r="I264" s="350" t="str">
        <f t="shared" si="18"/>
        <v>Veteran</v>
      </c>
      <c r="J264" s="349" t="s">
        <v>1318</v>
      </c>
      <c r="K264" s="354">
        <v>73073100091</v>
      </c>
      <c r="L264" s="355" t="s">
        <v>1498</v>
      </c>
      <c r="M264" s="298"/>
      <c r="N264" s="299"/>
    </row>
    <row r="265" spans="1:14" s="236" customFormat="1" hidden="1" x14ac:dyDescent="0.25">
      <c r="A265" s="339" t="s">
        <v>738</v>
      </c>
      <c r="B265" s="340" t="s">
        <v>38</v>
      </c>
      <c r="C265" s="340" t="s">
        <v>2043</v>
      </c>
      <c r="D265" s="340" t="s">
        <v>1108</v>
      </c>
      <c r="E265" s="341" t="str">
        <f t="shared" si="16"/>
        <v>Men Senior</v>
      </c>
      <c r="F265" s="342">
        <v>30996</v>
      </c>
      <c r="G265" s="343">
        <f t="shared" si="19"/>
        <v>44926</v>
      </c>
      <c r="H265" s="344">
        <f t="shared" si="17"/>
        <v>38</v>
      </c>
      <c r="I265" s="341" t="str">
        <f t="shared" si="18"/>
        <v>Senior</v>
      </c>
      <c r="J265" s="340" t="s">
        <v>1318</v>
      </c>
      <c r="K265" s="345">
        <v>84111010229</v>
      </c>
      <c r="L265" s="346" t="s">
        <v>1498</v>
      </c>
      <c r="M265" s="294"/>
      <c r="N265" s="295"/>
    </row>
    <row r="266" spans="1:14" s="236" customFormat="1" ht="13" hidden="1" x14ac:dyDescent="0.25">
      <c r="A266" s="348" t="s">
        <v>739</v>
      </c>
      <c r="B266" s="349" t="s">
        <v>1430</v>
      </c>
      <c r="C266" s="349" t="s">
        <v>362</v>
      </c>
      <c r="D266" s="349" t="s">
        <v>363</v>
      </c>
      <c r="E266" s="350" t="str">
        <f t="shared" si="16"/>
        <v>Men Master</v>
      </c>
      <c r="F266" s="351">
        <v>24902</v>
      </c>
      <c r="G266" s="352">
        <f t="shared" si="19"/>
        <v>44926</v>
      </c>
      <c r="H266" s="353">
        <f t="shared" si="17"/>
        <v>54</v>
      </c>
      <c r="I266" s="350" t="str">
        <f t="shared" si="18"/>
        <v>Master</v>
      </c>
      <c r="J266" s="349" t="s">
        <v>1318</v>
      </c>
      <c r="K266" s="354">
        <v>6803040101287</v>
      </c>
      <c r="L266" s="355"/>
      <c r="M266" s="300"/>
      <c r="N266" s="295"/>
    </row>
    <row r="267" spans="1:14" s="236" customFormat="1" ht="13" hidden="1" x14ac:dyDescent="0.25">
      <c r="A267" s="339" t="s">
        <v>740</v>
      </c>
      <c r="B267" s="340" t="s">
        <v>38</v>
      </c>
      <c r="C267" s="340" t="s">
        <v>177</v>
      </c>
      <c r="D267" s="340" t="s">
        <v>220</v>
      </c>
      <c r="E267" s="341" t="str">
        <f t="shared" si="16"/>
        <v>Men Senior</v>
      </c>
      <c r="F267" s="342">
        <v>30942</v>
      </c>
      <c r="G267" s="343">
        <f t="shared" si="19"/>
        <v>44926</v>
      </c>
      <c r="H267" s="344">
        <f t="shared" si="17"/>
        <v>38</v>
      </c>
      <c r="I267" s="341" t="str">
        <f t="shared" si="18"/>
        <v>Senior</v>
      </c>
      <c r="J267" s="340" t="s">
        <v>1318</v>
      </c>
      <c r="K267" s="345">
        <v>84091710611</v>
      </c>
      <c r="L267" s="346" t="s">
        <v>1498</v>
      </c>
      <c r="M267" s="298"/>
      <c r="N267" s="299"/>
    </row>
    <row r="268" spans="1:14" s="248" customFormat="1" hidden="1" x14ac:dyDescent="0.25">
      <c r="A268" s="348" t="s">
        <v>741</v>
      </c>
      <c r="B268" s="349" t="s">
        <v>1310</v>
      </c>
      <c r="C268" s="349" t="s">
        <v>285</v>
      </c>
      <c r="D268" s="349" t="s">
        <v>278</v>
      </c>
      <c r="E268" s="350" t="str">
        <f t="shared" si="16"/>
        <v>Men Grand Masters</v>
      </c>
      <c r="F268" s="351"/>
      <c r="G268" s="352">
        <f t="shared" si="19"/>
        <v>44926</v>
      </c>
      <c r="H268" s="353">
        <f t="shared" si="17"/>
        <v>123</v>
      </c>
      <c r="I268" s="350" t="str">
        <f t="shared" si="18"/>
        <v>Grand Masters</v>
      </c>
      <c r="J268" s="349" t="s">
        <v>1318</v>
      </c>
      <c r="K268" s="354"/>
      <c r="L268" s="355"/>
      <c r="M268" s="294"/>
      <c r="N268" s="295"/>
    </row>
    <row r="269" spans="1:14" s="248" customFormat="1" hidden="1" x14ac:dyDescent="0.25">
      <c r="A269" s="348" t="s">
        <v>742</v>
      </c>
      <c r="B269" s="349" t="s">
        <v>1015</v>
      </c>
      <c r="C269" s="349" t="s">
        <v>444</v>
      </c>
      <c r="D269" s="349" t="s">
        <v>135</v>
      </c>
      <c r="E269" s="350" t="str">
        <f t="shared" si="16"/>
        <v>Ladies U/21</v>
      </c>
      <c r="F269" s="351">
        <v>37881</v>
      </c>
      <c r="G269" s="352">
        <f t="shared" si="19"/>
        <v>44926</v>
      </c>
      <c r="H269" s="353">
        <f t="shared" si="17"/>
        <v>19</v>
      </c>
      <c r="I269" s="350" t="str">
        <f t="shared" si="18"/>
        <v>U/21</v>
      </c>
      <c r="J269" s="349" t="s">
        <v>67</v>
      </c>
      <c r="K269" s="354"/>
      <c r="L269" s="355"/>
      <c r="M269" s="294"/>
      <c r="N269" s="295"/>
    </row>
    <row r="270" spans="1:14" s="248" customFormat="1" ht="13" hidden="1" x14ac:dyDescent="0.25">
      <c r="A270" s="348" t="s">
        <v>743</v>
      </c>
      <c r="B270" s="349" t="s">
        <v>1309</v>
      </c>
      <c r="C270" s="349" t="s">
        <v>299</v>
      </c>
      <c r="D270" s="349" t="s">
        <v>336</v>
      </c>
      <c r="E270" s="350" t="str">
        <f t="shared" si="16"/>
        <v>Men Veteran</v>
      </c>
      <c r="F270" s="351">
        <v>28129</v>
      </c>
      <c r="G270" s="352">
        <f t="shared" si="19"/>
        <v>44926</v>
      </c>
      <c r="H270" s="353">
        <f t="shared" si="17"/>
        <v>45</v>
      </c>
      <c r="I270" s="350" t="str">
        <f t="shared" si="18"/>
        <v>Veteran</v>
      </c>
      <c r="J270" s="349" t="s">
        <v>1318</v>
      </c>
      <c r="K270" s="354">
        <v>77010400121</v>
      </c>
      <c r="L270" s="355" t="s">
        <v>1498</v>
      </c>
      <c r="M270" s="298"/>
      <c r="N270" s="299"/>
    </row>
    <row r="271" spans="1:14" s="236" customFormat="1" hidden="1" x14ac:dyDescent="0.25">
      <c r="A271" s="348" t="s">
        <v>744</v>
      </c>
      <c r="B271" s="349" t="s">
        <v>1430</v>
      </c>
      <c r="C271" s="349" t="s">
        <v>1598</v>
      </c>
      <c r="D271" s="349" t="s">
        <v>368</v>
      </c>
      <c r="E271" s="350" t="str">
        <f t="shared" si="16"/>
        <v>Men Senior</v>
      </c>
      <c r="F271" s="351">
        <v>32105</v>
      </c>
      <c r="G271" s="352">
        <f t="shared" si="19"/>
        <v>44926</v>
      </c>
      <c r="H271" s="353">
        <f t="shared" si="17"/>
        <v>35</v>
      </c>
      <c r="I271" s="350" t="str">
        <f t="shared" si="18"/>
        <v>Senior</v>
      </c>
      <c r="J271" s="349" t="s">
        <v>1318</v>
      </c>
      <c r="K271" s="354"/>
      <c r="L271" s="355"/>
      <c r="M271" s="294"/>
      <c r="N271" s="295"/>
    </row>
    <row r="272" spans="1:14" s="236" customFormat="1" ht="13" hidden="1" x14ac:dyDescent="0.25">
      <c r="A272" s="339" t="s">
        <v>745</v>
      </c>
      <c r="B272" s="340" t="s">
        <v>1981</v>
      </c>
      <c r="C272" s="340" t="s">
        <v>196</v>
      </c>
      <c r="D272" s="340" t="s">
        <v>83</v>
      </c>
      <c r="E272" s="341" t="str">
        <f t="shared" si="16"/>
        <v>Men Senior</v>
      </c>
      <c r="F272" s="342">
        <v>30580</v>
      </c>
      <c r="G272" s="343">
        <f t="shared" si="19"/>
        <v>44926</v>
      </c>
      <c r="H272" s="344">
        <f t="shared" si="17"/>
        <v>39</v>
      </c>
      <c r="I272" s="341" t="str">
        <f t="shared" si="18"/>
        <v>Senior</v>
      </c>
      <c r="J272" s="340" t="s">
        <v>1318</v>
      </c>
      <c r="K272" s="345">
        <v>83092110889</v>
      </c>
      <c r="L272" s="346" t="s">
        <v>1498</v>
      </c>
      <c r="M272" s="298"/>
      <c r="N272" s="299"/>
    </row>
    <row r="273" spans="1:14" s="236" customFormat="1" ht="13" hidden="1" x14ac:dyDescent="0.25">
      <c r="A273" s="339" t="s">
        <v>746</v>
      </c>
      <c r="B273" s="340" t="s">
        <v>42</v>
      </c>
      <c r="C273" s="340" t="s">
        <v>285</v>
      </c>
      <c r="D273" s="340" t="s">
        <v>278</v>
      </c>
      <c r="E273" s="341" t="str">
        <f t="shared" si="16"/>
        <v>Men Grand Masters</v>
      </c>
      <c r="F273" s="342">
        <v>20659</v>
      </c>
      <c r="G273" s="343">
        <f t="shared" si="19"/>
        <v>44926</v>
      </c>
      <c r="H273" s="344">
        <f t="shared" si="17"/>
        <v>66</v>
      </c>
      <c r="I273" s="341" t="str">
        <f t="shared" si="18"/>
        <v>Grand Masters</v>
      </c>
      <c r="J273" s="340" t="s">
        <v>1318</v>
      </c>
      <c r="K273" s="345">
        <v>92103000102</v>
      </c>
      <c r="L273" s="346" t="s">
        <v>1498</v>
      </c>
      <c r="M273" s="298"/>
      <c r="N273" s="299"/>
    </row>
    <row r="274" spans="1:14" s="236" customFormat="1" hidden="1" x14ac:dyDescent="0.25">
      <c r="A274" s="339" t="s">
        <v>747</v>
      </c>
      <c r="B274" s="340" t="s">
        <v>1981</v>
      </c>
      <c r="C274" s="340" t="s">
        <v>283</v>
      </c>
      <c r="D274" s="340" t="s">
        <v>373</v>
      </c>
      <c r="E274" s="341" t="str">
        <f t="shared" si="16"/>
        <v>Men U/16</v>
      </c>
      <c r="F274" s="342">
        <v>40611</v>
      </c>
      <c r="G274" s="343">
        <f t="shared" si="19"/>
        <v>44926</v>
      </c>
      <c r="H274" s="344">
        <f t="shared" si="17"/>
        <v>11</v>
      </c>
      <c r="I274" s="341" t="str">
        <f t="shared" si="18"/>
        <v>U/16</v>
      </c>
      <c r="J274" s="340" t="s">
        <v>1318</v>
      </c>
      <c r="K274" s="345">
        <v>20110309</v>
      </c>
      <c r="L274" s="346" t="s">
        <v>1498</v>
      </c>
      <c r="M274" s="294"/>
      <c r="N274" s="295"/>
    </row>
    <row r="275" spans="1:14" s="236" customFormat="1" hidden="1" x14ac:dyDescent="0.25">
      <c r="A275" s="348" t="s">
        <v>748</v>
      </c>
      <c r="B275" s="349" t="s">
        <v>1405</v>
      </c>
      <c r="C275" s="349" t="s">
        <v>110</v>
      </c>
      <c r="D275" s="349" t="s">
        <v>2044</v>
      </c>
      <c r="E275" s="350" t="str">
        <f t="shared" si="16"/>
        <v>Men Senior</v>
      </c>
      <c r="F275" s="351">
        <v>31450</v>
      </c>
      <c r="G275" s="352">
        <f t="shared" si="19"/>
        <v>44926</v>
      </c>
      <c r="H275" s="353">
        <f t="shared" si="17"/>
        <v>36</v>
      </c>
      <c r="I275" s="350" t="str">
        <f t="shared" si="18"/>
        <v>Senior</v>
      </c>
      <c r="J275" s="349" t="s">
        <v>1318</v>
      </c>
      <c r="K275" s="354">
        <v>86020700453</v>
      </c>
      <c r="L275" s="355" t="s">
        <v>1498</v>
      </c>
      <c r="M275" s="294"/>
      <c r="N275" s="295"/>
    </row>
    <row r="276" spans="1:14" s="236" customFormat="1" ht="13" hidden="1" x14ac:dyDescent="0.25">
      <c r="A276" s="348" t="s">
        <v>749</v>
      </c>
      <c r="B276" s="349" t="s">
        <v>1384</v>
      </c>
      <c r="C276" s="349" t="s">
        <v>100</v>
      </c>
      <c r="D276" s="349" t="s">
        <v>115</v>
      </c>
      <c r="E276" s="350" t="str">
        <f t="shared" si="16"/>
        <v>Men Master</v>
      </c>
      <c r="F276" s="351">
        <v>24964</v>
      </c>
      <c r="G276" s="352">
        <f t="shared" si="19"/>
        <v>44926</v>
      </c>
      <c r="H276" s="353">
        <f t="shared" si="17"/>
        <v>54</v>
      </c>
      <c r="I276" s="350" t="str">
        <f t="shared" si="18"/>
        <v>Master</v>
      </c>
      <c r="J276" s="349" t="s">
        <v>1318</v>
      </c>
      <c r="K276" s="354">
        <v>68050670024</v>
      </c>
      <c r="L276" s="355" t="s">
        <v>1498</v>
      </c>
      <c r="M276" s="298"/>
      <c r="N276" s="299"/>
    </row>
    <row r="277" spans="1:14" s="248" customFormat="1" hidden="1" x14ac:dyDescent="0.25">
      <c r="A277" s="348" t="s">
        <v>750</v>
      </c>
      <c r="B277" s="349" t="s">
        <v>1293</v>
      </c>
      <c r="C277" s="349" t="s">
        <v>484</v>
      </c>
      <c r="D277" s="349" t="s">
        <v>256</v>
      </c>
      <c r="E277" s="350" t="str">
        <f t="shared" si="16"/>
        <v>Ladies Veteran</v>
      </c>
      <c r="F277" s="351">
        <v>29718</v>
      </c>
      <c r="G277" s="352">
        <f t="shared" si="19"/>
        <v>44926</v>
      </c>
      <c r="H277" s="353">
        <f t="shared" si="17"/>
        <v>41</v>
      </c>
      <c r="I277" s="350" t="str">
        <f t="shared" si="18"/>
        <v>Veteran</v>
      </c>
      <c r="J277" s="349" t="s">
        <v>67</v>
      </c>
      <c r="K277" s="354"/>
      <c r="L277" s="355"/>
      <c r="M277" s="294"/>
      <c r="N277" s="295"/>
    </row>
    <row r="278" spans="1:14" s="248" customFormat="1" ht="0.75" hidden="1" customHeight="1" x14ac:dyDescent="0.25">
      <c r="A278" s="348" t="s">
        <v>751</v>
      </c>
      <c r="B278" s="349" t="s">
        <v>1431</v>
      </c>
      <c r="C278" s="349" t="s">
        <v>213</v>
      </c>
      <c r="D278" s="349" t="s">
        <v>398</v>
      </c>
      <c r="E278" s="350" t="str">
        <f t="shared" si="16"/>
        <v>Men Grand Masters</v>
      </c>
      <c r="F278" s="351"/>
      <c r="G278" s="352">
        <f t="shared" si="19"/>
        <v>44926</v>
      </c>
      <c r="H278" s="353">
        <f t="shared" si="17"/>
        <v>123</v>
      </c>
      <c r="I278" s="350" t="str">
        <f t="shared" si="18"/>
        <v>Grand Masters</v>
      </c>
      <c r="J278" s="349" t="s">
        <v>1318</v>
      </c>
      <c r="K278" s="354"/>
      <c r="L278" s="355"/>
      <c r="M278" s="294"/>
      <c r="N278" s="295"/>
    </row>
    <row r="279" spans="1:14" s="236" customFormat="1" ht="13" hidden="1" x14ac:dyDescent="0.25">
      <c r="A279" s="339" t="s">
        <v>752</v>
      </c>
      <c r="B279" s="340" t="s">
        <v>49</v>
      </c>
      <c r="C279" s="340" t="s">
        <v>279</v>
      </c>
      <c r="D279" s="340" t="s">
        <v>280</v>
      </c>
      <c r="E279" s="341" t="str">
        <f t="shared" si="16"/>
        <v>Men Veteran</v>
      </c>
      <c r="F279" s="342">
        <v>29437</v>
      </c>
      <c r="G279" s="343">
        <f t="shared" si="19"/>
        <v>44926</v>
      </c>
      <c r="H279" s="344">
        <f t="shared" si="17"/>
        <v>42</v>
      </c>
      <c r="I279" s="341" t="str">
        <f t="shared" si="18"/>
        <v>Veteran</v>
      </c>
      <c r="J279" s="340" t="s">
        <v>1318</v>
      </c>
      <c r="K279" s="345">
        <v>80080411177</v>
      </c>
      <c r="L279" s="346" t="s">
        <v>1498</v>
      </c>
      <c r="M279" s="298"/>
      <c r="N279" s="299"/>
    </row>
    <row r="280" spans="1:14" s="248" customFormat="1" hidden="1" x14ac:dyDescent="0.25">
      <c r="A280" s="348" t="s">
        <v>753</v>
      </c>
      <c r="B280" s="349" t="s">
        <v>1016</v>
      </c>
      <c r="C280" s="349" t="s">
        <v>265</v>
      </c>
      <c r="D280" s="349" t="s">
        <v>208</v>
      </c>
      <c r="E280" s="350" t="str">
        <f t="shared" si="16"/>
        <v>Men Grand Masters</v>
      </c>
      <c r="F280" s="351"/>
      <c r="G280" s="352">
        <f t="shared" si="19"/>
        <v>44926</v>
      </c>
      <c r="H280" s="353">
        <f t="shared" si="17"/>
        <v>123</v>
      </c>
      <c r="I280" s="350" t="str">
        <f t="shared" si="18"/>
        <v>Grand Masters</v>
      </c>
      <c r="J280" s="349" t="s">
        <v>1318</v>
      </c>
      <c r="K280" s="354"/>
      <c r="L280" s="355"/>
      <c r="M280" s="294"/>
      <c r="N280" s="295"/>
    </row>
    <row r="281" spans="1:14" s="248" customFormat="1" hidden="1" x14ac:dyDescent="0.25">
      <c r="A281" s="348" t="s">
        <v>754</v>
      </c>
      <c r="B281" s="349" t="s">
        <v>1431</v>
      </c>
      <c r="C281" s="349" t="s">
        <v>95</v>
      </c>
      <c r="D281" s="349" t="s">
        <v>395</v>
      </c>
      <c r="E281" s="350" t="str">
        <f t="shared" si="16"/>
        <v>Men Grand Masters</v>
      </c>
      <c r="F281" s="351"/>
      <c r="G281" s="352">
        <f t="shared" si="19"/>
        <v>44926</v>
      </c>
      <c r="H281" s="353">
        <f t="shared" si="17"/>
        <v>123</v>
      </c>
      <c r="I281" s="350" t="str">
        <f t="shared" si="18"/>
        <v>Grand Masters</v>
      </c>
      <c r="J281" s="349" t="s">
        <v>1318</v>
      </c>
      <c r="K281" s="354"/>
      <c r="L281" s="355"/>
      <c r="M281" s="294"/>
      <c r="N281" s="295"/>
    </row>
    <row r="282" spans="1:14" s="248" customFormat="1" hidden="1" x14ac:dyDescent="0.25">
      <c r="A282" s="348" t="s">
        <v>755</v>
      </c>
      <c r="B282" s="349" t="s">
        <v>1405</v>
      </c>
      <c r="C282" s="349" t="s">
        <v>2045</v>
      </c>
      <c r="D282" s="349" t="s">
        <v>2046</v>
      </c>
      <c r="E282" s="350" t="str">
        <f t="shared" si="16"/>
        <v>Men Veteran</v>
      </c>
      <c r="F282" s="351">
        <v>28356</v>
      </c>
      <c r="G282" s="352">
        <f t="shared" si="19"/>
        <v>44926</v>
      </c>
      <c r="H282" s="353">
        <f t="shared" si="17"/>
        <v>45</v>
      </c>
      <c r="I282" s="350" t="str">
        <f t="shared" si="18"/>
        <v>Veteran</v>
      </c>
      <c r="J282" s="349" t="s">
        <v>1318</v>
      </c>
      <c r="K282" s="354">
        <v>77081910386</v>
      </c>
      <c r="L282" s="355" t="s">
        <v>1498</v>
      </c>
      <c r="M282" s="294"/>
      <c r="N282" s="295"/>
    </row>
    <row r="283" spans="1:14" s="236" customFormat="1" ht="13" hidden="1" x14ac:dyDescent="0.25">
      <c r="A283" s="331" t="s">
        <v>756</v>
      </c>
      <c r="B283" s="332" t="s">
        <v>41</v>
      </c>
      <c r="C283" s="332" t="s">
        <v>402</v>
      </c>
      <c r="D283" s="332" t="s">
        <v>1108</v>
      </c>
      <c r="E283" s="333" t="str">
        <f t="shared" si="16"/>
        <v>Men Senior</v>
      </c>
      <c r="F283" s="334">
        <v>34064</v>
      </c>
      <c r="G283" s="335">
        <f t="shared" si="19"/>
        <v>44926</v>
      </c>
      <c r="H283" s="336">
        <f t="shared" si="17"/>
        <v>29</v>
      </c>
      <c r="I283" s="333" t="str">
        <f t="shared" si="18"/>
        <v>Senior</v>
      </c>
      <c r="J283" s="332" t="s">
        <v>1318</v>
      </c>
      <c r="K283" s="337">
        <v>93040500139</v>
      </c>
      <c r="L283" s="338" t="s">
        <v>1498</v>
      </c>
      <c r="M283" s="298"/>
      <c r="N283" s="299"/>
    </row>
    <row r="284" spans="1:14" s="236" customFormat="1" ht="12.5" hidden="1" x14ac:dyDescent="0.25">
      <c r="A284" s="339" t="s">
        <v>1045</v>
      </c>
      <c r="B284" s="340" t="s">
        <v>1981</v>
      </c>
      <c r="C284" s="288" t="s">
        <v>2047</v>
      </c>
      <c r="D284" s="288" t="s">
        <v>2048</v>
      </c>
      <c r="E284" s="341" t="str">
        <f t="shared" si="16"/>
        <v>Men Senior</v>
      </c>
      <c r="F284" s="342">
        <v>34994</v>
      </c>
      <c r="G284" s="343">
        <f t="shared" si="19"/>
        <v>44926</v>
      </c>
      <c r="H284" s="344">
        <f t="shared" si="17"/>
        <v>27</v>
      </c>
      <c r="I284" s="341" t="str">
        <f t="shared" si="18"/>
        <v>Senior</v>
      </c>
      <c r="J284" s="340" t="s">
        <v>1318</v>
      </c>
      <c r="K284" s="345">
        <v>95102200372</v>
      </c>
      <c r="L284" s="346" t="s">
        <v>1498</v>
      </c>
      <c r="M284" s="303"/>
      <c r="N284" s="299"/>
    </row>
    <row r="285" spans="1:14" s="236" customFormat="1" hidden="1" x14ac:dyDescent="0.25">
      <c r="A285" s="348" t="s">
        <v>757</v>
      </c>
      <c r="B285" s="349" t="s">
        <v>1308</v>
      </c>
      <c r="C285" s="349" t="s">
        <v>95</v>
      </c>
      <c r="D285" s="349" t="s">
        <v>377</v>
      </c>
      <c r="E285" s="350" t="str">
        <f t="shared" si="16"/>
        <v>Men Senior</v>
      </c>
      <c r="F285" s="351">
        <v>34654</v>
      </c>
      <c r="G285" s="352">
        <f t="shared" si="19"/>
        <v>44926</v>
      </c>
      <c r="H285" s="353">
        <f t="shared" si="17"/>
        <v>28</v>
      </c>
      <c r="I285" s="350" t="str">
        <f t="shared" si="18"/>
        <v>Senior</v>
      </c>
      <c r="J285" s="349" t="s">
        <v>1318</v>
      </c>
      <c r="K285" s="354"/>
      <c r="L285" s="355"/>
      <c r="M285" s="294"/>
      <c r="N285" s="295"/>
    </row>
    <row r="286" spans="1:14" s="236" customFormat="1" hidden="1" x14ac:dyDescent="0.25">
      <c r="A286" s="348" t="s">
        <v>758</v>
      </c>
      <c r="B286" s="349" t="s">
        <v>1384</v>
      </c>
      <c r="C286" s="349" t="s">
        <v>122</v>
      </c>
      <c r="D286" s="349" t="s">
        <v>146</v>
      </c>
      <c r="E286" s="350" t="str">
        <f t="shared" si="16"/>
        <v>Men Master</v>
      </c>
      <c r="F286" s="351">
        <v>25230</v>
      </c>
      <c r="G286" s="352">
        <f t="shared" si="19"/>
        <v>44926</v>
      </c>
      <c r="H286" s="353">
        <f t="shared" si="17"/>
        <v>53</v>
      </c>
      <c r="I286" s="350" t="str">
        <f t="shared" si="18"/>
        <v>Master</v>
      </c>
      <c r="J286" s="349" t="s">
        <v>1318</v>
      </c>
      <c r="K286" s="354">
        <v>94111600069</v>
      </c>
      <c r="L286" s="355" t="s">
        <v>1498</v>
      </c>
      <c r="M286" s="294"/>
      <c r="N286" s="295"/>
    </row>
    <row r="287" spans="1:14" s="248" customFormat="1" ht="13" hidden="1" x14ac:dyDescent="0.25">
      <c r="A287" s="339" t="s">
        <v>759</v>
      </c>
      <c r="B287" s="340" t="s">
        <v>37</v>
      </c>
      <c r="C287" s="340" t="s">
        <v>454</v>
      </c>
      <c r="D287" s="340" t="s">
        <v>309</v>
      </c>
      <c r="E287" s="341" t="str">
        <f t="shared" si="16"/>
        <v>Men U/21</v>
      </c>
      <c r="F287" s="342">
        <v>37196</v>
      </c>
      <c r="G287" s="343">
        <f t="shared" si="19"/>
        <v>44926</v>
      </c>
      <c r="H287" s="344">
        <f t="shared" si="17"/>
        <v>21</v>
      </c>
      <c r="I287" s="341" t="str">
        <f t="shared" si="18"/>
        <v>U/21</v>
      </c>
      <c r="J287" s="340" t="s">
        <v>1318</v>
      </c>
      <c r="K287" s="345">
        <v>69012700248</v>
      </c>
      <c r="L287" s="346" t="s">
        <v>1498</v>
      </c>
      <c r="M287" s="298"/>
      <c r="N287" s="299"/>
    </row>
    <row r="288" spans="1:14" s="248" customFormat="1" ht="13" hidden="1" x14ac:dyDescent="0.25">
      <c r="A288" s="348" t="s">
        <v>760</v>
      </c>
      <c r="B288" s="349" t="s">
        <v>1015</v>
      </c>
      <c r="C288" s="349" t="s">
        <v>371</v>
      </c>
      <c r="D288" s="349" t="s">
        <v>139</v>
      </c>
      <c r="E288" s="350" t="str">
        <f t="shared" si="16"/>
        <v>Men Grand Masters</v>
      </c>
      <c r="F288" s="351"/>
      <c r="G288" s="352">
        <f t="shared" si="19"/>
        <v>44926</v>
      </c>
      <c r="H288" s="353">
        <f t="shared" si="17"/>
        <v>123</v>
      </c>
      <c r="I288" s="350" t="str">
        <f t="shared" si="18"/>
        <v>Grand Masters</v>
      </c>
      <c r="J288" s="349" t="s">
        <v>1318</v>
      </c>
      <c r="K288" s="354">
        <v>20011101</v>
      </c>
      <c r="L288" s="355" t="s">
        <v>1498</v>
      </c>
      <c r="M288" s="298"/>
      <c r="N288" s="299"/>
    </row>
    <row r="289" spans="1:14" s="248" customFormat="1" hidden="1" x14ac:dyDescent="0.25">
      <c r="A289" s="339" t="s">
        <v>761</v>
      </c>
      <c r="B289" s="340" t="s">
        <v>49</v>
      </c>
      <c r="C289" s="340" t="s">
        <v>2049</v>
      </c>
      <c r="D289" s="340" t="s">
        <v>2050</v>
      </c>
      <c r="E289" s="341" t="str">
        <f t="shared" si="16"/>
        <v>Men Grand Masters</v>
      </c>
      <c r="F289" s="342">
        <v>18937</v>
      </c>
      <c r="G289" s="343">
        <f t="shared" si="19"/>
        <v>44926</v>
      </c>
      <c r="H289" s="344">
        <f t="shared" si="17"/>
        <v>71</v>
      </c>
      <c r="I289" s="341" t="str">
        <f t="shared" si="18"/>
        <v>Grand Masters</v>
      </c>
      <c r="J289" s="340" t="s">
        <v>1318</v>
      </c>
      <c r="K289" s="345">
        <v>511110510039</v>
      </c>
      <c r="L289" s="346" t="s">
        <v>1498</v>
      </c>
      <c r="M289" s="294"/>
      <c r="N289" s="295"/>
    </row>
    <row r="290" spans="1:14" s="236" customFormat="1" hidden="1" x14ac:dyDescent="0.25">
      <c r="A290" s="348" t="s">
        <v>762</v>
      </c>
      <c r="B290" s="349" t="s">
        <v>1015</v>
      </c>
      <c r="C290" s="349" t="s">
        <v>138</v>
      </c>
      <c r="D290" s="349" t="s">
        <v>139</v>
      </c>
      <c r="E290" s="350" t="str">
        <f t="shared" si="16"/>
        <v>Men Grand Masters</v>
      </c>
      <c r="F290" s="351"/>
      <c r="G290" s="352">
        <f t="shared" si="19"/>
        <v>44926</v>
      </c>
      <c r="H290" s="353">
        <f t="shared" si="17"/>
        <v>123</v>
      </c>
      <c r="I290" s="350" t="str">
        <f t="shared" si="18"/>
        <v>Grand Masters</v>
      </c>
      <c r="J290" s="349" t="s">
        <v>1318</v>
      </c>
      <c r="K290" s="354">
        <v>51110510039</v>
      </c>
      <c r="L290" s="355" t="s">
        <v>1498</v>
      </c>
      <c r="M290" s="294"/>
      <c r="N290" s="295"/>
    </row>
    <row r="291" spans="1:14" s="236" customFormat="1" hidden="1" x14ac:dyDescent="0.25">
      <c r="A291" s="339" t="s">
        <v>1046</v>
      </c>
      <c r="B291" s="340" t="s">
        <v>44</v>
      </c>
      <c r="C291" s="288" t="s">
        <v>2051</v>
      </c>
      <c r="D291" s="288" t="s">
        <v>2052</v>
      </c>
      <c r="E291" s="341" t="str">
        <f t="shared" si="16"/>
        <v>Men Master</v>
      </c>
      <c r="F291" s="342">
        <v>24520</v>
      </c>
      <c r="G291" s="343">
        <f t="shared" si="19"/>
        <v>44926</v>
      </c>
      <c r="H291" s="344">
        <f t="shared" si="17"/>
        <v>55</v>
      </c>
      <c r="I291" s="341" t="str">
        <f t="shared" si="18"/>
        <v>Master</v>
      </c>
      <c r="J291" s="340" t="s">
        <v>1318</v>
      </c>
      <c r="K291" s="345"/>
      <c r="L291" s="346"/>
      <c r="M291" s="294"/>
      <c r="N291" s="295"/>
    </row>
    <row r="292" spans="1:14" s="236" customFormat="1" hidden="1" x14ac:dyDescent="0.25">
      <c r="A292" s="348" t="s">
        <v>763</v>
      </c>
      <c r="B292" s="349" t="s">
        <v>1508</v>
      </c>
      <c r="C292" s="349" t="s">
        <v>339</v>
      </c>
      <c r="D292" s="349" t="s">
        <v>340</v>
      </c>
      <c r="E292" s="350" t="str">
        <f t="shared" si="16"/>
        <v>Men Veteran</v>
      </c>
      <c r="F292" s="351">
        <v>30103</v>
      </c>
      <c r="G292" s="352">
        <f t="shared" si="19"/>
        <v>44926</v>
      </c>
      <c r="H292" s="353">
        <f t="shared" si="17"/>
        <v>40</v>
      </c>
      <c r="I292" s="350" t="str">
        <f t="shared" si="18"/>
        <v>Veteran</v>
      </c>
      <c r="J292" s="349" t="s">
        <v>1318</v>
      </c>
      <c r="K292" s="354">
        <v>67021700229</v>
      </c>
      <c r="L292" s="355" t="s">
        <v>1498</v>
      </c>
      <c r="M292" s="294"/>
      <c r="N292" s="295"/>
    </row>
    <row r="293" spans="1:14" s="248" customFormat="1" hidden="1" x14ac:dyDescent="0.25">
      <c r="A293" s="339" t="s">
        <v>764</v>
      </c>
      <c r="B293" s="340" t="s">
        <v>48</v>
      </c>
      <c r="C293" s="340" t="s">
        <v>161</v>
      </c>
      <c r="D293" s="340" t="s">
        <v>159</v>
      </c>
      <c r="E293" s="341" t="str">
        <f t="shared" si="16"/>
        <v>Men Senior</v>
      </c>
      <c r="F293" s="342">
        <v>34005</v>
      </c>
      <c r="G293" s="343">
        <f t="shared" si="19"/>
        <v>44926</v>
      </c>
      <c r="H293" s="344">
        <f t="shared" si="17"/>
        <v>29</v>
      </c>
      <c r="I293" s="341" t="str">
        <f t="shared" si="18"/>
        <v>Senior</v>
      </c>
      <c r="J293" s="340" t="s">
        <v>1318</v>
      </c>
      <c r="K293" s="345">
        <v>93020500486</v>
      </c>
      <c r="L293" s="346" t="s">
        <v>1498</v>
      </c>
      <c r="M293" s="294"/>
      <c r="N293" s="295"/>
    </row>
    <row r="294" spans="1:14" s="236" customFormat="1" hidden="1" x14ac:dyDescent="0.25">
      <c r="A294" s="348" t="s">
        <v>765</v>
      </c>
      <c r="B294" s="349" t="s">
        <v>1310</v>
      </c>
      <c r="C294" s="349" t="s">
        <v>120</v>
      </c>
      <c r="D294" s="349" t="s">
        <v>137</v>
      </c>
      <c r="E294" s="350" t="str">
        <f t="shared" si="16"/>
        <v>Men Grand Masters</v>
      </c>
      <c r="F294" s="351"/>
      <c r="G294" s="352">
        <f t="shared" si="19"/>
        <v>44926</v>
      </c>
      <c r="H294" s="353">
        <f t="shared" si="17"/>
        <v>123</v>
      </c>
      <c r="I294" s="350" t="str">
        <f t="shared" si="18"/>
        <v>Grand Masters</v>
      </c>
      <c r="J294" s="349" t="s">
        <v>1318</v>
      </c>
      <c r="K294" s="354">
        <v>93020500486</v>
      </c>
      <c r="L294" s="355" t="s">
        <v>1498</v>
      </c>
      <c r="M294" s="294"/>
      <c r="N294" s="295"/>
    </row>
    <row r="295" spans="1:14" s="236" customFormat="1" hidden="1" x14ac:dyDescent="0.25">
      <c r="A295" s="348" t="s">
        <v>766</v>
      </c>
      <c r="B295" s="349" t="s">
        <v>1309</v>
      </c>
      <c r="C295" s="349" t="s">
        <v>170</v>
      </c>
      <c r="D295" s="349" t="s">
        <v>157</v>
      </c>
      <c r="E295" s="350" t="str">
        <f t="shared" si="16"/>
        <v>Men Senior</v>
      </c>
      <c r="F295" s="351">
        <v>35299</v>
      </c>
      <c r="G295" s="352">
        <f t="shared" si="19"/>
        <v>44926</v>
      </c>
      <c r="H295" s="353">
        <f t="shared" si="17"/>
        <v>26</v>
      </c>
      <c r="I295" s="350" t="str">
        <f t="shared" si="18"/>
        <v>Senior</v>
      </c>
      <c r="J295" s="349" t="s">
        <v>1318</v>
      </c>
      <c r="K295" s="354"/>
      <c r="L295" s="355"/>
      <c r="M295" s="294"/>
      <c r="N295" s="295"/>
    </row>
    <row r="296" spans="1:14" s="236" customFormat="1" hidden="1" x14ac:dyDescent="0.25">
      <c r="A296" s="348" t="s">
        <v>767</v>
      </c>
      <c r="B296" s="349" t="s">
        <v>1310</v>
      </c>
      <c r="C296" s="349" t="s">
        <v>164</v>
      </c>
      <c r="D296" s="349" t="s">
        <v>288</v>
      </c>
      <c r="E296" s="350" t="str">
        <f t="shared" si="16"/>
        <v>Men Grand Masters</v>
      </c>
      <c r="F296" s="351"/>
      <c r="G296" s="352">
        <f t="shared" si="19"/>
        <v>44926</v>
      </c>
      <c r="H296" s="353">
        <f t="shared" si="17"/>
        <v>123</v>
      </c>
      <c r="I296" s="350" t="str">
        <f t="shared" si="18"/>
        <v>Grand Masters</v>
      </c>
      <c r="J296" s="349" t="s">
        <v>1318</v>
      </c>
      <c r="K296" s="354"/>
      <c r="L296" s="355"/>
      <c r="M296" s="294"/>
      <c r="N296" s="295"/>
    </row>
    <row r="297" spans="1:14" s="236" customFormat="1" hidden="1" x14ac:dyDescent="0.25">
      <c r="A297" s="348" t="s">
        <v>768</v>
      </c>
      <c r="B297" s="349" t="s">
        <v>1411</v>
      </c>
      <c r="C297" s="349" t="s">
        <v>461</v>
      </c>
      <c r="D297" s="349" t="s">
        <v>198</v>
      </c>
      <c r="E297" s="350" t="str">
        <f t="shared" si="16"/>
        <v>Men Master</v>
      </c>
      <c r="F297" s="351">
        <v>25966</v>
      </c>
      <c r="G297" s="352">
        <f t="shared" si="19"/>
        <v>44926</v>
      </c>
      <c r="H297" s="353">
        <f t="shared" si="17"/>
        <v>51</v>
      </c>
      <c r="I297" s="350" t="str">
        <f t="shared" si="18"/>
        <v>Master</v>
      </c>
      <c r="J297" s="349" t="s">
        <v>1318</v>
      </c>
      <c r="K297" s="354"/>
      <c r="L297" s="355"/>
      <c r="M297" s="294"/>
      <c r="N297" s="295"/>
    </row>
    <row r="298" spans="1:14" s="236" customFormat="1" hidden="1" x14ac:dyDescent="0.25">
      <c r="A298" s="339" t="s">
        <v>769</v>
      </c>
      <c r="B298" s="340" t="s">
        <v>37</v>
      </c>
      <c r="C298" s="340" t="s">
        <v>263</v>
      </c>
      <c r="D298" s="340" t="s">
        <v>188</v>
      </c>
      <c r="E298" s="341" t="str">
        <f t="shared" si="16"/>
        <v>Men Veteran</v>
      </c>
      <c r="F298" s="342">
        <v>28089</v>
      </c>
      <c r="G298" s="343">
        <f t="shared" si="19"/>
        <v>44926</v>
      </c>
      <c r="H298" s="344">
        <f t="shared" si="17"/>
        <v>46</v>
      </c>
      <c r="I298" s="341" t="str">
        <f t="shared" si="18"/>
        <v>Veteran</v>
      </c>
      <c r="J298" s="340" t="s">
        <v>1318</v>
      </c>
      <c r="K298" s="345">
        <v>76112510267</v>
      </c>
      <c r="L298" s="346" t="s">
        <v>1498</v>
      </c>
      <c r="M298" s="294"/>
      <c r="N298" s="295"/>
    </row>
    <row r="299" spans="1:14" s="236" customFormat="1" ht="13" hidden="1" x14ac:dyDescent="0.25">
      <c r="A299" s="331" t="s">
        <v>770</v>
      </c>
      <c r="B299" s="332" t="s">
        <v>41</v>
      </c>
      <c r="C299" s="332" t="s">
        <v>2053</v>
      </c>
      <c r="D299" s="332" t="s">
        <v>2054</v>
      </c>
      <c r="E299" s="333" t="str">
        <f t="shared" si="16"/>
        <v>Men Senior</v>
      </c>
      <c r="F299" s="334">
        <v>34995</v>
      </c>
      <c r="G299" s="335">
        <f t="shared" si="19"/>
        <v>44926</v>
      </c>
      <c r="H299" s="336">
        <f t="shared" si="17"/>
        <v>27</v>
      </c>
      <c r="I299" s="333" t="str">
        <f t="shared" si="18"/>
        <v>Senior</v>
      </c>
      <c r="J299" s="332" t="s">
        <v>1318</v>
      </c>
      <c r="K299" s="337">
        <v>95102301209</v>
      </c>
      <c r="L299" s="338" t="s">
        <v>1498</v>
      </c>
      <c r="M299" s="298"/>
      <c r="N299" s="299"/>
    </row>
    <row r="300" spans="1:14" s="236" customFormat="1" hidden="1" x14ac:dyDescent="0.25">
      <c r="A300" s="339" t="s">
        <v>771</v>
      </c>
      <c r="B300" s="340" t="s">
        <v>38</v>
      </c>
      <c r="C300" s="340" t="s">
        <v>95</v>
      </c>
      <c r="D300" s="340" t="s">
        <v>227</v>
      </c>
      <c r="E300" s="341" t="str">
        <f t="shared" si="16"/>
        <v>Men Senior</v>
      </c>
      <c r="F300" s="342">
        <v>33933</v>
      </c>
      <c r="G300" s="343">
        <f t="shared" si="19"/>
        <v>44926</v>
      </c>
      <c r="H300" s="344">
        <f t="shared" si="17"/>
        <v>30</v>
      </c>
      <c r="I300" s="341" t="str">
        <f t="shared" si="18"/>
        <v>Senior</v>
      </c>
      <c r="J300" s="340" t="s">
        <v>1318</v>
      </c>
      <c r="K300" s="345">
        <v>921112501046</v>
      </c>
      <c r="L300" s="346" t="s">
        <v>1498</v>
      </c>
      <c r="M300" s="294"/>
      <c r="N300" s="295"/>
    </row>
    <row r="301" spans="1:14" s="236" customFormat="1" ht="13" hidden="1" x14ac:dyDescent="0.25">
      <c r="A301" s="339" t="s">
        <v>772</v>
      </c>
      <c r="B301" s="340" t="s">
        <v>48</v>
      </c>
      <c r="C301" s="340" t="s">
        <v>127</v>
      </c>
      <c r="D301" s="340" t="s">
        <v>128</v>
      </c>
      <c r="E301" s="341" t="str">
        <f t="shared" si="16"/>
        <v>Men Veteran</v>
      </c>
      <c r="F301" s="342">
        <v>28335</v>
      </c>
      <c r="G301" s="343">
        <f t="shared" si="19"/>
        <v>44926</v>
      </c>
      <c r="H301" s="344">
        <f t="shared" si="17"/>
        <v>45</v>
      </c>
      <c r="I301" s="341" t="str">
        <f t="shared" si="18"/>
        <v>Veteran</v>
      </c>
      <c r="J301" s="340" t="s">
        <v>1318</v>
      </c>
      <c r="K301" s="345">
        <v>77072900144</v>
      </c>
      <c r="L301" s="346" t="s">
        <v>1498</v>
      </c>
      <c r="M301" s="298"/>
      <c r="N301" s="299"/>
    </row>
    <row r="302" spans="1:14" s="236" customFormat="1" hidden="1" x14ac:dyDescent="0.25">
      <c r="A302" s="348" t="s">
        <v>773</v>
      </c>
      <c r="B302" s="349" t="s">
        <v>1411</v>
      </c>
      <c r="C302" s="349" t="s">
        <v>445</v>
      </c>
      <c r="D302" s="349" t="s">
        <v>210</v>
      </c>
      <c r="E302" s="350" t="str">
        <f t="shared" si="16"/>
        <v>Ladies U/21</v>
      </c>
      <c r="F302" s="351">
        <v>37099</v>
      </c>
      <c r="G302" s="352">
        <f t="shared" si="19"/>
        <v>44926</v>
      </c>
      <c r="H302" s="353">
        <f t="shared" si="17"/>
        <v>21</v>
      </c>
      <c r="I302" s="350" t="str">
        <f t="shared" si="18"/>
        <v>U/21</v>
      </c>
      <c r="J302" s="349" t="s">
        <v>67</v>
      </c>
      <c r="K302" s="354">
        <v>77072900144</v>
      </c>
      <c r="L302" s="355" t="s">
        <v>1498</v>
      </c>
      <c r="M302" s="294"/>
      <c r="N302" s="295"/>
    </row>
    <row r="303" spans="1:14" s="236" customFormat="1" hidden="1" x14ac:dyDescent="0.25">
      <c r="A303" s="348" t="s">
        <v>774</v>
      </c>
      <c r="B303" s="349" t="s">
        <v>1384</v>
      </c>
      <c r="C303" s="349" t="s">
        <v>493</v>
      </c>
      <c r="D303" s="349" t="s">
        <v>134</v>
      </c>
      <c r="E303" s="350" t="str">
        <f t="shared" si="16"/>
        <v>Men Grand Masters</v>
      </c>
      <c r="F303" s="351">
        <v>19973</v>
      </c>
      <c r="G303" s="352">
        <f t="shared" si="19"/>
        <v>44926</v>
      </c>
      <c r="H303" s="353">
        <f t="shared" si="17"/>
        <v>68</v>
      </c>
      <c r="I303" s="350" t="str">
        <f t="shared" si="18"/>
        <v>Grand Masters</v>
      </c>
      <c r="J303" s="349" t="s">
        <v>1318</v>
      </c>
      <c r="K303" s="354"/>
      <c r="L303" s="355"/>
      <c r="M303" s="294"/>
      <c r="N303" s="295"/>
    </row>
    <row r="304" spans="1:14" s="236" customFormat="1" ht="13" hidden="1" x14ac:dyDescent="0.25">
      <c r="A304" s="339" t="s">
        <v>775</v>
      </c>
      <c r="B304" s="332" t="s">
        <v>1634</v>
      </c>
      <c r="C304" s="340" t="s">
        <v>107</v>
      </c>
      <c r="D304" s="340" t="s">
        <v>128</v>
      </c>
      <c r="E304" s="341" t="str">
        <f t="shared" si="16"/>
        <v>Men Veteran</v>
      </c>
      <c r="F304" s="342">
        <v>29190</v>
      </c>
      <c r="G304" s="343">
        <f t="shared" si="19"/>
        <v>44926</v>
      </c>
      <c r="H304" s="344">
        <f t="shared" si="17"/>
        <v>43</v>
      </c>
      <c r="I304" s="341" t="str">
        <f t="shared" si="18"/>
        <v>Veteran</v>
      </c>
      <c r="J304" s="340" t="s">
        <v>1318</v>
      </c>
      <c r="K304" s="345">
        <v>79120110607</v>
      </c>
      <c r="L304" s="346" t="s">
        <v>1498</v>
      </c>
      <c r="M304" s="300"/>
      <c r="N304" s="295"/>
    </row>
    <row r="305" spans="1:14" s="236" customFormat="1" ht="13" hidden="1" x14ac:dyDescent="0.25">
      <c r="A305" s="339" t="s">
        <v>776</v>
      </c>
      <c r="B305" s="340" t="s">
        <v>37</v>
      </c>
      <c r="C305" s="340" t="s">
        <v>337</v>
      </c>
      <c r="D305" s="340" t="s">
        <v>343</v>
      </c>
      <c r="E305" s="341" t="str">
        <f t="shared" si="16"/>
        <v>Men Senior</v>
      </c>
      <c r="F305" s="342">
        <v>31378</v>
      </c>
      <c r="G305" s="343">
        <f t="shared" si="19"/>
        <v>44926</v>
      </c>
      <c r="H305" s="344">
        <f t="shared" si="17"/>
        <v>37</v>
      </c>
      <c r="I305" s="341" t="str">
        <f t="shared" si="18"/>
        <v>Senior</v>
      </c>
      <c r="J305" s="340" t="s">
        <v>1318</v>
      </c>
      <c r="K305" s="345">
        <v>85112710160</v>
      </c>
      <c r="L305" s="346" t="s">
        <v>1498</v>
      </c>
      <c r="M305" s="298"/>
      <c r="N305" s="299"/>
    </row>
    <row r="306" spans="1:14" s="236" customFormat="1" hidden="1" x14ac:dyDescent="0.25">
      <c r="A306" s="348" t="s">
        <v>777</v>
      </c>
      <c r="B306" s="349" t="s">
        <v>1749</v>
      </c>
      <c r="C306" s="349" t="s">
        <v>490</v>
      </c>
      <c r="D306" s="349" t="s">
        <v>406</v>
      </c>
      <c r="E306" s="350" t="s">
        <v>1324</v>
      </c>
      <c r="F306" s="351">
        <v>30435</v>
      </c>
      <c r="G306" s="352">
        <v>44561</v>
      </c>
      <c r="H306" s="353">
        <v>10</v>
      </c>
      <c r="I306" s="350" t="s">
        <v>2055</v>
      </c>
      <c r="J306" s="349" t="s">
        <v>67</v>
      </c>
      <c r="K306" s="354">
        <v>85112710160</v>
      </c>
      <c r="L306" s="355" t="s">
        <v>1498</v>
      </c>
      <c r="M306" s="296"/>
      <c r="N306" s="299"/>
    </row>
    <row r="307" spans="1:14" s="248" customFormat="1" ht="13" hidden="1" x14ac:dyDescent="0.25">
      <c r="A307" s="339" t="s">
        <v>778</v>
      </c>
      <c r="B307" s="340" t="s">
        <v>47</v>
      </c>
      <c r="C307" s="340" t="s">
        <v>2056</v>
      </c>
      <c r="D307" s="340" t="s">
        <v>2057</v>
      </c>
      <c r="E307" s="341" t="str">
        <f t="shared" ref="E307:E355" si="20">CONCATENATE(J307," ",I307)</f>
        <v>Ladies U/16</v>
      </c>
      <c r="F307" s="342">
        <v>40802</v>
      </c>
      <c r="G307" s="343">
        <f t="shared" ref="G307:G355" si="21">$G$5</f>
        <v>44926</v>
      </c>
      <c r="H307" s="344">
        <f t="shared" ref="H307:H355" si="22">INT(YEARFRAC(F307,G307))</f>
        <v>11</v>
      </c>
      <c r="I307" s="341" t="str">
        <f t="shared" ref="I307:I355" si="23">IF(H307="","Senior",IF(H307&gt;59.999,"Grand Masters",IF(H307&gt;49.999,"Master",IF(H307&gt;39.999,"Veteran",IF(H307&gt;21.999,"Senior",IF(H307&gt;16.999,"U/21","U/16"))))))</f>
        <v>U/16</v>
      </c>
      <c r="J307" s="340" t="s">
        <v>67</v>
      </c>
      <c r="K307" s="345">
        <v>20110916</v>
      </c>
      <c r="L307" s="346" t="s">
        <v>1498</v>
      </c>
      <c r="M307" s="298"/>
      <c r="N307" s="299"/>
    </row>
    <row r="308" spans="1:14" s="236" customFormat="1" hidden="1" x14ac:dyDescent="0.25">
      <c r="A308" s="339" t="s">
        <v>779</v>
      </c>
      <c r="B308" s="340" t="s">
        <v>42</v>
      </c>
      <c r="C308" s="340" t="s">
        <v>110</v>
      </c>
      <c r="D308" s="340" t="s">
        <v>302</v>
      </c>
      <c r="E308" s="333" t="str">
        <f t="shared" si="20"/>
        <v>Men Grand Masters</v>
      </c>
      <c r="F308" s="342">
        <v>21772</v>
      </c>
      <c r="G308" s="335">
        <f t="shared" si="21"/>
        <v>44926</v>
      </c>
      <c r="H308" s="336">
        <f t="shared" si="22"/>
        <v>63</v>
      </c>
      <c r="I308" s="333" t="str">
        <f t="shared" si="23"/>
        <v>Grand Masters</v>
      </c>
      <c r="J308" s="340" t="s">
        <v>1318</v>
      </c>
      <c r="K308" s="345">
        <v>59081001485</v>
      </c>
      <c r="L308" s="346" t="s">
        <v>1498</v>
      </c>
      <c r="M308" s="294"/>
      <c r="N308" s="295"/>
    </row>
    <row r="309" spans="1:14" s="236" customFormat="1" hidden="1" x14ac:dyDescent="0.25">
      <c r="A309" s="348" t="s">
        <v>780</v>
      </c>
      <c r="B309" s="349" t="s">
        <v>1308</v>
      </c>
      <c r="C309" s="349" t="s">
        <v>222</v>
      </c>
      <c r="D309" s="349" t="s">
        <v>137</v>
      </c>
      <c r="E309" s="350" t="str">
        <f t="shared" si="20"/>
        <v>Men Veteran</v>
      </c>
      <c r="F309" s="351">
        <v>28916</v>
      </c>
      <c r="G309" s="352">
        <f t="shared" si="21"/>
        <v>44926</v>
      </c>
      <c r="H309" s="353">
        <f t="shared" si="22"/>
        <v>43</v>
      </c>
      <c r="I309" s="350" t="str">
        <f t="shared" si="23"/>
        <v>Veteran</v>
      </c>
      <c r="J309" s="349" t="s">
        <v>1318</v>
      </c>
      <c r="K309" s="354">
        <v>20110916</v>
      </c>
      <c r="L309" s="355" t="s">
        <v>1498</v>
      </c>
      <c r="M309" s="294"/>
      <c r="N309" s="295"/>
    </row>
    <row r="310" spans="1:14" s="236" customFormat="1" hidden="1" x14ac:dyDescent="0.25">
      <c r="A310" s="348" t="s">
        <v>781</v>
      </c>
      <c r="B310" s="349" t="s">
        <v>1430</v>
      </c>
      <c r="C310" s="349" t="s">
        <v>177</v>
      </c>
      <c r="D310" s="349" t="s">
        <v>336</v>
      </c>
      <c r="E310" s="350" t="str">
        <f t="shared" si="20"/>
        <v>Men Senior</v>
      </c>
      <c r="F310" s="351">
        <v>30726</v>
      </c>
      <c r="G310" s="352">
        <f t="shared" si="21"/>
        <v>44926</v>
      </c>
      <c r="H310" s="353">
        <f t="shared" si="22"/>
        <v>38</v>
      </c>
      <c r="I310" s="350" t="str">
        <f t="shared" si="23"/>
        <v>Senior</v>
      </c>
      <c r="J310" s="349" t="s">
        <v>1318</v>
      </c>
      <c r="K310" s="354">
        <v>76121100257</v>
      </c>
      <c r="L310" s="355" t="s">
        <v>1498</v>
      </c>
      <c r="M310" s="294"/>
      <c r="N310" s="295"/>
    </row>
    <row r="311" spans="1:14" s="236" customFormat="1" hidden="1" x14ac:dyDescent="0.25">
      <c r="A311" s="339" t="s">
        <v>782</v>
      </c>
      <c r="B311" s="340" t="s">
        <v>38</v>
      </c>
      <c r="C311" s="340" t="s">
        <v>250</v>
      </c>
      <c r="D311" s="340" t="s">
        <v>74</v>
      </c>
      <c r="E311" s="341" t="str">
        <f t="shared" si="20"/>
        <v>Men U/21</v>
      </c>
      <c r="F311" s="342">
        <v>38026</v>
      </c>
      <c r="G311" s="343">
        <f t="shared" si="21"/>
        <v>44926</v>
      </c>
      <c r="H311" s="344">
        <f t="shared" si="22"/>
        <v>18</v>
      </c>
      <c r="I311" s="341" t="str">
        <f t="shared" si="23"/>
        <v>U/21</v>
      </c>
      <c r="J311" s="340" t="s">
        <v>1318</v>
      </c>
      <c r="K311" s="345">
        <v>20110916</v>
      </c>
      <c r="L311" s="346" t="s">
        <v>1498</v>
      </c>
      <c r="M311" s="294"/>
      <c r="N311" s="295"/>
    </row>
    <row r="312" spans="1:14" s="248" customFormat="1" ht="13" hidden="1" x14ac:dyDescent="0.25">
      <c r="A312" s="348" t="s">
        <v>783</v>
      </c>
      <c r="B312" s="349" t="s">
        <v>1292</v>
      </c>
      <c r="C312" s="349" t="s">
        <v>443</v>
      </c>
      <c r="D312" s="349" t="s">
        <v>74</v>
      </c>
      <c r="E312" s="350" t="str">
        <f t="shared" si="20"/>
        <v>Ladies U/21</v>
      </c>
      <c r="F312" s="351">
        <v>36956</v>
      </c>
      <c r="G312" s="352">
        <f t="shared" si="21"/>
        <v>44926</v>
      </c>
      <c r="H312" s="353">
        <f t="shared" si="22"/>
        <v>21</v>
      </c>
      <c r="I312" s="350" t="str">
        <f t="shared" si="23"/>
        <v>U/21</v>
      </c>
      <c r="J312" s="349" t="s">
        <v>67</v>
      </c>
      <c r="K312" s="354"/>
      <c r="L312" s="355"/>
      <c r="M312" s="298"/>
      <c r="N312" s="299"/>
    </row>
    <row r="313" spans="1:14" s="236" customFormat="1" ht="13" hidden="1" x14ac:dyDescent="0.25">
      <c r="A313" s="339" t="s">
        <v>784</v>
      </c>
      <c r="B313" s="340" t="s">
        <v>38</v>
      </c>
      <c r="C313" s="340" t="s">
        <v>2058</v>
      </c>
      <c r="D313" s="340" t="s">
        <v>2059</v>
      </c>
      <c r="E313" s="341" t="str">
        <f t="shared" si="20"/>
        <v>Ladies U/16</v>
      </c>
      <c r="F313" s="342">
        <v>39670</v>
      </c>
      <c r="G313" s="343">
        <f t="shared" si="21"/>
        <v>44926</v>
      </c>
      <c r="H313" s="344">
        <f t="shared" si="22"/>
        <v>14</v>
      </c>
      <c r="I313" s="341" t="str">
        <f t="shared" si="23"/>
        <v>U/16</v>
      </c>
      <c r="J313" s="340" t="s">
        <v>67</v>
      </c>
      <c r="K313" s="345">
        <v>20080810</v>
      </c>
      <c r="L313" s="346" t="s">
        <v>1498</v>
      </c>
      <c r="M313" s="300"/>
      <c r="N313" s="295"/>
    </row>
    <row r="314" spans="1:14" s="236" customFormat="1" hidden="1" x14ac:dyDescent="0.25">
      <c r="A314" s="339" t="s">
        <v>1047</v>
      </c>
      <c r="B314" s="340" t="s">
        <v>44</v>
      </c>
      <c r="C314" s="340" t="s">
        <v>1932</v>
      </c>
      <c r="D314" s="340" t="s">
        <v>277</v>
      </c>
      <c r="E314" s="341" t="str">
        <f t="shared" si="20"/>
        <v>Men Senior</v>
      </c>
      <c r="F314" s="342">
        <v>33589</v>
      </c>
      <c r="G314" s="343">
        <f t="shared" si="21"/>
        <v>44926</v>
      </c>
      <c r="H314" s="344">
        <f t="shared" si="22"/>
        <v>31</v>
      </c>
      <c r="I314" s="341" t="str">
        <f t="shared" si="23"/>
        <v>Senior</v>
      </c>
      <c r="J314" s="340" t="s">
        <v>1318</v>
      </c>
      <c r="K314" s="345"/>
      <c r="L314" s="346"/>
      <c r="M314" s="294"/>
      <c r="N314" s="295"/>
    </row>
    <row r="315" spans="1:14" s="248" customFormat="1" hidden="1" x14ac:dyDescent="0.25">
      <c r="A315" s="339" t="s">
        <v>785</v>
      </c>
      <c r="B315" s="340" t="s">
        <v>43</v>
      </c>
      <c r="C315" s="340" t="s">
        <v>293</v>
      </c>
      <c r="D315" s="340" t="s">
        <v>294</v>
      </c>
      <c r="E315" s="341" t="str">
        <f t="shared" si="20"/>
        <v>Men Senior</v>
      </c>
      <c r="F315" s="342">
        <v>30547</v>
      </c>
      <c r="G315" s="343">
        <f t="shared" si="21"/>
        <v>44926</v>
      </c>
      <c r="H315" s="344">
        <f t="shared" si="22"/>
        <v>39</v>
      </c>
      <c r="I315" s="341" t="str">
        <f t="shared" si="23"/>
        <v>Senior</v>
      </c>
      <c r="J315" s="340" t="s">
        <v>1318</v>
      </c>
      <c r="K315" s="345">
        <v>83081910382</v>
      </c>
      <c r="L315" s="346" t="s">
        <v>1498</v>
      </c>
      <c r="M315" s="294"/>
      <c r="N315" s="295"/>
    </row>
    <row r="316" spans="1:14" s="248" customFormat="1" ht="13" hidden="1" x14ac:dyDescent="0.25">
      <c r="A316" s="348" t="s">
        <v>786</v>
      </c>
      <c r="B316" s="349" t="s">
        <v>1411</v>
      </c>
      <c r="C316" s="349" t="s">
        <v>242</v>
      </c>
      <c r="D316" s="349" t="s">
        <v>243</v>
      </c>
      <c r="E316" s="350" t="str">
        <f t="shared" si="20"/>
        <v>Men Senior</v>
      </c>
      <c r="F316" s="351">
        <v>32042</v>
      </c>
      <c r="G316" s="352">
        <f t="shared" si="21"/>
        <v>44926</v>
      </c>
      <c r="H316" s="353">
        <f t="shared" si="22"/>
        <v>35</v>
      </c>
      <c r="I316" s="350" t="str">
        <f t="shared" si="23"/>
        <v>Senior</v>
      </c>
      <c r="J316" s="349" t="s">
        <v>1318</v>
      </c>
      <c r="K316" s="354">
        <v>91121700128</v>
      </c>
      <c r="L316" s="355" t="s">
        <v>1498</v>
      </c>
      <c r="M316" s="298"/>
      <c r="N316" s="299"/>
    </row>
    <row r="317" spans="1:14" s="248" customFormat="1" hidden="1" x14ac:dyDescent="0.25">
      <c r="A317" s="348" t="s">
        <v>787</v>
      </c>
      <c r="B317" s="349" t="s">
        <v>1310</v>
      </c>
      <c r="C317" s="349" t="s">
        <v>320</v>
      </c>
      <c r="D317" s="349" t="s">
        <v>160</v>
      </c>
      <c r="E317" s="350" t="str">
        <f t="shared" si="20"/>
        <v>Men Grand Masters</v>
      </c>
      <c r="F317" s="351"/>
      <c r="G317" s="352">
        <f t="shared" si="21"/>
        <v>44926</v>
      </c>
      <c r="H317" s="353">
        <f t="shared" si="22"/>
        <v>123</v>
      </c>
      <c r="I317" s="350" t="str">
        <f t="shared" si="23"/>
        <v>Grand Masters</v>
      </c>
      <c r="J317" s="349" t="s">
        <v>1318</v>
      </c>
      <c r="K317" s="354">
        <v>83081910382</v>
      </c>
      <c r="L317" s="355" t="s">
        <v>1498</v>
      </c>
      <c r="M317" s="294"/>
      <c r="N317" s="295"/>
    </row>
    <row r="318" spans="1:14" s="248" customFormat="1" hidden="1" x14ac:dyDescent="0.25">
      <c r="A318" s="339" t="s">
        <v>788</v>
      </c>
      <c r="B318" s="340" t="s">
        <v>39</v>
      </c>
      <c r="C318" s="340" t="s">
        <v>286</v>
      </c>
      <c r="D318" s="340" t="s">
        <v>419</v>
      </c>
      <c r="E318" s="341" t="str">
        <f t="shared" si="20"/>
        <v>Men Senior</v>
      </c>
      <c r="F318" s="342">
        <v>33969</v>
      </c>
      <c r="G318" s="343">
        <f t="shared" si="21"/>
        <v>44926</v>
      </c>
      <c r="H318" s="344">
        <f t="shared" si="22"/>
        <v>30</v>
      </c>
      <c r="I318" s="341" t="str">
        <f t="shared" si="23"/>
        <v>Senior</v>
      </c>
      <c r="J318" s="340" t="s">
        <v>1318</v>
      </c>
      <c r="K318" s="345">
        <v>92123100137</v>
      </c>
      <c r="L318" s="346" t="s">
        <v>1498</v>
      </c>
      <c r="M318" s="294"/>
      <c r="N318" s="295"/>
    </row>
    <row r="319" spans="1:14" s="248" customFormat="1" hidden="1" x14ac:dyDescent="0.25">
      <c r="A319" s="348" t="s">
        <v>789</v>
      </c>
      <c r="B319" s="349" t="s">
        <v>1308</v>
      </c>
      <c r="C319" s="349" t="s">
        <v>103</v>
      </c>
      <c r="D319" s="349" t="s">
        <v>253</v>
      </c>
      <c r="E319" s="350" t="str">
        <f t="shared" si="20"/>
        <v>Men Grand Masters</v>
      </c>
      <c r="F319" s="357"/>
      <c r="G319" s="352">
        <f t="shared" si="21"/>
        <v>44926</v>
      </c>
      <c r="H319" s="353">
        <f t="shared" si="22"/>
        <v>123</v>
      </c>
      <c r="I319" s="350" t="str">
        <f t="shared" si="23"/>
        <v>Grand Masters</v>
      </c>
      <c r="J319" s="349" t="s">
        <v>1318</v>
      </c>
      <c r="K319" s="354"/>
      <c r="L319" s="355"/>
      <c r="M319" s="294"/>
      <c r="N319" s="295"/>
    </row>
    <row r="320" spans="1:14" s="236" customFormat="1" hidden="1" x14ac:dyDescent="0.25">
      <c r="A320" s="348" t="s">
        <v>790</v>
      </c>
      <c r="B320" s="349" t="s">
        <v>1017</v>
      </c>
      <c r="C320" s="349" t="s">
        <v>100</v>
      </c>
      <c r="D320" s="349" t="s">
        <v>336</v>
      </c>
      <c r="E320" s="350" t="str">
        <f t="shared" si="20"/>
        <v>Men Grand Masters</v>
      </c>
      <c r="F320" s="351"/>
      <c r="G320" s="352">
        <f t="shared" si="21"/>
        <v>44926</v>
      </c>
      <c r="H320" s="353">
        <f t="shared" si="22"/>
        <v>123</v>
      </c>
      <c r="I320" s="350" t="str">
        <f t="shared" si="23"/>
        <v>Grand Masters</v>
      </c>
      <c r="J320" s="349" t="s">
        <v>1318</v>
      </c>
      <c r="K320" s="354">
        <v>92123100137</v>
      </c>
      <c r="L320" s="355" t="s">
        <v>1498</v>
      </c>
      <c r="M320" s="294"/>
      <c r="N320" s="295"/>
    </row>
    <row r="321" spans="1:14" s="236" customFormat="1" hidden="1" x14ac:dyDescent="0.25">
      <c r="A321" s="348" t="s">
        <v>791</v>
      </c>
      <c r="B321" s="349" t="s">
        <v>1310</v>
      </c>
      <c r="C321" s="349" t="s">
        <v>310</v>
      </c>
      <c r="D321" s="349" t="s">
        <v>137</v>
      </c>
      <c r="E321" s="350" t="str">
        <f t="shared" si="20"/>
        <v>Men Veteran</v>
      </c>
      <c r="F321" s="351">
        <v>30093</v>
      </c>
      <c r="G321" s="352">
        <f t="shared" si="21"/>
        <v>44926</v>
      </c>
      <c r="H321" s="353">
        <f t="shared" si="22"/>
        <v>40</v>
      </c>
      <c r="I321" s="350" t="str">
        <f t="shared" si="23"/>
        <v>Veteran</v>
      </c>
      <c r="J321" s="349" t="s">
        <v>1318</v>
      </c>
      <c r="K321" s="354"/>
      <c r="L321" s="355"/>
      <c r="M321" s="294"/>
      <c r="N321" s="295"/>
    </row>
    <row r="322" spans="1:14" s="248" customFormat="1" ht="13" hidden="1" x14ac:dyDescent="0.25">
      <c r="A322" s="331" t="s">
        <v>1048</v>
      </c>
      <c r="B322" s="332" t="s">
        <v>44</v>
      </c>
      <c r="C322" s="332" t="s">
        <v>1801</v>
      </c>
      <c r="D322" s="332" t="s">
        <v>2060</v>
      </c>
      <c r="E322" s="333" t="str">
        <f t="shared" si="20"/>
        <v>Men Senior</v>
      </c>
      <c r="F322" s="334">
        <v>32645</v>
      </c>
      <c r="G322" s="335">
        <f t="shared" si="21"/>
        <v>44926</v>
      </c>
      <c r="H322" s="336">
        <f t="shared" si="22"/>
        <v>33</v>
      </c>
      <c r="I322" s="333" t="str">
        <f t="shared" si="23"/>
        <v>Senior</v>
      </c>
      <c r="J322" s="332" t="s">
        <v>1318</v>
      </c>
      <c r="K322" s="337">
        <v>89051700032</v>
      </c>
      <c r="L322" s="338" t="s">
        <v>1498</v>
      </c>
      <c r="M322" s="300"/>
      <c r="N322" s="295"/>
    </row>
    <row r="323" spans="1:14" s="248" customFormat="1" hidden="1" x14ac:dyDescent="0.25">
      <c r="A323" s="339" t="s">
        <v>792</v>
      </c>
      <c r="B323" s="340" t="s">
        <v>48</v>
      </c>
      <c r="C323" s="340" t="s">
        <v>353</v>
      </c>
      <c r="D323" s="340" t="s">
        <v>346</v>
      </c>
      <c r="E323" s="341" t="str">
        <f t="shared" si="20"/>
        <v>Men Senior</v>
      </c>
      <c r="F323" s="347">
        <v>31426</v>
      </c>
      <c r="G323" s="343">
        <f t="shared" si="21"/>
        <v>44926</v>
      </c>
      <c r="H323" s="344">
        <f t="shared" si="22"/>
        <v>36</v>
      </c>
      <c r="I323" s="341" t="str">
        <f t="shared" si="23"/>
        <v>Senior</v>
      </c>
      <c r="J323" s="340" t="s">
        <v>1318</v>
      </c>
      <c r="K323" s="345">
        <v>86011400590</v>
      </c>
      <c r="L323" s="346" t="s">
        <v>1498</v>
      </c>
      <c r="M323" s="294"/>
      <c r="N323" s="295"/>
    </row>
    <row r="324" spans="1:14" s="248" customFormat="1" ht="13" hidden="1" x14ac:dyDescent="0.25">
      <c r="A324" s="348" t="s">
        <v>793</v>
      </c>
      <c r="B324" s="349" t="s">
        <v>1016</v>
      </c>
      <c r="C324" s="349" t="s">
        <v>488</v>
      </c>
      <c r="D324" s="349" t="s">
        <v>208</v>
      </c>
      <c r="E324" s="350" t="str">
        <f t="shared" si="20"/>
        <v>Ladies Grand Masters</v>
      </c>
      <c r="F324" s="349"/>
      <c r="G324" s="352">
        <f t="shared" si="21"/>
        <v>44926</v>
      </c>
      <c r="H324" s="353">
        <f t="shared" si="22"/>
        <v>123</v>
      </c>
      <c r="I324" s="350" t="str">
        <f t="shared" si="23"/>
        <v>Grand Masters</v>
      </c>
      <c r="J324" s="349" t="s">
        <v>67</v>
      </c>
      <c r="K324" s="354"/>
      <c r="L324" s="355"/>
      <c r="M324" s="298"/>
      <c r="N324" s="299"/>
    </row>
    <row r="325" spans="1:14" s="248" customFormat="1" hidden="1" x14ac:dyDescent="0.25">
      <c r="A325" s="348" t="s">
        <v>794</v>
      </c>
      <c r="B325" s="349" t="s">
        <v>1987</v>
      </c>
      <c r="C325" s="349" t="s">
        <v>98</v>
      </c>
      <c r="D325" s="349" t="s">
        <v>377</v>
      </c>
      <c r="E325" s="350" t="str">
        <f t="shared" si="20"/>
        <v>Men Master</v>
      </c>
      <c r="F325" s="351">
        <v>25110</v>
      </c>
      <c r="G325" s="352">
        <f t="shared" si="21"/>
        <v>44926</v>
      </c>
      <c r="H325" s="353">
        <f t="shared" si="22"/>
        <v>54</v>
      </c>
      <c r="I325" s="350" t="str">
        <f t="shared" si="23"/>
        <v>Master</v>
      </c>
      <c r="J325" s="349" t="s">
        <v>1318</v>
      </c>
      <c r="K325" s="354">
        <v>86011400590</v>
      </c>
      <c r="L325" s="355" t="s">
        <v>1498</v>
      </c>
      <c r="M325" s="294"/>
      <c r="N325" s="295"/>
    </row>
    <row r="326" spans="1:14" s="248" customFormat="1" ht="13" hidden="1" x14ac:dyDescent="0.25">
      <c r="A326" s="339" t="s">
        <v>795</v>
      </c>
      <c r="B326" s="340" t="s">
        <v>44</v>
      </c>
      <c r="C326" s="340" t="s">
        <v>2061</v>
      </c>
      <c r="D326" s="340" t="s">
        <v>142</v>
      </c>
      <c r="E326" s="341" t="str">
        <f t="shared" si="20"/>
        <v>Men Veteran</v>
      </c>
      <c r="F326" s="334">
        <v>28588</v>
      </c>
      <c r="G326" s="343">
        <f t="shared" si="21"/>
        <v>44926</v>
      </c>
      <c r="H326" s="344">
        <f t="shared" si="22"/>
        <v>44</v>
      </c>
      <c r="I326" s="341" t="str">
        <f t="shared" si="23"/>
        <v>Veteran</v>
      </c>
      <c r="J326" s="340" t="s">
        <v>1318</v>
      </c>
      <c r="K326" s="345">
        <v>78040810663</v>
      </c>
      <c r="L326" s="346"/>
      <c r="M326" s="298"/>
      <c r="N326" s="299"/>
    </row>
    <row r="327" spans="1:14" s="236" customFormat="1" hidden="1" x14ac:dyDescent="0.25">
      <c r="A327" s="348" t="s">
        <v>796</v>
      </c>
      <c r="B327" s="349" t="s">
        <v>1224</v>
      </c>
      <c r="C327" s="349" t="s">
        <v>446</v>
      </c>
      <c r="D327" s="349" t="s">
        <v>114</v>
      </c>
      <c r="E327" s="350" t="str">
        <f t="shared" si="20"/>
        <v>Men Grand Masters</v>
      </c>
      <c r="F327" s="351"/>
      <c r="G327" s="352">
        <f t="shared" si="21"/>
        <v>44926</v>
      </c>
      <c r="H327" s="353">
        <f t="shared" si="22"/>
        <v>123</v>
      </c>
      <c r="I327" s="350" t="str">
        <f t="shared" si="23"/>
        <v>Grand Masters</v>
      </c>
      <c r="J327" s="349" t="s">
        <v>1318</v>
      </c>
      <c r="K327" s="354">
        <v>68092900213</v>
      </c>
      <c r="L327" s="355" t="s">
        <v>1498</v>
      </c>
      <c r="M327" s="294"/>
      <c r="N327" s="295"/>
    </row>
    <row r="328" spans="1:14" s="248" customFormat="1" hidden="1" x14ac:dyDescent="0.25">
      <c r="A328" s="339" t="s">
        <v>797</v>
      </c>
      <c r="B328" s="340" t="s">
        <v>48</v>
      </c>
      <c r="C328" s="340" t="s">
        <v>966</v>
      </c>
      <c r="D328" s="340" t="s">
        <v>1108</v>
      </c>
      <c r="E328" s="341" t="str">
        <f t="shared" si="20"/>
        <v>Men Senior</v>
      </c>
      <c r="F328" s="342">
        <v>30322</v>
      </c>
      <c r="G328" s="343">
        <f t="shared" si="21"/>
        <v>44926</v>
      </c>
      <c r="H328" s="344">
        <f t="shared" si="22"/>
        <v>39</v>
      </c>
      <c r="I328" s="341" t="str">
        <f t="shared" si="23"/>
        <v>Senior</v>
      </c>
      <c r="J328" s="340" t="s">
        <v>1318</v>
      </c>
      <c r="K328" s="345">
        <v>83010610823</v>
      </c>
      <c r="L328" s="346" t="s">
        <v>1498</v>
      </c>
      <c r="M328" s="294"/>
      <c r="N328" s="295"/>
    </row>
    <row r="329" spans="1:14" s="236" customFormat="1" hidden="1" x14ac:dyDescent="0.25">
      <c r="A329" s="348" t="s">
        <v>798</v>
      </c>
      <c r="B329" s="349" t="s">
        <v>1399</v>
      </c>
      <c r="C329" s="349" t="s">
        <v>183</v>
      </c>
      <c r="D329" s="349" t="s">
        <v>203</v>
      </c>
      <c r="E329" s="350" t="str">
        <f t="shared" si="20"/>
        <v>Men Senior</v>
      </c>
      <c r="F329" s="351">
        <v>34744</v>
      </c>
      <c r="G329" s="352">
        <f t="shared" si="21"/>
        <v>44926</v>
      </c>
      <c r="H329" s="353">
        <f t="shared" si="22"/>
        <v>27</v>
      </c>
      <c r="I329" s="350" t="str">
        <f t="shared" si="23"/>
        <v>Senior</v>
      </c>
      <c r="J329" s="349" t="s">
        <v>1318</v>
      </c>
      <c r="K329" s="354"/>
      <c r="L329" s="355"/>
      <c r="M329" s="294"/>
      <c r="N329" s="295"/>
    </row>
    <row r="330" spans="1:14" s="248" customFormat="1" hidden="1" x14ac:dyDescent="0.25">
      <c r="A330" s="339" t="s">
        <v>799</v>
      </c>
      <c r="B330" s="340" t="s">
        <v>43</v>
      </c>
      <c r="C330" s="340" t="s">
        <v>261</v>
      </c>
      <c r="D330" s="340" t="s">
        <v>2062</v>
      </c>
      <c r="E330" s="341" t="str">
        <f t="shared" si="20"/>
        <v>Men Veteran</v>
      </c>
      <c r="F330" s="342">
        <v>28782</v>
      </c>
      <c r="G330" s="343">
        <f t="shared" si="21"/>
        <v>44926</v>
      </c>
      <c r="H330" s="344">
        <f t="shared" si="22"/>
        <v>44</v>
      </c>
      <c r="I330" s="341" t="str">
        <f t="shared" si="23"/>
        <v>Veteran</v>
      </c>
      <c r="J330" s="340" t="s">
        <v>1318</v>
      </c>
      <c r="K330" s="345">
        <v>83010610823</v>
      </c>
      <c r="L330" s="346" t="s">
        <v>1498</v>
      </c>
      <c r="M330" s="294"/>
      <c r="N330" s="295"/>
    </row>
    <row r="331" spans="1:14" s="248" customFormat="1" hidden="1" x14ac:dyDescent="0.25">
      <c r="A331" s="348" t="s">
        <v>800</v>
      </c>
      <c r="B331" s="349" t="s">
        <v>1310</v>
      </c>
      <c r="C331" s="349" t="s">
        <v>482</v>
      </c>
      <c r="D331" s="349" t="s">
        <v>87</v>
      </c>
      <c r="E331" s="350" t="str">
        <f t="shared" si="20"/>
        <v>Ladies Grand Masters</v>
      </c>
      <c r="F331" s="351"/>
      <c r="G331" s="352">
        <f t="shared" si="21"/>
        <v>44926</v>
      </c>
      <c r="H331" s="353">
        <f t="shared" si="22"/>
        <v>123</v>
      </c>
      <c r="I331" s="350" t="str">
        <f t="shared" si="23"/>
        <v>Grand Masters</v>
      </c>
      <c r="J331" s="349" t="s">
        <v>67</v>
      </c>
      <c r="K331" s="354"/>
      <c r="L331" s="355"/>
      <c r="M331" s="294"/>
      <c r="N331" s="295"/>
    </row>
    <row r="332" spans="1:14" s="248" customFormat="1" hidden="1" x14ac:dyDescent="0.25">
      <c r="A332" s="348" t="s">
        <v>801</v>
      </c>
      <c r="B332" s="349" t="s">
        <v>1310</v>
      </c>
      <c r="C332" s="349" t="s">
        <v>321</v>
      </c>
      <c r="D332" s="349" t="s">
        <v>121</v>
      </c>
      <c r="E332" s="350" t="str">
        <f t="shared" si="20"/>
        <v>Men Master</v>
      </c>
      <c r="F332" s="351">
        <v>25101</v>
      </c>
      <c r="G332" s="352">
        <f t="shared" si="21"/>
        <v>44926</v>
      </c>
      <c r="H332" s="353">
        <f t="shared" si="22"/>
        <v>54</v>
      </c>
      <c r="I332" s="350" t="str">
        <f t="shared" si="23"/>
        <v>Master</v>
      </c>
      <c r="J332" s="349" t="s">
        <v>1318</v>
      </c>
      <c r="K332" s="354">
        <v>7810195074088</v>
      </c>
      <c r="L332" s="355" t="s">
        <v>1498</v>
      </c>
      <c r="M332" s="294"/>
      <c r="N332" s="295"/>
    </row>
    <row r="333" spans="1:14" s="248" customFormat="1" ht="13" hidden="1" x14ac:dyDescent="0.25">
      <c r="A333" s="339" t="s">
        <v>802</v>
      </c>
      <c r="B333" s="340" t="s">
        <v>50</v>
      </c>
      <c r="C333" s="340" t="s">
        <v>430</v>
      </c>
      <c r="D333" s="340" t="s">
        <v>247</v>
      </c>
      <c r="E333" s="341" t="str">
        <f t="shared" si="20"/>
        <v>Men Veteran</v>
      </c>
      <c r="F333" s="347">
        <v>30065</v>
      </c>
      <c r="G333" s="343">
        <f t="shared" si="21"/>
        <v>44926</v>
      </c>
      <c r="H333" s="344">
        <f t="shared" si="22"/>
        <v>40</v>
      </c>
      <c r="I333" s="341" t="str">
        <f t="shared" si="23"/>
        <v>Veteran</v>
      </c>
      <c r="J333" s="340" t="s">
        <v>1318</v>
      </c>
      <c r="K333" s="345">
        <v>82042410691</v>
      </c>
      <c r="L333" s="346" t="s">
        <v>1498</v>
      </c>
      <c r="M333" s="300"/>
      <c r="N333" s="295"/>
    </row>
    <row r="334" spans="1:14" s="248" customFormat="1" hidden="1" x14ac:dyDescent="0.25">
      <c r="A334" s="331" t="s">
        <v>803</v>
      </c>
      <c r="B334" s="332" t="s">
        <v>42</v>
      </c>
      <c r="C334" s="332" t="s">
        <v>2063</v>
      </c>
      <c r="D334" s="332" t="s">
        <v>1030</v>
      </c>
      <c r="E334" s="333" t="str">
        <f t="shared" si="20"/>
        <v>Ladies U/16</v>
      </c>
      <c r="F334" s="356">
        <v>40779</v>
      </c>
      <c r="G334" s="335">
        <f t="shared" si="21"/>
        <v>44926</v>
      </c>
      <c r="H334" s="336">
        <f t="shared" si="22"/>
        <v>11</v>
      </c>
      <c r="I334" s="333" t="str">
        <f t="shared" si="23"/>
        <v>U/16</v>
      </c>
      <c r="J334" s="332" t="s">
        <v>67</v>
      </c>
      <c r="K334" s="337">
        <v>68092010099</v>
      </c>
      <c r="L334" s="338" t="s">
        <v>1498</v>
      </c>
      <c r="M334" s="294"/>
      <c r="N334" s="295"/>
    </row>
    <row r="335" spans="1:14" s="236" customFormat="1" hidden="1" x14ac:dyDescent="0.25">
      <c r="A335" s="348" t="s">
        <v>804</v>
      </c>
      <c r="B335" s="349" t="s">
        <v>1384</v>
      </c>
      <c r="C335" s="349" t="s">
        <v>161</v>
      </c>
      <c r="D335" s="349" t="s">
        <v>87</v>
      </c>
      <c r="E335" s="350" t="str">
        <f t="shared" si="20"/>
        <v>Men Grand Masters</v>
      </c>
      <c r="F335" s="351">
        <v>20024</v>
      </c>
      <c r="G335" s="352">
        <f t="shared" si="21"/>
        <v>44926</v>
      </c>
      <c r="H335" s="353">
        <f t="shared" si="22"/>
        <v>68</v>
      </c>
      <c r="I335" s="350" t="str">
        <f t="shared" si="23"/>
        <v>Grand Masters</v>
      </c>
      <c r="J335" s="349" t="s">
        <v>1318</v>
      </c>
      <c r="K335" s="354"/>
      <c r="L335" s="355"/>
      <c r="M335" s="294"/>
      <c r="N335" s="295"/>
    </row>
    <row r="336" spans="1:14" s="248" customFormat="1" ht="13" hidden="1" x14ac:dyDescent="0.25">
      <c r="A336" s="331" t="s">
        <v>805</v>
      </c>
      <c r="B336" s="332" t="s">
        <v>44</v>
      </c>
      <c r="C336" s="332" t="s">
        <v>172</v>
      </c>
      <c r="D336" s="332" t="s">
        <v>2057</v>
      </c>
      <c r="E336" s="333" t="str">
        <f t="shared" si="20"/>
        <v>Men Senior</v>
      </c>
      <c r="F336" s="356">
        <v>31307</v>
      </c>
      <c r="G336" s="335">
        <f t="shared" si="21"/>
        <v>44926</v>
      </c>
      <c r="H336" s="336">
        <f t="shared" si="22"/>
        <v>37</v>
      </c>
      <c r="I336" s="333" t="str">
        <f t="shared" si="23"/>
        <v>Senior</v>
      </c>
      <c r="J336" s="332" t="s">
        <v>1318</v>
      </c>
      <c r="K336" s="337">
        <v>85091710728</v>
      </c>
      <c r="L336" s="338" t="s">
        <v>1498</v>
      </c>
      <c r="M336" s="298"/>
      <c r="N336" s="299"/>
    </row>
    <row r="337" spans="1:14" s="236" customFormat="1" ht="13" hidden="1" x14ac:dyDescent="0.25">
      <c r="A337" s="339" t="s">
        <v>806</v>
      </c>
      <c r="B337" s="340" t="s">
        <v>38</v>
      </c>
      <c r="C337" s="340" t="s">
        <v>132</v>
      </c>
      <c r="D337" s="340" t="s">
        <v>133</v>
      </c>
      <c r="E337" s="341" t="str">
        <f t="shared" si="20"/>
        <v>Men Senior</v>
      </c>
      <c r="F337" s="342">
        <v>31773</v>
      </c>
      <c r="G337" s="343">
        <f t="shared" si="21"/>
        <v>44926</v>
      </c>
      <c r="H337" s="344">
        <f t="shared" si="22"/>
        <v>36</v>
      </c>
      <c r="I337" s="341" t="str">
        <f t="shared" si="23"/>
        <v>Senior</v>
      </c>
      <c r="J337" s="340" t="s">
        <v>1318</v>
      </c>
      <c r="K337" s="345">
        <v>86122700770</v>
      </c>
      <c r="L337" s="346" t="s">
        <v>1498</v>
      </c>
      <c r="M337" s="298"/>
      <c r="N337" s="299"/>
    </row>
    <row r="338" spans="1:14" s="248" customFormat="1" ht="13" hidden="1" x14ac:dyDescent="0.25">
      <c r="A338" s="348" t="s">
        <v>807</v>
      </c>
      <c r="B338" s="349" t="s">
        <v>1292</v>
      </c>
      <c r="C338" s="349" t="s">
        <v>98</v>
      </c>
      <c r="D338" s="349" t="s">
        <v>167</v>
      </c>
      <c r="E338" s="350" t="str">
        <f t="shared" si="20"/>
        <v>Men Grand Masters</v>
      </c>
      <c r="F338" s="351"/>
      <c r="G338" s="352">
        <f t="shared" si="21"/>
        <v>44926</v>
      </c>
      <c r="H338" s="353">
        <f t="shared" si="22"/>
        <v>123</v>
      </c>
      <c r="I338" s="350" t="str">
        <f t="shared" si="23"/>
        <v>Grand Masters</v>
      </c>
      <c r="J338" s="349" t="s">
        <v>1318</v>
      </c>
      <c r="K338" s="354">
        <v>85091710728</v>
      </c>
      <c r="L338" s="355" t="s">
        <v>1498</v>
      </c>
      <c r="M338" s="298"/>
      <c r="N338" s="299"/>
    </row>
    <row r="339" spans="1:14" s="248" customFormat="1" hidden="1" x14ac:dyDescent="0.25">
      <c r="A339" s="348" t="s">
        <v>808</v>
      </c>
      <c r="B339" s="349" t="s">
        <v>1292</v>
      </c>
      <c r="C339" s="349" t="s">
        <v>170</v>
      </c>
      <c r="D339" s="349" t="s">
        <v>147</v>
      </c>
      <c r="E339" s="350" t="str">
        <f t="shared" si="20"/>
        <v>Men Grand Masters</v>
      </c>
      <c r="F339" s="351"/>
      <c r="G339" s="352">
        <f t="shared" si="21"/>
        <v>44926</v>
      </c>
      <c r="H339" s="353">
        <f t="shared" si="22"/>
        <v>123</v>
      </c>
      <c r="I339" s="350" t="str">
        <f t="shared" si="23"/>
        <v>Grand Masters</v>
      </c>
      <c r="J339" s="349" t="s">
        <v>1318</v>
      </c>
      <c r="K339" s="354">
        <v>86122700770</v>
      </c>
      <c r="L339" s="355" t="s">
        <v>1498</v>
      </c>
      <c r="M339" s="294"/>
      <c r="N339" s="295"/>
    </row>
    <row r="340" spans="1:14" s="248" customFormat="1" hidden="1" x14ac:dyDescent="0.25">
      <c r="A340" s="339" t="s">
        <v>809</v>
      </c>
      <c r="B340" s="340" t="s">
        <v>43</v>
      </c>
      <c r="C340" s="340" t="s">
        <v>2064</v>
      </c>
      <c r="D340" s="340" t="s">
        <v>208</v>
      </c>
      <c r="E340" s="341" t="str">
        <f t="shared" si="20"/>
        <v>Men Senior</v>
      </c>
      <c r="F340" s="342">
        <v>32269</v>
      </c>
      <c r="G340" s="343">
        <f t="shared" si="21"/>
        <v>44926</v>
      </c>
      <c r="H340" s="344">
        <f t="shared" si="22"/>
        <v>34</v>
      </c>
      <c r="I340" s="341" t="str">
        <f t="shared" si="23"/>
        <v>Senior</v>
      </c>
      <c r="J340" s="340" t="s">
        <v>1318</v>
      </c>
      <c r="K340" s="345">
        <v>88050600424</v>
      </c>
      <c r="L340" s="346" t="s">
        <v>1498</v>
      </c>
      <c r="M340" s="294"/>
      <c r="N340" s="295"/>
    </row>
    <row r="341" spans="1:14" s="236" customFormat="1" ht="12.5" hidden="1" x14ac:dyDescent="0.25">
      <c r="A341" s="348" t="s">
        <v>810</v>
      </c>
      <c r="B341" s="349" t="s">
        <v>1308</v>
      </c>
      <c r="C341" s="349" t="s">
        <v>161</v>
      </c>
      <c r="D341" s="349" t="s">
        <v>87</v>
      </c>
      <c r="E341" s="350" t="str">
        <f t="shared" si="20"/>
        <v>Men Grand Masters</v>
      </c>
      <c r="F341" s="351">
        <v>17503</v>
      </c>
      <c r="G341" s="352">
        <f t="shared" si="21"/>
        <v>44926</v>
      </c>
      <c r="H341" s="353">
        <f t="shared" si="22"/>
        <v>75</v>
      </c>
      <c r="I341" s="350" t="str">
        <f t="shared" si="23"/>
        <v>Grand Masters</v>
      </c>
      <c r="J341" s="349" t="s">
        <v>1318</v>
      </c>
      <c r="K341" s="354"/>
      <c r="L341" s="355"/>
      <c r="M341" s="303"/>
      <c r="N341" s="308"/>
    </row>
    <row r="342" spans="1:14" s="248" customFormat="1" ht="13" hidden="1" x14ac:dyDescent="0.25">
      <c r="A342" s="348" t="s">
        <v>811</v>
      </c>
      <c r="B342" s="349" t="s">
        <v>1310</v>
      </c>
      <c r="C342" s="349" t="s">
        <v>283</v>
      </c>
      <c r="D342" s="349" t="s">
        <v>284</v>
      </c>
      <c r="E342" s="350" t="str">
        <f t="shared" si="20"/>
        <v>Men Grand Masters</v>
      </c>
      <c r="F342" s="351"/>
      <c r="G342" s="352">
        <f t="shared" si="21"/>
        <v>44926</v>
      </c>
      <c r="H342" s="353">
        <f t="shared" si="22"/>
        <v>123</v>
      </c>
      <c r="I342" s="350" t="str">
        <f t="shared" si="23"/>
        <v>Grand Masters</v>
      </c>
      <c r="J342" s="349" t="s">
        <v>1318</v>
      </c>
      <c r="K342" s="354">
        <v>88050600424</v>
      </c>
      <c r="L342" s="355" t="s">
        <v>1498</v>
      </c>
      <c r="M342" s="298"/>
      <c r="N342" s="299"/>
    </row>
    <row r="343" spans="1:14" s="236" customFormat="1" hidden="1" x14ac:dyDescent="0.25">
      <c r="A343" s="339" t="s">
        <v>812</v>
      </c>
      <c r="B343" s="340" t="s">
        <v>1981</v>
      </c>
      <c r="C343" s="340" t="s">
        <v>98</v>
      </c>
      <c r="D343" s="340" t="s">
        <v>1272</v>
      </c>
      <c r="E343" s="341" t="str">
        <f t="shared" si="20"/>
        <v>Men Master</v>
      </c>
      <c r="F343" s="342">
        <v>24656</v>
      </c>
      <c r="G343" s="343">
        <f t="shared" si="21"/>
        <v>44926</v>
      </c>
      <c r="H343" s="344">
        <f t="shared" si="22"/>
        <v>55</v>
      </c>
      <c r="I343" s="341" t="str">
        <f t="shared" si="23"/>
        <v>Master</v>
      </c>
      <c r="J343" s="340" t="s">
        <v>1318</v>
      </c>
      <c r="K343" s="345">
        <v>6707035193089</v>
      </c>
      <c r="L343" s="346" t="s">
        <v>1498</v>
      </c>
      <c r="M343" s="294"/>
      <c r="N343" s="295"/>
    </row>
    <row r="344" spans="1:14" s="236" customFormat="1" ht="13" hidden="1" x14ac:dyDescent="0.25">
      <c r="A344" s="348" t="s">
        <v>813</v>
      </c>
      <c r="B344" s="349" t="s">
        <v>1224</v>
      </c>
      <c r="C344" s="349" t="s">
        <v>104</v>
      </c>
      <c r="D344" s="349" t="s">
        <v>105</v>
      </c>
      <c r="E344" s="350" t="str">
        <f t="shared" si="20"/>
        <v>Men Grand Masters</v>
      </c>
      <c r="F344" s="357"/>
      <c r="G344" s="352">
        <f t="shared" si="21"/>
        <v>44926</v>
      </c>
      <c r="H344" s="353">
        <f t="shared" si="22"/>
        <v>123</v>
      </c>
      <c r="I344" s="350" t="str">
        <f t="shared" si="23"/>
        <v>Grand Masters</v>
      </c>
      <c r="J344" s="349" t="s">
        <v>1318</v>
      </c>
      <c r="K344" s="354"/>
      <c r="L344" s="355"/>
      <c r="M344" s="300"/>
      <c r="N344" s="295"/>
    </row>
    <row r="345" spans="1:14" s="236" customFormat="1" hidden="1" x14ac:dyDescent="0.25">
      <c r="A345" s="348" t="s">
        <v>814</v>
      </c>
      <c r="B345" s="349" t="s">
        <v>1411</v>
      </c>
      <c r="C345" s="349" t="s">
        <v>381</v>
      </c>
      <c r="D345" s="349" t="s">
        <v>198</v>
      </c>
      <c r="E345" s="350" t="str">
        <f t="shared" si="20"/>
        <v>Men U/21</v>
      </c>
      <c r="F345" s="351">
        <v>36961</v>
      </c>
      <c r="G345" s="352">
        <f t="shared" si="21"/>
        <v>44926</v>
      </c>
      <c r="H345" s="353">
        <f t="shared" si="22"/>
        <v>21</v>
      </c>
      <c r="I345" s="350" t="str">
        <f t="shared" si="23"/>
        <v>U/21</v>
      </c>
      <c r="J345" s="349" t="s">
        <v>1318</v>
      </c>
      <c r="K345" s="354">
        <v>6707065193089</v>
      </c>
      <c r="L345" s="355" t="s">
        <v>1498</v>
      </c>
      <c r="M345" s="294"/>
      <c r="N345" s="295"/>
    </row>
    <row r="346" spans="1:14" s="236" customFormat="1" hidden="1" x14ac:dyDescent="0.25">
      <c r="A346" s="339" t="s">
        <v>815</v>
      </c>
      <c r="B346" s="340" t="s">
        <v>48</v>
      </c>
      <c r="C346" s="340" t="s">
        <v>484</v>
      </c>
      <c r="D346" s="340" t="s">
        <v>2065</v>
      </c>
      <c r="E346" s="341" t="str">
        <f t="shared" si="20"/>
        <v>Ladies Veteran</v>
      </c>
      <c r="F346" s="342">
        <v>27783</v>
      </c>
      <c r="G346" s="343">
        <f t="shared" si="21"/>
        <v>44926</v>
      </c>
      <c r="H346" s="344">
        <f t="shared" si="22"/>
        <v>46</v>
      </c>
      <c r="I346" s="341" t="str">
        <f t="shared" si="23"/>
        <v>Veteran</v>
      </c>
      <c r="J346" s="340" t="s">
        <v>67</v>
      </c>
      <c r="K346" s="345">
        <v>7601240103083</v>
      </c>
      <c r="L346" s="346" t="s">
        <v>1501</v>
      </c>
      <c r="M346" s="294"/>
      <c r="N346" s="295"/>
    </row>
    <row r="347" spans="1:14" s="236" customFormat="1" hidden="1" x14ac:dyDescent="0.25">
      <c r="A347" s="348" t="s">
        <v>816</v>
      </c>
      <c r="B347" s="349" t="s">
        <v>1517</v>
      </c>
      <c r="C347" s="349" t="s">
        <v>177</v>
      </c>
      <c r="D347" s="349" t="s">
        <v>154</v>
      </c>
      <c r="E347" s="350" t="str">
        <f t="shared" si="20"/>
        <v>Men Senior</v>
      </c>
      <c r="F347" s="351">
        <v>30560</v>
      </c>
      <c r="G347" s="352">
        <f t="shared" si="21"/>
        <v>44926</v>
      </c>
      <c r="H347" s="353">
        <f t="shared" si="22"/>
        <v>39</v>
      </c>
      <c r="I347" s="350" t="str">
        <f t="shared" si="23"/>
        <v>Senior</v>
      </c>
      <c r="J347" s="349" t="s">
        <v>1318</v>
      </c>
      <c r="K347" s="354"/>
      <c r="L347" s="355"/>
      <c r="M347" s="294"/>
      <c r="N347" s="295"/>
    </row>
    <row r="348" spans="1:14" s="236" customFormat="1" hidden="1" x14ac:dyDescent="0.25">
      <c r="A348" s="339" t="s">
        <v>817</v>
      </c>
      <c r="B348" s="340" t="s">
        <v>43</v>
      </c>
      <c r="C348" s="340" t="s">
        <v>177</v>
      </c>
      <c r="D348" s="340" t="s">
        <v>208</v>
      </c>
      <c r="E348" s="341" t="str">
        <f t="shared" si="20"/>
        <v>Men Veteran</v>
      </c>
      <c r="F348" s="342">
        <v>29572</v>
      </c>
      <c r="G348" s="343">
        <f t="shared" si="21"/>
        <v>44926</v>
      </c>
      <c r="H348" s="344">
        <f t="shared" si="22"/>
        <v>42</v>
      </c>
      <c r="I348" s="341" t="str">
        <f t="shared" si="23"/>
        <v>Veteran</v>
      </c>
      <c r="J348" s="340" t="s">
        <v>1318</v>
      </c>
      <c r="K348" s="345">
        <v>7601240103083</v>
      </c>
      <c r="L348" s="346" t="s">
        <v>1501</v>
      </c>
      <c r="M348" s="294"/>
      <c r="N348" s="295"/>
    </row>
    <row r="349" spans="1:14" s="236" customFormat="1" hidden="1" x14ac:dyDescent="0.25">
      <c r="A349" s="348" t="s">
        <v>818</v>
      </c>
      <c r="B349" s="349" t="s">
        <v>1292</v>
      </c>
      <c r="C349" s="349" t="s">
        <v>510</v>
      </c>
      <c r="D349" s="349" t="s">
        <v>171</v>
      </c>
      <c r="E349" s="350" t="str">
        <f t="shared" si="20"/>
        <v>Men Master</v>
      </c>
      <c r="F349" s="361">
        <v>23734</v>
      </c>
      <c r="G349" s="352">
        <f t="shared" si="21"/>
        <v>44926</v>
      </c>
      <c r="H349" s="353">
        <f t="shared" si="22"/>
        <v>58</v>
      </c>
      <c r="I349" s="350" t="str">
        <f t="shared" si="23"/>
        <v>Master</v>
      </c>
      <c r="J349" s="349" t="s">
        <v>1318</v>
      </c>
      <c r="K349" s="354">
        <v>83090110199</v>
      </c>
      <c r="L349" s="355" t="s">
        <v>1498</v>
      </c>
      <c r="M349" s="296"/>
      <c r="N349" s="299"/>
    </row>
    <row r="350" spans="1:14" s="236" customFormat="1" ht="13" hidden="1" x14ac:dyDescent="0.25">
      <c r="A350" s="339" t="s">
        <v>1049</v>
      </c>
      <c r="B350" s="340" t="s">
        <v>40</v>
      </c>
      <c r="C350" s="340" t="s">
        <v>196</v>
      </c>
      <c r="D350" s="340" t="s">
        <v>409</v>
      </c>
      <c r="E350" s="341" t="str">
        <f t="shared" si="20"/>
        <v>Men Senior</v>
      </c>
      <c r="F350" s="342">
        <v>31254</v>
      </c>
      <c r="G350" s="343">
        <f t="shared" si="21"/>
        <v>44926</v>
      </c>
      <c r="H350" s="344">
        <f t="shared" si="22"/>
        <v>37</v>
      </c>
      <c r="I350" s="341" t="str">
        <f t="shared" si="23"/>
        <v>Senior</v>
      </c>
      <c r="J350" s="340" t="s">
        <v>1318</v>
      </c>
      <c r="K350" s="345">
        <v>80121710475</v>
      </c>
      <c r="L350" s="346" t="s">
        <v>1498</v>
      </c>
      <c r="M350" s="300"/>
      <c r="N350" s="295"/>
    </row>
    <row r="351" spans="1:14" s="248" customFormat="1" hidden="1" x14ac:dyDescent="0.25">
      <c r="A351" s="348" t="s">
        <v>819</v>
      </c>
      <c r="B351" s="349" t="s">
        <v>1411</v>
      </c>
      <c r="C351" s="349" t="s">
        <v>359</v>
      </c>
      <c r="D351" s="349" t="s">
        <v>223</v>
      </c>
      <c r="E351" s="350" t="str">
        <f t="shared" si="20"/>
        <v>Men Master</v>
      </c>
      <c r="F351" s="351">
        <v>23788</v>
      </c>
      <c r="G351" s="352">
        <f t="shared" si="21"/>
        <v>44926</v>
      </c>
      <c r="H351" s="353">
        <f t="shared" si="22"/>
        <v>57</v>
      </c>
      <c r="I351" s="350" t="str">
        <f t="shared" si="23"/>
        <v>Master</v>
      </c>
      <c r="J351" s="349" t="s">
        <v>1318</v>
      </c>
      <c r="K351" s="354">
        <v>64122300541</v>
      </c>
      <c r="L351" s="355" t="s">
        <v>1498</v>
      </c>
      <c r="M351" s="294"/>
      <c r="N351" s="295"/>
    </row>
    <row r="352" spans="1:14" s="236" customFormat="1" ht="13" hidden="1" x14ac:dyDescent="0.25">
      <c r="A352" s="339" t="s">
        <v>820</v>
      </c>
      <c r="B352" s="340" t="s">
        <v>49</v>
      </c>
      <c r="C352" s="340" t="s">
        <v>1133</v>
      </c>
      <c r="D352" s="340" t="s">
        <v>2066</v>
      </c>
      <c r="E352" s="341" t="str">
        <f t="shared" si="20"/>
        <v>Men Grand Masters</v>
      </c>
      <c r="F352" s="342">
        <v>22007</v>
      </c>
      <c r="G352" s="343">
        <f t="shared" si="21"/>
        <v>44926</v>
      </c>
      <c r="H352" s="344">
        <f t="shared" si="22"/>
        <v>62</v>
      </c>
      <c r="I352" s="341" t="str">
        <f t="shared" si="23"/>
        <v>Grand Masters</v>
      </c>
      <c r="J352" s="340" t="s">
        <v>1318</v>
      </c>
      <c r="K352" s="345">
        <v>60040150400088</v>
      </c>
      <c r="L352" s="346" t="s">
        <v>1501</v>
      </c>
      <c r="M352" s="300"/>
      <c r="N352" s="295"/>
    </row>
    <row r="353" spans="1:14" s="236" customFormat="1" hidden="1" x14ac:dyDescent="0.25">
      <c r="A353" s="339" t="s">
        <v>821</v>
      </c>
      <c r="B353" s="340" t="s">
        <v>50</v>
      </c>
      <c r="C353" s="340" t="s">
        <v>2067</v>
      </c>
      <c r="D353" s="340" t="s">
        <v>1385</v>
      </c>
      <c r="E353" s="341" t="str">
        <f t="shared" si="20"/>
        <v>Men Master</v>
      </c>
      <c r="F353" s="342">
        <v>23258</v>
      </c>
      <c r="G353" s="343">
        <f t="shared" si="21"/>
        <v>44926</v>
      </c>
      <c r="H353" s="344">
        <f t="shared" si="22"/>
        <v>59</v>
      </c>
      <c r="I353" s="341" t="str">
        <f t="shared" si="23"/>
        <v>Master</v>
      </c>
      <c r="J353" s="340" t="s">
        <v>1318</v>
      </c>
      <c r="K353" s="345">
        <v>63090400847</v>
      </c>
      <c r="L353" s="346" t="s">
        <v>1498</v>
      </c>
      <c r="M353" s="294"/>
      <c r="N353" s="295"/>
    </row>
    <row r="354" spans="1:14" s="236" customFormat="1" hidden="1" x14ac:dyDescent="0.25">
      <c r="A354" s="339" t="s">
        <v>822</v>
      </c>
      <c r="B354" s="340" t="s">
        <v>48</v>
      </c>
      <c r="C354" s="340" t="s">
        <v>306</v>
      </c>
      <c r="D354" s="340" t="s">
        <v>2065</v>
      </c>
      <c r="E354" s="341" t="str">
        <f t="shared" si="20"/>
        <v>Men Veteran</v>
      </c>
      <c r="F354" s="342">
        <v>26992</v>
      </c>
      <c r="G354" s="343">
        <f t="shared" si="21"/>
        <v>44926</v>
      </c>
      <c r="H354" s="344">
        <f t="shared" si="22"/>
        <v>49</v>
      </c>
      <c r="I354" s="341" t="str">
        <f t="shared" si="23"/>
        <v>Veteran</v>
      </c>
      <c r="J354" s="340" t="s">
        <v>1318</v>
      </c>
      <c r="K354" s="345">
        <v>7311245058080</v>
      </c>
      <c r="L354" s="346" t="s">
        <v>1501</v>
      </c>
      <c r="M354" s="294"/>
      <c r="N354" s="295"/>
    </row>
    <row r="355" spans="1:14" s="236" customFormat="1" hidden="1" x14ac:dyDescent="0.25">
      <c r="A355" s="348" t="s">
        <v>823</v>
      </c>
      <c r="B355" s="349" t="s">
        <v>1555</v>
      </c>
      <c r="C355" s="349" t="s">
        <v>95</v>
      </c>
      <c r="D355" s="349" t="s">
        <v>326</v>
      </c>
      <c r="E355" s="350" t="str">
        <f t="shared" si="20"/>
        <v>Men Grand Masters</v>
      </c>
      <c r="F355" s="351">
        <v>21020</v>
      </c>
      <c r="G355" s="352">
        <f t="shared" si="21"/>
        <v>44926</v>
      </c>
      <c r="H355" s="353">
        <f t="shared" si="22"/>
        <v>65</v>
      </c>
      <c r="I355" s="350" t="str">
        <f t="shared" si="23"/>
        <v>Grand Masters</v>
      </c>
      <c r="J355" s="349" t="s">
        <v>1318</v>
      </c>
      <c r="K355" s="354"/>
      <c r="L355" s="355"/>
      <c r="M355" s="294"/>
      <c r="N355" s="295"/>
    </row>
    <row r="356" spans="1:14" s="236" customFormat="1" hidden="1" x14ac:dyDescent="0.25">
      <c r="A356" s="348" t="s">
        <v>824</v>
      </c>
      <c r="B356" s="349" t="s">
        <v>1310</v>
      </c>
      <c r="C356" s="349" t="s">
        <v>286</v>
      </c>
      <c r="D356" s="349" t="s">
        <v>87</v>
      </c>
      <c r="E356" s="350" t="s">
        <v>1975</v>
      </c>
      <c r="F356" s="351"/>
      <c r="G356" s="352">
        <v>44561</v>
      </c>
      <c r="H356" s="353">
        <v>45</v>
      </c>
      <c r="I356" s="350" t="s">
        <v>2068</v>
      </c>
      <c r="J356" s="349" t="s">
        <v>1318</v>
      </c>
      <c r="K356" s="354">
        <v>7311245058080</v>
      </c>
      <c r="L356" s="355" t="s">
        <v>1501</v>
      </c>
      <c r="M356" s="294"/>
      <c r="N356" s="295"/>
    </row>
    <row r="357" spans="1:14" s="236" customFormat="1" hidden="1" x14ac:dyDescent="0.25">
      <c r="A357" s="331" t="s">
        <v>825</v>
      </c>
      <c r="B357" s="332" t="s">
        <v>39</v>
      </c>
      <c r="C357" s="332" t="s">
        <v>2069</v>
      </c>
      <c r="D357" s="332" t="s">
        <v>2070</v>
      </c>
      <c r="E357" s="333" t="str">
        <f t="shared" ref="E357:E420" si="24">CONCATENATE(J357," ",I357)</f>
        <v>Men U/21</v>
      </c>
      <c r="F357" s="356">
        <v>37294</v>
      </c>
      <c r="G357" s="335">
        <f t="shared" ref="G357:G420" si="25">$G$5</f>
        <v>44926</v>
      </c>
      <c r="H357" s="336">
        <f t="shared" ref="H357:H420" si="26">INT(YEARFRAC(F357,G357))</f>
        <v>20</v>
      </c>
      <c r="I357" s="333" t="str">
        <f t="shared" ref="I357:I420" si="27">IF(H357="","Senior",IF(H357&gt;59.999,"Grand Masters",IF(H357&gt;49.999,"Master",IF(H357&gt;39.999,"Veteran",IF(H357&gt;21.999,"Senior",IF(H357&gt;16.999,"U/21","U/16"))))))</f>
        <v>U/21</v>
      </c>
      <c r="J357" s="332" t="s">
        <v>1318</v>
      </c>
      <c r="K357" s="362" t="s">
        <v>2071</v>
      </c>
      <c r="L357" s="338" t="s">
        <v>1498</v>
      </c>
      <c r="M357" s="294"/>
      <c r="N357" s="295"/>
    </row>
    <row r="358" spans="1:14" s="236" customFormat="1" ht="13" hidden="1" x14ac:dyDescent="0.25">
      <c r="A358" s="339" t="s">
        <v>1051</v>
      </c>
      <c r="B358" s="340" t="s">
        <v>38</v>
      </c>
      <c r="C358" s="340" t="s">
        <v>1052</v>
      </c>
      <c r="D358" s="340" t="s">
        <v>1053</v>
      </c>
      <c r="E358" s="341" t="str">
        <f t="shared" si="24"/>
        <v>Men Master</v>
      </c>
      <c r="F358" s="347">
        <v>23788</v>
      </c>
      <c r="G358" s="343">
        <f t="shared" si="25"/>
        <v>44926</v>
      </c>
      <c r="H358" s="344">
        <f t="shared" si="26"/>
        <v>57</v>
      </c>
      <c r="I358" s="341" t="str">
        <f t="shared" si="27"/>
        <v>Master</v>
      </c>
      <c r="J358" s="340" t="s">
        <v>1318</v>
      </c>
      <c r="K358" s="345">
        <v>65021500902</v>
      </c>
      <c r="L358" s="346" t="s">
        <v>1498</v>
      </c>
      <c r="M358" s="300"/>
      <c r="N358" s="295"/>
    </row>
    <row r="359" spans="1:14" s="236" customFormat="1" ht="13" hidden="1" x14ac:dyDescent="0.25">
      <c r="A359" s="348" t="s">
        <v>826</v>
      </c>
      <c r="B359" s="349" t="s">
        <v>1308</v>
      </c>
      <c r="C359" s="349" t="s">
        <v>177</v>
      </c>
      <c r="D359" s="349" t="s">
        <v>198</v>
      </c>
      <c r="E359" s="350" t="str">
        <f t="shared" si="24"/>
        <v>Men Grand Masters</v>
      </c>
      <c r="F359" s="351"/>
      <c r="G359" s="352">
        <f t="shared" si="25"/>
        <v>44926</v>
      </c>
      <c r="H359" s="353">
        <f t="shared" si="26"/>
        <v>123</v>
      </c>
      <c r="I359" s="350" t="str">
        <f t="shared" si="27"/>
        <v>Grand Masters</v>
      </c>
      <c r="J359" s="349" t="s">
        <v>1318</v>
      </c>
      <c r="K359" s="354">
        <v>5007070100681</v>
      </c>
      <c r="L359" s="355" t="s">
        <v>1516</v>
      </c>
      <c r="M359" s="298"/>
      <c r="N359" s="299"/>
    </row>
    <row r="360" spans="1:14" s="236" customFormat="1" hidden="1" x14ac:dyDescent="0.25">
      <c r="A360" s="348" t="s">
        <v>2072</v>
      </c>
      <c r="B360" s="349" t="s">
        <v>1016</v>
      </c>
      <c r="C360" s="349" t="s">
        <v>1054</v>
      </c>
      <c r="D360" s="349" t="s">
        <v>1055</v>
      </c>
      <c r="E360" s="350" t="str">
        <f t="shared" si="24"/>
        <v>Men Grand Masters</v>
      </c>
      <c r="F360" s="357"/>
      <c r="G360" s="352">
        <f t="shared" si="25"/>
        <v>44926</v>
      </c>
      <c r="H360" s="353">
        <f t="shared" si="26"/>
        <v>123</v>
      </c>
      <c r="I360" s="350" t="str">
        <f t="shared" si="27"/>
        <v>Grand Masters</v>
      </c>
      <c r="J360" s="349" t="s">
        <v>1318</v>
      </c>
      <c r="K360" s="354">
        <v>65021500902</v>
      </c>
      <c r="L360" s="355" t="s">
        <v>1498</v>
      </c>
      <c r="M360" s="294"/>
      <c r="N360" s="295"/>
    </row>
    <row r="361" spans="1:14" s="248" customFormat="1" hidden="1" x14ac:dyDescent="0.25">
      <c r="A361" s="348" t="s">
        <v>827</v>
      </c>
      <c r="B361" s="349" t="s">
        <v>1430</v>
      </c>
      <c r="C361" s="349" t="s">
        <v>463</v>
      </c>
      <c r="D361" s="349" t="s">
        <v>377</v>
      </c>
      <c r="E361" s="350" t="str">
        <f t="shared" si="24"/>
        <v>Men Senior</v>
      </c>
      <c r="F361" s="351">
        <v>35873</v>
      </c>
      <c r="G361" s="352">
        <f t="shared" si="25"/>
        <v>44926</v>
      </c>
      <c r="H361" s="353">
        <f t="shared" si="26"/>
        <v>24</v>
      </c>
      <c r="I361" s="350" t="str">
        <f t="shared" si="27"/>
        <v>Senior</v>
      </c>
      <c r="J361" s="349" t="s">
        <v>1318</v>
      </c>
      <c r="K361" s="354"/>
      <c r="L361" s="355"/>
      <c r="M361" s="294"/>
      <c r="N361" s="295"/>
    </row>
    <row r="362" spans="1:14" s="236" customFormat="1" hidden="1" x14ac:dyDescent="0.25">
      <c r="A362" s="348" t="s">
        <v>828</v>
      </c>
      <c r="B362" s="349" t="s">
        <v>1015</v>
      </c>
      <c r="C362" s="349" t="s">
        <v>164</v>
      </c>
      <c r="D362" s="349" t="s">
        <v>165</v>
      </c>
      <c r="E362" s="350" t="str">
        <f t="shared" si="24"/>
        <v>Men Grand Masters</v>
      </c>
      <c r="F362" s="363"/>
      <c r="G362" s="352">
        <f t="shared" si="25"/>
        <v>44926</v>
      </c>
      <c r="H362" s="353">
        <f t="shared" si="26"/>
        <v>123</v>
      </c>
      <c r="I362" s="350" t="str">
        <f t="shared" si="27"/>
        <v>Grand Masters</v>
      </c>
      <c r="J362" s="349" t="s">
        <v>1318</v>
      </c>
      <c r="K362" s="354"/>
      <c r="L362" s="355"/>
      <c r="M362" s="294"/>
      <c r="N362" s="295"/>
    </row>
    <row r="363" spans="1:14" s="236" customFormat="1" hidden="1" x14ac:dyDescent="0.25">
      <c r="A363" s="348" t="s">
        <v>829</v>
      </c>
      <c r="B363" s="349" t="s">
        <v>1396</v>
      </c>
      <c r="C363" s="349" t="s">
        <v>110</v>
      </c>
      <c r="D363" s="349" t="s">
        <v>178</v>
      </c>
      <c r="E363" s="350" t="str">
        <f t="shared" si="24"/>
        <v>Men Senior</v>
      </c>
      <c r="F363" s="363">
        <v>36745</v>
      </c>
      <c r="G363" s="352">
        <f t="shared" si="25"/>
        <v>44926</v>
      </c>
      <c r="H363" s="353">
        <f t="shared" si="26"/>
        <v>22</v>
      </c>
      <c r="I363" s="350" t="str">
        <f t="shared" si="27"/>
        <v>Senior</v>
      </c>
      <c r="J363" s="349" t="s">
        <v>1318</v>
      </c>
      <c r="K363" s="354"/>
      <c r="L363" s="355"/>
      <c r="M363" s="294"/>
      <c r="N363" s="295"/>
    </row>
    <row r="364" spans="1:14" s="236" customFormat="1" hidden="1" x14ac:dyDescent="0.25">
      <c r="A364" s="339" t="s">
        <v>830</v>
      </c>
      <c r="B364" s="340" t="s">
        <v>47</v>
      </c>
      <c r="C364" s="340" t="s">
        <v>416</v>
      </c>
      <c r="D364" s="340" t="s">
        <v>2057</v>
      </c>
      <c r="E364" s="341" t="str">
        <f t="shared" si="24"/>
        <v>Men Veteran</v>
      </c>
      <c r="F364" s="342">
        <v>28105</v>
      </c>
      <c r="G364" s="343">
        <f t="shared" si="25"/>
        <v>44926</v>
      </c>
      <c r="H364" s="344">
        <f t="shared" si="26"/>
        <v>46</v>
      </c>
      <c r="I364" s="341" t="str">
        <f t="shared" si="27"/>
        <v>Veteran</v>
      </c>
      <c r="J364" s="340" t="s">
        <v>1318</v>
      </c>
      <c r="K364" s="345">
        <v>76121100257</v>
      </c>
      <c r="L364" s="346" t="s">
        <v>1498</v>
      </c>
      <c r="M364" s="294"/>
      <c r="N364" s="295"/>
    </row>
    <row r="365" spans="1:14" s="236" customFormat="1" hidden="1" x14ac:dyDescent="0.25">
      <c r="A365" s="339" t="s">
        <v>831</v>
      </c>
      <c r="B365" s="340" t="s">
        <v>37</v>
      </c>
      <c r="C365" s="340" t="s">
        <v>458</v>
      </c>
      <c r="D365" s="340" t="s">
        <v>188</v>
      </c>
      <c r="E365" s="341" t="str">
        <f t="shared" si="24"/>
        <v>Men Senior</v>
      </c>
      <c r="F365" s="342">
        <v>36745</v>
      </c>
      <c r="G365" s="343">
        <f t="shared" si="25"/>
        <v>44926</v>
      </c>
      <c r="H365" s="344">
        <f t="shared" si="26"/>
        <v>22</v>
      </c>
      <c r="I365" s="341" t="str">
        <f t="shared" si="27"/>
        <v>Senior</v>
      </c>
      <c r="J365" s="340" t="s">
        <v>1318</v>
      </c>
      <c r="K365" s="345">
        <v>20000807</v>
      </c>
      <c r="L365" s="346" t="s">
        <v>1498</v>
      </c>
      <c r="M365" s="294"/>
      <c r="N365" s="295"/>
    </row>
    <row r="366" spans="1:14" s="236" customFormat="1" ht="13" hidden="1" x14ac:dyDescent="0.25">
      <c r="A366" s="339" t="s">
        <v>832</v>
      </c>
      <c r="B366" s="340" t="s">
        <v>37</v>
      </c>
      <c r="C366" s="340" t="s">
        <v>459</v>
      </c>
      <c r="D366" s="340" t="s">
        <v>188</v>
      </c>
      <c r="E366" s="341" t="str">
        <f t="shared" si="24"/>
        <v>Men U/21</v>
      </c>
      <c r="F366" s="347">
        <v>37370</v>
      </c>
      <c r="G366" s="343">
        <f t="shared" si="25"/>
        <v>44926</v>
      </c>
      <c r="H366" s="344">
        <f t="shared" si="26"/>
        <v>20</v>
      </c>
      <c r="I366" s="341" t="str">
        <f t="shared" si="27"/>
        <v>U/21</v>
      </c>
      <c r="J366" s="340" t="s">
        <v>1318</v>
      </c>
      <c r="K366" s="345">
        <v>20000807</v>
      </c>
      <c r="L366" s="346" t="s">
        <v>1498</v>
      </c>
      <c r="M366" s="298"/>
      <c r="N366" s="299"/>
    </row>
    <row r="367" spans="1:14" s="236" customFormat="1" ht="13" hidden="1" x14ac:dyDescent="0.25">
      <c r="A367" s="348" t="s">
        <v>833</v>
      </c>
      <c r="B367" s="349" t="s">
        <v>1310</v>
      </c>
      <c r="C367" s="349" t="s">
        <v>335</v>
      </c>
      <c r="D367" s="349" t="s">
        <v>332</v>
      </c>
      <c r="E367" s="350" t="str">
        <f t="shared" si="24"/>
        <v>Men Veteran</v>
      </c>
      <c r="F367" s="357">
        <v>29494</v>
      </c>
      <c r="G367" s="352">
        <f t="shared" si="25"/>
        <v>44926</v>
      </c>
      <c r="H367" s="353">
        <f t="shared" si="26"/>
        <v>42</v>
      </c>
      <c r="I367" s="350" t="str">
        <f t="shared" si="27"/>
        <v>Veteran</v>
      </c>
      <c r="J367" s="349" t="s">
        <v>1318</v>
      </c>
      <c r="K367" s="354">
        <v>20020424</v>
      </c>
      <c r="L367" s="355" t="s">
        <v>1498</v>
      </c>
      <c r="M367" s="298"/>
      <c r="N367" s="299"/>
    </row>
    <row r="368" spans="1:14" s="248" customFormat="1" ht="13" hidden="1" x14ac:dyDescent="0.25">
      <c r="A368" s="348" t="s">
        <v>834</v>
      </c>
      <c r="B368" s="349" t="s">
        <v>1310</v>
      </c>
      <c r="C368" s="349" t="s">
        <v>1971</v>
      </c>
      <c r="D368" s="349" t="s">
        <v>85</v>
      </c>
      <c r="E368" s="350" t="str">
        <f t="shared" si="24"/>
        <v>Men U/16</v>
      </c>
      <c r="F368" s="351">
        <v>40917</v>
      </c>
      <c r="G368" s="352">
        <f t="shared" si="25"/>
        <v>44926</v>
      </c>
      <c r="H368" s="353">
        <f t="shared" si="26"/>
        <v>10</v>
      </c>
      <c r="I368" s="350" t="str">
        <f t="shared" si="27"/>
        <v>U/16</v>
      </c>
      <c r="J368" s="349" t="s">
        <v>1318</v>
      </c>
      <c r="K368" s="354">
        <v>79101210793</v>
      </c>
      <c r="L368" s="355" t="s">
        <v>1498</v>
      </c>
      <c r="M368" s="298"/>
      <c r="N368" s="299"/>
    </row>
    <row r="369" spans="1:14" s="236" customFormat="1" hidden="1" x14ac:dyDescent="0.25">
      <c r="A369" s="348" t="s">
        <v>1056</v>
      </c>
      <c r="B369" s="349" t="s">
        <v>1508</v>
      </c>
      <c r="C369" s="349" t="s">
        <v>1426</v>
      </c>
      <c r="D369" s="349" t="s">
        <v>1057</v>
      </c>
      <c r="E369" s="350" t="str">
        <f t="shared" si="24"/>
        <v>Ladies Grand Masters</v>
      </c>
      <c r="F369" s="357"/>
      <c r="G369" s="352">
        <f t="shared" si="25"/>
        <v>44926</v>
      </c>
      <c r="H369" s="353">
        <f t="shared" si="26"/>
        <v>123</v>
      </c>
      <c r="I369" s="350" t="str">
        <f t="shared" si="27"/>
        <v>Grand Masters</v>
      </c>
      <c r="J369" s="349" t="s">
        <v>67</v>
      </c>
      <c r="K369" s="354">
        <v>20120109</v>
      </c>
      <c r="L369" s="355" t="s">
        <v>1498</v>
      </c>
      <c r="M369" s="294"/>
      <c r="N369" s="295"/>
    </row>
    <row r="370" spans="1:14" s="248" customFormat="1" hidden="1" x14ac:dyDescent="0.25">
      <c r="A370" s="339" t="s">
        <v>835</v>
      </c>
      <c r="B370" s="340" t="s">
        <v>40</v>
      </c>
      <c r="C370" s="340" t="s">
        <v>2073</v>
      </c>
      <c r="D370" s="340" t="s">
        <v>2074</v>
      </c>
      <c r="E370" s="341" t="str">
        <f t="shared" si="24"/>
        <v>Men Senior</v>
      </c>
      <c r="F370" s="342">
        <v>32876</v>
      </c>
      <c r="G370" s="343">
        <f t="shared" si="25"/>
        <v>44926</v>
      </c>
      <c r="H370" s="344">
        <f t="shared" si="26"/>
        <v>32</v>
      </c>
      <c r="I370" s="341" t="str">
        <f t="shared" si="27"/>
        <v>Senior</v>
      </c>
      <c r="J370" s="340" t="s">
        <v>1318</v>
      </c>
      <c r="K370" s="345">
        <v>90010300058</v>
      </c>
      <c r="L370" s="346" t="s">
        <v>1498</v>
      </c>
      <c r="M370" s="294"/>
      <c r="N370" s="295"/>
    </row>
    <row r="371" spans="1:14" s="248" customFormat="1" hidden="1" x14ac:dyDescent="0.25">
      <c r="A371" s="348" t="s">
        <v>836</v>
      </c>
      <c r="B371" s="349" t="s">
        <v>1430</v>
      </c>
      <c r="C371" s="349" t="s">
        <v>120</v>
      </c>
      <c r="D371" s="349" t="s">
        <v>121</v>
      </c>
      <c r="E371" s="350" t="str">
        <f t="shared" si="24"/>
        <v>Men Senior</v>
      </c>
      <c r="F371" s="351">
        <v>33020</v>
      </c>
      <c r="G371" s="352">
        <f t="shared" si="25"/>
        <v>44926</v>
      </c>
      <c r="H371" s="353">
        <f t="shared" si="26"/>
        <v>32</v>
      </c>
      <c r="I371" s="350" t="str">
        <f t="shared" si="27"/>
        <v>Senior</v>
      </c>
      <c r="J371" s="349" t="s">
        <v>1318</v>
      </c>
      <c r="K371" s="354"/>
      <c r="L371" s="355"/>
      <c r="M371" s="294"/>
      <c r="N371" s="295"/>
    </row>
    <row r="372" spans="1:14" s="248" customFormat="1" ht="12.5" hidden="1" x14ac:dyDescent="0.25">
      <c r="A372" s="348" t="s">
        <v>837</v>
      </c>
      <c r="B372" s="349" t="s">
        <v>1310</v>
      </c>
      <c r="C372" s="349" t="s">
        <v>315</v>
      </c>
      <c r="D372" s="349" t="s">
        <v>316</v>
      </c>
      <c r="E372" s="350" t="str">
        <f t="shared" si="24"/>
        <v>Men Grand Masters</v>
      </c>
      <c r="F372" s="351"/>
      <c r="G372" s="352">
        <f t="shared" si="25"/>
        <v>44926</v>
      </c>
      <c r="H372" s="353">
        <f t="shared" si="26"/>
        <v>123</v>
      </c>
      <c r="I372" s="350" t="str">
        <f t="shared" si="27"/>
        <v>Grand Masters</v>
      </c>
      <c r="J372" s="349" t="s">
        <v>1318</v>
      </c>
      <c r="K372" s="354">
        <v>90052701514</v>
      </c>
      <c r="L372" s="355" t="s">
        <v>1498</v>
      </c>
      <c r="M372" s="303"/>
      <c r="N372" s="299"/>
    </row>
    <row r="373" spans="1:14" s="248" customFormat="1" hidden="1" x14ac:dyDescent="0.25">
      <c r="A373" s="331" t="s">
        <v>1058</v>
      </c>
      <c r="B373" s="332" t="s">
        <v>41</v>
      </c>
      <c r="C373" s="332" t="s">
        <v>2075</v>
      </c>
      <c r="D373" s="332" t="s">
        <v>2054</v>
      </c>
      <c r="E373" s="333" t="str">
        <f t="shared" si="24"/>
        <v>Men Senior</v>
      </c>
      <c r="F373" s="356">
        <v>33689</v>
      </c>
      <c r="G373" s="335">
        <f t="shared" si="25"/>
        <v>44926</v>
      </c>
      <c r="H373" s="336">
        <f t="shared" si="26"/>
        <v>30</v>
      </c>
      <c r="I373" s="333" t="str">
        <f t="shared" si="27"/>
        <v>Senior</v>
      </c>
      <c r="J373" s="332" t="s">
        <v>1318</v>
      </c>
      <c r="K373" s="337">
        <v>92032601451</v>
      </c>
      <c r="L373" s="338" t="s">
        <v>1498</v>
      </c>
      <c r="M373" s="294"/>
      <c r="N373" s="295"/>
    </row>
    <row r="374" spans="1:14" s="236" customFormat="1" hidden="1" x14ac:dyDescent="0.25">
      <c r="A374" s="348" t="s">
        <v>838</v>
      </c>
      <c r="B374" s="349" t="s">
        <v>1018</v>
      </c>
      <c r="C374" s="349" t="s">
        <v>244</v>
      </c>
      <c r="D374" s="349" t="s">
        <v>212</v>
      </c>
      <c r="E374" s="350" t="str">
        <f t="shared" si="24"/>
        <v>Men Grand Masters</v>
      </c>
      <c r="F374" s="349"/>
      <c r="G374" s="352">
        <f t="shared" si="25"/>
        <v>44926</v>
      </c>
      <c r="H374" s="353">
        <f t="shared" si="26"/>
        <v>123</v>
      </c>
      <c r="I374" s="350" t="str">
        <f t="shared" si="27"/>
        <v>Grand Masters</v>
      </c>
      <c r="J374" s="349" t="s">
        <v>1318</v>
      </c>
      <c r="K374" s="354"/>
      <c r="L374" s="355"/>
      <c r="M374" s="294"/>
      <c r="N374" s="295"/>
    </row>
    <row r="375" spans="1:14" s="236" customFormat="1" hidden="1" x14ac:dyDescent="0.25">
      <c r="A375" s="339" t="s">
        <v>839</v>
      </c>
      <c r="B375" s="340" t="s">
        <v>37</v>
      </c>
      <c r="C375" s="340" t="s">
        <v>313</v>
      </c>
      <c r="D375" s="340" t="s">
        <v>312</v>
      </c>
      <c r="E375" s="341" t="str">
        <f t="shared" si="24"/>
        <v>Men Veteran</v>
      </c>
      <c r="F375" s="340">
        <v>27354</v>
      </c>
      <c r="G375" s="343">
        <f t="shared" si="25"/>
        <v>44926</v>
      </c>
      <c r="H375" s="344">
        <f t="shared" si="26"/>
        <v>48</v>
      </c>
      <c r="I375" s="341" t="str">
        <f t="shared" si="27"/>
        <v>Veteran</v>
      </c>
      <c r="J375" s="340" t="s">
        <v>1318</v>
      </c>
      <c r="K375" s="345">
        <v>74112110057</v>
      </c>
      <c r="L375" s="346" t="s">
        <v>1498</v>
      </c>
      <c r="M375" s="294"/>
      <c r="N375" s="295"/>
    </row>
    <row r="376" spans="1:14" s="236" customFormat="1" ht="14" hidden="1" x14ac:dyDescent="0.3">
      <c r="A376" s="348" t="s">
        <v>840</v>
      </c>
      <c r="B376" s="349" t="s">
        <v>1293</v>
      </c>
      <c r="C376" s="349" t="s">
        <v>337</v>
      </c>
      <c r="D376" s="349" t="s">
        <v>338</v>
      </c>
      <c r="E376" s="350" t="str">
        <f t="shared" si="24"/>
        <v>Men Master</v>
      </c>
      <c r="F376" s="357">
        <v>26513</v>
      </c>
      <c r="G376" s="352">
        <f t="shared" si="25"/>
        <v>44926</v>
      </c>
      <c r="H376" s="353">
        <f t="shared" si="26"/>
        <v>50</v>
      </c>
      <c r="I376" s="350" t="str">
        <f t="shared" si="27"/>
        <v>Master</v>
      </c>
      <c r="J376" s="349" t="s">
        <v>1318</v>
      </c>
      <c r="K376" s="354">
        <v>74112110057</v>
      </c>
      <c r="L376" s="355" t="s">
        <v>1498</v>
      </c>
      <c r="M376" s="296"/>
      <c r="N376" s="310"/>
    </row>
    <row r="377" spans="1:14" s="248" customFormat="1" ht="13" hidden="1" x14ac:dyDescent="0.25">
      <c r="A377" s="348" t="s">
        <v>841</v>
      </c>
      <c r="B377" s="349" t="s">
        <v>1430</v>
      </c>
      <c r="C377" s="349" t="s">
        <v>386</v>
      </c>
      <c r="D377" s="349" t="s">
        <v>387</v>
      </c>
      <c r="E377" s="350" t="str">
        <f t="shared" si="24"/>
        <v>Men Senior</v>
      </c>
      <c r="F377" s="357">
        <v>32755</v>
      </c>
      <c r="G377" s="352">
        <f t="shared" si="25"/>
        <v>44926</v>
      </c>
      <c r="H377" s="353">
        <f t="shared" si="26"/>
        <v>33</v>
      </c>
      <c r="I377" s="350" t="str">
        <f t="shared" si="27"/>
        <v>Senior</v>
      </c>
      <c r="J377" s="349" t="s">
        <v>1318</v>
      </c>
      <c r="K377" s="354">
        <v>720802210211</v>
      </c>
      <c r="L377" s="355" t="s">
        <v>1498</v>
      </c>
      <c r="M377" s="298"/>
      <c r="N377" s="299"/>
    </row>
    <row r="378" spans="1:14" s="248" customFormat="1" hidden="1" x14ac:dyDescent="0.25">
      <c r="A378" s="348" t="s">
        <v>842</v>
      </c>
      <c r="B378" s="349" t="s">
        <v>1016</v>
      </c>
      <c r="C378" s="349" t="s">
        <v>196</v>
      </c>
      <c r="D378" s="349" t="s">
        <v>394</v>
      </c>
      <c r="E378" s="350" t="str">
        <f t="shared" si="24"/>
        <v>Men Grand Masters</v>
      </c>
      <c r="F378" s="351"/>
      <c r="G378" s="352">
        <f t="shared" si="25"/>
        <v>44926</v>
      </c>
      <c r="H378" s="353">
        <f t="shared" si="26"/>
        <v>123</v>
      </c>
      <c r="I378" s="350" t="str">
        <f t="shared" si="27"/>
        <v>Grand Masters</v>
      </c>
      <c r="J378" s="349" t="s">
        <v>1318</v>
      </c>
      <c r="K378" s="354"/>
      <c r="L378" s="355"/>
      <c r="M378" s="294"/>
      <c r="N378" s="295"/>
    </row>
    <row r="379" spans="1:14" s="236" customFormat="1" hidden="1" x14ac:dyDescent="0.25">
      <c r="A379" s="339" t="s">
        <v>843</v>
      </c>
      <c r="B379" s="340" t="s">
        <v>43</v>
      </c>
      <c r="C379" s="340" t="s">
        <v>2076</v>
      </c>
      <c r="D379" s="340" t="s">
        <v>2077</v>
      </c>
      <c r="E379" s="341" t="str">
        <f t="shared" si="24"/>
        <v>Men U/16</v>
      </c>
      <c r="F379" s="342">
        <v>39286</v>
      </c>
      <c r="G379" s="343">
        <f t="shared" si="25"/>
        <v>44926</v>
      </c>
      <c r="H379" s="344">
        <f t="shared" si="26"/>
        <v>15</v>
      </c>
      <c r="I379" s="341" t="str">
        <f t="shared" si="27"/>
        <v>U/16</v>
      </c>
      <c r="J379" s="340" t="s">
        <v>1318</v>
      </c>
      <c r="K379" s="345">
        <v>20070723</v>
      </c>
      <c r="L379" s="346" t="s">
        <v>1498</v>
      </c>
      <c r="M379" s="294"/>
      <c r="N379" s="295"/>
    </row>
    <row r="380" spans="1:14" s="248" customFormat="1" hidden="1" x14ac:dyDescent="0.25">
      <c r="A380" s="348" t="s">
        <v>844</v>
      </c>
      <c r="B380" s="349" t="s">
        <v>1405</v>
      </c>
      <c r="C380" s="349" t="s">
        <v>268</v>
      </c>
      <c r="D380" s="349" t="s">
        <v>269</v>
      </c>
      <c r="E380" s="350" t="str">
        <f t="shared" si="24"/>
        <v>Men Master</v>
      </c>
      <c r="F380" s="351">
        <v>24497</v>
      </c>
      <c r="G380" s="352">
        <f t="shared" si="25"/>
        <v>44926</v>
      </c>
      <c r="H380" s="353">
        <f t="shared" si="26"/>
        <v>55</v>
      </c>
      <c r="I380" s="350" t="str">
        <f t="shared" si="27"/>
        <v>Master</v>
      </c>
      <c r="J380" s="349" t="s">
        <v>1318</v>
      </c>
      <c r="K380" s="354"/>
      <c r="L380" s="355"/>
      <c r="M380" s="294"/>
      <c r="N380" s="295"/>
    </row>
    <row r="381" spans="1:14" s="248" customFormat="1" hidden="1" x14ac:dyDescent="0.25">
      <c r="A381" s="348" t="s">
        <v>845</v>
      </c>
      <c r="B381" s="349" t="s">
        <v>1310</v>
      </c>
      <c r="C381" s="349" t="s">
        <v>306</v>
      </c>
      <c r="D381" s="349" t="s">
        <v>325</v>
      </c>
      <c r="E381" s="350" t="str">
        <f t="shared" si="24"/>
        <v>Men Grand Masters</v>
      </c>
      <c r="F381" s="351"/>
      <c r="G381" s="352">
        <f t="shared" si="25"/>
        <v>44926</v>
      </c>
      <c r="H381" s="353">
        <f t="shared" si="26"/>
        <v>123</v>
      </c>
      <c r="I381" s="350" t="str">
        <f t="shared" si="27"/>
        <v>Grand Masters</v>
      </c>
      <c r="J381" s="349" t="s">
        <v>1318</v>
      </c>
      <c r="K381" s="354"/>
      <c r="L381" s="355"/>
      <c r="M381" s="294"/>
      <c r="N381" s="295"/>
    </row>
    <row r="382" spans="1:14" s="236" customFormat="1" hidden="1" x14ac:dyDescent="0.25">
      <c r="A382" s="348" t="s">
        <v>846</v>
      </c>
      <c r="B382" s="349" t="s">
        <v>1293</v>
      </c>
      <c r="C382" s="349" t="s">
        <v>448</v>
      </c>
      <c r="D382" s="349" t="s">
        <v>1057</v>
      </c>
      <c r="E382" s="350" t="str">
        <f t="shared" si="24"/>
        <v>Men Senior</v>
      </c>
      <c r="F382" s="357">
        <v>35118</v>
      </c>
      <c r="G382" s="352">
        <f t="shared" si="25"/>
        <v>44926</v>
      </c>
      <c r="H382" s="353">
        <f t="shared" si="26"/>
        <v>26</v>
      </c>
      <c r="I382" s="350" t="str">
        <f t="shared" si="27"/>
        <v>Senior</v>
      </c>
      <c r="J382" s="349" t="s">
        <v>1318</v>
      </c>
      <c r="K382" s="354"/>
      <c r="L382" s="355"/>
      <c r="M382" s="294"/>
      <c r="N382" s="295"/>
    </row>
    <row r="383" spans="1:14" s="248" customFormat="1" ht="13" hidden="1" x14ac:dyDescent="0.25">
      <c r="A383" s="348" t="s">
        <v>847</v>
      </c>
      <c r="B383" s="349" t="s">
        <v>1396</v>
      </c>
      <c r="C383" s="349" t="s">
        <v>497</v>
      </c>
      <c r="D383" s="349" t="s">
        <v>112</v>
      </c>
      <c r="E383" s="350" t="str">
        <f t="shared" si="24"/>
        <v>Men Grand Masters</v>
      </c>
      <c r="F383" s="357"/>
      <c r="G383" s="352">
        <f t="shared" si="25"/>
        <v>44926</v>
      </c>
      <c r="H383" s="353">
        <f t="shared" si="26"/>
        <v>123</v>
      </c>
      <c r="I383" s="350" t="str">
        <f t="shared" si="27"/>
        <v>Grand Masters</v>
      </c>
      <c r="J383" s="349" t="s">
        <v>1318</v>
      </c>
      <c r="K383" s="354">
        <v>96022300107</v>
      </c>
      <c r="L383" s="355" t="s">
        <v>1498</v>
      </c>
      <c r="M383" s="300"/>
      <c r="N383" s="295"/>
    </row>
    <row r="384" spans="1:14" s="236" customFormat="1" hidden="1" x14ac:dyDescent="0.25">
      <c r="A384" s="348" t="s">
        <v>848</v>
      </c>
      <c r="B384" s="349" t="s">
        <v>1987</v>
      </c>
      <c r="C384" s="349" t="s">
        <v>2078</v>
      </c>
      <c r="D384" s="349" t="s">
        <v>2079</v>
      </c>
      <c r="E384" s="350" t="str">
        <f t="shared" si="24"/>
        <v>Ladies Senior</v>
      </c>
      <c r="F384" s="349">
        <v>35987</v>
      </c>
      <c r="G384" s="352">
        <f t="shared" si="25"/>
        <v>44926</v>
      </c>
      <c r="H384" s="353">
        <f t="shared" si="26"/>
        <v>24</v>
      </c>
      <c r="I384" s="350" t="str">
        <f t="shared" si="27"/>
        <v>Senior</v>
      </c>
      <c r="J384" s="349" t="s">
        <v>67</v>
      </c>
      <c r="K384" s="354"/>
      <c r="L384" s="355"/>
      <c r="M384" s="294"/>
      <c r="N384" s="295"/>
    </row>
    <row r="385" spans="1:14" s="236" customFormat="1" ht="12.5" hidden="1" x14ac:dyDescent="0.25">
      <c r="A385" s="339" t="s">
        <v>849</v>
      </c>
      <c r="B385" s="340" t="s">
        <v>43</v>
      </c>
      <c r="C385" s="340" t="s">
        <v>2080</v>
      </c>
      <c r="D385" s="340" t="s">
        <v>252</v>
      </c>
      <c r="E385" s="341" t="str">
        <f t="shared" si="24"/>
        <v>Men Senior</v>
      </c>
      <c r="F385" s="342">
        <v>35848</v>
      </c>
      <c r="G385" s="343">
        <f t="shared" si="25"/>
        <v>44926</v>
      </c>
      <c r="H385" s="344">
        <f t="shared" si="26"/>
        <v>24</v>
      </c>
      <c r="I385" s="341" t="str">
        <f t="shared" si="27"/>
        <v>Senior</v>
      </c>
      <c r="J385" s="340" t="s">
        <v>1318</v>
      </c>
      <c r="K385" s="345">
        <v>98022200174</v>
      </c>
      <c r="L385" s="346" t="s">
        <v>1498</v>
      </c>
      <c r="M385" s="303"/>
      <c r="N385" s="299"/>
    </row>
    <row r="386" spans="1:14" s="236" customFormat="1" hidden="1" x14ac:dyDescent="0.25">
      <c r="A386" s="348" t="s">
        <v>850</v>
      </c>
      <c r="B386" s="349" t="s">
        <v>1384</v>
      </c>
      <c r="C386" s="349" t="s">
        <v>130</v>
      </c>
      <c r="D386" s="349" t="s">
        <v>131</v>
      </c>
      <c r="E386" s="350" t="str">
        <f t="shared" si="24"/>
        <v>Men Master</v>
      </c>
      <c r="F386" s="351">
        <v>25061</v>
      </c>
      <c r="G386" s="352">
        <f t="shared" si="25"/>
        <v>44926</v>
      </c>
      <c r="H386" s="353">
        <f t="shared" si="26"/>
        <v>54</v>
      </c>
      <c r="I386" s="350" t="str">
        <f t="shared" si="27"/>
        <v>Master</v>
      </c>
      <c r="J386" s="349" t="s">
        <v>1318</v>
      </c>
      <c r="K386" s="354"/>
      <c r="L386" s="355"/>
      <c r="M386" s="294"/>
      <c r="N386" s="295"/>
    </row>
    <row r="387" spans="1:14" s="248" customFormat="1" hidden="1" x14ac:dyDescent="0.25">
      <c r="A387" s="348" t="s">
        <v>851</v>
      </c>
      <c r="B387" s="349" t="s">
        <v>1292</v>
      </c>
      <c r="C387" s="349" t="s">
        <v>477</v>
      </c>
      <c r="D387" s="349" t="s">
        <v>147</v>
      </c>
      <c r="E387" s="350" t="str">
        <f t="shared" si="24"/>
        <v>Men Grand Masters</v>
      </c>
      <c r="F387" s="351"/>
      <c r="G387" s="352">
        <f t="shared" si="25"/>
        <v>44926</v>
      </c>
      <c r="H387" s="353">
        <f t="shared" si="26"/>
        <v>123</v>
      </c>
      <c r="I387" s="350" t="str">
        <f t="shared" si="27"/>
        <v>Grand Masters</v>
      </c>
      <c r="J387" s="349" t="s">
        <v>1318</v>
      </c>
      <c r="K387" s="354"/>
      <c r="L387" s="355"/>
      <c r="M387" s="294"/>
      <c r="N387" s="295"/>
    </row>
    <row r="388" spans="1:14" s="248" customFormat="1" hidden="1" x14ac:dyDescent="0.25">
      <c r="A388" s="348" t="s">
        <v>852</v>
      </c>
      <c r="B388" s="349" t="s">
        <v>1411</v>
      </c>
      <c r="C388" s="349" t="s">
        <v>230</v>
      </c>
      <c r="D388" s="349" t="s">
        <v>229</v>
      </c>
      <c r="E388" s="350" t="str">
        <f t="shared" si="24"/>
        <v>Men Grand Masters</v>
      </c>
      <c r="F388" s="351"/>
      <c r="G388" s="352">
        <f t="shared" si="25"/>
        <v>44926</v>
      </c>
      <c r="H388" s="353">
        <f t="shared" si="26"/>
        <v>123</v>
      </c>
      <c r="I388" s="350" t="str">
        <f t="shared" si="27"/>
        <v>Grand Masters</v>
      </c>
      <c r="J388" s="349" t="s">
        <v>1318</v>
      </c>
      <c r="K388" s="354"/>
      <c r="L388" s="355"/>
      <c r="M388" s="294"/>
      <c r="N388" s="295"/>
    </row>
    <row r="389" spans="1:14" s="248" customFormat="1" hidden="1" x14ac:dyDescent="0.25">
      <c r="A389" s="348" t="s">
        <v>853</v>
      </c>
      <c r="B389" s="349" t="s">
        <v>1293</v>
      </c>
      <c r="C389" s="349" t="s">
        <v>100</v>
      </c>
      <c r="D389" s="349" t="s">
        <v>344</v>
      </c>
      <c r="E389" s="350" t="str">
        <f t="shared" si="24"/>
        <v>Men Grand Masters</v>
      </c>
      <c r="F389" s="351"/>
      <c r="G389" s="352">
        <f t="shared" si="25"/>
        <v>44926</v>
      </c>
      <c r="H389" s="353">
        <f t="shared" si="26"/>
        <v>123</v>
      </c>
      <c r="I389" s="350" t="str">
        <f t="shared" si="27"/>
        <v>Grand Masters</v>
      </c>
      <c r="J389" s="349" t="s">
        <v>1318</v>
      </c>
      <c r="K389" s="354"/>
      <c r="L389" s="355"/>
      <c r="M389" s="294"/>
      <c r="N389" s="295"/>
    </row>
    <row r="390" spans="1:14" s="248" customFormat="1" hidden="1" x14ac:dyDescent="0.25">
      <c r="A390" s="348" t="s">
        <v>854</v>
      </c>
      <c r="B390" s="349" t="s">
        <v>1309</v>
      </c>
      <c r="C390" s="349" t="s">
        <v>465</v>
      </c>
      <c r="D390" s="349" t="s">
        <v>157</v>
      </c>
      <c r="E390" s="350" t="str">
        <f t="shared" si="24"/>
        <v>Men Senior</v>
      </c>
      <c r="F390" s="351">
        <v>36744</v>
      </c>
      <c r="G390" s="352">
        <f t="shared" si="25"/>
        <v>44926</v>
      </c>
      <c r="H390" s="353">
        <f t="shared" si="26"/>
        <v>22</v>
      </c>
      <c r="I390" s="350" t="str">
        <f t="shared" si="27"/>
        <v>Senior</v>
      </c>
      <c r="J390" s="349" t="s">
        <v>1318</v>
      </c>
      <c r="K390" s="354"/>
      <c r="L390" s="355"/>
      <c r="M390" s="294"/>
      <c r="N390" s="295"/>
    </row>
    <row r="391" spans="1:14" s="248" customFormat="1" hidden="1" x14ac:dyDescent="0.25">
      <c r="A391" s="339" t="s">
        <v>855</v>
      </c>
      <c r="B391" s="340" t="s">
        <v>1981</v>
      </c>
      <c r="C391" s="340" t="s">
        <v>181</v>
      </c>
      <c r="D391" s="340" t="s">
        <v>2081</v>
      </c>
      <c r="E391" s="341" t="str">
        <f t="shared" si="24"/>
        <v>Men Veteran</v>
      </c>
      <c r="F391" s="342">
        <v>27201</v>
      </c>
      <c r="G391" s="343">
        <f t="shared" si="25"/>
        <v>44926</v>
      </c>
      <c r="H391" s="344">
        <f t="shared" si="26"/>
        <v>48</v>
      </c>
      <c r="I391" s="341" t="str">
        <f t="shared" si="27"/>
        <v>Veteran</v>
      </c>
      <c r="J391" s="340" t="s">
        <v>1318</v>
      </c>
      <c r="K391" s="345">
        <v>74062110180</v>
      </c>
      <c r="L391" s="346" t="s">
        <v>1498</v>
      </c>
      <c r="M391" s="294"/>
      <c r="N391" s="295"/>
    </row>
    <row r="392" spans="1:14" s="248" customFormat="1" hidden="1" x14ac:dyDescent="0.25">
      <c r="A392" s="339" t="s">
        <v>856</v>
      </c>
      <c r="B392" s="340" t="s">
        <v>1981</v>
      </c>
      <c r="C392" s="340" t="s">
        <v>2082</v>
      </c>
      <c r="D392" s="340" t="s">
        <v>2083</v>
      </c>
      <c r="E392" s="341" t="str">
        <f t="shared" si="24"/>
        <v>Ladies Senior</v>
      </c>
      <c r="F392" s="342">
        <v>32109</v>
      </c>
      <c r="G392" s="343">
        <f t="shared" si="25"/>
        <v>44926</v>
      </c>
      <c r="H392" s="344">
        <f t="shared" si="26"/>
        <v>35</v>
      </c>
      <c r="I392" s="341" t="str">
        <f t="shared" si="27"/>
        <v>Senior</v>
      </c>
      <c r="J392" s="340" t="s">
        <v>67</v>
      </c>
      <c r="K392" s="345">
        <v>87112800455</v>
      </c>
      <c r="L392" s="346" t="s">
        <v>1498</v>
      </c>
      <c r="M392" s="294"/>
      <c r="N392" s="295"/>
    </row>
    <row r="393" spans="1:14" s="248" customFormat="1" hidden="1" x14ac:dyDescent="0.25">
      <c r="A393" s="339" t="s">
        <v>857</v>
      </c>
      <c r="B393" s="340" t="s">
        <v>1981</v>
      </c>
      <c r="C393" s="340" t="s">
        <v>2084</v>
      </c>
      <c r="D393" s="340" t="s">
        <v>2085</v>
      </c>
      <c r="E393" s="341" t="str">
        <f t="shared" si="24"/>
        <v>Men Master</v>
      </c>
      <c r="F393" s="342">
        <v>24015</v>
      </c>
      <c r="G393" s="343">
        <f t="shared" si="25"/>
        <v>44926</v>
      </c>
      <c r="H393" s="344">
        <f t="shared" si="26"/>
        <v>57</v>
      </c>
      <c r="I393" s="341" t="str">
        <f t="shared" si="27"/>
        <v>Master</v>
      </c>
      <c r="J393" s="340" t="s">
        <v>1318</v>
      </c>
      <c r="K393" s="345">
        <v>650930003</v>
      </c>
      <c r="L393" s="346" t="s">
        <v>1498</v>
      </c>
      <c r="M393" s="294"/>
      <c r="N393" s="295"/>
    </row>
    <row r="394" spans="1:14" s="236" customFormat="1" hidden="1" x14ac:dyDescent="0.25">
      <c r="A394" s="331" t="s">
        <v>858</v>
      </c>
      <c r="B394" s="332" t="s">
        <v>42</v>
      </c>
      <c r="C394" s="332" t="s">
        <v>951</v>
      </c>
      <c r="D394" s="332" t="s">
        <v>2086</v>
      </c>
      <c r="E394" s="333" t="str">
        <f t="shared" si="24"/>
        <v>Men Veteran</v>
      </c>
      <c r="F394" s="342">
        <v>27750</v>
      </c>
      <c r="G394" s="335">
        <f t="shared" si="25"/>
        <v>44926</v>
      </c>
      <c r="H394" s="336">
        <f t="shared" si="26"/>
        <v>47</v>
      </c>
      <c r="I394" s="333" t="str">
        <f t="shared" si="27"/>
        <v>Veteran</v>
      </c>
      <c r="J394" s="332" t="s">
        <v>1318</v>
      </c>
      <c r="K394" s="337">
        <v>7512225259081</v>
      </c>
      <c r="L394" s="338" t="s">
        <v>1501</v>
      </c>
      <c r="M394" s="294"/>
      <c r="N394" s="295"/>
    </row>
    <row r="395" spans="1:14" s="236" customFormat="1" hidden="1" x14ac:dyDescent="0.25">
      <c r="A395" s="331" t="s">
        <v>859</v>
      </c>
      <c r="B395" s="332" t="s">
        <v>42</v>
      </c>
      <c r="C395" s="332" t="s">
        <v>2087</v>
      </c>
      <c r="D395" s="332" t="s">
        <v>2088</v>
      </c>
      <c r="E395" s="333" t="str">
        <f t="shared" si="24"/>
        <v>Ladies Master</v>
      </c>
      <c r="F395" s="342">
        <v>23604</v>
      </c>
      <c r="G395" s="335">
        <f t="shared" si="25"/>
        <v>44926</v>
      </c>
      <c r="H395" s="336">
        <f t="shared" si="26"/>
        <v>58</v>
      </c>
      <c r="I395" s="333" t="str">
        <f t="shared" si="27"/>
        <v>Master</v>
      </c>
      <c r="J395" s="332" t="s">
        <v>67</v>
      </c>
      <c r="K395" s="337">
        <v>228426916</v>
      </c>
      <c r="L395" s="338" t="s">
        <v>2089</v>
      </c>
      <c r="M395" s="294"/>
      <c r="N395" s="295"/>
    </row>
    <row r="396" spans="1:14" s="248" customFormat="1" hidden="1" x14ac:dyDescent="0.25">
      <c r="A396" s="339" t="s">
        <v>860</v>
      </c>
      <c r="B396" s="340" t="s">
        <v>50</v>
      </c>
      <c r="C396" s="340" t="s">
        <v>2090</v>
      </c>
      <c r="D396" s="340" t="s">
        <v>366</v>
      </c>
      <c r="E396" s="341" t="str">
        <f t="shared" si="24"/>
        <v>Men Senior</v>
      </c>
      <c r="F396" s="342">
        <v>36300</v>
      </c>
      <c r="G396" s="343">
        <f t="shared" si="25"/>
        <v>44926</v>
      </c>
      <c r="H396" s="344">
        <f t="shared" si="26"/>
        <v>23</v>
      </c>
      <c r="I396" s="341" t="str">
        <f t="shared" si="27"/>
        <v>Senior</v>
      </c>
      <c r="J396" s="340" t="s">
        <v>1318</v>
      </c>
      <c r="K396" s="345">
        <v>99052000042</v>
      </c>
      <c r="L396" s="346" t="s">
        <v>1498</v>
      </c>
      <c r="M396" s="294"/>
      <c r="N396" s="295"/>
    </row>
    <row r="397" spans="1:14" s="248" customFormat="1" hidden="1" x14ac:dyDescent="0.25">
      <c r="A397" s="339" t="s">
        <v>861</v>
      </c>
      <c r="B397" s="340" t="s">
        <v>50</v>
      </c>
      <c r="C397" s="340" t="s">
        <v>2091</v>
      </c>
      <c r="D397" s="340" t="s">
        <v>2092</v>
      </c>
      <c r="E397" s="341" t="str">
        <f t="shared" si="24"/>
        <v>Ladies Senior</v>
      </c>
      <c r="F397" s="342">
        <v>30830</v>
      </c>
      <c r="G397" s="343">
        <f t="shared" si="25"/>
        <v>44926</v>
      </c>
      <c r="H397" s="344">
        <f t="shared" si="26"/>
        <v>38</v>
      </c>
      <c r="I397" s="341" t="str">
        <f t="shared" si="27"/>
        <v>Senior</v>
      </c>
      <c r="J397" s="340" t="s">
        <v>67</v>
      </c>
      <c r="K397" s="345">
        <v>84052810163</v>
      </c>
      <c r="L397" s="346" t="s">
        <v>1498</v>
      </c>
      <c r="M397" s="294"/>
      <c r="N397" s="295"/>
    </row>
    <row r="398" spans="1:14" s="248" customFormat="1" hidden="1" x14ac:dyDescent="0.25">
      <c r="A398" s="339" t="s">
        <v>862</v>
      </c>
      <c r="B398" s="340" t="s">
        <v>43</v>
      </c>
      <c r="C398" s="340" t="s">
        <v>420</v>
      </c>
      <c r="D398" s="340" t="s">
        <v>419</v>
      </c>
      <c r="E398" s="341" t="str">
        <f t="shared" si="24"/>
        <v>Men Grand Masters</v>
      </c>
      <c r="F398" s="342">
        <v>19584</v>
      </c>
      <c r="G398" s="343">
        <f t="shared" si="25"/>
        <v>44926</v>
      </c>
      <c r="H398" s="344">
        <f t="shared" si="26"/>
        <v>69</v>
      </c>
      <c r="I398" s="341" t="str">
        <f t="shared" si="27"/>
        <v>Grand Masters</v>
      </c>
      <c r="J398" s="340" t="s">
        <v>1318</v>
      </c>
      <c r="K398" s="345">
        <v>53081310016</v>
      </c>
      <c r="L398" s="346" t="s">
        <v>1498</v>
      </c>
      <c r="M398" s="294"/>
      <c r="N398" s="295"/>
    </row>
    <row r="399" spans="1:14" s="236" customFormat="1" hidden="1" x14ac:dyDescent="0.25">
      <c r="A399" s="339" t="s">
        <v>863</v>
      </c>
      <c r="B399" s="340" t="s">
        <v>43</v>
      </c>
      <c r="C399" s="340" t="s">
        <v>1966</v>
      </c>
      <c r="D399" s="340" t="s">
        <v>2093</v>
      </c>
      <c r="E399" s="341" t="str">
        <f t="shared" si="24"/>
        <v>Men Veteran</v>
      </c>
      <c r="F399" s="342">
        <v>30294</v>
      </c>
      <c r="G399" s="343">
        <f t="shared" si="25"/>
        <v>44926</v>
      </c>
      <c r="H399" s="344">
        <f t="shared" si="26"/>
        <v>40</v>
      </c>
      <c r="I399" s="341" t="str">
        <f t="shared" si="27"/>
        <v>Veteran</v>
      </c>
      <c r="J399" s="340" t="s">
        <v>1318</v>
      </c>
      <c r="K399" s="345">
        <v>53081310016</v>
      </c>
      <c r="L399" s="346" t="s">
        <v>1498</v>
      </c>
      <c r="M399" s="294"/>
      <c r="N399" s="295"/>
    </row>
    <row r="400" spans="1:14" s="236" customFormat="1" hidden="1" x14ac:dyDescent="0.25">
      <c r="A400" s="339" t="s">
        <v>864</v>
      </c>
      <c r="B400" s="340" t="s">
        <v>1637</v>
      </c>
      <c r="C400" s="340" t="s">
        <v>78</v>
      </c>
      <c r="D400" s="340" t="s">
        <v>79</v>
      </c>
      <c r="E400" s="341" t="str">
        <f t="shared" si="24"/>
        <v>Men Veteran</v>
      </c>
      <c r="F400" s="342">
        <v>30265</v>
      </c>
      <c r="G400" s="343">
        <f t="shared" si="25"/>
        <v>44926</v>
      </c>
      <c r="H400" s="344">
        <f t="shared" si="26"/>
        <v>40</v>
      </c>
      <c r="I400" s="341" t="str">
        <f t="shared" si="27"/>
        <v>Veteran</v>
      </c>
      <c r="J400" s="340" t="s">
        <v>1318</v>
      </c>
      <c r="K400" s="345">
        <v>8212095061084</v>
      </c>
      <c r="L400" s="346" t="s">
        <v>1498</v>
      </c>
      <c r="M400" s="294"/>
      <c r="N400" s="295"/>
    </row>
    <row r="401" spans="1:14" s="236" customFormat="1" ht="13" hidden="1" x14ac:dyDescent="0.25">
      <c r="A401" s="348" t="s">
        <v>865</v>
      </c>
      <c r="B401" s="349" t="s">
        <v>1015</v>
      </c>
      <c r="C401" s="349" t="s">
        <v>449</v>
      </c>
      <c r="D401" s="349" t="s">
        <v>87</v>
      </c>
      <c r="E401" s="350" t="str">
        <f t="shared" si="24"/>
        <v>Men Grand Masters</v>
      </c>
      <c r="F401" s="342"/>
      <c r="G401" s="352">
        <f t="shared" si="25"/>
        <v>44926</v>
      </c>
      <c r="H401" s="353">
        <f t="shared" si="26"/>
        <v>123</v>
      </c>
      <c r="I401" s="350" t="str">
        <f t="shared" si="27"/>
        <v>Grand Masters</v>
      </c>
      <c r="J401" s="349" t="s">
        <v>1318</v>
      </c>
      <c r="K401" s="354">
        <v>82111010014</v>
      </c>
      <c r="L401" s="355" t="s">
        <v>1498</v>
      </c>
      <c r="M401" s="298"/>
      <c r="N401" s="299"/>
    </row>
    <row r="402" spans="1:14" s="248" customFormat="1" hidden="1" x14ac:dyDescent="0.25">
      <c r="A402" s="348" t="s">
        <v>1059</v>
      </c>
      <c r="B402" s="349" t="s">
        <v>1061</v>
      </c>
      <c r="C402" s="349" t="s">
        <v>231</v>
      </c>
      <c r="D402" s="349" t="s">
        <v>280</v>
      </c>
      <c r="E402" s="350" t="str">
        <f t="shared" si="24"/>
        <v>Men Grand Masters</v>
      </c>
      <c r="F402" s="342"/>
      <c r="G402" s="352">
        <f t="shared" si="25"/>
        <v>44926</v>
      </c>
      <c r="H402" s="353">
        <f t="shared" si="26"/>
        <v>123</v>
      </c>
      <c r="I402" s="350" t="str">
        <f t="shared" si="27"/>
        <v>Grand Masters</v>
      </c>
      <c r="J402" s="349" t="s">
        <v>1318</v>
      </c>
      <c r="K402" s="354"/>
      <c r="L402" s="355"/>
      <c r="M402" s="294"/>
      <c r="N402" s="295"/>
    </row>
    <row r="403" spans="1:14" s="248" customFormat="1" hidden="1" x14ac:dyDescent="0.25">
      <c r="A403" s="331" t="s">
        <v>866</v>
      </c>
      <c r="B403" s="340" t="s">
        <v>1637</v>
      </c>
      <c r="C403" s="332" t="s">
        <v>1468</v>
      </c>
      <c r="D403" s="332" t="s">
        <v>2094</v>
      </c>
      <c r="E403" s="333" t="str">
        <f t="shared" si="24"/>
        <v>Men Senior</v>
      </c>
      <c r="F403" s="342">
        <v>30819</v>
      </c>
      <c r="G403" s="335">
        <f t="shared" si="25"/>
        <v>44926</v>
      </c>
      <c r="H403" s="336">
        <f t="shared" si="26"/>
        <v>38</v>
      </c>
      <c r="I403" s="333" t="str">
        <f t="shared" si="27"/>
        <v>Senior</v>
      </c>
      <c r="J403" s="332" t="s">
        <v>1318</v>
      </c>
      <c r="K403" s="337">
        <v>84051710572</v>
      </c>
      <c r="L403" s="338" t="s">
        <v>1498</v>
      </c>
      <c r="M403" s="294"/>
      <c r="N403" s="295"/>
    </row>
    <row r="404" spans="1:14" s="248" customFormat="1" ht="13" hidden="1" x14ac:dyDescent="0.25">
      <c r="A404" s="348" t="s">
        <v>867</v>
      </c>
      <c r="B404" s="349" t="s">
        <v>1308</v>
      </c>
      <c r="C404" s="349" t="s">
        <v>258</v>
      </c>
      <c r="D404" s="349" t="s">
        <v>277</v>
      </c>
      <c r="E404" s="350" t="str">
        <f t="shared" si="24"/>
        <v>Men Grand Masters</v>
      </c>
      <c r="F404" s="342"/>
      <c r="G404" s="352">
        <f t="shared" si="25"/>
        <v>44926</v>
      </c>
      <c r="H404" s="353">
        <f t="shared" si="26"/>
        <v>123</v>
      </c>
      <c r="I404" s="350" t="str">
        <f t="shared" si="27"/>
        <v>Grand Masters</v>
      </c>
      <c r="J404" s="349" t="s">
        <v>1318</v>
      </c>
      <c r="K404" s="354">
        <v>84051710572</v>
      </c>
      <c r="L404" s="355" t="s">
        <v>1498</v>
      </c>
      <c r="M404" s="298"/>
      <c r="N404" s="299"/>
    </row>
    <row r="405" spans="1:14" s="248" customFormat="1" hidden="1" x14ac:dyDescent="0.25">
      <c r="A405" s="339" t="s">
        <v>868</v>
      </c>
      <c r="B405" s="340" t="s">
        <v>37</v>
      </c>
      <c r="C405" s="340" t="s">
        <v>455</v>
      </c>
      <c r="D405" s="340" t="s">
        <v>312</v>
      </c>
      <c r="E405" s="341" t="str">
        <f t="shared" si="24"/>
        <v>Men U/21</v>
      </c>
      <c r="F405" s="342">
        <v>37256</v>
      </c>
      <c r="G405" s="343">
        <f t="shared" si="25"/>
        <v>44926</v>
      </c>
      <c r="H405" s="344">
        <f t="shared" si="26"/>
        <v>21</v>
      </c>
      <c r="I405" s="341" t="str">
        <f t="shared" si="27"/>
        <v>U/21</v>
      </c>
      <c r="J405" s="340" t="s">
        <v>1318</v>
      </c>
      <c r="K405" s="345">
        <v>20011231</v>
      </c>
      <c r="L405" s="346" t="s">
        <v>1498</v>
      </c>
      <c r="M405" s="294"/>
      <c r="N405" s="295"/>
    </row>
    <row r="406" spans="1:14" s="236" customFormat="1" ht="13" hidden="1" x14ac:dyDescent="0.25">
      <c r="A406" s="348" t="s">
        <v>869</v>
      </c>
      <c r="B406" s="349" t="s">
        <v>1017</v>
      </c>
      <c r="C406" s="349" t="s">
        <v>141</v>
      </c>
      <c r="D406" s="349" t="s">
        <v>140</v>
      </c>
      <c r="E406" s="350" t="str">
        <f t="shared" si="24"/>
        <v>Men Grand Masters</v>
      </c>
      <c r="F406" s="342"/>
      <c r="G406" s="352">
        <f t="shared" si="25"/>
        <v>44926</v>
      </c>
      <c r="H406" s="353">
        <f t="shared" si="26"/>
        <v>123</v>
      </c>
      <c r="I406" s="350" t="str">
        <f t="shared" si="27"/>
        <v>Grand Masters</v>
      </c>
      <c r="J406" s="349" t="s">
        <v>1318</v>
      </c>
      <c r="K406" s="354">
        <v>20011231</v>
      </c>
      <c r="L406" s="355" t="s">
        <v>1498</v>
      </c>
      <c r="M406" s="298"/>
      <c r="N406" s="299"/>
    </row>
    <row r="407" spans="1:14" s="248" customFormat="1" hidden="1" x14ac:dyDescent="0.25">
      <c r="A407" s="331" t="s">
        <v>870</v>
      </c>
      <c r="B407" s="332" t="s">
        <v>42</v>
      </c>
      <c r="C407" s="332" t="s">
        <v>2095</v>
      </c>
      <c r="D407" s="332" t="s">
        <v>2088</v>
      </c>
      <c r="E407" s="333" t="str">
        <f t="shared" si="24"/>
        <v>Men Master</v>
      </c>
      <c r="F407" s="334">
        <v>23542</v>
      </c>
      <c r="G407" s="335">
        <f t="shared" si="25"/>
        <v>44926</v>
      </c>
      <c r="H407" s="336">
        <f t="shared" si="26"/>
        <v>58</v>
      </c>
      <c r="I407" s="333" t="str">
        <f t="shared" si="27"/>
        <v>Master</v>
      </c>
      <c r="J407" s="332" t="s">
        <v>1318</v>
      </c>
      <c r="K407" s="337">
        <v>6406145110089</v>
      </c>
      <c r="L407" s="338" t="s">
        <v>1501</v>
      </c>
      <c r="M407" s="294"/>
      <c r="N407" s="295"/>
    </row>
    <row r="408" spans="1:14" s="248" customFormat="1" hidden="1" x14ac:dyDescent="0.25">
      <c r="A408" s="339" t="s">
        <v>871</v>
      </c>
      <c r="B408" s="340" t="s">
        <v>1633</v>
      </c>
      <c r="C408" s="340" t="s">
        <v>2096</v>
      </c>
      <c r="D408" s="340" t="s">
        <v>2097</v>
      </c>
      <c r="E408" s="341" t="str">
        <f t="shared" si="24"/>
        <v>Ladies Master</v>
      </c>
      <c r="F408" s="342">
        <v>23521</v>
      </c>
      <c r="G408" s="343">
        <f t="shared" si="25"/>
        <v>44926</v>
      </c>
      <c r="H408" s="344">
        <f t="shared" si="26"/>
        <v>58</v>
      </c>
      <c r="I408" s="341" t="str">
        <f t="shared" si="27"/>
        <v>Master</v>
      </c>
      <c r="J408" s="340" t="s">
        <v>67</v>
      </c>
      <c r="K408" s="345">
        <v>64052400038</v>
      </c>
      <c r="L408" s="346" t="s">
        <v>1498</v>
      </c>
      <c r="M408" s="294"/>
      <c r="N408" s="295"/>
    </row>
    <row r="409" spans="1:14" s="236" customFormat="1" hidden="1" x14ac:dyDescent="0.25">
      <c r="A409" s="348" t="s">
        <v>872</v>
      </c>
      <c r="B409" s="349" t="s">
        <v>1310</v>
      </c>
      <c r="C409" s="349" t="s">
        <v>324</v>
      </c>
      <c r="D409" s="349" t="s">
        <v>112</v>
      </c>
      <c r="E409" s="350" t="str">
        <f t="shared" si="24"/>
        <v>Men Grand Masters</v>
      </c>
      <c r="F409" s="351"/>
      <c r="G409" s="352">
        <f t="shared" si="25"/>
        <v>44926</v>
      </c>
      <c r="H409" s="353">
        <f t="shared" si="26"/>
        <v>123</v>
      </c>
      <c r="I409" s="350" t="str">
        <f t="shared" si="27"/>
        <v>Grand Masters</v>
      </c>
      <c r="J409" s="349" t="s">
        <v>1318</v>
      </c>
      <c r="K409" s="354">
        <v>64052400038</v>
      </c>
      <c r="L409" s="355" t="s">
        <v>1498</v>
      </c>
      <c r="M409" s="294"/>
      <c r="N409" s="295"/>
    </row>
    <row r="410" spans="1:14" s="248" customFormat="1" hidden="1" x14ac:dyDescent="0.25">
      <c r="A410" s="339" t="s">
        <v>873</v>
      </c>
      <c r="B410" s="340" t="s">
        <v>48</v>
      </c>
      <c r="C410" s="340" t="s">
        <v>357</v>
      </c>
      <c r="D410" s="340" t="s">
        <v>358</v>
      </c>
      <c r="E410" s="341" t="str">
        <f t="shared" si="24"/>
        <v>Men Senior</v>
      </c>
      <c r="F410" s="347">
        <v>30544</v>
      </c>
      <c r="G410" s="343">
        <f t="shared" si="25"/>
        <v>44926</v>
      </c>
      <c r="H410" s="344">
        <f t="shared" si="26"/>
        <v>39</v>
      </c>
      <c r="I410" s="341" t="str">
        <f t="shared" si="27"/>
        <v>Senior</v>
      </c>
      <c r="J410" s="340" t="s">
        <v>1318</v>
      </c>
      <c r="K410" s="345">
        <v>83081610273</v>
      </c>
      <c r="L410" s="346" t="s">
        <v>1498</v>
      </c>
      <c r="M410" s="294"/>
      <c r="N410" s="295"/>
    </row>
    <row r="411" spans="1:14" s="248" customFormat="1" hidden="1" x14ac:dyDescent="0.25">
      <c r="A411" s="339" t="s">
        <v>874</v>
      </c>
      <c r="B411" s="340" t="s">
        <v>50</v>
      </c>
      <c r="C411" s="340" t="s">
        <v>141</v>
      </c>
      <c r="D411" s="340" t="s">
        <v>340</v>
      </c>
      <c r="E411" s="341" t="str">
        <f t="shared" si="24"/>
        <v>Men Veteran</v>
      </c>
      <c r="F411" s="342">
        <v>29692</v>
      </c>
      <c r="G411" s="343">
        <f t="shared" si="25"/>
        <v>44926</v>
      </c>
      <c r="H411" s="344">
        <f t="shared" si="26"/>
        <v>41</v>
      </c>
      <c r="I411" s="341" t="str">
        <f t="shared" si="27"/>
        <v>Veteran</v>
      </c>
      <c r="J411" s="340" t="s">
        <v>1318</v>
      </c>
      <c r="K411" s="345">
        <v>81041650043</v>
      </c>
      <c r="L411" s="346" t="s">
        <v>1498</v>
      </c>
      <c r="M411" s="294"/>
      <c r="N411" s="295"/>
    </row>
    <row r="412" spans="1:14" s="248" customFormat="1" ht="13" hidden="1" x14ac:dyDescent="0.25">
      <c r="A412" s="348" t="s">
        <v>875</v>
      </c>
      <c r="B412" s="349" t="s">
        <v>1411</v>
      </c>
      <c r="C412" s="349" t="s">
        <v>228</v>
      </c>
      <c r="D412" s="349" t="s">
        <v>215</v>
      </c>
      <c r="E412" s="350" t="str">
        <f t="shared" si="24"/>
        <v>Men Grand Masters</v>
      </c>
      <c r="F412" s="351"/>
      <c r="G412" s="352">
        <f t="shared" si="25"/>
        <v>44926</v>
      </c>
      <c r="H412" s="353">
        <f t="shared" si="26"/>
        <v>123</v>
      </c>
      <c r="I412" s="350" t="str">
        <f t="shared" si="27"/>
        <v>Grand Masters</v>
      </c>
      <c r="J412" s="349" t="s">
        <v>1318</v>
      </c>
      <c r="K412" s="354">
        <v>81041650043</v>
      </c>
      <c r="L412" s="355" t="s">
        <v>1498</v>
      </c>
      <c r="M412" s="298"/>
      <c r="N412" s="299"/>
    </row>
    <row r="413" spans="1:14" s="236" customFormat="1" hidden="1" x14ac:dyDescent="0.25">
      <c r="A413" s="339" t="s">
        <v>876</v>
      </c>
      <c r="B413" s="340" t="s">
        <v>50</v>
      </c>
      <c r="C413" s="340" t="s">
        <v>438</v>
      </c>
      <c r="D413" s="340" t="s">
        <v>123</v>
      </c>
      <c r="E413" s="341" t="str">
        <f t="shared" si="24"/>
        <v>Men U/21</v>
      </c>
      <c r="F413" s="342">
        <v>36942</v>
      </c>
      <c r="G413" s="343">
        <f t="shared" si="25"/>
        <v>44926</v>
      </c>
      <c r="H413" s="344">
        <f t="shared" si="26"/>
        <v>21</v>
      </c>
      <c r="I413" s="341" t="str">
        <f t="shared" si="27"/>
        <v>U/21</v>
      </c>
      <c r="J413" s="340" t="s">
        <v>1318</v>
      </c>
      <c r="K413" s="345"/>
      <c r="L413" s="346" t="s">
        <v>1498</v>
      </c>
      <c r="M413" s="294"/>
      <c r="N413" s="295"/>
    </row>
    <row r="414" spans="1:14" s="236" customFormat="1" ht="13" hidden="1" x14ac:dyDescent="0.25">
      <c r="A414" s="331" t="s">
        <v>877</v>
      </c>
      <c r="B414" s="332" t="s">
        <v>42</v>
      </c>
      <c r="C414" s="332" t="s">
        <v>103</v>
      </c>
      <c r="D414" s="332" t="s">
        <v>1030</v>
      </c>
      <c r="E414" s="333" t="str">
        <f t="shared" si="24"/>
        <v>Men Veteran</v>
      </c>
      <c r="F414" s="334">
        <v>26796</v>
      </c>
      <c r="G414" s="335">
        <f t="shared" si="25"/>
        <v>44926</v>
      </c>
      <c r="H414" s="336">
        <f t="shared" si="26"/>
        <v>49</v>
      </c>
      <c r="I414" s="333" t="str">
        <f t="shared" si="27"/>
        <v>Veteran</v>
      </c>
      <c r="J414" s="332" t="s">
        <v>1318</v>
      </c>
      <c r="K414" s="337">
        <v>7305125121083</v>
      </c>
      <c r="L414" s="338" t="s">
        <v>1501</v>
      </c>
      <c r="M414" s="298"/>
      <c r="N414" s="299"/>
    </row>
    <row r="415" spans="1:14" s="248" customFormat="1" hidden="1" x14ac:dyDescent="0.25">
      <c r="A415" s="348" t="s">
        <v>878</v>
      </c>
      <c r="B415" s="349" t="s">
        <v>1405</v>
      </c>
      <c r="C415" s="349" t="s">
        <v>127</v>
      </c>
      <c r="D415" s="349" t="s">
        <v>263</v>
      </c>
      <c r="E415" s="350" t="str">
        <f t="shared" si="24"/>
        <v>Men Veteran</v>
      </c>
      <c r="F415" s="351">
        <v>28102</v>
      </c>
      <c r="G415" s="352">
        <f t="shared" si="25"/>
        <v>44926</v>
      </c>
      <c r="H415" s="353">
        <f t="shared" si="26"/>
        <v>46</v>
      </c>
      <c r="I415" s="350" t="str">
        <f t="shared" si="27"/>
        <v>Veteran</v>
      </c>
      <c r="J415" s="349" t="s">
        <v>1318</v>
      </c>
      <c r="K415" s="354">
        <v>7305125121083</v>
      </c>
      <c r="L415" s="355" t="s">
        <v>1762</v>
      </c>
      <c r="M415" s="296"/>
      <c r="N415" s="299"/>
    </row>
    <row r="416" spans="1:14" s="236" customFormat="1" hidden="1" x14ac:dyDescent="0.25">
      <c r="A416" s="348" t="s">
        <v>879</v>
      </c>
      <c r="B416" s="349" t="s">
        <v>1405</v>
      </c>
      <c r="C416" s="349" t="s">
        <v>481</v>
      </c>
      <c r="D416" s="349" t="s">
        <v>263</v>
      </c>
      <c r="E416" s="350" t="str">
        <f t="shared" si="24"/>
        <v>Ladies Veteran</v>
      </c>
      <c r="F416" s="351">
        <v>27993</v>
      </c>
      <c r="G416" s="352">
        <f t="shared" si="25"/>
        <v>44926</v>
      </c>
      <c r="H416" s="353">
        <f t="shared" si="26"/>
        <v>46</v>
      </c>
      <c r="I416" s="350" t="str">
        <f t="shared" si="27"/>
        <v>Veteran</v>
      </c>
      <c r="J416" s="349" t="s">
        <v>67</v>
      </c>
      <c r="K416" s="354"/>
      <c r="L416" s="355"/>
      <c r="M416" s="294"/>
      <c r="N416" s="295"/>
    </row>
    <row r="417" spans="1:14" s="248" customFormat="1" hidden="1" x14ac:dyDescent="0.25">
      <c r="A417" s="348" t="s">
        <v>880</v>
      </c>
      <c r="B417" s="349" t="s">
        <v>1310</v>
      </c>
      <c r="C417" s="349" t="s">
        <v>291</v>
      </c>
      <c r="D417" s="349" t="s">
        <v>292</v>
      </c>
      <c r="E417" s="350" t="str">
        <f t="shared" si="24"/>
        <v>Men Grand Masters</v>
      </c>
      <c r="F417" s="351"/>
      <c r="G417" s="352">
        <f t="shared" si="25"/>
        <v>44926</v>
      </c>
      <c r="H417" s="353">
        <f t="shared" si="26"/>
        <v>123</v>
      </c>
      <c r="I417" s="350" t="str">
        <f t="shared" si="27"/>
        <v>Grand Masters</v>
      </c>
      <c r="J417" s="349" t="s">
        <v>1318</v>
      </c>
      <c r="K417" s="354"/>
      <c r="L417" s="355"/>
      <c r="M417" s="294"/>
      <c r="N417" s="295"/>
    </row>
    <row r="418" spans="1:14" s="236" customFormat="1" hidden="1" x14ac:dyDescent="0.25">
      <c r="A418" s="348" t="s">
        <v>881</v>
      </c>
      <c r="B418" s="349" t="s">
        <v>1310</v>
      </c>
      <c r="C418" s="349" t="s">
        <v>457</v>
      </c>
      <c r="D418" s="349" t="s">
        <v>316</v>
      </c>
      <c r="E418" s="350" t="str">
        <f t="shared" si="24"/>
        <v>Men Grand Masters</v>
      </c>
      <c r="F418" s="357"/>
      <c r="G418" s="352">
        <f t="shared" si="25"/>
        <v>44926</v>
      </c>
      <c r="H418" s="353">
        <f t="shared" si="26"/>
        <v>123</v>
      </c>
      <c r="I418" s="350" t="str">
        <f t="shared" si="27"/>
        <v>Grand Masters</v>
      </c>
      <c r="J418" s="349" t="s">
        <v>1318</v>
      </c>
      <c r="K418" s="354"/>
      <c r="L418" s="355"/>
      <c r="M418" s="294"/>
      <c r="N418" s="295"/>
    </row>
    <row r="419" spans="1:14" s="236" customFormat="1" hidden="1" x14ac:dyDescent="0.25">
      <c r="A419" s="348" t="s">
        <v>882</v>
      </c>
      <c r="B419" s="349" t="s">
        <v>1517</v>
      </c>
      <c r="C419" s="349" t="s">
        <v>196</v>
      </c>
      <c r="D419" s="349" t="s">
        <v>423</v>
      </c>
      <c r="E419" s="350" t="str">
        <f t="shared" si="24"/>
        <v>Men Grand Masters</v>
      </c>
      <c r="F419" s="357"/>
      <c r="G419" s="352">
        <f t="shared" si="25"/>
        <v>44926</v>
      </c>
      <c r="H419" s="353">
        <f t="shared" si="26"/>
        <v>123</v>
      </c>
      <c r="I419" s="350" t="str">
        <f t="shared" si="27"/>
        <v>Grand Masters</v>
      </c>
      <c r="J419" s="349" t="s">
        <v>1318</v>
      </c>
      <c r="K419" s="354"/>
      <c r="L419" s="355"/>
      <c r="M419" s="294"/>
      <c r="N419" s="295"/>
    </row>
    <row r="420" spans="1:14" s="236" customFormat="1" hidden="1" x14ac:dyDescent="0.25">
      <c r="A420" s="331" t="s">
        <v>883</v>
      </c>
      <c r="B420" s="332" t="s">
        <v>42</v>
      </c>
      <c r="C420" s="332" t="s">
        <v>179</v>
      </c>
      <c r="D420" s="332" t="s">
        <v>2088</v>
      </c>
      <c r="E420" s="333" t="str">
        <f t="shared" si="24"/>
        <v>Men Senior</v>
      </c>
      <c r="F420" s="334">
        <v>32673</v>
      </c>
      <c r="G420" s="335">
        <f t="shared" si="25"/>
        <v>44926</v>
      </c>
      <c r="H420" s="336">
        <f t="shared" si="26"/>
        <v>33</v>
      </c>
      <c r="I420" s="333" t="str">
        <f t="shared" si="27"/>
        <v>Senior</v>
      </c>
      <c r="J420" s="332" t="s">
        <v>1318</v>
      </c>
      <c r="K420" s="337">
        <v>194911912</v>
      </c>
      <c r="L420" s="338" t="s">
        <v>2089</v>
      </c>
      <c r="M420" s="294"/>
      <c r="N420" s="295"/>
    </row>
    <row r="421" spans="1:14" s="236" customFormat="1" hidden="1" x14ac:dyDescent="0.25">
      <c r="A421" s="339" t="s">
        <v>884</v>
      </c>
      <c r="B421" s="340" t="s">
        <v>50</v>
      </c>
      <c r="C421" s="340" t="s">
        <v>95</v>
      </c>
      <c r="D421" s="340" t="s">
        <v>160</v>
      </c>
      <c r="E421" s="341" t="str">
        <f t="shared" ref="E421:E484" si="28">CONCATENATE(J421," ",I421)</f>
        <v>Men Senior</v>
      </c>
      <c r="F421" s="342">
        <v>33417</v>
      </c>
      <c r="G421" s="343">
        <f t="shared" ref="G421:G484" si="29">$G$5</f>
        <v>44926</v>
      </c>
      <c r="H421" s="344">
        <f t="shared" ref="H421:H484" si="30">INT(YEARFRAC(F421,G421))</f>
        <v>31</v>
      </c>
      <c r="I421" s="341" t="str">
        <f t="shared" ref="I421:I457" si="31">IF(H421="","Senior",IF(H421&gt;59.999,"Grand Masters",IF(H421&gt;49.999,"Master",IF(H421&gt;39.999,"Veteran",IF(H421&gt;21.999,"Senior",IF(H421&gt;16.999,"U/21","U/16"))))))</f>
        <v>Senior</v>
      </c>
      <c r="J421" s="340" t="s">
        <v>1318</v>
      </c>
      <c r="K421" s="345">
        <v>91062800087</v>
      </c>
      <c r="L421" s="346" t="s">
        <v>1498</v>
      </c>
      <c r="M421" s="294"/>
      <c r="N421" s="295"/>
    </row>
    <row r="422" spans="1:14" s="248" customFormat="1" hidden="1" x14ac:dyDescent="0.25">
      <c r="A422" s="339" t="s">
        <v>885</v>
      </c>
      <c r="B422" s="340" t="s">
        <v>39</v>
      </c>
      <c r="C422" s="340" t="s">
        <v>141</v>
      </c>
      <c r="D422" s="340" t="s">
        <v>142</v>
      </c>
      <c r="E422" s="341" t="str">
        <f t="shared" si="28"/>
        <v>Men Master</v>
      </c>
      <c r="F422" s="340">
        <v>23889</v>
      </c>
      <c r="G422" s="343">
        <f t="shared" si="29"/>
        <v>44926</v>
      </c>
      <c r="H422" s="344">
        <f t="shared" si="30"/>
        <v>57</v>
      </c>
      <c r="I422" s="341" t="str">
        <f t="shared" si="31"/>
        <v>Master</v>
      </c>
      <c r="J422" s="340" t="s">
        <v>1318</v>
      </c>
      <c r="K422" s="345">
        <v>65052700377</v>
      </c>
      <c r="L422" s="346" t="s">
        <v>1498</v>
      </c>
      <c r="M422" s="294"/>
      <c r="N422" s="295"/>
    </row>
    <row r="423" spans="1:14" s="236" customFormat="1" ht="12.5" hidden="1" x14ac:dyDescent="0.25">
      <c r="A423" s="348" t="s">
        <v>886</v>
      </c>
      <c r="B423" s="349" t="s">
        <v>1015</v>
      </c>
      <c r="C423" s="349" t="s">
        <v>143</v>
      </c>
      <c r="D423" s="349" t="s">
        <v>144</v>
      </c>
      <c r="E423" s="350" t="str">
        <f t="shared" si="28"/>
        <v>Men Grand Masters</v>
      </c>
      <c r="F423" s="351"/>
      <c r="G423" s="352">
        <f t="shared" si="29"/>
        <v>44926</v>
      </c>
      <c r="H423" s="353">
        <f t="shared" si="30"/>
        <v>123</v>
      </c>
      <c r="I423" s="350" t="str">
        <f t="shared" si="31"/>
        <v>Grand Masters</v>
      </c>
      <c r="J423" s="349" t="s">
        <v>1318</v>
      </c>
      <c r="K423" s="354">
        <v>82041400048</v>
      </c>
      <c r="L423" s="355" t="s">
        <v>1498</v>
      </c>
      <c r="M423" s="303"/>
      <c r="N423" s="299"/>
    </row>
    <row r="424" spans="1:14" s="236" customFormat="1" hidden="1" x14ac:dyDescent="0.25">
      <c r="A424" s="348" t="s">
        <v>887</v>
      </c>
      <c r="B424" s="349" t="s">
        <v>1292</v>
      </c>
      <c r="C424" s="349" t="s">
        <v>149</v>
      </c>
      <c r="D424" s="349" t="s">
        <v>150</v>
      </c>
      <c r="E424" s="350" t="str">
        <f t="shared" si="28"/>
        <v>Men Grand Masters</v>
      </c>
      <c r="F424" s="349"/>
      <c r="G424" s="352">
        <f t="shared" si="29"/>
        <v>44926</v>
      </c>
      <c r="H424" s="353">
        <f t="shared" si="30"/>
        <v>123</v>
      </c>
      <c r="I424" s="350" t="str">
        <f t="shared" si="31"/>
        <v>Grand Masters</v>
      </c>
      <c r="J424" s="349" t="s">
        <v>1318</v>
      </c>
      <c r="K424" s="354"/>
      <c r="L424" s="355"/>
      <c r="M424" s="294"/>
      <c r="N424" s="295"/>
    </row>
    <row r="425" spans="1:14" s="248" customFormat="1" hidden="1" x14ac:dyDescent="0.25">
      <c r="A425" s="348" t="s">
        <v>888</v>
      </c>
      <c r="B425" s="349" t="s">
        <v>1015</v>
      </c>
      <c r="C425" s="349" t="s">
        <v>107</v>
      </c>
      <c r="D425" s="349" t="s">
        <v>152</v>
      </c>
      <c r="E425" s="350" t="str">
        <f t="shared" si="28"/>
        <v>Men Grand Masters</v>
      </c>
      <c r="F425" s="351"/>
      <c r="G425" s="352">
        <f t="shared" si="29"/>
        <v>44926</v>
      </c>
      <c r="H425" s="353">
        <f t="shared" si="30"/>
        <v>123</v>
      </c>
      <c r="I425" s="350" t="str">
        <f t="shared" si="31"/>
        <v>Grand Masters</v>
      </c>
      <c r="J425" s="349" t="s">
        <v>1318</v>
      </c>
      <c r="K425" s="354"/>
      <c r="L425" s="355"/>
      <c r="M425" s="294"/>
      <c r="N425" s="295"/>
    </row>
    <row r="426" spans="1:14" s="236" customFormat="1" hidden="1" x14ac:dyDescent="0.25">
      <c r="A426" s="348" t="s">
        <v>889</v>
      </c>
      <c r="B426" s="349" t="s">
        <v>1292</v>
      </c>
      <c r="C426" s="349" t="s">
        <v>100</v>
      </c>
      <c r="D426" s="349" t="s">
        <v>159</v>
      </c>
      <c r="E426" s="350" t="str">
        <f t="shared" si="28"/>
        <v>Men Grand Masters</v>
      </c>
      <c r="F426" s="349">
        <v>17187</v>
      </c>
      <c r="G426" s="352">
        <f t="shared" si="29"/>
        <v>44926</v>
      </c>
      <c r="H426" s="353">
        <f t="shared" si="30"/>
        <v>75</v>
      </c>
      <c r="I426" s="350" t="str">
        <f t="shared" si="31"/>
        <v>Grand Masters</v>
      </c>
      <c r="J426" s="349" t="s">
        <v>1318</v>
      </c>
      <c r="K426" s="354"/>
      <c r="L426" s="355"/>
      <c r="M426" s="294"/>
      <c r="N426" s="295"/>
    </row>
    <row r="427" spans="1:14" s="236" customFormat="1" ht="13" hidden="1" x14ac:dyDescent="0.25">
      <c r="A427" s="348" t="s">
        <v>890</v>
      </c>
      <c r="B427" s="349" t="s">
        <v>1396</v>
      </c>
      <c r="C427" s="349" t="s">
        <v>185</v>
      </c>
      <c r="D427" s="349" t="s">
        <v>186</v>
      </c>
      <c r="E427" s="350" t="str">
        <f t="shared" si="28"/>
        <v>Men Grand Masters</v>
      </c>
      <c r="F427" s="351"/>
      <c r="G427" s="352">
        <f t="shared" si="29"/>
        <v>44926</v>
      </c>
      <c r="H427" s="353">
        <f t="shared" si="30"/>
        <v>123</v>
      </c>
      <c r="I427" s="350" t="str">
        <f t="shared" si="31"/>
        <v>Grand Masters</v>
      </c>
      <c r="J427" s="349" t="s">
        <v>1318</v>
      </c>
      <c r="K427" s="354"/>
      <c r="L427" s="355" t="s">
        <v>1498</v>
      </c>
      <c r="M427" s="300"/>
      <c r="N427" s="295"/>
    </row>
    <row r="428" spans="1:14" s="236" customFormat="1" hidden="1" x14ac:dyDescent="0.25">
      <c r="A428" s="348" t="s">
        <v>891</v>
      </c>
      <c r="B428" s="349" t="s">
        <v>1396</v>
      </c>
      <c r="C428" s="349" t="s">
        <v>191</v>
      </c>
      <c r="D428" s="349" t="s">
        <v>192</v>
      </c>
      <c r="E428" s="350" t="str">
        <f t="shared" si="28"/>
        <v>Men Grand Masters</v>
      </c>
      <c r="F428" s="349"/>
      <c r="G428" s="352">
        <f t="shared" si="29"/>
        <v>44926</v>
      </c>
      <c r="H428" s="353">
        <f t="shared" si="30"/>
        <v>123</v>
      </c>
      <c r="I428" s="350" t="str">
        <f t="shared" si="31"/>
        <v>Grand Masters</v>
      </c>
      <c r="J428" s="349" t="s">
        <v>1318</v>
      </c>
      <c r="K428" s="354"/>
      <c r="L428" s="355"/>
      <c r="M428" s="294"/>
      <c r="N428" s="295"/>
    </row>
    <row r="429" spans="1:14" s="248" customFormat="1" hidden="1" x14ac:dyDescent="0.25">
      <c r="A429" s="339" t="s">
        <v>892</v>
      </c>
      <c r="B429" s="340" t="s">
        <v>40</v>
      </c>
      <c r="C429" s="340" t="s">
        <v>2098</v>
      </c>
      <c r="D429" s="340" t="s">
        <v>972</v>
      </c>
      <c r="E429" s="341" t="str">
        <f t="shared" si="28"/>
        <v>Ladies Veteran</v>
      </c>
      <c r="F429" s="342">
        <v>28702</v>
      </c>
      <c r="G429" s="343">
        <f t="shared" si="29"/>
        <v>44926</v>
      </c>
      <c r="H429" s="344">
        <f t="shared" si="30"/>
        <v>44</v>
      </c>
      <c r="I429" s="341" t="str">
        <f t="shared" si="31"/>
        <v>Veteran</v>
      </c>
      <c r="J429" s="340" t="s">
        <v>67</v>
      </c>
      <c r="K429" s="345">
        <v>7807310002085</v>
      </c>
      <c r="L429" s="346" t="s">
        <v>1501</v>
      </c>
      <c r="M429" s="294"/>
      <c r="N429" s="295"/>
    </row>
    <row r="430" spans="1:14" s="236" customFormat="1" hidden="1" x14ac:dyDescent="0.25">
      <c r="A430" s="348" t="s">
        <v>893</v>
      </c>
      <c r="B430" s="349" t="s">
        <v>1018</v>
      </c>
      <c r="C430" s="349" t="s">
        <v>234</v>
      </c>
      <c r="D430" s="349" t="s">
        <v>235</v>
      </c>
      <c r="E430" s="350" t="str">
        <f t="shared" si="28"/>
        <v>Men Grand Masters</v>
      </c>
      <c r="F430" s="351"/>
      <c r="G430" s="352">
        <f t="shared" si="29"/>
        <v>44926</v>
      </c>
      <c r="H430" s="353">
        <f t="shared" si="30"/>
        <v>123</v>
      </c>
      <c r="I430" s="350" t="str">
        <f t="shared" si="31"/>
        <v>Grand Masters</v>
      </c>
      <c r="J430" s="349" t="s">
        <v>1318</v>
      </c>
      <c r="K430" s="354"/>
      <c r="L430" s="355"/>
      <c r="M430" s="294"/>
      <c r="N430" s="295"/>
    </row>
    <row r="431" spans="1:14" s="236" customFormat="1" hidden="1" x14ac:dyDescent="0.25">
      <c r="A431" s="339" t="s">
        <v>894</v>
      </c>
      <c r="B431" s="340" t="s">
        <v>38</v>
      </c>
      <c r="C431" s="340" t="s">
        <v>236</v>
      </c>
      <c r="D431" s="340" t="s">
        <v>237</v>
      </c>
      <c r="E431" s="341" t="str">
        <f t="shared" si="28"/>
        <v>Men Senior</v>
      </c>
      <c r="F431" s="347">
        <v>34148</v>
      </c>
      <c r="G431" s="343">
        <f t="shared" si="29"/>
        <v>44926</v>
      </c>
      <c r="H431" s="344">
        <f t="shared" si="30"/>
        <v>29</v>
      </c>
      <c r="I431" s="341" t="str">
        <f t="shared" si="31"/>
        <v>Senior</v>
      </c>
      <c r="J431" s="340" t="s">
        <v>1318</v>
      </c>
      <c r="K431" s="345">
        <v>93062800038</v>
      </c>
      <c r="L431" s="346" t="s">
        <v>1498</v>
      </c>
      <c r="M431" s="294"/>
      <c r="N431" s="295"/>
    </row>
    <row r="432" spans="1:14" s="236" customFormat="1" hidden="1" x14ac:dyDescent="0.25">
      <c r="A432" s="348" t="s">
        <v>895</v>
      </c>
      <c r="B432" s="349" t="s">
        <v>1018</v>
      </c>
      <c r="C432" s="349" t="s">
        <v>250</v>
      </c>
      <c r="D432" s="349" t="s">
        <v>238</v>
      </c>
      <c r="E432" s="350" t="str">
        <f t="shared" si="28"/>
        <v>Men Grand Masters</v>
      </c>
      <c r="F432" s="361"/>
      <c r="G432" s="352">
        <f t="shared" si="29"/>
        <v>44926</v>
      </c>
      <c r="H432" s="353">
        <f t="shared" si="30"/>
        <v>123</v>
      </c>
      <c r="I432" s="350" t="str">
        <f t="shared" si="31"/>
        <v>Grand Masters</v>
      </c>
      <c r="J432" s="349" t="s">
        <v>1318</v>
      </c>
      <c r="K432" s="354">
        <v>93062800038</v>
      </c>
      <c r="L432" s="355" t="s">
        <v>1498</v>
      </c>
      <c r="M432" s="294"/>
      <c r="N432" s="295"/>
    </row>
    <row r="433" spans="1:14" s="236" customFormat="1" hidden="1" x14ac:dyDescent="0.25">
      <c r="A433" s="348" t="s">
        <v>896</v>
      </c>
      <c r="B433" s="349" t="s">
        <v>1018</v>
      </c>
      <c r="C433" s="349" t="s">
        <v>498</v>
      </c>
      <c r="D433" s="349" t="s">
        <v>239</v>
      </c>
      <c r="E433" s="350" t="str">
        <f t="shared" si="28"/>
        <v>Men Grand Masters</v>
      </c>
      <c r="F433" s="349"/>
      <c r="G433" s="352">
        <f t="shared" si="29"/>
        <v>44926</v>
      </c>
      <c r="H433" s="353">
        <f t="shared" si="30"/>
        <v>123</v>
      </c>
      <c r="I433" s="350" t="str">
        <f t="shared" si="31"/>
        <v>Grand Masters</v>
      </c>
      <c r="J433" s="349" t="s">
        <v>1318</v>
      </c>
      <c r="K433" s="354"/>
      <c r="L433" s="355"/>
      <c r="M433" s="294"/>
      <c r="N433" s="295"/>
    </row>
    <row r="434" spans="1:14" s="236" customFormat="1" ht="14.25" hidden="1" customHeight="1" x14ac:dyDescent="0.25">
      <c r="A434" s="348" t="s">
        <v>897</v>
      </c>
      <c r="B434" s="349" t="s">
        <v>1018</v>
      </c>
      <c r="C434" s="349" t="s">
        <v>254</v>
      </c>
      <c r="D434" s="349" t="s">
        <v>240</v>
      </c>
      <c r="E434" s="350" t="str">
        <f t="shared" si="28"/>
        <v>Men Grand Masters</v>
      </c>
      <c r="F434" s="349"/>
      <c r="G434" s="352">
        <f t="shared" si="29"/>
        <v>44926</v>
      </c>
      <c r="H434" s="353">
        <f t="shared" si="30"/>
        <v>123</v>
      </c>
      <c r="I434" s="350" t="str">
        <f t="shared" si="31"/>
        <v>Grand Masters</v>
      </c>
      <c r="J434" s="349" t="s">
        <v>1318</v>
      </c>
      <c r="K434" s="354"/>
      <c r="L434" s="355"/>
      <c r="M434" s="294"/>
      <c r="N434" s="295"/>
    </row>
    <row r="435" spans="1:14" s="236" customFormat="1" hidden="1" x14ac:dyDescent="0.25">
      <c r="A435" s="348" t="s">
        <v>898</v>
      </c>
      <c r="B435" s="349" t="s">
        <v>1018</v>
      </c>
      <c r="C435" s="349" t="s">
        <v>161</v>
      </c>
      <c r="D435" s="349" t="s">
        <v>241</v>
      </c>
      <c r="E435" s="350" t="str">
        <f t="shared" si="28"/>
        <v>Men Grand Masters</v>
      </c>
      <c r="F435" s="349"/>
      <c r="G435" s="352">
        <f t="shared" si="29"/>
        <v>44926</v>
      </c>
      <c r="H435" s="353">
        <f t="shared" si="30"/>
        <v>123</v>
      </c>
      <c r="I435" s="350" t="str">
        <f t="shared" si="31"/>
        <v>Grand Masters</v>
      </c>
      <c r="J435" s="349" t="s">
        <v>1318</v>
      </c>
      <c r="K435" s="354"/>
      <c r="L435" s="355"/>
      <c r="M435" s="294"/>
      <c r="N435" s="295"/>
    </row>
    <row r="436" spans="1:14" s="248" customFormat="1" hidden="1" x14ac:dyDescent="0.25">
      <c r="A436" s="339" t="s">
        <v>1060</v>
      </c>
      <c r="B436" s="340" t="s">
        <v>47</v>
      </c>
      <c r="C436" s="340" t="s">
        <v>2099</v>
      </c>
      <c r="D436" s="340" t="s">
        <v>134</v>
      </c>
      <c r="E436" s="341" t="str">
        <f t="shared" si="28"/>
        <v>Men Grand Masters</v>
      </c>
      <c r="F436" s="342">
        <v>19009</v>
      </c>
      <c r="G436" s="343">
        <f t="shared" si="29"/>
        <v>44926</v>
      </c>
      <c r="H436" s="344">
        <f t="shared" si="30"/>
        <v>70</v>
      </c>
      <c r="I436" s="341" t="str">
        <f t="shared" si="31"/>
        <v>Grand Masters</v>
      </c>
      <c r="J436" s="340" t="s">
        <v>1318</v>
      </c>
      <c r="K436" s="345">
        <v>52011600081</v>
      </c>
      <c r="L436" s="346" t="s">
        <v>1498</v>
      </c>
      <c r="M436" s="294"/>
      <c r="N436" s="295"/>
    </row>
    <row r="437" spans="1:14" s="248" customFormat="1" hidden="1" x14ac:dyDescent="0.25">
      <c r="A437" s="348" t="s">
        <v>899</v>
      </c>
      <c r="B437" s="349" t="s">
        <v>1310</v>
      </c>
      <c r="C437" s="349" t="s">
        <v>296</v>
      </c>
      <c r="D437" s="349" t="s">
        <v>297</v>
      </c>
      <c r="E437" s="350" t="str">
        <f t="shared" si="28"/>
        <v>Men Grand Masters</v>
      </c>
      <c r="F437" s="351"/>
      <c r="G437" s="352">
        <f t="shared" si="29"/>
        <v>44926</v>
      </c>
      <c r="H437" s="353">
        <f t="shared" si="30"/>
        <v>123</v>
      </c>
      <c r="I437" s="350" t="str">
        <f t="shared" si="31"/>
        <v>Grand Masters</v>
      </c>
      <c r="J437" s="349" t="s">
        <v>1318</v>
      </c>
      <c r="K437" s="354">
        <v>52011600081</v>
      </c>
      <c r="L437" s="355" t="s">
        <v>1498</v>
      </c>
      <c r="M437" s="294"/>
      <c r="N437" s="295"/>
    </row>
    <row r="438" spans="1:14" s="236" customFormat="1" hidden="1" x14ac:dyDescent="0.25">
      <c r="A438" s="348" t="s">
        <v>900</v>
      </c>
      <c r="B438" s="349" t="s">
        <v>1405</v>
      </c>
      <c r="C438" s="349" t="s">
        <v>1630</v>
      </c>
      <c r="D438" s="349" t="s">
        <v>102</v>
      </c>
      <c r="E438" s="350" t="str">
        <f t="shared" si="28"/>
        <v>Men Master</v>
      </c>
      <c r="F438" s="357">
        <v>25802</v>
      </c>
      <c r="G438" s="352">
        <f t="shared" si="29"/>
        <v>44926</v>
      </c>
      <c r="H438" s="353">
        <f t="shared" si="30"/>
        <v>52</v>
      </c>
      <c r="I438" s="350" t="str">
        <f t="shared" si="31"/>
        <v>Master</v>
      </c>
      <c r="J438" s="349" t="s">
        <v>1318</v>
      </c>
      <c r="K438" s="354"/>
      <c r="L438" s="355"/>
      <c r="M438" s="294"/>
      <c r="N438" s="295"/>
    </row>
    <row r="439" spans="1:14" s="248" customFormat="1" ht="13" hidden="1" x14ac:dyDescent="0.25">
      <c r="A439" s="348" t="s">
        <v>901</v>
      </c>
      <c r="B439" s="349" t="s">
        <v>1430</v>
      </c>
      <c r="C439" s="349" t="s">
        <v>487</v>
      </c>
      <c r="D439" s="349" t="s">
        <v>385</v>
      </c>
      <c r="E439" s="350" t="str">
        <f t="shared" si="28"/>
        <v>Ladies Senior</v>
      </c>
      <c r="F439" s="351">
        <v>34289</v>
      </c>
      <c r="G439" s="352">
        <f t="shared" si="29"/>
        <v>44926</v>
      </c>
      <c r="H439" s="353">
        <f t="shared" si="30"/>
        <v>29</v>
      </c>
      <c r="I439" s="350" t="str">
        <f t="shared" si="31"/>
        <v>Senior</v>
      </c>
      <c r="J439" s="349" t="s">
        <v>67</v>
      </c>
      <c r="K439" s="354">
        <v>70082200203</v>
      </c>
      <c r="L439" s="355" t="s">
        <v>1498</v>
      </c>
      <c r="M439" s="298"/>
      <c r="N439" s="299"/>
    </row>
    <row r="440" spans="1:14" s="248" customFormat="1" hidden="1" x14ac:dyDescent="0.25">
      <c r="A440" s="348" t="s">
        <v>902</v>
      </c>
      <c r="B440" s="349" t="s">
        <v>1430</v>
      </c>
      <c r="C440" s="349" t="s">
        <v>103</v>
      </c>
      <c r="D440" s="349" t="s">
        <v>388</v>
      </c>
      <c r="E440" s="350" t="str">
        <f t="shared" si="28"/>
        <v>Men Veteran</v>
      </c>
      <c r="F440" s="351">
        <v>29964</v>
      </c>
      <c r="G440" s="352">
        <f t="shared" si="29"/>
        <v>44926</v>
      </c>
      <c r="H440" s="353">
        <f t="shared" si="30"/>
        <v>40</v>
      </c>
      <c r="I440" s="350" t="str">
        <f t="shared" si="31"/>
        <v>Veteran</v>
      </c>
      <c r="J440" s="349" t="s">
        <v>1318</v>
      </c>
      <c r="K440" s="354"/>
      <c r="L440" s="355"/>
      <c r="M440" s="294"/>
      <c r="N440" s="295"/>
    </row>
    <row r="441" spans="1:14" s="236" customFormat="1" hidden="1" x14ac:dyDescent="0.25">
      <c r="A441" s="348" t="s">
        <v>903</v>
      </c>
      <c r="B441" s="349" t="s">
        <v>1431</v>
      </c>
      <c r="C441" s="349" t="s">
        <v>389</v>
      </c>
      <c r="D441" s="349" t="s">
        <v>390</v>
      </c>
      <c r="E441" s="350" t="str">
        <f t="shared" si="28"/>
        <v>Men Senior</v>
      </c>
      <c r="F441" s="351">
        <v>30663</v>
      </c>
      <c r="G441" s="352">
        <f t="shared" si="29"/>
        <v>44926</v>
      </c>
      <c r="H441" s="353">
        <f t="shared" si="30"/>
        <v>39</v>
      </c>
      <c r="I441" s="350" t="str">
        <f t="shared" si="31"/>
        <v>Senior</v>
      </c>
      <c r="J441" s="349" t="s">
        <v>1318</v>
      </c>
      <c r="K441" s="354"/>
      <c r="L441" s="355"/>
      <c r="M441" s="294"/>
      <c r="N441" s="295"/>
    </row>
    <row r="442" spans="1:14" hidden="1" x14ac:dyDescent="0.25">
      <c r="A442" s="339" t="s">
        <v>904</v>
      </c>
      <c r="B442" s="340" t="s">
        <v>38</v>
      </c>
      <c r="C442" s="340" t="s">
        <v>259</v>
      </c>
      <c r="D442" s="340" t="s">
        <v>1288</v>
      </c>
      <c r="E442" s="341" t="str">
        <f t="shared" si="28"/>
        <v>Men U/21</v>
      </c>
      <c r="F442" s="342">
        <v>37165</v>
      </c>
      <c r="G442" s="343">
        <f t="shared" si="29"/>
        <v>44926</v>
      </c>
      <c r="H442" s="344">
        <f t="shared" si="30"/>
        <v>21</v>
      </c>
      <c r="I442" s="341" t="str">
        <f t="shared" si="31"/>
        <v>U/21</v>
      </c>
      <c r="J442" s="340" t="s">
        <v>1318</v>
      </c>
      <c r="K442" s="360" t="s">
        <v>2100</v>
      </c>
      <c r="L442" s="346" t="s">
        <v>1498</v>
      </c>
      <c r="M442" s="294"/>
      <c r="N442" s="295"/>
    </row>
    <row r="443" spans="1:14" hidden="1" x14ac:dyDescent="0.25">
      <c r="A443" s="339" t="s">
        <v>905</v>
      </c>
      <c r="B443" s="340" t="s">
        <v>1981</v>
      </c>
      <c r="C443" s="340" t="s">
        <v>122</v>
      </c>
      <c r="D443" s="340" t="s">
        <v>377</v>
      </c>
      <c r="E443" s="341" t="str">
        <f t="shared" si="28"/>
        <v>Men Veteran</v>
      </c>
      <c r="F443" s="364">
        <v>26737</v>
      </c>
      <c r="G443" s="343">
        <f t="shared" si="29"/>
        <v>44926</v>
      </c>
      <c r="H443" s="344">
        <f t="shared" si="30"/>
        <v>49</v>
      </c>
      <c r="I443" s="341" t="str">
        <f t="shared" si="31"/>
        <v>Veteran</v>
      </c>
      <c r="J443" s="340" t="s">
        <v>1318</v>
      </c>
      <c r="K443" s="345">
        <v>7303145035086</v>
      </c>
      <c r="L443" s="346" t="s">
        <v>1498</v>
      </c>
      <c r="M443" s="294"/>
      <c r="N443" s="295"/>
    </row>
    <row r="444" spans="1:14" s="252" customFormat="1" hidden="1" x14ac:dyDescent="0.25">
      <c r="A444" s="348" t="s">
        <v>906</v>
      </c>
      <c r="B444" s="349" t="s">
        <v>1016</v>
      </c>
      <c r="C444" s="349" t="s">
        <v>341</v>
      </c>
      <c r="D444" s="349" t="s">
        <v>396</v>
      </c>
      <c r="E444" s="350" t="str">
        <f t="shared" si="28"/>
        <v>Men Grand Masters</v>
      </c>
      <c r="F444" s="349"/>
      <c r="G444" s="352">
        <f t="shared" si="29"/>
        <v>44926</v>
      </c>
      <c r="H444" s="353">
        <f t="shared" si="30"/>
        <v>123</v>
      </c>
      <c r="I444" s="350" t="str">
        <f t="shared" si="31"/>
        <v>Grand Masters</v>
      </c>
      <c r="J444" s="349" t="s">
        <v>1318</v>
      </c>
      <c r="K444" s="354"/>
      <c r="L444" s="355"/>
      <c r="M444" s="294"/>
      <c r="N444" s="295"/>
    </row>
    <row r="445" spans="1:14" s="252" customFormat="1" hidden="1" x14ac:dyDescent="0.25">
      <c r="A445" s="348" t="s">
        <v>907</v>
      </c>
      <c r="B445" s="349" t="s">
        <v>1016</v>
      </c>
      <c r="C445" s="349" t="s">
        <v>196</v>
      </c>
      <c r="D445" s="349" t="s">
        <v>399</v>
      </c>
      <c r="E445" s="350" t="str">
        <f t="shared" si="28"/>
        <v>Men Grand Masters</v>
      </c>
      <c r="F445" s="349"/>
      <c r="G445" s="352">
        <f t="shared" si="29"/>
        <v>44926</v>
      </c>
      <c r="H445" s="353">
        <f t="shared" si="30"/>
        <v>123</v>
      </c>
      <c r="I445" s="350" t="str">
        <f t="shared" si="31"/>
        <v>Grand Masters</v>
      </c>
      <c r="J445" s="349" t="s">
        <v>1318</v>
      </c>
      <c r="K445" s="354"/>
      <c r="L445" s="355"/>
      <c r="M445" s="294"/>
      <c r="N445" s="295"/>
    </row>
    <row r="446" spans="1:14" hidden="1" x14ac:dyDescent="0.25">
      <c r="A446" s="339" t="s">
        <v>908</v>
      </c>
      <c r="B446" s="340" t="s">
        <v>43</v>
      </c>
      <c r="C446" s="340" t="s">
        <v>110</v>
      </c>
      <c r="D446" s="340" t="s">
        <v>205</v>
      </c>
      <c r="E446" s="341" t="str">
        <f t="shared" si="28"/>
        <v>Men Veteran</v>
      </c>
      <c r="F446" s="342">
        <v>30136</v>
      </c>
      <c r="G446" s="343">
        <f t="shared" si="29"/>
        <v>44926</v>
      </c>
      <c r="H446" s="344">
        <f t="shared" si="30"/>
        <v>40</v>
      </c>
      <c r="I446" s="341" t="str">
        <f t="shared" si="31"/>
        <v>Veteran</v>
      </c>
      <c r="J446" s="340" t="s">
        <v>1318</v>
      </c>
      <c r="K446" s="345">
        <v>82070410803</v>
      </c>
      <c r="L446" s="346" t="s">
        <v>1498</v>
      </c>
      <c r="M446" s="294"/>
      <c r="N446" s="295"/>
    </row>
    <row r="447" spans="1:14" s="252" customFormat="1" hidden="1" x14ac:dyDescent="0.25">
      <c r="A447" s="339" t="s">
        <v>909</v>
      </c>
      <c r="B447" s="340" t="s">
        <v>43</v>
      </c>
      <c r="C447" s="340" t="s">
        <v>95</v>
      </c>
      <c r="D447" s="340" t="s">
        <v>160</v>
      </c>
      <c r="E447" s="341" t="str">
        <f t="shared" si="28"/>
        <v>Men Senior</v>
      </c>
      <c r="F447" s="342">
        <v>32281</v>
      </c>
      <c r="G447" s="343">
        <f t="shared" si="29"/>
        <v>44926</v>
      </c>
      <c r="H447" s="344">
        <f t="shared" si="30"/>
        <v>34</v>
      </c>
      <c r="I447" s="341" t="str">
        <f t="shared" si="31"/>
        <v>Senior</v>
      </c>
      <c r="J447" s="340" t="s">
        <v>1318</v>
      </c>
      <c r="K447" s="345">
        <v>88051801164</v>
      </c>
      <c r="L447" s="346" t="s">
        <v>1498</v>
      </c>
      <c r="M447" s="294"/>
      <c r="N447" s="295"/>
    </row>
    <row r="448" spans="1:14" s="252" customFormat="1" hidden="1" x14ac:dyDescent="0.25">
      <c r="A448" s="348" t="s">
        <v>910</v>
      </c>
      <c r="B448" s="349" t="s">
        <v>1517</v>
      </c>
      <c r="C448" s="349" t="s">
        <v>424</v>
      </c>
      <c r="D448" s="349" t="s">
        <v>425</v>
      </c>
      <c r="E448" s="350" t="str">
        <f t="shared" si="28"/>
        <v>Men Grand Masters</v>
      </c>
      <c r="F448" s="351"/>
      <c r="G448" s="352">
        <f t="shared" si="29"/>
        <v>44926</v>
      </c>
      <c r="H448" s="353">
        <f t="shared" si="30"/>
        <v>123</v>
      </c>
      <c r="I448" s="350" t="str">
        <f t="shared" si="31"/>
        <v>Grand Masters</v>
      </c>
      <c r="J448" s="349" t="s">
        <v>1318</v>
      </c>
      <c r="K448" s="354"/>
      <c r="L448" s="355"/>
      <c r="M448" s="294"/>
      <c r="N448" s="295"/>
    </row>
    <row r="449" spans="1:14" hidden="1" x14ac:dyDescent="0.25">
      <c r="A449" s="348" t="s">
        <v>911</v>
      </c>
      <c r="B449" s="349" t="s">
        <v>1430</v>
      </c>
      <c r="C449" s="349" t="s">
        <v>257</v>
      </c>
      <c r="D449" s="349" t="s">
        <v>382</v>
      </c>
      <c r="E449" s="350" t="str">
        <f t="shared" si="28"/>
        <v>Men Veteran</v>
      </c>
      <c r="F449" s="351">
        <v>26781</v>
      </c>
      <c r="G449" s="352">
        <f t="shared" si="29"/>
        <v>44926</v>
      </c>
      <c r="H449" s="353">
        <f t="shared" si="30"/>
        <v>49</v>
      </c>
      <c r="I449" s="350" t="str">
        <f t="shared" si="31"/>
        <v>Veteran</v>
      </c>
      <c r="J449" s="349" t="s">
        <v>1318</v>
      </c>
      <c r="K449" s="354"/>
      <c r="L449" s="355"/>
      <c r="M449" s="294"/>
      <c r="N449" s="295"/>
    </row>
    <row r="450" spans="1:14" ht="13" hidden="1" x14ac:dyDescent="0.25">
      <c r="A450" s="339" t="s">
        <v>912</v>
      </c>
      <c r="B450" s="340" t="s">
        <v>47</v>
      </c>
      <c r="C450" s="340" t="s">
        <v>1969</v>
      </c>
      <c r="D450" s="340" t="s">
        <v>2101</v>
      </c>
      <c r="E450" s="341" t="str">
        <f t="shared" si="28"/>
        <v>Men Senior</v>
      </c>
      <c r="F450" s="342">
        <v>32715</v>
      </c>
      <c r="G450" s="343">
        <f t="shared" si="29"/>
        <v>44926</v>
      </c>
      <c r="H450" s="344">
        <f t="shared" si="30"/>
        <v>33</v>
      </c>
      <c r="I450" s="341" t="str">
        <f t="shared" si="31"/>
        <v>Senior</v>
      </c>
      <c r="J450" s="340" t="s">
        <v>1318</v>
      </c>
      <c r="K450" s="345">
        <v>73042700100</v>
      </c>
      <c r="L450" s="346" t="s">
        <v>1498</v>
      </c>
      <c r="M450" s="300"/>
      <c r="N450" s="295"/>
    </row>
    <row r="451" spans="1:14" hidden="1" x14ac:dyDescent="0.25">
      <c r="A451" s="339" t="s">
        <v>915</v>
      </c>
      <c r="B451" s="340" t="s">
        <v>1981</v>
      </c>
      <c r="C451" s="340" t="s">
        <v>379</v>
      </c>
      <c r="D451" s="340" t="s">
        <v>523</v>
      </c>
      <c r="E451" s="341" t="str">
        <f t="shared" si="28"/>
        <v>Men Senior</v>
      </c>
      <c r="F451" s="342">
        <v>35431</v>
      </c>
      <c r="G451" s="343">
        <f t="shared" si="29"/>
        <v>44926</v>
      </c>
      <c r="H451" s="344">
        <f t="shared" si="30"/>
        <v>26</v>
      </c>
      <c r="I451" s="341" t="str">
        <f t="shared" si="31"/>
        <v>Senior</v>
      </c>
      <c r="J451" s="340" t="s">
        <v>1318</v>
      </c>
      <c r="K451" s="345">
        <v>97010100357</v>
      </c>
      <c r="L451" s="346" t="s">
        <v>1498</v>
      </c>
      <c r="M451" s="294"/>
      <c r="N451" s="295"/>
    </row>
    <row r="452" spans="1:14" ht="13" hidden="1" x14ac:dyDescent="0.25">
      <c r="A452" s="339" t="s">
        <v>916</v>
      </c>
      <c r="B452" s="340" t="s">
        <v>40</v>
      </c>
      <c r="C452" s="340" t="s">
        <v>336</v>
      </c>
      <c r="D452" s="340" t="s">
        <v>972</v>
      </c>
      <c r="E452" s="341" t="str">
        <f t="shared" si="28"/>
        <v>Men Veteran</v>
      </c>
      <c r="F452" s="342">
        <v>28807</v>
      </c>
      <c r="G452" s="343">
        <f t="shared" si="29"/>
        <v>44926</v>
      </c>
      <c r="H452" s="344">
        <f t="shared" si="30"/>
        <v>44</v>
      </c>
      <c r="I452" s="341" t="str">
        <f t="shared" si="31"/>
        <v>Veteran</v>
      </c>
      <c r="J452" s="340" t="s">
        <v>1318</v>
      </c>
      <c r="K452" s="345">
        <v>97010100357</v>
      </c>
      <c r="L452" s="346" t="s">
        <v>1498</v>
      </c>
      <c r="M452" s="298"/>
      <c r="N452" s="299"/>
    </row>
    <row r="453" spans="1:14" s="252" customFormat="1" hidden="1" x14ac:dyDescent="0.25">
      <c r="A453" s="348" t="s">
        <v>918</v>
      </c>
      <c r="B453" s="349" t="s">
        <v>1399</v>
      </c>
      <c r="C453" s="349" t="s">
        <v>919</v>
      </c>
      <c r="D453" s="349" t="s">
        <v>1288</v>
      </c>
      <c r="E453" s="350" t="str">
        <f t="shared" si="28"/>
        <v>Ladies Senior</v>
      </c>
      <c r="F453" s="351">
        <v>31723</v>
      </c>
      <c r="G453" s="352">
        <f t="shared" si="29"/>
        <v>44926</v>
      </c>
      <c r="H453" s="353">
        <f t="shared" si="30"/>
        <v>36</v>
      </c>
      <c r="I453" s="350" t="str">
        <f t="shared" si="31"/>
        <v>Senior</v>
      </c>
      <c r="J453" s="349" t="s">
        <v>67</v>
      </c>
      <c r="K453" s="354">
        <v>78111310347</v>
      </c>
      <c r="L453" s="355" t="s">
        <v>1498</v>
      </c>
      <c r="M453" s="294"/>
      <c r="N453" s="295"/>
    </row>
    <row r="454" spans="1:14" s="252" customFormat="1" ht="13" hidden="1" x14ac:dyDescent="0.25">
      <c r="A454" s="348" t="s">
        <v>920</v>
      </c>
      <c r="B454" s="349" t="s">
        <v>1292</v>
      </c>
      <c r="C454" s="349" t="s">
        <v>126</v>
      </c>
      <c r="D454" s="349" t="s">
        <v>921</v>
      </c>
      <c r="E454" s="350" t="str">
        <f t="shared" si="28"/>
        <v>Men Master</v>
      </c>
      <c r="F454" s="351">
        <v>26264</v>
      </c>
      <c r="G454" s="352">
        <f t="shared" si="29"/>
        <v>44926</v>
      </c>
      <c r="H454" s="353">
        <f t="shared" si="30"/>
        <v>51</v>
      </c>
      <c r="I454" s="350" t="str">
        <f t="shared" si="31"/>
        <v>Master</v>
      </c>
      <c r="J454" s="349" t="s">
        <v>1318</v>
      </c>
      <c r="K454" s="354">
        <v>86110700053</v>
      </c>
      <c r="L454" s="355" t="s">
        <v>1498</v>
      </c>
      <c r="M454" s="298"/>
      <c r="N454" s="299"/>
    </row>
    <row r="455" spans="1:14" s="252" customFormat="1" ht="13" hidden="1" x14ac:dyDescent="0.25">
      <c r="A455" s="348" t="s">
        <v>922</v>
      </c>
      <c r="B455" s="349" t="s">
        <v>1292</v>
      </c>
      <c r="C455" s="349" t="s">
        <v>923</v>
      </c>
      <c r="D455" s="349" t="s">
        <v>924</v>
      </c>
      <c r="E455" s="350" t="str">
        <f t="shared" si="28"/>
        <v>Men Grand Masters</v>
      </c>
      <c r="F455" s="351"/>
      <c r="G455" s="352">
        <f t="shared" si="29"/>
        <v>44926</v>
      </c>
      <c r="H455" s="353">
        <f t="shared" si="30"/>
        <v>123</v>
      </c>
      <c r="I455" s="350" t="str">
        <f t="shared" si="31"/>
        <v>Grand Masters</v>
      </c>
      <c r="J455" s="349" t="s">
        <v>1318</v>
      </c>
      <c r="K455" s="354">
        <v>71112700080</v>
      </c>
      <c r="L455" s="355" t="s">
        <v>1498</v>
      </c>
      <c r="M455" s="300"/>
      <c r="N455" s="295"/>
    </row>
    <row r="456" spans="1:14" hidden="1" x14ac:dyDescent="0.25">
      <c r="A456" s="348" t="s">
        <v>925</v>
      </c>
      <c r="B456" s="349" t="s">
        <v>1292</v>
      </c>
      <c r="C456" s="349" t="s">
        <v>485</v>
      </c>
      <c r="D456" s="349" t="s">
        <v>924</v>
      </c>
      <c r="E456" s="350" t="str">
        <f t="shared" si="28"/>
        <v>Ladies Grand Masters</v>
      </c>
      <c r="F456" s="351"/>
      <c r="G456" s="352">
        <f t="shared" si="29"/>
        <v>44926</v>
      </c>
      <c r="H456" s="353">
        <f t="shared" si="30"/>
        <v>123</v>
      </c>
      <c r="I456" s="350" t="str">
        <f t="shared" si="31"/>
        <v>Grand Masters</v>
      </c>
      <c r="J456" s="349" t="s">
        <v>67</v>
      </c>
      <c r="K456" s="354"/>
      <c r="L456" s="355"/>
      <c r="M456" s="294"/>
      <c r="N456" s="295"/>
    </row>
    <row r="457" spans="1:14" hidden="1" x14ac:dyDescent="0.25">
      <c r="A457" s="348" t="s">
        <v>926</v>
      </c>
      <c r="B457" s="349" t="s">
        <v>1309</v>
      </c>
      <c r="C457" s="349" t="s">
        <v>2102</v>
      </c>
      <c r="D457" s="349" t="s">
        <v>927</v>
      </c>
      <c r="E457" s="350" t="str">
        <f t="shared" si="28"/>
        <v>Men Veteran</v>
      </c>
      <c r="F457" s="351">
        <v>28259</v>
      </c>
      <c r="G457" s="352">
        <f t="shared" si="29"/>
        <v>44926</v>
      </c>
      <c r="H457" s="353">
        <f t="shared" si="30"/>
        <v>45</v>
      </c>
      <c r="I457" s="350" t="str">
        <f t="shared" si="31"/>
        <v>Veteran</v>
      </c>
      <c r="J457" s="349" t="s">
        <v>1318</v>
      </c>
      <c r="K457" s="354"/>
      <c r="L457" s="355"/>
      <c r="M457" s="294"/>
      <c r="N457" s="295"/>
    </row>
    <row r="458" spans="1:14" hidden="1" x14ac:dyDescent="0.25">
      <c r="A458" s="348" t="s">
        <v>928</v>
      </c>
      <c r="B458" s="349" t="s">
        <v>1292</v>
      </c>
      <c r="C458" s="349" t="s">
        <v>929</v>
      </c>
      <c r="D458" s="349" t="s">
        <v>930</v>
      </c>
      <c r="E458" s="350" t="str">
        <f t="shared" si="28"/>
        <v>Men Veteran</v>
      </c>
      <c r="F458" s="351">
        <v>29933</v>
      </c>
      <c r="G458" s="352">
        <f t="shared" si="29"/>
        <v>44926</v>
      </c>
      <c r="H458" s="353">
        <f t="shared" si="30"/>
        <v>41</v>
      </c>
      <c r="I458" s="350" t="str">
        <f>IF(H458="","Men Senior",IF(H458&gt;59.999,"Grand Masters",IF(H458&gt;49.999,"Master",IF(H458&gt;39.999,"Veteran",IF(H458&gt;21.999,"Senior",IF(H458&gt;16.999,"U/21","U/16"))))))</f>
        <v>Veteran</v>
      </c>
      <c r="J458" s="349" t="s">
        <v>1318</v>
      </c>
      <c r="K458" s="354">
        <v>77051400126</v>
      </c>
      <c r="L458" s="355" t="s">
        <v>1498</v>
      </c>
      <c r="M458" s="294"/>
      <c r="N458" s="295"/>
    </row>
    <row r="459" spans="1:14" hidden="1" x14ac:dyDescent="0.25">
      <c r="A459" s="348" t="s">
        <v>931</v>
      </c>
      <c r="B459" s="349" t="s">
        <v>1292</v>
      </c>
      <c r="C459" s="349" t="s">
        <v>932</v>
      </c>
      <c r="D459" s="349" t="s">
        <v>340</v>
      </c>
      <c r="E459" s="350" t="str">
        <f t="shared" si="28"/>
        <v>Men Grand Masters</v>
      </c>
      <c r="F459" s="351"/>
      <c r="G459" s="352">
        <f t="shared" si="29"/>
        <v>44926</v>
      </c>
      <c r="H459" s="353">
        <f t="shared" si="30"/>
        <v>123</v>
      </c>
      <c r="I459" s="350" t="str">
        <f>IF(H459="","Men Senior",IF(H459&gt;59.999,"Grand Masters",IF(H459&gt;49.999,"Master",IF(H459&gt;39.999,"Veteran",IF(H459&gt;21.999,"Senior",IF(H459&gt;16.999,"U/21","U/16"))))))</f>
        <v>Grand Masters</v>
      </c>
      <c r="J459" s="349" t="s">
        <v>1318</v>
      </c>
      <c r="K459" s="354"/>
      <c r="L459" s="355"/>
      <c r="M459" s="294"/>
      <c r="N459" s="295"/>
    </row>
    <row r="460" spans="1:14" hidden="1" x14ac:dyDescent="0.25">
      <c r="A460" s="348" t="s">
        <v>933</v>
      </c>
      <c r="B460" s="349" t="s">
        <v>1292</v>
      </c>
      <c r="C460" s="349" t="s">
        <v>950</v>
      </c>
      <c r="D460" s="349" t="s">
        <v>340</v>
      </c>
      <c r="E460" s="350" t="str">
        <f t="shared" si="28"/>
        <v>Men Grand Masters</v>
      </c>
      <c r="F460" s="351"/>
      <c r="G460" s="352">
        <f t="shared" si="29"/>
        <v>44926</v>
      </c>
      <c r="H460" s="353">
        <f t="shared" si="30"/>
        <v>123</v>
      </c>
      <c r="I460" s="350" t="str">
        <f t="shared" ref="I460:I519" si="32">IF(H460="","Senior",IF(H460&gt;59.999,"Grand Masters",IF(H460&gt;49.999,"Master",IF(H460&gt;39.999,"Veteran",IF(H460&gt;21.999,"Senior",IF(H460&gt;16.999,"U/21","U/16"))))))</f>
        <v>Grand Masters</v>
      </c>
      <c r="J460" s="349" t="s">
        <v>1318</v>
      </c>
      <c r="K460" s="354"/>
      <c r="L460" s="355"/>
      <c r="M460" s="294"/>
      <c r="N460" s="295"/>
    </row>
    <row r="461" spans="1:14" hidden="1" x14ac:dyDescent="0.25">
      <c r="A461" s="348" t="s">
        <v>934</v>
      </c>
      <c r="B461" s="349" t="s">
        <v>1292</v>
      </c>
      <c r="C461" s="349" t="s">
        <v>411</v>
      </c>
      <c r="D461" s="349" t="s">
        <v>240</v>
      </c>
      <c r="E461" s="350" t="str">
        <f t="shared" si="28"/>
        <v>Men Grand Masters</v>
      </c>
      <c r="F461" s="351"/>
      <c r="G461" s="352">
        <f t="shared" si="29"/>
        <v>44926</v>
      </c>
      <c r="H461" s="353">
        <f t="shared" si="30"/>
        <v>123</v>
      </c>
      <c r="I461" s="350" t="str">
        <f t="shared" si="32"/>
        <v>Grand Masters</v>
      </c>
      <c r="J461" s="349" t="s">
        <v>1318</v>
      </c>
      <c r="K461" s="354"/>
      <c r="L461" s="355"/>
      <c r="M461" s="294"/>
      <c r="N461" s="295"/>
    </row>
    <row r="462" spans="1:14" hidden="1" x14ac:dyDescent="0.25">
      <c r="A462" s="348" t="s">
        <v>935</v>
      </c>
      <c r="B462" s="349" t="s">
        <v>1292</v>
      </c>
      <c r="C462" s="349" t="s">
        <v>936</v>
      </c>
      <c r="D462" s="349" t="s">
        <v>240</v>
      </c>
      <c r="E462" s="350" t="str">
        <f t="shared" si="28"/>
        <v>Men Grand Masters</v>
      </c>
      <c r="F462" s="351"/>
      <c r="G462" s="352">
        <f t="shared" si="29"/>
        <v>44926</v>
      </c>
      <c r="H462" s="353">
        <f t="shared" si="30"/>
        <v>123</v>
      </c>
      <c r="I462" s="350" t="str">
        <f t="shared" si="32"/>
        <v>Grand Masters</v>
      </c>
      <c r="J462" s="349" t="s">
        <v>1318</v>
      </c>
      <c r="K462" s="354"/>
      <c r="L462" s="355"/>
      <c r="M462" s="294"/>
      <c r="N462" s="295"/>
    </row>
    <row r="463" spans="1:14" s="252" customFormat="1" hidden="1" x14ac:dyDescent="0.25">
      <c r="A463" s="348" t="s">
        <v>937</v>
      </c>
      <c r="B463" s="349" t="s">
        <v>1292</v>
      </c>
      <c r="C463" s="349" t="s">
        <v>234</v>
      </c>
      <c r="D463" s="349" t="s">
        <v>2103</v>
      </c>
      <c r="E463" s="350" t="str">
        <f t="shared" si="28"/>
        <v>Men Grand Masters</v>
      </c>
      <c r="F463" s="351">
        <v>20142</v>
      </c>
      <c r="G463" s="352">
        <f t="shared" si="29"/>
        <v>44926</v>
      </c>
      <c r="H463" s="353">
        <f t="shared" si="30"/>
        <v>67</v>
      </c>
      <c r="I463" s="350" t="str">
        <f t="shared" si="32"/>
        <v>Grand Masters</v>
      </c>
      <c r="J463" s="349" t="s">
        <v>1318</v>
      </c>
      <c r="K463" s="354"/>
      <c r="L463" s="355"/>
      <c r="M463" s="294"/>
      <c r="N463" s="295"/>
    </row>
    <row r="464" spans="1:14" ht="13" hidden="1" x14ac:dyDescent="0.25">
      <c r="A464" s="331" t="s">
        <v>938</v>
      </c>
      <c r="B464" s="340" t="s">
        <v>1635</v>
      </c>
      <c r="C464" s="332" t="s">
        <v>103</v>
      </c>
      <c r="D464" s="332" t="s">
        <v>260</v>
      </c>
      <c r="E464" s="333" t="str">
        <f t="shared" si="28"/>
        <v>Men Master</v>
      </c>
      <c r="F464" s="356">
        <v>25253</v>
      </c>
      <c r="G464" s="335">
        <f t="shared" si="29"/>
        <v>44926</v>
      </c>
      <c r="H464" s="336">
        <f t="shared" si="30"/>
        <v>53</v>
      </c>
      <c r="I464" s="333" t="str">
        <f t="shared" si="32"/>
        <v>Master</v>
      </c>
      <c r="J464" s="332" t="s">
        <v>1318</v>
      </c>
      <c r="K464" s="337">
        <v>69021900017</v>
      </c>
      <c r="L464" s="338" t="s">
        <v>1498</v>
      </c>
      <c r="M464" s="298"/>
      <c r="N464" s="299"/>
    </row>
    <row r="465" spans="1:14" ht="13" hidden="1" x14ac:dyDescent="0.25">
      <c r="A465" s="331" t="s">
        <v>939</v>
      </c>
      <c r="B465" s="332" t="s">
        <v>42</v>
      </c>
      <c r="C465" s="332" t="s">
        <v>464</v>
      </c>
      <c r="D465" s="332" t="s">
        <v>188</v>
      </c>
      <c r="E465" s="333" t="str">
        <f t="shared" si="28"/>
        <v>Men Master</v>
      </c>
      <c r="F465" s="356">
        <v>24440</v>
      </c>
      <c r="G465" s="335">
        <f t="shared" si="29"/>
        <v>44926</v>
      </c>
      <c r="H465" s="336">
        <f t="shared" si="30"/>
        <v>56</v>
      </c>
      <c r="I465" s="333" t="str">
        <f t="shared" si="32"/>
        <v>Master</v>
      </c>
      <c r="J465" s="332" t="s">
        <v>1318</v>
      </c>
      <c r="K465" s="337">
        <v>66112900319</v>
      </c>
      <c r="L465" s="338" t="s">
        <v>1498</v>
      </c>
      <c r="M465" s="298"/>
      <c r="N465" s="299"/>
    </row>
    <row r="466" spans="1:14" s="252" customFormat="1" ht="13" hidden="1" x14ac:dyDescent="0.25">
      <c r="A466" s="348" t="s">
        <v>940</v>
      </c>
      <c r="B466" s="349" t="s">
        <v>1307</v>
      </c>
      <c r="C466" s="349" t="s">
        <v>944</v>
      </c>
      <c r="D466" s="349" t="s">
        <v>373</v>
      </c>
      <c r="E466" s="350" t="str">
        <f t="shared" si="28"/>
        <v>Men Senior</v>
      </c>
      <c r="F466" s="351">
        <v>32967</v>
      </c>
      <c r="G466" s="352">
        <f t="shared" si="29"/>
        <v>44926</v>
      </c>
      <c r="H466" s="353">
        <f t="shared" si="30"/>
        <v>32</v>
      </c>
      <c r="I466" s="350" t="str">
        <f t="shared" si="32"/>
        <v>Senior</v>
      </c>
      <c r="J466" s="349" t="s">
        <v>1318</v>
      </c>
      <c r="K466" s="354">
        <v>66112900318</v>
      </c>
      <c r="L466" s="355" t="s">
        <v>1498</v>
      </c>
      <c r="M466" s="298"/>
      <c r="N466" s="299"/>
    </row>
    <row r="467" spans="1:14" hidden="1" x14ac:dyDescent="0.25">
      <c r="A467" s="331" t="s">
        <v>941</v>
      </c>
      <c r="B467" s="332" t="s">
        <v>41</v>
      </c>
      <c r="C467" s="332" t="s">
        <v>2104</v>
      </c>
      <c r="D467" s="332" t="s">
        <v>949</v>
      </c>
      <c r="E467" s="333" t="str">
        <f t="shared" si="28"/>
        <v>Men Veteran</v>
      </c>
      <c r="F467" s="356">
        <v>28810</v>
      </c>
      <c r="G467" s="335">
        <f t="shared" si="29"/>
        <v>44926</v>
      </c>
      <c r="H467" s="336">
        <f t="shared" si="30"/>
        <v>44</v>
      </c>
      <c r="I467" s="333" t="str">
        <f t="shared" si="32"/>
        <v>Veteran</v>
      </c>
      <c r="J467" s="332" t="s">
        <v>1318</v>
      </c>
      <c r="K467" s="337">
        <v>78111610343</v>
      </c>
      <c r="L467" s="338" t="s">
        <v>1498</v>
      </c>
      <c r="M467" s="294"/>
      <c r="N467" s="295"/>
    </row>
    <row r="468" spans="1:14" s="252" customFormat="1" ht="13" hidden="1" x14ac:dyDescent="0.25">
      <c r="A468" s="331" t="s">
        <v>942</v>
      </c>
      <c r="B468" s="332" t="s">
        <v>42</v>
      </c>
      <c r="C468" s="332" t="s">
        <v>952</v>
      </c>
      <c r="D468" s="332" t="s">
        <v>953</v>
      </c>
      <c r="E468" s="333" t="str">
        <f t="shared" si="28"/>
        <v>Men Master</v>
      </c>
      <c r="F468" s="356">
        <v>24804</v>
      </c>
      <c r="G468" s="335">
        <f t="shared" si="29"/>
        <v>44926</v>
      </c>
      <c r="H468" s="336">
        <f t="shared" si="30"/>
        <v>55</v>
      </c>
      <c r="I468" s="333" t="str">
        <f t="shared" si="32"/>
        <v>Master</v>
      </c>
      <c r="J468" s="332" t="s">
        <v>1318</v>
      </c>
      <c r="K468" s="337">
        <v>67112800048</v>
      </c>
      <c r="L468" s="338" t="s">
        <v>1498</v>
      </c>
      <c r="M468" s="298"/>
      <c r="N468" s="299"/>
    </row>
    <row r="469" spans="1:14" ht="13" hidden="1" x14ac:dyDescent="0.25">
      <c r="A469" s="339" t="s">
        <v>943</v>
      </c>
      <c r="B469" s="340" t="s">
        <v>38</v>
      </c>
      <c r="C469" s="340" t="s">
        <v>467</v>
      </c>
      <c r="D469" s="340" t="s">
        <v>366</v>
      </c>
      <c r="E469" s="341" t="str">
        <f t="shared" si="28"/>
        <v>Men Senior</v>
      </c>
      <c r="F469" s="342">
        <v>32630</v>
      </c>
      <c r="G469" s="343">
        <f t="shared" si="29"/>
        <v>44926</v>
      </c>
      <c r="H469" s="344">
        <f t="shared" si="30"/>
        <v>33</v>
      </c>
      <c r="I469" s="341" t="str">
        <f t="shared" si="32"/>
        <v>Senior</v>
      </c>
      <c r="J469" s="340" t="s">
        <v>1318</v>
      </c>
      <c r="K469" s="345">
        <v>89050200036</v>
      </c>
      <c r="L469" s="346" t="s">
        <v>1498</v>
      </c>
      <c r="M469" s="300"/>
      <c r="N469" s="295"/>
    </row>
    <row r="470" spans="1:14" ht="13" hidden="1" x14ac:dyDescent="0.25">
      <c r="A470" s="348" t="s">
        <v>954</v>
      </c>
      <c r="B470" s="349" t="s">
        <v>1396</v>
      </c>
      <c r="C470" s="349" t="s">
        <v>265</v>
      </c>
      <c r="D470" s="349" t="s">
        <v>220</v>
      </c>
      <c r="E470" s="350" t="str">
        <f t="shared" si="28"/>
        <v>Men Senior</v>
      </c>
      <c r="F470" s="351">
        <v>32006</v>
      </c>
      <c r="G470" s="352">
        <f t="shared" si="29"/>
        <v>44926</v>
      </c>
      <c r="H470" s="353">
        <f t="shared" si="30"/>
        <v>35</v>
      </c>
      <c r="I470" s="350" t="str">
        <f t="shared" si="32"/>
        <v>Senior</v>
      </c>
      <c r="J470" s="349" t="s">
        <v>1318</v>
      </c>
      <c r="K470" s="354">
        <v>89050200036</v>
      </c>
      <c r="L470" s="355" t="s">
        <v>1498</v>
      </c>
      <c r="M470" s="298"/>
      <c r="N470" s="299"/>
    </row>
    <row r="471" spans="1:14" ht="13" hidden="1" x14ac:dyDescent="0.25">
      <c r="A471" s="365" t="s">
        <v>955</v>
      </c>
      <c r="B471" s="349" t="s">
        <v>1431</v>
      </c>
      <c r="C471" s="349" t="s">
        <v>965</v>
      </c>
      <c r="D471" s="349" t="s">
        <v>134</v>
      </c>
      <c r="E471" s="350" t="str">
        <f t="shared" si="28"/>
        <v>Men Veteran</v>
      </c>
      <c r="F471" s="351">
        <v>29587</v>
      </c>
      <c r="G471" s="352">
        <f t="shared" si="29"/>
        <v>44926</v>
      </c>
      <c r="H471" s="353">
        <f t="shared" si="30"/>
        <v>42</v>
      </c>
      <c r="I471" s="350" t="str">
        <f t="shared" si="32"/>
        <v>Veteran</v>
      </c>
      <c r="J471" s="349" t="s">
        <v>1318</v>
      </c>
      <c r="K471" s="354">
        <v>87081700117</v>
      </c>
      <c r="L471" s="355" t="s">
        <v>1498</v>
      </c>
      <c r="M471" s="298"/>
      <c r="N471" s="299"/>
    </row>
    <row r="472" spans="1:14" hidden="1" x14ac:dyDescent="0.25">
      <c r="A472" s="348" t="s">
        <v>956</v>
      </c>
      <c r="B472" s="349" t="s">
        <v>1431</v>
      </c>
      <c r="C472" s="349" t="s">
        <v>95</v>
      </c>
      <c r="D472" s="349" t="s">
        <v>377</v>
      </c>
      <c r="E472" s="350" t="str">
        <f t="shared" si="28"/>
        <v>Men Senior</v>
      </c>
      <c r="F472" s="351">
        <v>31894</v>
      </c>
      <c r="G472" s="352">
        <f t="shared" si="29"/>
        <v>44926</v>
      </c>
      <c r="H472" s="353">
        <f t="shared" si="30"/>
        <v>35</v>
      </c>
      <c r="I472" s="350" t="str">
        <f t="shared" si="32"/>
        <v>Senior</v>
      </c>
      <c r="J472" s="349" t="s">
        <v>1318</v>
      </c>
      <c r="K472" s="354"/>
      <c r="L472" s="355"/>
      <c r="M472" s="294"/>
      <c r="N472" s="295"/>
    </row>
    <row r="473" spans="1:14" s="252" customFormat="1" ht="13" hidden="1" x14ac:dyDescent="0.25">
      <c r="A473" s="365" t="s">
        <v>957</v>
      </c>
      <c r="B473" s="349" t="s">
        <v>1431</v>
      </c>
      <c r="C473" s="349" t="s">
        <v>966</v>
      </c>
      <c r="D473" s="349" t="s">
        <v>111</v>
      </c>
      <c r="E473" s="350" t="str">
        <f t="shared" si="28"/>
        <v>Men Senior</v>
      </c>
      <c r="F473" s="351">
        <v>30322</v>
      </c>
      <c r="G473" s="352">
        <f t="shared" si="29"/>
        <v>44926</v>
      </c>
      <c r="H473" s="353">
        <f t="shared" si="30"/>
        <v>39</v>
      </c>
      <c r="I473" s="350" t="str">
        <f t="shared" si="32"/>
        <v>Senior</v>
      </c>
      <c r="J473" s="349" t="s">
        <v>1318</v>
      </c>
      <c r="K473" s="354">
        <v>8704275076080</v>
      </c>
      <c r="L473" s="355" t="s">
        <v>1501</v>
      </c>
      <c r="M473" s="300"/>
      <c r="N473" s="295"/>
    </row>
    <row r="474" spans="1:14" s="252" customFormat="1" ht="13" hidden="1" x14ac:dyDescent="0.25">
      <c r="A474" s="365" t="s">
        <v>959</v>
      </c>
      <c r="B474" s="349" t="s">
        <v>1431</v>
      </c>
      <c r="C474" s="349" t="s">
        <v>967</v>
      </c>
      <c r="D474" s="349" t="s">
        <v>273</v>
      </c>
      <c r="E474" s="350" t="str">
        <f t="shared" si="28"/>
        <v>Men Veteran</v>
      </c>
      <c r="F474" s="351">
        <v>28564</v>
      </c>
      <c r="G474" s="352">
        <f t="shared" si="29"/>
        <v>44926</v>
      </c>
      <c r="H474" s="353">
        <f t="shared" si="30"/>
        <v>44</v>
      </c>
      <c r="I474" s="350" t="str">
        <f t="shared" si="32"/>
        <v>Veteran</v>
      </c>
      <c r="J474" s="349" t="s">
        <v>1318</v>
      </c>
      <c r="K474" s="354"/>
      <c r="L474" s="355" t="s">
        <v>1498</v>
      </c>
      <c r="M474" s="300"/>
      <c r="N474" s="295"/>
    </row>
    <row r="475" spans="1:14" hidden="1" x14ac:dyDescent="0.25">
      <c r="A475" s="365" t="s">
        <v>960</v>
      </c>
      <c r="B475" s="349" t="s">
        <v>1430</v>
      </c>
      <c r="C475" s="349" t="s">
        <v>502</v>
      </c>
      <c r="D475" s="349" t="s">
        <v>378</v>
      </c>
      <c r="E475" s="350" t="str">
        <f t="shared" si="28"/>
        <v>Men Senior</v>
      </c>
      <c r="F475" s="351">
        <v>32613</v>
      </c>
      <c r="G475" s="352">
        <f t="shared" si="29"/>
        <v>44926</v>
      </c>
      <c r="H475" s="353">
        <f t="shared" si="30"/>
        <v>33</v>
      </c>
      <c r="I475" s="350" t="str">
        <f t="shared" si="32"/>
        <v>Senior</v>
      </c>
      <c r="J475" s="349" t="s">
        <v>1318</v>
      </c>
      <c r="K475" s="354"/>
      <c r="L475" s="355"/>
      <c r="M475" s="294"/>
      <c r="N475" s="295"/>
    </row>
    <row r="476" spans="1:14" hidden="1" x14ac:dyDescent="0.25">
      <c r="A476" s="348" t="s">
        <v>961</v>
      </c>
      <c r="B476" s="349" t="s">
        <v>1987</v>
      </c>
      <c r="C476" s="349" t="s">
        <v>971</v>
      </c>
      <c r="D476" s="349" t="s">
        <v>366</v>
      </c>
      <c r="E476" s="350" t="str">
        <f t="shared" si="28"/>
        <v>Men Master</v>
      </c>
      <c r="F476" s="351">
        <v>24222</v>
      </c>
      <c r="G476" s="352">
        <f t="shared" si="29"/>
        <v>44926</v>
      </c>
      <c r="H476" s="353">
        <f t="shared" si="30"/>
        <v>56</v>
      </c>
      <c r="I476" s="350" t="str">
        <f t="shared" si="32"/>
        <v>Master</v>
      </c>
      <c r="J476" s="349" t="s">
        <v>1318</v>
      </c>
      <c r="K476" s="354"/>
      <c r="L476" s="355"/>
      <c r="M476" s="294"/>
      <c r="N476" s="295"/>
    </row>
    <row r="477" spans="1:14" s="252" customFormat="1" hidden="1" x14ac:dyDescent="0.25">
      <c r="A477" s="365" t="s">
        <v>962</v>
      </c>
      <c r="B477" s="349" t="s">
        <v>1430</v>
      </c>
      <c r="C477" s="349" t="s">
        <v>201</v>
      </c>
      <c r="D477" s="349" t="s">
        <v>366</v>
      </c>
      <c r="E477" s="350" t="str">
        <f t="shared" si="28"/>
        <v>Men Senior</v>
      </c>
      <c r="F477" s="351">
        <v>36168</v>
      </c>
      <c r="G477" s="352">
        <f t="shared" si="29"/>
        <v>44926</v>
      </c>
      <c r="H477" s="353">
        <f t="shared" si="30"/>
        <v>23</v>
      </c>
      <c r="I477" s="350" t="str">
        <f t="shared" si="32"/>
        <v>Senior</v>
      </c>
      <c r="J477" s="349" t="s">
        <v>1318</v>
      </c>
      <c r="K477" s="354">
        <v>66042500619</v>
      </c>
      <c r="L477" s="355" t="s">
        <v>1498</v>
      </c>
      <c r="M477" s="294"/>
      <c r="N477" s="295"/>
    </row>
    <row r="478" spans="1:14" s="252" customFormat="1" hidden="1" x14ac:dyDescent="0.25">
      <c r="A478" s="365" t="s">
        <v>963</v>
      </c>
      <c r="B478" s="349" t="s">
        <v>1430</v>
      </c>
      <c r="C478" s="349" t="s">
        <v>110</v>
      </c>
      <c r="D478" s="349" t="s">
        <v>972</v>
      </c>
      <c r="E478" s="350" t="str">
        <f t="shared" si="28"/>
        <v>Men Senior</v>
      </c>
      <c r="F478" s="351">
        <v>32071</v>
      </c>
      <c r="G478" s="352">
        <f t="shared" si="29"/>
        <v>44926</v>
      </c>
      <c r="H478" s="353">
        <f t="shared" si="30"/>
        <v>35</v>
      </c>
      <c r="I478" s="350" t="str">
        <f t="shared" si="32"/>
        <v>Senior</v>
      </c>
      <c r="J478" s="349" t="s">
        <v>1318</v>
      </c>
      <c r="K478" s="354"/>
      <c r="L478" s="355"/>
      <c r="M478" s="294"/>
      <c r="N478" s="295"/>
    </row>
    <row r="479" spans="1:14" hidden="1" x14ac:dyDescent="0.25">
      <c r="A479" s="348" t="s">
        <v>964</v>
      </c>
      <c r="B479" s="349" t="s">
        <v>1987</v>
      </c>
      <c r="C479" s="349" t="s">
        <v>973</v>
      </c>
      <c r="D479" s="349" t="s">
        <v>974</v>
      </c>
      <c r="E479" s="350" t="str">
        <f t="shared" si="28"/>
        <v>Men Veteran</v>
      </c>
      <c r="F479" s="351">
        <v>28263</v>
      </c>
      <c r="G479" s="352">
        <f t="shared" si="29"/>
        <v>44926</v>
      </c>
      <c r="H479" s="353">
        <f t="shared" si="30"/>
        <v>45</v>
      </c>
      <c r="I479" s="350" t="str">
        <f t="shared" si="32"/>
        <v>Veteran</v>
      </c>
      <c r="J479" s="349" t="s">
        <v>1318</v>
      </c>
      <c r="K479" s="354"/>
      <c r="L479" s="355"/>
      <c r="M479" s="294"/>
      <c r="N479" s="295"/>
    </row>
    <row r="480" spans="1:14" ht="13" hidden="1" x14ac:dyDescent="0.25">
      <c r="A480" s="339" t="s">
        <v>969</v>
      </c>
      <c r="B480" s="340" t="s">
        <v>1981</v>
      </c>
      <c r="C480" s="340" t="s">
        <v>975</v>
      </c>
      <c r="D480" s="340" t="s">
        <v>180</v>
      </c>
      <c r="E480" s="341" t="str">
        <f t="shared" si="28"/>
        <v>Men Veteran</v>
      </c>
      <c r="F480" s="342">
        <v>28198</v>
      </c>
      <c r="G480" s="343">
        <f t="shared" si="29"/>
        <v>44926</v>
      </c>
      <c r="H480" s="344">
        <f t="shared" si="30"/>
        <v>45</v>
      </c>
      <c r="I480" s="341" t="str">
        <f t="shared" si="32"/>
        <v>Veteran</v>
      </c>
      <c r="J480" s="340" t="s">
        <v>1318</v>
      </c>
      <c r="K480" s="345">
        <v>77031400058</v>
      </c>
      <c r="L480" s="346" t="s">
        <v>1498</v>
      </c>
      <c r="M480" s="298"/>
      <c r="N480" s="299"/>
    </row>
    <row r="481" spans="1:14" s="252" customFormat="1" ht="13" hidden="1" x14ac:dyDescent="0.25">
      <c r="A481" s="339" t="s">
        <v>970</v>
      </c>
      <c r="B481" s="340" t="s">
        <v>47</v>
      </c>
      <c r="C481" s="340" t="s">
        <v>2105</v>
      </c>
      <c r="D481" s="340" t="s">
        <v>154</v>
      </c>
      <c r="E481" s="341" t="str">
        <f t="shared" si="28"/>
        <v>Men Veteran</v>
      </c>
      <c r="F481" s="342">
        <v>30060</v>
      </c>
      <c r="G481" s="343">
        <f t="shared" si="29"/>
        <v>44926</v>
      </c>
      <c r="H481" s="344">
        <f t="shared" si="30"/>
        <v>40</v>
      </c>
      <c r="I481" s="341" t="str">
        <f t="shared" si="32"/>
        <v>Veteran</v>
      </c>
      <c r="J481" s="340" t="s">
        <v>1318</v>
      </c>
      <c r="K481" s="345">
        <v>82041910569</v>
      </c>
      <c r="L481" s="346" t="s">
        <v>1498</v>
      </c>
      <c r="M481" s="298"/>
      <c r="N481" s="299"/>
    </row>
    <row r="482" spans="1:14" hidden="1" x14ac:dyDescent="0.25">
      <c r="A482" s="348" t="s">
        <v>976</v>
      </c>
      <c r="B482" s="349" t="s">
        <v>1405</v>
      </c>
      <c r="C482" s="349" t="s">
        <v>103</v>
      </c>
      <c r="D482" s="349" t="s">
        <v>985</v>
      </c>
      <c r="E482" s="350" t="str">
        <f t="shared" si="28"/>
        <v>Men Veteran</v>
      </c>
      <c r="F482" s="351">
        <v>27681</v>
      </c>
      <c r="G482" s="352">
        <f t="shared" si="29"/>
        <v>44926</v>
      </c>
      <c r="H482" s="353">
        <f t="shared" si="30"/>
        <v>47</v>
      </c>
      <c r="I482" s="350" t="str">
        <f t="shared" si="32"/>
        <v>Veteran</v>
      </c>
      <c r="J482" s="349" t="s">
        <v>1318</v>
      </c>
      <c r="K482" s="354">
        <v>56050200165</v>
      </c>
      <c r="L482" s="355"/>
      <c r="M482" s="294"/>
      <c r="N482" s="295"/>
    </row>
    <row r="483" spans="1:14" hidden="1" x14ac:dyDescent="0.25">
      <c r="A483" s="348" t="s">
        <v>977</v>
      </c>
      <c r="B483" s="349" t="s">
        <v>1405</v>
      </c>
      <c r="C483" s="349" t="s">
        <v>986</v>
      </c>
      <c r="D483" s="349" t="s">
        <v>987</v>
      </c>
      <c r="E483" s="350" t="str">
        <f t="shared" si="28"/>
        <v>Men Master</v>
      </c>
      <c r="F483" s="351">
        <v>24101</v>
      </c>
      <c r="G483" s="352">
        <f t="shared" si="29"/>
        <v>44926</v>
      </c>
      <c r="H483" s="353">
        <f t="shared" si="30"/>
        <v>57</v>
      </c>
      <c r="I483" s="350" t="str">
        <f t="shared" si="32"/>
        <v>Master</v>
      </c>
      <c r="J483" s="349" t="s">
        <v>1318</v>
      </c>
      <c r="K483" s="354"/>
      <c r="L483" s="355"/>
      <c r="M483" s="294"/>
      <c r="N483" s="295"/>
    </row>
    <row r="484" spans="1:14" hidden="1" x14ac:dyDescent="0.25">
      <c r="A484" s="348" t="s">
        <v>978</v>
      </c>
      <c r="B484" s="349" t="s">
        <v>1405</v>
      </c>
      <c r="C484" s="349" t="s">
        <v>76</v>
      </c>
      <c r="D484" s="349" t="s">
        <v>408</v>
      </c>
      <c r="E484" s="350" t="str">
        <f t="shared" si="28"/>
        <v>Men Veteran</v>
      </c>
      <c r="F484" s="351">
        <v>29024</v>
      </c>
      <c r="G484" s="352">
        <f t="shared" si="29"/>
        <v>44926</v>
      </c>
      <c r="H484" s="353">
        <f t="shared" si="30"/>
        <v>43</v>
      </c>
      <c r="I484" s="350" t="str">
        <f t="shared" si="32"/>
        <v>Veteran</v>
      </c>
      <c r="J484" s="349" t="s">
        <v>1318</v>
      </c>
      <c r="K484" s="354"/>
      <c r="L484" s="355"/>
      <c r="M484" s="294"/>
      <c r="N484" s="295"/>
    </row>
    <row r="485" spans="1:14" hidden="1" x14ac:dyDescent="0.25">
      <c r="A485" s="348" t="s">
        <v>979</v>
      </c>
      <c r="B485" s="349" t="s">
        <v>1405</v>
      </c>
      <c r="C485" s="349" t="s">
        <v>259</v>
      </c>
      <c r="D485" s="349" t="s">
        <v>988</v>
      </c>
      <c r="E485" s="350" t="str">
        <f t="shared" ref="E485:E548" si="33">CONCATENATE(J485," ",I485)</f>
        <v>Men Master</v>
      </c>
      <c r="F485" s="351">
        <v>24059</v>
      </c>
      <c r="G485" s="352">
        <f t="shared" ref="G485:G548" si="34">$G$5</f>
        <v>44926</v>
      </c>
      <c r="H485" s="353">
        <f t="shared" ref="H485:H548" si="35">INT(YEARFRAC(F485,G485))</f>
        <v>57</v>
      </c>
      <c r="I485" s="350" t="str">
        <f t="shared" si="32"/>
        <v>Master</v>
      </c>
      <c r="J485" s="349" t="s">
        <v>1318</v>
      </c>
      <c r="K485" s="354"/>
      <c r="L485" s="355"/>
      <c r="M485" s="294"/>
      <c r="N485" s="295"/>
    </row>
    <row r="486" spans="1:14" hidden="1" x14ac:dyDescent="0.25">
      <c r="A486" s="348" t="s">
        <v>980</v>
      </c>
      <c r="B486" s="349" t="s">
        <v>1405</v>
      </c>
      <c r="C486" s="349" t="s">
        <v>107</v>
      </c>
      <c r="D486" s="349" t="s">
        <v>160</v>
      </c>
      <c r="E486" s="350" t="str">
        <f t="shared" si="33"/>
        <v>Men Grand Masters</v>
      </c>
      <c r="F486" s="351">
        <v>22047</v>
      </c>
      <c r="G486" s="352">
        <f t="shared" si="34"/>
        <v>44926</v>
      </c>
      <c r="H486" s="353">
        <f t="shared" si="35"/>
        <v>62</v>
      </c>
      <c r="I486" s="350" t="str">
        <f t="shared" si="32"/>
        <v>Grand Masters</v>
      </c>
      <c r="J486" s="349" t="s">
        <v>1318</v>
      </c>
      <c r="K486" s="354"/>
      <c r="L486" s="355"/>
      <c r="M486" s="294"/>
      <c r="N486" s="295"/>
    </row>
    <row r="487" spans="1:14" ht="13" hidden="1" x14ac:dyDescent="0.25">
      <c r="A487" s="348" t="s">
        <v>981</v>
      </c>
      <c r="B487" s="349" t="s">
        <v>1405</v>
      </c>
      <c r="C487" s="349" t="s">
        <v>92</v>
      </c>
      <c r="D487" s="349" t="s">
        <v>160</v>
      </c>
      <c r="E487" s="350" t="str">
        <f t="shared" si="33"/>
        <v>Men Senior</v>
      </c>
      <c r="F487" s="351">
        <v>34721</v>
      </c>
      <c r="G487" s="352">
        <f t="shared" si="34"/>
        <v>44926</v>
      </c>
      <c r="H487" s="353">
        <f t="shared" si="35"/>
        <v>27</v>
      </c>
      <c r="I487" s="350" t="str">
        <f t="shared" si="32"/>
        <v>Senior</v>
      </c>
      <c r="J487" s="349" t="s">
        <v>1318</v>
      </c>
      <c r="K487" s="354">
        <v>60051100630</v>
      </c>
      <c r="L487" s="355" t="s">
        <v>1498</v>
      </c>
      <c r="M487" s="300"/>
      <c r="N487" s="295"/>
    </row>
    <row r="488" spans="1:14" hidden="1" x14ac:dyDescent="0.25">
      <c r="A488" s="339" t="s">
        <v>982</v>
      </c>
      <c r="B488" s="340" t="s">
        <v>44</v>
      </c>
      <c r="C488" s="340" t="s">
        <v>2106</v>
      </c>
      <c r="D488" s="340" t="s">
        <v>142</v>
      </c>
      <c r="E488" s="341" t="str">
        <f t="shared" si="33"/>
        <v>Men U/16</v>
      </c>
      <c r="F488" s="356">
        <v>40887</v>
      </c>
      <c r="G488" s="343">
        <f t="shared" si="34"/>
        <v>44926</v>
      </c>
      <c r="H488" s="344">
        <f t="shared" si="35"/>
        <v>11</v>
      </c>
      <c r="I488" s="341" t="str">
        <f t="shared" si="32"/>
        <v>U/16</v>
      </c>
      <c r="J488" s="340" t="s">
        <v>1318</v>
      </c>
      <c r="K488" s="345">
        <v>10122011</v>
      </c>
      <c r="L488" s="346" t="s">
        <v>1498</v>
      </c>
      <c r="M488" s="294"/>
      <c r="N488" s="295"/>
    </row>
    <row r="489" spans="1:14" ht="13" hidden="1" x14ac:dyDescent="0.25">
      <c r="A489" s="339" t="s">
        <v>983</v>
      </c>
      <c r="B489" s="340" t="s">
        <v>47</v>
      </c>
      <c r="C489" s="340" t="s">
        <v>110</v>
      </c>
      <c r="D489" s="340" t="s">
        <v>2107</v>
      </c>
      <c r="E489" s="341" t="str">
        <f t="shared" si="33"/>
        <v>Men Veteran</v>
      </c>
      <c r="F489" s="342">
        <v>29550</v>
      </c>
      <c r="G489" s="343">
        <f t="shared" si="34"/>
        <v>44926</v>
      </c>
      <c r="H489" s="344">
        <f t="shared" si="35"/>
        <v>42</v>
      </c>
      <c r="I489" s="341" t="str">
        <f t="shared" si="32"/>
        <v>Veteran</v>
      </c>
      <c r="J489" s="340" t="s">
        <v>1318</v>
      </c>
      <c r="K489" s="345">
        <v>88072900013</v>
      </c>
      <c r="L489" s="346" t="s">
        <v>1498</v>
      </c>
      <c r="M489" s="300"/>
      <c r="N489" s="295"/>
    </row>
    <row r="490" spans="1:14" s="252" customFormat="1" hidden="1" x14ac:dyDescent="0.25">
      <c r="A490" s="348" t="s">
        <v>984</v>
      </c>
      <c r="B490" s="349" t="s">
        <v>1399</v>
      </c>
      <c r="C490" s="349" t="s">
        <v>254</v>
      </c>
      <c r="D490" s="349" t="s">
        <v>255</v>
      </c>
      <c r="E490" s="350" t="str">
        <f t="shared" si="33"/>
        <v>Men Veteran</v>
      </c>
      <c r="F490" s="351">
        <v>27793</v>
      </c>
      <c r="G490" s="352">
        <f t="shared" si="34"/>
        <v>44926</v>
      </c>
      <c r="H490" s="353">
        <f t="shared" si="35"/>
        <v>46</v>
      </c>
      <c r="I490" s="350" t="str">
        <f t="shared" si="32"/>
        <v>Veteran</v>
      </c>
      <c r="J490" s="349" t="s">
        <v>1318</v>
      </c>
      <c r="K490" s="354">
        <v>80112510620</v>
      </c>
      <c r="L490" s="355" t="s">
        <v>1498</v>
      </c>
      <c r="M490" s="294"/>
      <c r="N490" s="295"/>
    </row>
    <row r="491" spans="1:14" s="252" customFormat="1" hidden="1" x14ac:dyDescent="0.25">
      <c r="A491" s="348" t="s">
        <v>990</v>
      </c>
      <c r="B491" s="349" t="s">
        <v>1399</v>
      </c>
      <c r="C491" s="349" t="s">
        <v>994</v>
      </c>
      <c r="D491" s="349" t="s">
        <v>255</v>
      </c>
      <c r="E491" s="350" t="str">
        <f t="shared" si="33"/>
        <v>Men U/21</v>
      </c>
      <c r="F491" s="351">
        <v>37624</v>
      </c>
      <c r="G491" s="352">
        <f t="shared" si="34"/>
        <v>44926</v>
      </c>
      <c r="H491" s="353">
        <f t="shared" si="35"/>
        <v>19</v>
      </c>
      <c r="I491" s="350" t="str">
        <f t="shared" si="32"/>
        <v>U/21</v>
      </c>
      <c r="J491" s="349" t="s">
        <v>1318</v>
      </c>
      <c r="K491" s="354"/>
      <c r="L491" s="355"/>
      <c r="M491" s="294"/>
      <c r="N491" s="295"/>
    </row>
    <row r="492" spans="1:14" hidden="1" x14ac:dyDescent="0.25">
      <c r="A492" s="348" t="s">
        <v>991</v>
      </c>
      <c r="B492" s="349" t="s">
        <v>1431</v>
      </c>
      <c r="C492" s="349" t="s">
        <v>995</v>
      </c>
      <c r="D492" s="349" t="s">
        <v>996</v>
      </c>
      <c r="E492" s="350" t="str">
        <f t="shared" si="33"/>
        <v>Men Veteran</v>
      </c>
      <c r="F492" s="351">
        <v>29222</v>
      </c>
      <c r="G492" s="352">
        <f t="shared" si="34"/>
        <v>44926</v>
      </c>
      <c r="H492" s="353">
        <f t="shared" si="35"/>
        <v>42</v>
      </c>
      <c r="I492" s="350" t="str">
        <f t="shared" si="32"/>
        <v>Veteran</v>
      </c>
      <c r="J492" s="349" t="s">
        <v>1318</v>
      </c>
      <c r="K492" s="354"/>
      <c r="L492" s="355"/>
      <c r="M492" s="294"/>
      <c r="N492" s="295"/>
    </row>
    <row r="493" spans="1:14" s="252" customFormat="1" hidden="1" x14ac:dyDescent="0.25">
      <c r="A493" s="348" t="s">
        <v>992</v>
      </c>
      <c r="B493" s="349" t="s">
        <v>1431</v>
      </c>
      <c r="C493" s="349" t="s">
        <v>997</v>
      </c>
      <c r="D493" s="349" t="s">
        <v>1225</v>
      </c>
      <c r="E493" s="350" t="str">
        <f t="shared" si="33"/>
        <v>Ladies Master</v>
      </c>
      <c r="F493" s="351">
        <v>24476</v>
      </c>
      <c r="G493" s="352">
        <f t="shared" si="34"/>
        <v>44926</v>
      </c>
      <c r="H493" s="353">
        <f t="shared" si="35"/>
        <v>55</v>
      </c>
      <c r="I493" s="350" t="str">
        <f t="shared" si="32"/>
        <v>Master</v>
      </c>
      <c r="J493" s="349" t="s">
        <v>67</v>
      </c>
      <c r="K493" s="354"/>
      <c r="L493" s="355"/>
      <c r="M493" s="294"/>
      <c r="N493" s="295"/>
    </row>
    <row r="494" spans="1:14" s="252" customFormat="1" hidden="1" x14ac:dyDescent="0.25">
      <c r="A494" s="339" t="s">
        <v>993</v>
      </c>
      <c r="B494" s="340" t="s">
        <v>48</v>
      </c>
      <c r="C494" s="340" t="s">
        <v>1001</v>
      </c>
      <c r="D494" s="340" t="s">
        <v>2013</v>
      </c>
      <c r="E494" s="341" t="str">
        <f t="shared" si="33"/>
        <v>Men Master</v>
      </c>
      <c r="F494" s="342">
        <v>23370</v>
      </c>
      <c r="G494" s="343">
        <f t="shared" si="34"/>
        <v>44926</v>
      </c>
      <c r="H494" s="344">
        <f t="shared" si="35"/>
        <v>59</v>
      </c>
      <c r="I494" s="341" t="str">
        <f t="shared" si="32"/>
        <v>Master</v>
      </c>
      <c r="J494" s="340" t="s">
        <v>1318</v>
      </c>
      <c r="K494" s="345">
        <v>63122510097</v>
      </c>
      <c r="L494" s="346" t="s">
        <v>1498</v>
      </c>
      <c r="M494" s="294"/>
      <c r="N494" s="295"/>
    </row>
    <row r="495" spans="1:14" ht="13" hidden="1" x14ac:dyDescent="0.25">
      <c r="A495" s="348" t="s">
        <v>998</v>
      </c>
      <c r="B495" s="349" t="s">
        <v>1309</v>
      </c>
      <c r="C495" s="349" t="s">
        <v>1002</v>
      </c>
      <c r="D495" s="349" t="s">
        <v>1003</v>
      </c>
      <c r="E495" s="350" t="str">
        <f t="shared" si="33"/>
        <v>Men Veteran</v>
      </c>
      <c r="F495" s="351">
        <v>29972</v>
      </c>
      <c r="G495" s="352">
        <f t="shared" si="34"/>
        <v>44926</v>
      </c>
      <c r="H495" s="353">
        <f t="shared" si="35"/>
        <v>40</v>
      </c>
      <c r="I495" s="350" t="str">
        <f t="shared" si="32"/>
        <v>Veteran</v>
      </c>
      <c r="J495" s="349" t="s">
        <v>1318</v>
      </c>
      <c r="K495" s="354">
        <v>63122510097</v>
      </c>
      <c r="L495" s="355" t="s">
        <v>1498</v>
      </c>
      <c r="M495" s="298"/>
      <c r="N495" s="299"/>
    </row>
    <row r="496" spans="1:14" hidden="1" x14ac:dyDescent="0.25">
      <c r="A496" s="348" t="s">
        <v>999</v>
      </c>
      <c r="B496" s="349" t="s">
        <v>1309</v>
      </c>
      <c r="C496" s="349" t="s">
        <v>1004</v>
      </c>
      <c r="D496" s="349" t="s">
        <v>350</v>
      </c>
      <c r="E496" s="350" t="str">
        <f t="shared" si="33"/>
        <v>Men Senior</v>
      </c>
      <c r="F496" s="351">
        <v>36670</v>
      </c>
      <c r="G496" s="352">
        <f t="shared" si="34"/>
        <v>44926</v>
      </c>
      <c r="H496" s="353">
        <f t="shared" si="35"/>
        <v>22</v>
      </c>
      <c r="I496" s="350" t="str">
        <f t="shared" si="32"/>
        <v>Senior</v>
      </c>
      <c r="J496" s="349" t="s">
        <v>1318</v>
      </c>
      <c r="K496" s="354"/>
      <c r="L496" s="355"/>
      <c r="M496" s="294"/>
      <c r="N496" s="295"/>
    </row>
    <row r="497" spans="1:14" ht="13" hidden="1" x14ac:dyDescent="0.25">
      <c r="A497" s="348" t="s">
        <v>1000</v>
      </c>
      <c r="B497" s="349" t="s">
        <v>1309</v>
      </c>
      <c r="C497" s="349" t="s">
        <v>107</v>
      </c>
      <c r="D497" s="349" t="s">
        <v>147</v>
      </c>
      <c r="E497" s="350" t="str">
        <f t="shared" si="33"/>
        <v>Men Senior</v>
      </c>
      <c r="F497" s="351">
        <v>36762</v>
      </c>
      <c r="G497" s="352">
        <f t="shared" si="34"/>
        <v>44926</v>
      </c>
      <c r="H497" s="353">
        <f t="shared" si="35"/>
        <v>22</v>
      </c>
      <c r="I497" s="350" t="str">
        <f t="shared" si="32"/>
        <v>Senior</v>
      </c>
      <c r="J497" s="349" t="s">
        <v>1318</v>
      </c>
      <c r="K497" s="354"/>
      <c r="L497" s="355" t="s">
        <v>1498</v>
      </c>
      <c r="M497" s="300"/>
      <c r="N497" s="295"/>
    </row>
    <row r="498" spans="1:14" hidden="1" x14ac:dyDescent="0.25">
      <c r="A498" s="348" t="s">
        <v>1005</v>
      </c>
      <c r="B498" s="349" t="s">
        <v>1517</v>
      </c>
      <c r="C498" s="349" t="s">
        <v>324</v>
      </c>
      <c r="D498" s="349" t="s">
        <v>146</v>
      </c>
      <c r="E498" s="350" t="str">
        <f t="shared" si="33"/>
        <v>Men Grand Masters</v>
      </c>
      <c r="F498" s="351"/>
      <c r="G498" s="352">
        <f t="shared" si="34"/>
        <v>44926</v>
      </c>
      <c r="H498" s="353">
        <f t="shared" si="35"/>
        <v>123</v>
      </c>
      <c r="I498" s="350" t="str">
        <f t="shared" si="32"/>
        <v>Grand Masters</v>
      </c>
      <c r="J498" s="349" t="s">
        <v>1318</v>
      </c>
      <c r="K498" s="354"/>
      <c r="L498" s="355"/>
      <c r="M498" s="294"/>
      <c r="N498" s="295"/>
    </row>
    <row r="499" spans="1:14" hidden="1" x14ac:dyDescent="0.25">
      <c r="A499" s="339" t="s">
        <v>1006</v>
      </c>
      <c r="B499" s="340" t="s">
        <v>43</v>
      </c>
      <c r="C499" s="340" t="s">
        <v>1013</v>
      </c>
      <c r="D499" s="340" t="s">
        <v>295</v>
      </c>
      <c r="E499" s="341" t="str">
        <f t="shared" si="33"/>
        <v>Men U/21</v>
      </c>
      <c r="F499" s="342">
        <v>37924</v>
      </c>
      <c r="G499" s="343">
        <f t="shared" si="34"/>
        <v>44926</v>
      </c>
      <c r="H499" s="344">
        <f t="shared" si="35"/>
        <v>19</v>
      </c>
      <c r="I499" s="341" t="str">
        <f t="shared" si="32"/>
        <v>U/21</v>
      </c>
      <c r="J499" s="340" t="s">
        <v>1318</v>
      </c>
      <c r="K499" s="345">
        <v>20031030</v>
      </c>
      <c r="L499" s="346" t="s">
        <v>1498</v>
      </c>
      <c r="M499" s="294"/>
      <c r="N499" s="295"/>
    </row>
    <row r="500" spans="1:14" hidden="1" x14ac:dyDescent="0.25">
      <c r="A500" s="331" t="s">
        <v>1007</v>
      </c>
      <c r="B500" s="332" t="s">
        <v>44</v>
      </c>
      <c r="C500" s="332" t="s">
        <v>994</v>
      </c>
      <c r="D500" s="332" t="s">
        <v>180</v>
      </c>
      <c r="E500" s="333" t="str">
        <f t="shared" si="33"/>
        <v>Men Veteran</v>
      </c>
      <c r="F500" s="334">
        <v>29129</v>
      </c>
      <c r="G500" s="335">
        <f t="shared" si="34"/>
        <v>44926</v>
      </c>
      <c r="H500" s="336">
        <f t="shared" si="35"/>
        <v>43</v>
      </c>
      <c r="I500" s="333" t="str">
        <f t="shared" si="32"/>
        <v>Veteran</v>
      </c>
      <c r="J500" s="332" t="s">
        <v>1318</v>
      </c>
      <c r="K500" s="337">
        <v>79100100307</v>
      </c>
      <c r="L500" s="338" t="s">
        <v>1498</v>
      </c>
      <c r="M500" s="294"/>
      <c r="N500" s="295"/>
    </row>
    <row r="501" spans="1:14" ht="13" hidden="1" x14ac:dyDescent="0.25">
      <c r="A501" s="348" t="s">
        <v>1008</v>
      </c>
      <c r="B501" s="349" t="s">
        <v>1062</v>
      </c>
      <c r="C501" s="349" t="s">
        <v>1021</v>
      </c>
      <c r="D501" s="349" t="s">
        <v>146</v>
      </c>
      <c r="E501" s="350" t="str">
        <f t="shared" si="33"/>
        <v>Men Master</v>
      </c>
      <c r="F501" s="357">
        <v>23791</v>
      </c>
      <c r="G501" s="352">
        <f t="shared" si="34"/>
        <v>44926</v>
      </c>
      <c r="H501" s="353">
        <f t="shared" si="35"/>
        <v>57</v>
      </c>
      <c r="I501" s="350" t="str">
        <f t="shared" si="32"/>
        <v>Master</v>
      </c>
      <c r="J501" s="349" t="s">
        <v>1318</v>
      </c>
      <c r="K501" s="354">
        <v>79100100307</v>
      </c>
      <c r="L501" s="355" t="s">
        <v>1498</v>
      </c>
      <c r="M501" s="298"/>
      <c r="N501" s="299"/>
    </row>
    <row r="502" spans="1:14" hidden="1" x14ac:dyDescent="0.25">
      <c r="A502" s="348" t="s">
        <v>1009</v>
      </c>
      <c r="B502" s="349" t="s">
        <v>1308</v>
      </c>
      <c r="C502" s="349" t="s">
        <v>196</v>
      </c>
      <c r="D502" s="349" t="s">
        <v>1022</v>
      </c>
      <c r="E502" s="350" t="str">
        <f t="shared" si="33"/>
        <v>Men Grand Masters</v>
      </c>
      <c r="F502" s="351"/>
      <c r="G502" s="352">
        <f t="shared" si="34"/>
        <v>44926</v>
      </c>
      <c r="H502" s="353">
        <f t="shared" si="35"/>
        <v>123</v>
      </c>
      <c r="I502" s="350" t="str">
        <f t="shared" si="32"/>
        <v>Grand Masters</v>
      </c>
      <c r="J502" s="349" t="s">
        <v>1318</v>
      </c>
      <c r="K502" s="354"/>
      <c r="L502" s="355"/>
      <c r="M502" s="294"/>
      <c r="N502" s="295"/>
    </row>
    <row r="503" spans="1:14" hidden="1" x14ac:dyDescent="0.25">
      <c r="A503" s="348" t="s">
        <v>1010</v>
      </c>
      <c r="B503" s="349" t="s">
        <v>1308</v>
      </c>
      <c r="C503" s="349" t="s">
        <v>1023</v>
      </c>
      <c r="D503" s="349" t="s">
        <v>350</v>
      </c>
      <c r="E503" s="350" t="str">
        <f t="shared" si="33"/>
        <v>Men Veteran</v>
      </c>
      <c r="F503" s="351">
        <v>29587</v>
      </c>
      <c r="G503" s="352">
        <f t="shared" si="34"/>
        <v>44926</v>
      </c>
      <c r="H503" s="353">
        <f t="shared" si="35"/>
        <v>42</v>
      </c>
      <c r="I503" s="350" t="str">
        <f t="shared" si="32"/>
        <v>Veteran</v>
      </c>
      <c r="J503" s="349" t="s">
        <v>1318</v>
      </c>
      <c r="K503" s="354"/>
      <c r="L503" s="355"/>
      <c r="M503" s="294"/>
      <c r="N503" s="295"/>
    </row>
    <row r="504" spans="1:14" s="252" customFormat="1" ht="13" hidden="1" x14ac:dyDescent="0.25">
      <c r="A504" s="348" t="s">
        <v>1011</v>
      </c>
      <c r="B504" s="349" t="s">
        <v>1308</v>
      </c>
      <c r="C504" s="349" t="s">
        <v>1024</v>
      </c>
      <c r="D504" s="349" t="s">
        <v>273</v>
      </c>
      <c r="E504" s="350" t="str">
        <f t="shared" si="33"/>
        <v>Men Grand Masters</v>
      </c>
      <c r="F504" s="351">
        <v>22671</v>
      </c>
      <c r="G504" s="352">
        <f t="shared" si="34"/>
        <v>44926</v>
      </c>
      <c r="H504" s="353">
        <f t="shared" si="35"/>
        <v>60</v>
      </c>
      <c r="I504" s="350" t="str">
        <f t="shared" si="32"/>
        <v>Grand Masters</v>
      </c>
      <c r="J504" s="349" t="s">
        <v>1318</v>
      </c>
      <c r="K504" s="354">
        <v>81012110362</v>
      </c>
      <c r="L504" s="355" t="s">
        <v>1498</v>
      </c>
      <c r="M504" s="300"/>
      <c r="N504" s="295"/>
    </row>
    <row r="505" spans="1:14" s="252" customFormat="1" hidden="1" x14ac:dyDescent="0.25">
      <c r="A505" s="331" t="s">
        <v>1012</v>
      </c>
      <c r="B505" s="332" t="s">
        <v>49</v>
      </c>
      <c r="C505" s="332" t="s">
        <v>1029</v>
      </c>
      <c r="D505" s="332" t="s">
        <v>273</v>
      </c>
      <c r="E505" s="333" t="str">
        <f t="shared" si="33"/>
        <v>Men U/21</v>
      </c>
      <c r="F505" s="334">
        <v>38682</v>
      </c>
      <c r="G505" s="335">
        <f t="shared" si="34"/>
        <v>44926</v>
      </c>
      <c r="H505" s="336">
        <f t="shared" si="35"/>
        <v>17</v>
      </c>
      <c r="I505" s="333" t="str">
        <f t="shared" si="32"/>
        <v>U/21</v>
      </c>
      <c r="J505" s="332" t="s">
        <v>1318</v>
      </c>
      <c r="K505" s="337">
        <v>20051126</v>
      </c>
      <c r="L505" s="338" t="s">
        <v>1498</v>
      </c>
      <c r="M505" s="296"/>
      <c r="N505" s="299"/>
    </row>
    <row r="506" spans="1:14" s="252" customFormat="1" hidden="1" x14ac:dyDescent="0.25">
      <c r="A506" s="339" t="s">
        <v>1025</v>
      </c>
      <c r="B506" s="340" t="s">
        <v>50</v>
      </c>
      <c r="C506" s="340" t="s">
        <v>82</v>
      </c>
      <c r="D506" s="340" t="s">
        <v>171</v>
      </c>
      <c r="E506" s="341" t="str">
        <f t="shared" si="33"/>
        <v>Men Veteran</v>
      </c>
      <c r="F506" s="342">
        <v>26696</v>
      </c>
      <c r="G506" s="343">
        <f t="shared" si="34"/>
        <v>44926</v>
      </c>
      <c r="H506" s="344">
        <f t="shared" si="35"/>
        <v>49</v>
      </c>
      <c r="I506" s="341" t="str">
        <f t="shared" si="32"/>
        <v>Veteran</v>
      </c>
      <c r="J506" s="340" t="s">
        <v>1318</v>
      </c>
      <c r="K506" s="345">
        <v>20051126</v>
      </c>
      <c r="L506" s="346" t="s">
        <v>1498</v>
      </c>
      <c r="M506" s="296"/>
      <c r="N506" s="299"/>
    </row>
    <row r="507" spans="1:14" ht="13" hidden="1" x14ac:dyDescent="0.25">
      <c r="A507" s="339" t="s">
        <v>1026</v>
      </c>
      <c r="B507" s="340" t="s">
        <v>50</v>
      </c>
      <c r="C507" s="340" t="s">
        <v>242</v>
      </c>
      <c r="D507" s="340" t="s">
        <v>125</v>
      </c>
      <c r="E507" s="341" t="str">
        <f t="shared" si="33"/>
        <v>Men Senior</v>
      </c>
      <c r="F507" s="342">
        <v>31705</v>
      </c>
      <c r="G507" s="343">
        <f t="shared" si="34"/>
        <v>44926</v>
      </c>
      <c r="H507" s="344">
        <f t="shared" si="35"/>
        <v>36</v>
      </c>
      <c r="I507" s="341" t="str">
        <f t="shared" si="32"/>
        <v>Senior</v>
      </c>
      <c r="J507" s="340" t="s">
        <v>1318</v>
      </c>
      <c r="K507" s="345">
        <v>86102000544</v>
      </c>
      <c r="L507" s="346" t="s">
        <v>1498</v>
      </c>
      <c r="M507" s="298"/>
      <c r="N507" s="299"/>
    </row>
    <row r="508" spans="1:14" ht="13" hidden="1" x14ac:dyDescent="0.25">
      <c r="A508" s="339" t="s">
        <v>1027</v>
      </c>
      <c r="B508" s="340" t="s">
        <v>38</v>
      </c>
      <c r="C508" s="340" t="s">
        <v>250</v>
      </c>
      <c r="D508" s="340" t="s">
        <v>1158</v>
      </c>
      <c r="E508" s="341" t="str">
        <f t="shared" si="33"/>
        <v>Men Senior</v>
      </c>
      <c r="F508" s="342">
        <v>32203</v>
      </c>
      <c r="G508" s="343">
        <f t="shared" si="34"/>
        <v>44926</v>
      </c>
      <c r="H508" s="344">
        <f t="shared" si="35"/>
        <v>34</v>
      </c>
      <c r="I508" s="341" t="str">
        <f t="shared" si="32"/>
        <v>Senior</v>
      </c>
      <c r="J508" s="340" t="s">
        <v>1318</v>
      </c>
      <c r="K508" s="345">
        <v>88030100604</v>
      </c>
      <c r="L508" s="346" t="s">
        <v>1498</v>
      </c>
      <c r="M508" s="298"/>
      <c r="N508" s="299"/>
    </row>
    <row r="509" spans="1:14" ht="13" hidden="1" x14ac:dyDescent="0.25">
      <c r="A509" s="348" t="s">
        <v>1028</v>
      </c>
      <c r="B509" s="349" t="s">
        <v>1293</v>
      </c>
      <c r="C509" s="349" t="s">
        <v>1031</v>
      </c>
      <c r="D509" s="349" t="s">
        <v>1032</v>
      </c>
      <c r="E509" s="350" t="str">
        <f t="shared" si="33"/>
        <v>Men Senior</v>
      </c>
      <c r="F509" s="357">
        <v>30734</v>
      </c>
      <c r="G509" s="352">
        <f t="shared" si="34"/>
        <v>44926</v>
      </c>
      <c r="H509" s="353">
        <f t="shared" si="35"/>
        <v>38</v>
      </c>
      <c r="I509" s="350" t="str">
        <f t="shared" si="32"/>
        <v>Senior</v>
      </c>
      <c r="J509" s="349" t="s">
        <v>1318</v>
      </c>
      <c r="K509" s="354">
        <v>88030100604</v>
      </c>
      <c r="L509" s="355" t="s">
        <v>1498</v>
      </c>
      <c r="M509" s="298"/>
      <c r="N509" s="299"/>
    </row>
    <row r="510" spans="1:14" ht="13" hidden="1" x14ac:dyDescent="0.25">
      <c r="A510" s="331" t="s">
        <v>1033</v>
      </c>
      <c r="B510" s="332" t="s">
        <v>41</v>
      </c>
      <c r="C510" s="332" t="s">
        <v>318</v>
      </c>
      <c r="D510" s="332" t="s">
        <v>2108</v>
      </c>
      <c r="E510" s="333" t="str">
        <f t="shared" si="33"/>
        <v>Men U/21</v>
      </c>
      <c r="F510" s="356">
        <v>37330</v>
      </c>
      <c r="G510" s="335">
        <f t="shared" si="34"/>
        <v>44926</v>
      </c>
      <c r="H510" s="336">
        <f t="shared" si="35"/>
        <v>20</v>
      </c>
      <c r="I510" s="333" t="str">
        <f t="shared" si="32"/>
        <v>U/21</v>
      </c>
      <c r="J510" s="332" t="s">
        <v>1318</v>
      </c>
      <c r="K510" s="362" t="s">
        <v>2109</v>
      </c>
      <c r="L510" s="338" t="s">
        <v>1498</v>
      </c>
      <c r="M510" s="298"/>
      <c r="N510" s="299"/>
    </row>
    <row r="511" spans="1:14" hidden="1" x14ac:dyDescent="0.25">
      <c r="A511" s="339" t="s">
        <v>1034</v>
      </c>
      <c r="B511" s="340" t="s">
        <v>43</v>
      </c>
      <c r="C511" s="340" t="s">
        <v>2110</v>
      </c>
      <c r="D511" s="340" t="s">
        <v>326</v>
      </c>
      <c r="E511" s="341" t="str">
        <f t="shared" si="33"/>
        <v>Men U/21</v>
      </c>
      <c r="F511" s="347">
        <v>37257</v>
      </c>
      <c r="G511" s="343">
        <f t="shared" si="34"/>
        <v>44926</v>
      </c>
      <c r="H511" s="344">
        <f t="shared" si="35"/>
        <v>21</v>
      </c>
      <c r="I511" s="341" t="str">
        <f t="shared" si="32"/>
        <v>U/21</v>
      </c>
      <c r="J511" s="340" t="s">
        <v>1318</v>
      </c>
      <c r="K511" s="345">
        <v>2031500147</v>
      </c>
      <c r="L511" s="346" t="s">
        <v>1498</v>
      </c>
      <c r="M511" s="294"/>
      <c r="N511" s="295"/>
    </row>
    <row r="512" spans="1:14" s="252" customFormat="1" hidden="1" x14ac:dyDescent="0.25">
      <c r="A512" s="348" t="s">
        <v>1035</v>
      </c>
      <c r="B512" s="349" t="s">
        <v>1017</v>
      </c>
      <c r="C512" s="349" t="s">
        <v>103</v>
      </c>
      <c r="D512" s="349" t="s">
        <v>154</v>
      </c>
      <c r="E512" s="350" t="str">
        <f t="shared" si="33"/>
        <v>Men Grand Masters</v>
      </c>
      <c r="F512" s="351"/>
      <c r="G512" s="352">
        <f t="shared" si="34"/>
        <v>44926</v>
      </c>
      <c r="H512" s="353">
        <f t="shared" si="35"/>
        <v>123</v>
      </c>
      <c r="I512" s="350" t="str">
        <f t="shared" si="32"/>
        <v>Grand Masters</v>
      </c>
      <c r="J512" s="349" t="s">
        <v>1318</v>
      </c>
      <c r="K512" s="354" t="s">
        <v>2111</v>
      </c>
      <c r="L512" s="355" t="s">
        <v>1498</v>
      </c>
      <c r="M512" s="294"/>
      <c r="N512" s="295"/>
    </row>
    <row r="513" spans="1:14" hidden="1" x14ac:dyDescent="0.25">
      <c r="A513" s="348" t="s">
        <v>1036</v>
      </c>
      <c r="B513" s="349" t="s">
        <v>1017</v>
      </c>
      <c r="C513" s="349" t="s">
        <v>1070</v>
      </c>
      <c r="D513" s="349" t="s">
        <v>1071</v>
      </c>
      <c r="E513" s="350" t="str">
        <f t="shared" si="33"/>
        <v>Men Grand Masters</v>
      </c>
      <c r="F513" s="349"/>
      <c r="G513" s="352">
        <f t="shared" si="34"/>
        <v>44926</v>
      </c>
      <c r="H513" s="353">
        <f t="shared" si="35"/>
        <v>123</v>
      </c>
      <c r="I513" s="350" t="str">
        <f t="shared" si="32"/>
        <v>Grand Masters</v>
      </c>
      <c r="J513" s="349" t="s">
        <v>1318</v>
      </c>
      <c r="K513" s="354"/>
      <c r="L513" s="355"/>
      <c r="M513" s="294"/>
      <c r="N513" s="295"/>
    </row>
    <row r="514" spans="1:14" s="252" customFormat="1" hidden="1" x14ac:dyDescent="0.25">
      <c r="A514" s="339" t="s">
        <v>1037</v>
      </c>
      <c r="B514" s="340" t="s">
        <v>48</v>
      </c>
      <c r="C514" s="340" t="s">
        <v>1072</v>
      </c>
      <c r="D514" s="340" t="s">
        <v>346</v>
      </c>
      <c r="E514" s="341" t="str">
        <f t="shared" si="33"/>
        <v>Men Grand Masters</v>
      </c>
      <c r="F514" s="342">
        <v>22166</v>
      </c>
      <c r="G514" s="343">
        <f t="shared" si="34"/>
        <v>44926</v>
      </c>
      <c r="H514" s="344">
        <f t="shared" si="35"/>
        <v>62</v>
      </c>
      <c r="I514" s="341" t="str">
        <f t="shared" si="32"/>
        <v>Grand Masters</v>
      </c>
      <c r="J514" s="340" t="s">
        <v>1318</v>
      </c>
      <c r="K514" s="345" t="s">
        <v>2112</v>
      </c>
      <c r="L514" s="346" t="s">
        <v>1501</v>
      </c>
      <c r="M514" s="294"/>
      <c r="N514" s="295"/>
    </row>
    <row r="515" spans="1:14" ht="13" hidden="1" x14ac:dyDescent="0.25">
      <c r="A515" s="348" t="s">
        <v>1038</v>
      </c>
      <c r="B515" s="349" t="s">
        <v>1309</v>
      </c>
      <c r="C515" s="349" t="s">
        <v>320</v>
      </c>
      <c r="D515" s="349" t="s">
        <v>1810</v>
      </c>
      <c r="E515" s="350" t="str">
        <f t="shared" si="33"/>
        <v>Men Veteran</v>
      </c>
      <c r="F515" s="351">
        <v>28817</v>
      </c>
      <c r="G515" s="352">
        <f t="shared" si="34"/>
        <v>44926</v>
      </c>
      <c r="H515" s="353">
        <f t="shared" si="35"/>
        <v>44</v>
      </c>
      <c r="I515" s="350" t="str">
        <f t="shared" si="32"/>
        <v>Veteran</v>
      </c>
      <c r="J515" s="349" t="s">
        <v>1318</v>
      </c>
      <c r="K515" s="354">
        <v>6009075156088</v>
      </c>
      <c r="L515" s="355" t="s">
        <v>1501</v>
      </c>
      <c r="M515" s="298"/>
      <c r="N515" s="299"/>
    </row>
    <row r="516" spans="1:14" hidden="1" x14ac:dyDescent="0.25">
      <c r="A516" s="348" t="s">
        <v>1073</v>
      </c>
      <c r="B516" s="349" t="s">
        <v>1309</v>
      </c>
      <c r="C516" s="349" t="s">
        <v>1811</v>
      </c>
      <c r="D516" s="349" t="s">
        <v>1810</v>
      </c>
      <c r="E516" s="350" t="str">
        <f t="shared" si="33"/>
        <v>Men U/16</v>
      </c>
      <c r="F516" s="351">
        <v>39600</v>
      </c>
      <c r="G516" s="352">
        <f t="shared" si="34"/>
        <v>44926</v>
      </c>
      <c r="H516" s="353">
        <f t="shared" si="35"/>
        <v>14</v>
      </c>
      <c r="I516" s="350" t="str">
        <f t="shared" si="32"/>
        <v>U/16</v>
      </c>
      <c r="J516" s="349" t="s">
        <v>1318</v>
      </c>
      <c r="K516" s="354"/>
      <c r="L516" s="355"/>
      <c r="M516" s="294"/>
      <c r="N516" s="295"/>
    </row>
    <row r="517" spans="1:14" hidden="1" x14ac:dyDescent="0.25">
      <c r="A517" s="348" t="s">
        <v>1074</v>
      </c>
      <c r="B517" s="349" t="s">
        <v>1017</v>
      </c>
      <c r="C517" s="349" t="s">
        <v>1083</v>
      </c>
      <c r="D517" s="349" t="s">
        <v>1071</v>
      </c>
      <c r="E517" s="350" t="str">
        <f t="shared" si="33"/>
        <v>Men Grand Masters</v>
      </c>
      <c r="F517" s="351"/>
      <c r="G517" s="352">
        <f t="shared" si="34"/>
        <v>44926</v>
      </c>
      <c r="H517" s="353">
        <f t="shared" si="35"/>
        <v>123</v>
      </c>
      <c r="I517" s="350" t="str">
        <f t="shared" si="32"/>
        <v>Grand Masters</v>
      </c>
      <c r="J517" s="349" t="s">
        <v>1318</v>
      </c>
      <c r="K517" s="354"/>
      <c r="L517" s="355"/>
      <c r="M517" s="294"/>
      <c r="N517" s="295"/>
    </row>
    <row r="518" spans="1:14" hidden="1" x14ac:dyDescent="0.25">
      <c r="A518" s="348" t="s">
        <v>1075</v>
      </c>
      <c r="B518" s="349" t="s">
        <v>1309</v>
      </c>
      <c r="C518" s="349" t="s">
        <v>1084</v>
      </c>
      <c r="D518" s="349" t="s">
        <v>2113</v>
      </c>
      <c r="E518" s="350" t="str">
        <f t="shared" si="33"/>
        <v>Ladies Grand Masters</v>
      </c>
      <c r="F518" s="349">
        <v>22657</v>
      </c>
      <c r="G518" s="352">
        <f t="shared" si="34"/>
        <v>44926</v>
      </c>
      <c r="H518" s="353">
        <f t="shared" si="35"/>
        <v>60</v>
      </c>
      <c r="I518" s="350" t="str">
        <f t="shared" si="32"/>
        <v>Grand Masters</v>
      </c>
      <c r="J518" s="349" t="s">
        <v>67</v>
      </c>
      <c r="K518" s="354"/>
      <c r="L518" s="355"/>
      <c r="M518" s="294"/>
      <c r="N518" s="295"/>
    </row>
    <row r="519" spans="1:14" ht="13" hidden="1" x14ac:dyDescent="0.25">
      <c r="A519" s="331" t="s">
        <v>1076</v>
      </c>
      <c r="B519" s="332" t="s">
        <v>44</v>
      </c>
      <c r="C519" s="332" t="s">
        <v>110</v>
      </c>
      <c r="D519" s="332" t="s">
        <v>188</v>
      </c>
      <c r="E519" s="333" t="str">
        <f t="shared" si="33"/>
        <v>Men Master</v>
      </c>
      <c r="F519" s="334">
        <v>24723</v>
      </c>
      <c r="G519" s="335">
        <f t="shared" si="34"/>
        <v>44926</v>
      </c>
      <c r="H519" s="336">
        <f t="shared" si="35"/>
        <v>55</v>
      </c>
      <c r="I519" s="333" t="str">
        <f t="shared" si="32"/>
        <v>Master</v>
      </c>
      <c r="J519" s="332" t="s">
        <v>1318</v>
      </c>
      <c r="K519" s="337">
        <v>67090810054</v>
      </c>
      <c r="L519" s="338" t="s">
        <v>1498</v>
      </c>
      <c r="M519" s="298"/>
      <c r="N519" s="299"/>
    </row>
    <row r="520" spans="1:14" ht="13" hidden="1" x14ac:dyDescent="0.25">
      <c r="A520" s="348" t="s">
        <v>1077</v>
      </c>
      <c r="B520" s="349" t="s">
        <v>1062</v>
      </c>
      <c r="C520" s="349" t="s">
        <v>196</v>
      </c>
      <c r="D520" s="349" t="s">
        <v>1085</v>
      </c>
      <c r="E520" s="350" t="str">
        <f t="shared" si="33"/>
        <v>Men Veteran</v>
      </c>
      <c r="F520" s="351">
        <v>28835</v>
      </c>
      <c r="G520" s="352">
        <f t="shared" si="34"/>
        <v>44926</v>
      </c>
      <c r="H520" s="353">
        <f t="shared" si="35"/>
        <v>44</v>
      </c>
      <c r="I520" s="350" t="str">
        <f>IF(H520="","Men Senior",IF(H520&gt;59.999,"Grand Masters",IF(H520&gt;49.999,"Master",IF(H520&gt;39.999,"Veteran",IF(H520&gt;21.999,"Senior",IF(H520&gt;16.999,"U/21","U/16"))))))</f>
        <v>Veteran</v>
      </c>
      <c r="J520" s="349" t="s">
        <v>1318</v>
      </c>
      <c r="K520" s="354">
        <v>6805190091088</v>
      </c>
      <c r="L520" s="355" t="s">
        <v>1501</v>
      </c>
      <c r="M520" s="298"/>
      <c r="N520" s="299"/>
    </row>
    <row r="521" spans="1:14" s="252" customFormat="1" hidden="1" x14ac:dyDescent="0.25">
      <c r="A521" s="331" t="s">
        <v>1078</v>
      </c>
      <c r="B521" s="332" t="s">
        <v>42</v>
      </c>
      <c r="C521" s="332" t="s">
        <v>2114</v>
      </c>
      <c r="D521" s="366" t="s">
        <v>1627</v>
      </c>
      <c r="E521" s="333" t="str">
        <f t="shared" si="33"/>
        <v>Men U/16</v>
      </c>
      <c r="F521" s="356">
        <v>41731</v>
      </c>
      <c r="G521" s="335">
        <f t="shared" si="34"/>
        <v>44926</v>
      </c>
      <c r="H521" s="336">
        <f t="shared" si="35"/>
        <v>8</v>
      </c>
      <c r="I521" s="333" t="str">
        <f>IF(H521="","Senior",IF(H521&gt;59.999,"Grand Masters",IF(H521&gt;49.999,"Master",IF(H521&gt;39.999,"Veteran",IF(H521&gt;21.999,"Senior",IF(H521&gt;16.999,"U/21","U/16"))))))</f>
        <v>U/16</v>
      </c>
      <c r="J521" s="332" t="s">
        <v>1318</v>
      </c>
      <c r="K521" s="362">
        <v>20140402</v>
      </c>
      <c r="L521" s="338" t="s">
        <v>1498</v>
      </c>
      <c r="M521" s="294"/>
      <c r="N521" s="295"/>
    </row>
    <row r="522" spans="1:14" s="252" customFormat="1" hidden="1" x14ac:dyDescent="0.25">
      <c r="A522" s="339" t="s">
        <v>1079</v>
      </c>
      <c r="B522" s="340" t="s">
        <v>50</v>
      </c>
      <c r="C522" s="340" t="s">
        <v>1088</v>
      </c>
      <c r="D522" s="340" t="s">
        <v>1142</v>
      </c>
      <c r="E522" s="341" t="str">
        <f t="shared" si="33"/>
        <v>Men Veteran</v>
      </c>
      <c r="F522" s="342">
        <v>27079</v>
      </c>
      <c r="G522" s="343">
        <f t="shared" si="34"/>
        <v>44926</v>
      </c>
      <c r="H522" s="344">
        <f t="shared" si="35"/>
        <v>48</v>
      </c>
      <c r="I522" s="341" t="str">
        <f>IF(H522="","Senior",IF(H522&gt;59.999,"Grand Masters",IF(H522&gt;49.999,"Master",IF(H522&gt;39.999,"Veteran",IF(H522&gt;21.999,"Senior",IF(H522&gt;16.999,"U/21","U/16"))))))</f>
        <v>Veteran</v>
      </c>
      <c r="J522" s="340" t="s">
        <v>1318</v>
      </c>
      <c r="K522" s="345">
        <v>7402190020</v>
      </c>
      <c r="L522" s="346" t="s">
        <v>1498</v>
      </c>
      <c r="M522" s="294"/>
      <c r="N522" s="295"/>
    </row>
    <row r="523" spans="1:14" ht="13" hidden="1" x14ac:dyDescent="0.25">
      <c r="A523" s="348" t="s">
        <v>1080</v>
      </c>
      <c r="B523" s="349" t="s">
        <v>1293</v>
      </c>
      <c r="C523" s="349" t="s">
        <v>1086</v>
      </c>
      <c r="D523" s="349" t="s">
        <v>1087</v>
      </c>
      <c r="E523" s="350" t="str">
        <f t="shared" si="33"/>
        <v>Men Senior</v>
      </c>
      <c r="F523" s="351">
        <v>36189</v>
      </c>
      <c r="G523" s="352">
        <f t="shared" si="34"/>
        <v>44926</v>
      </c>
      <c r="H523" s="353">
        <f t="shared" si="35"/>
        <v>23</v>
      </c>
      <c r="I523" s="350" t="str">
        <f>IF(H523="","Senior",IF(H523&gt;59.999,"Grand Masters",IF(H523&gt;49.999,"Master",IF(H523&gt;39.999,"Veteran",IF(H523&gt;21.999,"Senior",IF(H523&gt;16.999,"U/21","U/16"))))))</f>
        <v>Senior</v>
      </c>
      <c r="J523" s="349" t="s">
        <v>1318</v>
      </c>
      <c r="K523" s="354">
        <v>7402190020</v>
      </c>
      <c r="L523" s="355" t="s">
        <v>1498</v>
      </c>
      <c r="M523" s="298"/>
      <c r="N523" s="299"/>
    </row>
    <row r="524" spans="1:14" ht="13" hidden="1" x14ac:dyDescent="0.25">
      <c r="A524" s="348" t="s">
        <v>1081</v>
      </c>
      <c r="B524" s="349" t="s">
        <v>1292</v>
      </c>
      <c r="C524" s="349" t="s">
        <v>202</v>
      </c>
      <c r="D524" s="349" t="s">
        <v>1089</v>
      </c>
      <c r="E524" s="350" t="str">
        <f t="shared" si="33"/>
        <v>Men Veteran</v>
      </c>
      <c r="F524" s="351">
        <v>28790</v>
      </c>
      <c r="G524" s="352">
        <f t="shared" si="34"/>
        <v>44926</v>
      </c>
      <c r="H524" s="353">
        <f t="shared" si="35"/>
        <v>44</v>
      </c>
      <c r="I524" s="350" t="str">
        <f>IF(H524="","Senior",IF(H524&gt;59.999,"Grand Masters",IF(H524&gt;49.999,"Master",IF(H524&gt;39.999,"Veteran",IF(H524&gt;21.999,"Senior",IF(H524&gt;16.999,"U/21","U/16"))))))</f>
        <v>Veteran</v>
      </c>
      <c r="J524" s="349" t="s">
        <v>1318</v>
      </c>
      <c r="K524" s="354">
        <v>99012900255</v>
      </c>
      <c r="L524" s="355" t="s">
        <v>1498</v>
      </c>
      <c r="M524" s="300"/>
      <c r="N524" s="295"/>
    </row>
    <row r="525" spans="1:14" ht="13" hidden="1" x14ac:dyDescent="0.25">
      <c r="A525" s="348" t="s">
        <v>1082</v>
      </c>
      <c r="B525" s="349" t="s">
        <v>1292</v>
      </c>
      <c r="C525" s="349" t="s">
        <v>1090</v>
      </c>
      <c r="D525" s="349" t="s">
        <v>373</v>
      </c>
      <c r="E525" s="350" t="str">
        <f t="shared" si="33"/>
        <v>Men Senior</v>
      </c>
      <c r="F525" s="351">
        <v>33368</v>
      </c>
      <c r="G525" s="352">
        <f t="shared" si="34"/>
        <v>44926</v>
      </c>
      <c r="H525" s="353">
        <f t="shared" si="35"/>
        <v>31</v>
      </c>
      <c r="I525" s="350" t="str">
        <f>IF(H525="","Men Senior",IF(H525&gt;59.999,"Grand Masters",IF(H525&gt;49.999,"Master",IF(H525&gt;39.999,"Veteran",IF(H525&gt;21.999,"Senior",IF(H525&gt;16.999,"U/21","U/16"))))))</f>
        <v>Senior</v>
      </c>
      <c r="J525" s="349" t="s">
        <v>1318</v>
      </c>
      <c r="K525" s="354">
        <v>78102700106</v>
      </c>
      <c r="L525" s="355" t="s">
        <v>1498</v>
      </c>
      <c r="M525" s="300"/>
      <c r="N525" s="295"/>
    </row>
    <row r="526" spans="1:14" ht="13" hidden="1" x14ac:dyDescent="0.25">
      <c r="A526" s="348" t="s">
        <v>1091</v>
      </c>
      <c r="B526" s="349" t="s">
        <v>1308</v>
      </c>
      <c r="C526" s="349" t="s">
        <v>146</v>
      </c>
      <c r="D526" s="349" t="s">
        <v>1094</v>
      </c>
      <c r="E526" s="350" t="str">
        <f t="shared" si="33"/>
        <v>Men Veteran</v>
      </c>
      <c r="F526" s="351">
        <v>26990</v>
      </c>
      <c r="G526" s="352">
        <f t="shared" si="34"/>
        <v>44926</v>
      </c>
      <c r="H526" s="353">
        <f t="shared" si="35"/>
        <v>49</v>
      </c>
      <c r="I526" s="350" t="str">
        <f>IF(H526="","Men Senior",IF(H526&gt;59.999,"Grand Masters",IF(H526&gt;49.999,"Master",IF(H526&gt;39.999,"Veteran",IF(H526&gt;21.999,"Senior",IF(H526&gt;16.999,"U/21","U/16"))))))</f>
        <v>Veteran</v>
      </c>
      <c r="J526" s="349" t="s">
        <v>1318</v>
      </c>
      <c r="K526" s="354">
        <v>91051000076</v>
      </c>
      <c r="L526" s="355" t="s">
        <v>1498</v>
      </c>
      <c r="M526" s="300"/>
      <c r="N526" s="295"/>
    </row>
    <row r="527" spans="1:14" ht="13" hidden="1" x14ac:dyDescent="0.25">
      <c r="A527" s="348" t="s">
        <v>1092</v>
      </c>
      <c r="B527" s="349" t="s">
        <v>1405</v>
      </c>
      <c r="C527" s="349" t="s">
        <v>183</v>
      </c>
      <c r="D527" s="349" t="s">
        <v>1095</v>
      </c>
      <c r="E527" s="350" t="str">
        <f t="shared" si="33"/>
        <v>Men Grand Masters</v>
      </c>
      <c r="F527" s="351">
        <v>21494</v>
      </c>
      <c r="G527" s="352">
        <f t="shared" si="34"/>
        <v>44926</v>
      </c>
      <c r="H527" s="353">
        <f t="shared" si="35"/>
        <v>64</v>
      </c>
      <c r="I527" s="350" t="str">
        <f t="shared" ref="I527:I590" si="36">IF(H527="","Senior",IF(H527&gt;59.999,"Grand Masters",IF(H527&gt;49.999,"Master",IF(H527&gt;39.999,"Veteran",IF(H527&gt;21.999,"Senior",IF(H527&gt;16.999,"U/21","U/16"))))))</f>
        <v>Grand Masters</v>
      </c>
      <c r="J527" s="349" t="s">
        <v>1318</v>
      </c>
      <c r="K527" s="354">
        <v>73112200047</v>
      </c>
      <c r="L527" s="355" t="s">
        <v>1498</v>
      </c>
      <c r="M527" s="298"/>
      <c r="N527" s="299"/>
    </row>
    <row r="528" spans="1:14" hidden="1" x14ac:dyDescent="0.25">
      <c r="A528" s="348" t="s">
        <v>1093</v>
      </c>
      <c r="B528" s="349" t="s">
        <v>1310</v>
      </c>
      <c r="C528" s="349" t="s">
        <v>1096</v>
      </c>
      <c r="D528" s="349" t="s">
        <v>350</v>
      </c>
      <c r="E528" s="350" t="str">
        <f t="shared" si="33"/>
        <v>Men Senior</v>
      </c>
      <c r="F528" s="351">
        <v>32091</v>
      </c>
      <c r="G528" s="352">
        <f t="shared" si="34"/>
        <v>44926</v>
      </c>
      <c r="H528" s="353">
        <f t="shared" si="35"/>
        <v>35</v>
      </c>
      <c r="I528" s="350" t="str">
        <f t="shared" si="36"/>
        <v>Senior</v>
      </c>
      <c r="J528" s="349" t="s">
        <v>1318</v>
      </c>
      <c r="K528" s="354"/>
      <c r="L528" s="355"/>
      <c r="M528" s="294"/>
      <c r="N528" s="295"/>
    </row>
    <row r="529" spans="1:14" ht="13" hidden="1" x14ac:dyDescent="0.25">
      <c r="A529" s="339" t="s">
        <v>1098</v>
      </c>
      <c r="B529" s="340" t="s">
        <v>43</v>
      </c>
      <c r="C529" s="340" t="s">
        <v>2115</v>
      </c>
      <c r="D529" s="340" t="s">
        <v>154</v>
      </c>
      <c r="E529" s="341" t="str">
        <f t="shared" si="33"/>
        <v>Men Senior</v>
      </c>
      <c r="F529" s="347">
        <v>31454</v>
      </c>
      <c r="G529" s="343">
        <f t="shared" si="34"/>
        <v>44926</v>
      </c>
      <c r="H529" s="344">
        <f t="shared" si="35"/>
        <v>36</v>
      </c>
      <c r="I529" s="341" t="str">
        <f t="shared" si="36"/>
        <v>Senior</v>
      </c>
      <c r="J529" s="340" t="s">
        <v>1318</v>
      </c>
      <c r="K529" s="345">
        <v>87111000102</v>
      </c>
      <c r="L529" s="346" t="s">
        <v>1498</v>
      </c>
      <c r="M529" s="300"/>
      <c r="N529" s="295"/>
    </row>
    <row r="530" spans="1:14" hidden="1" x14ac:dyDescent="0.25">
      <c r="A530" s="339" t="s">
        <v>1099</v>
      </c>
      <c r="B530" s="340" t="s">
        <v>43</v>
      </c>
      <c r="C530" s="340" t="s">
        <v>103</v>
      </c>
      <c r="D530" s="340" t="s">
        <v>1097</v>
      </c>
      <c r="E530" s="341" t="str">
        <f t="shared" si="33"/>
        <v>Men Veteran</v>
      </c>
      <c r="F530" s="342">
        <v>28866</v>
      </c>
      <c r="G530" s="343">
        <f t="shared" si="34"/>
        <v>44926</v>
      </c>
      <c r="H530" s="344">
        <f t="shared" si="35"/>
        <v>43</v>
      </c>
      <c r="I530" s="341" t="str">
        <f t="shared" si="36"/>
        <v>Veteran</v>
      </c>
      <c r="J530" s="340" t="s">
        <v>1318</v>
      </c>
      <c r="K530" s="345">
        <v>79011110455</v>
      </c>
      <c r="L530" s="346" t="s">
        <v>1498</v>
      </c>
      <c r="M530" s="294"/>
      <c r="N530" s="295"/>
    </row>
    <row r="531" spans="1:14" hidden="1" x14ac:dyDescent="0.25">
      <c r="A531" s="348" t="s">
        <v>1100</v>
      </c>
      <c r="B531" s="349" t="s">
        <v>1517</v>
      </c>
      <c r="C531" s="349" t="s">
        <v>259</v>
      </c>
      <c r="D531" s="349" t="s">
        <v>134</v>
      </c>
      <c r="E531" s="350" t="str">
        <f t="shared" si="33"/>
        <v>Men Grand Masters</v>
      </c>
      <c r="F531" s="351"/>
      <c r="G531" s="352">
        <f t="shared" si="34"/>
        <v>44926</v>
      </c>
      <c r="H531" s="353">
        <f t="shared" si="35"/>
        <v>123</v>
      </c>
      <c r="I531" s="350" t="str">
        <f t="shared" si="36"/>
        <v>Grand Masters</v>
      </c>
      <c r="J531" s="349" t="s">
        <v>1318</v>
      </c>
      <c r="K531" s="354"/>
      <c r="L531" s="355"/>
      <c r="M531" s="294"/>
      <c r="N531" s="295"/>
    </row>
    <row r="532" spans="1:14" hidden="1" x14ac:dyDescent="0.25">
      <c r="A532" s="348" t="s">
        <v>1101</v>
      </c>
      <c r="B532" s="349" t="s">
        <v>1308</v>
      </c>
      <c r="C532" s="349" t="s">
        <v>1107</v>
      </c>
      <c r="D532" s="349" t="s">
        <v>111</v>
      </c>
      <c r="E532" s="350" t="str">
        <f t="shared" si="33"/>
        <v>Men Senior</v>
      </c>
      <c r="F532" s="351">
        <v>32233</v>
      </c>
      <c r="G532" s="352">
        <f t="shared" si="34"/>
        <v>44926</v>
      </c>
      <c r="H532" s="353">
        <f t="shared" si="35"/>
        <v>34</v>
      </c>
      <c r="I532" s="350" t="str">
        <f t="shared" si="36"/>
        <v>Senior</v>
      </c>
      <c r="J532" s="349" t="s">
        <v>1318</v>
      </c>
      <c r="K532" s="354"/>
      <c r="L532" s="355"/>
      <c r="M532" s="294"/>
      <c r="N532" s="295"/>
    </row>
    <row r="533" spans="1:14" hidden="1" x14ac:dyDescent="0.25">
      <c r="A533" s="339" t="s">
        <v>1102</v>
      </c>
      <c r="B533" s="340" t="s">
        <v>50</v>
      </c>
      <c r="C533" s="340" t="s">
        <v>124</v>
      </c>
      <c r="D533" s="340" t="s">
        <v>125</v>
      </c>
      <c r="E533" s="341" t="str">
        <f t="shared" si="33"/>
        <v>Men Senior</v>
      </c>
      <c r="F533" s="342">
        <v>31117</v>
      </c>
      <c r="G533" s="343">
        <f t="shared" si="34"/>
        <v>44926</v>
      </c>
      <c r="H533" s="344">
        <f t="shared" si="35"/>
        <v>37</v>
      </c>
      <c r="I533" s="341" t="str">
        <f t="shared" si="36"/>
        <v>Senior</v>
      </c>
      <c r="J533" s="340" t="s">
        <v>1318</v>
      </c>
      <c r="K533" s="345">
        <v>85031110678</v>
      </c>
      <c r="L533" s="346" t="s">
        <v>1498</v>
      </c>
      <c r="M533" s="294"/>
      <c r="N533" s="295"/>
    </row>
    <row r="534" spans="1:14" hidden="1" x14ac:dyDescent="0.25">
      <c r="A534" s="339" t="s">
        <v>1103</v>
      </c>
      <c r="B534" s="340" t="s">
        <v>47</v>
      </c>
      <c r="C534" s="340" t="s">
        <v>258</v>
      </c>
      <c r="D534" s="340" t="s">
        <v>2116</v>
      </c>
      <c r="E534" s="341" t="str">
        <f t="shared" si="33"/>
        <v>Men Grand Masters</v>
      </c>
      <c r="F534" s="342">
        <v>22406</v>
      </c>
      <c r="G534" s="343">
        <f t="shared" si="34"/>
        <v>44926</v>
      </c>
      <c r="H534" s="344">
        <f t="shared" si="35"/>
        <v>61</v>
      </c>
      <c r="I534" s="341" t="str">
        <f t="shared" si="36"/>
        <v>Grand Masters</v>
      </c>
      <c r="J534" s="340" t="s">
        <v>1318</v>
      </c>
      <c r="K534" s="345">
        <v>61050501608</v>
      </c>
      <c r="L534" s="346" t="s">
        <v>1498</v>
      </c>
      <c r="M534" s="294"/>
      <c r="N534" s="295"/>
    </row>
    <row r="535" spans="1:14" ht="13" hidden="1" x14ac:dyDescent="0.25">
      <c r="A535" s="331" t="s">
        <v>1104</v>
      </c>
      <c r="B535" s="332" t="s">
        <v>44</v>
      </c>
      <c r="C535" s="332" t="s">
        <v>1111</v>
      </c>
      <c r="D535" s="332" t="s">
        <v>180</v>
      </c>
      <c r="E535" s="333" t="str">
        <f t="shared" si="33"/>
        <v>Men U/16</v>
      </c>
      <c r="F535" s="334">
        <v>39066</v>
      </c>
      <c r="G535" s="335">
        <f t="shared" si="34"/>
        <v>44926</v>
      </c>
      <c r="H535" s="336">
        <f t="shared" si="35"/>
        <v>16</v>
      </c>
      <c r="I535" s="333" t="str">
        <f t="shared" si="36"/>
        <v>U/16</v>
      </c>
      <c r="J535" s="332" t="s">
        <v>1318</v>
      </c>
      <c r="K535" s="337">
        <v>20061215</v>
      </c>
      <c r="L535" s="338" t="s">
        <v>1498</v>
      </c>
      <c r="M535" s="298"/>
      <c r="N535" s="299"/>
    </row>
    <row r="536" spans="1:14" ht="13" hidden="1" x14ac:dyDescent="0.25">
      <c r="A536" s="365" t="s">
        <v>1105</v>
      </c>
      <c r="B536" s="349" t="s">
        <v>1430</v>
      </c>
      <c r="C536" s="349" t="s">
        <v>259</v>
      </c>
      <c r="D536" s="349" t="s">
        <v>947</v>
      </c>
      <c r="E536" s="350" t="str">
        <f t="shared" si="33"/>
        <v>Men Master</v>
      </c>
      <c r="F536" s="351">
        <v>24625</v>
      </c>
      <c r="G536" s="352">
        <f t="shared" si="34"/>
        <v>44926</v>
      </c>
      <c r="H536" s="353">
        <f t="shared" si="35"/>
        <v>55</v>
      </c>
      <c r="I536" s="350" t="str">
        <f t="shared" si="36"/>
        <v>Master</v>
      </c>
      <c r="J536" s="349" t="s">
        <v>1318</v>
      </c>
      <c r="K536" s="354">
        <v>39066</v>
      </c>
      <c r="L536" s="355" t="s">
        <v>1498</v>
      </c>
      <c r="M536" s="298"/>
      <c r="N536" s="299"/>
    </row>
    <row r="537" spans="1:14" hidden="1" x14ac:dyDescent="0.25">
      <c r="A537" s="365" t="s">
        <v>1106</v>
      </c>
      <c r="B537" s="349" t="s">
        <v>1430</v>
      </c>
      <c r="C537" s="349" t="s">
        <v>1115</v>
      </c>
      <c r="D537" s="349" t="s">
        <v>947</v>
      </c>
      <c r="E537" s="350" t="str">
        <f t="shared" si="33"/>
        <v>Men Master</v>
      </c>
      <c r="F537" s="357">
        <v>25654</v>
      </c>
      <c r="G537" s="352">
        <f t="shared" si="34"/>
        <v>44926</v>
      </c>
      <c r="H537" s="353">
        <f t="shared" si="35"/>
        <v>52</v>
      </c>
      <c r="I537" s="350" t="str">
        <f t="shared" si="36"/>
        <v>Master</v>
      </c>
      <c r="J537" s="349" t="s">
        <v>1318</v>
      </c>
      <c r="K537" s="354"/>
      <c r="L537" s="355"/>
      <c r="M537" s="294"/>
      <c r="N537" s="295"/>
    </row>
    <row r="538" spans="1:14" hidden="1" x14ac:dyDescent="0.25">
      <c r="A538" s="348" t="s">
        <v>1112</v>
      </c>
      <c r="B538" s="349" t="s">
        <v>1293</v>
      </c>
      <c r="C538" s="349" t="s">
        <v>1118</v>
      </c>
      <c r="D538" s="349" t="s">
        <v>1097</v>
      </c>
      <c r="E538" s="350" t="str">
        <f t="shared" si="33"/>
        <v>Men Veteran</v>
      </c>
      <c r="F538" s="357">
        <v>29140</v>
      </c>
      <c r="G538" s="352">
        <f t="shared" si="34"/>
        <v>44926</v>
      </c>
      <c r="H538" s="353">
        <f t="shared" si="35"/>
        <v>43</v>
      </c>
      <c r="I538" s="350" t="str">
        <f t="shared" si="36"/>
        <v>Veteran</v>
      </c>
      <c r="J538" s="349" t="s">
        <v>1318</v>
      </c>
      <c r="K538" s="354"/>
      <c r="L538" s="355"/>
      <c r="M538" s="294"/>
      <c r="N538" s="295"/>
    </row>
    <row r="539" spans="1:14" ht="13" hidden="1" x14ac:dyDescent="0.25">
      <c r="A539" s="348" t="s">
        <v>1113</v>
      </c>
      <c r="B539" s="349" t="s">
        <v>1384</v>
      </c>
      <c r="C539" s="349" t="s">
        <v>1120</v>
      </c>
      <c r="D539" s="349" t="s">
        <v>1121</v>
      </c>
      <c r="E539" s="350" t="str">
        <f t="shared" si="33"/>
        <v>Men Senior</v>
      </c>
      <c r="F539" s="351">
        <v>36452</v>
      </c>
      <c r="G539" s="352">
        <f t="shared" si="34"/>
        <v>44926</v>
      </c>
      <c r="H539" s="353">
        <f t="shared" si="35"/>
        <v>23</v>
      </c>
      <c r="I539" s="350" t="str">
        <f t="shared" si="36"/>
        <v>Senior</v>
      </c>
      <c r="J539" s="349" t="s">
        <v>1318</v>
      </c>
      <c r="K539" s="354">
        <v>79101210793</v>
      </c>
      <c r="L539" s="355" t="s">
        <v>1498</v>
      </c>
      <c r="M539" s="298"/>
      <c r="N539" s="299"/>
    </row>
    <row r="540" spans="1:14" hidden="1" x14ac:dyDescent="0.25">
      <c r="A540" s="348" t="s">
        <v>1114</v>
      </c>
      <c r="B540" s="349" t="s">
        <v>1384</v>
      </c>
      <c r="C540" s="349" t="s">
        <v>127</v>
      </c>
      <c r="D540" s="349" t="s">
        <v>1121</v>
      </c>
      <c r="E540" s="350" t="str">
        <f t="shared" si="33"/>
        <v>Men Master</v>
      </c>
      <c r="F540" s="351">
        <v>24651</v>
      </c>
      <c r="G540" s="352">
        <f t="shared" si="34"/>
        <v>44926</v>
      </c>
      <c r="H540" s="353">
        <f t="shared" si="35"/>
        <v>55</v>
      </c>
      <c r="I540" s="350" t="str">
        <f t="shared" si="36"/>
        <v>Master</v>
      </c>
      <c r="J540" s="349" t="s">
        <v>1318</v>
      </c>
      <c r="K540" s="354"/>
      <c r="L540" s="355"/>
      <c r="M540" s="294"/>
      <c r="N540" s="295"/>
    </row>
    <row r="541" spans="1:14" hidden="1" x14ac:dyDescent="0.25">
      <c r="A541" s="348" t="s">
        <v>1122</v>
      </c>
      <c r="B541" s="349" t="s">
        <v>1517</v>
      </c>
      <c r="C541" s="349" t="s">
        <v>1126</v>
      </c>
      <c r="D541" s="349" t="s">
        <v>1125</v>
      </c>
      <c r="E541" s="350" t="str">
        <f t="shared" si="33"/>
        <v>Men Senior</v>
      </c>
      <c r="F541" s="351">
        <v>30816</v>
      </c>
      <c r="G541" s="352">
        <f t="shared" si="34"/>
        <v>44926</v>
      </c>
      <c r="H541" s="353">
        <f t="shared" si="35"/>
        <v>38</v>
      </c>
      <c r="I541" s="350" t="str">
        <f t="shared" si="36"/>
        <v>Senior</v>
      </c>
      <c r="J541" s="349" t="s">
        <v>1318</v>
      </c>
      <c r="K541" s="354"/>
      <c r="L541" s="355"/>
      <c r="M541" s="294"/>
      <c r="N541" s="295"/>
    </row>
    <row r="542" spans="1:14" ht="13" hidden="1" x14ac:dyDescent="0.25">
      <c r="A542" s="348" t="s">
        <v>1123</v>
      </c>
      <c r="B542" s="349" t="s">
        <v>1396</v>
      </c>
      <c r="C542" s="349" t="s">
        <v>1127</v>
      </c>
      <c r="D542" s="349" t="s">
        <v>421</v>
      </c>
      <c r="E542" s="350" t="str">
        <f t="shared" si="33"/>
        <v>Men Grand Masters</v>
      </c>
      <c r="F542" s="351"/>
      <c r="G542" s="352">
        <f t="shared" si="34"/>
        <v>44926</v>
      </c>
      <c r="H542" s="353">
        <f t="shared" si="35"/>
        <v>123</v>
      </c>
      <c r="I542" s="350" t="str">
        <f t="shared" si="36"/>
        <v>Grand Masters</v>
      </c>
      <c r="J542" s="349" t="s">
        <v>1318</v>
      </c>
      <c r="K542" s="354">
        <v>8405145219088</v>
      </c>
      <c r="L542" s="355" t="s">
        <v>1501</v>
      </c>
      <c r="M542" s="298"/>
      <c r="N542" s="299"/>
    </row>
    <row r="543" spans="1:14" hidden="1" x14ac:dyDescent="0.25">
      <c r="A543" s="331" t="s">
        <v>1124</v>
      </c>
      <c r="B543" s="332" t="s">
        <v>44</v>
      </c>
      <c r="C543" s="332" t="s">
        <v>1129</v>
      </c>
      <c r="D543" s="332" t="s">
        <v>1130</v>
      </c>
      <c r="E543" s="333" t="str">
        <f t="shared" si="33"/>
        <v>Men Veteran</v>
      </c>
      <c r="F543" s="334">
        <v>30079</v>
      </c>
      <c r="G543" s="335">
        <f t="shared" si="34"/>
        <v>44926</v>
      </c>
      <c r="H543" s="336">
        <f t="shared" si="35"/>
        <v>40</v>
      </c>
      <c r="I543" s="333" t="str">
        <f t="shared" si="36"/>
        <v>Veteran</v>
      </c>
      <c r="J543" s="332" t="s">
        <v>1318</v>
      </c>
      <c r="K543" s="337">
        <v>82050811020</v>
      </c>
      <c r="L543" s="338" t="s">
        <v>1501</v>
      </c>
      <c r="M543" s="294"/>
      <c r="N543" s="295"/>
    </row>
    <row r="544" spans="1:14" ht="13" hidden="1" x14ac:dyDescent="0.25">
      <c r="A544" s="331" t="s">
        <v>1128</v>
      </c>
      <c r="B544" s="332" t="s">
        <v>44</v>
      </c>
      <c r="C544" s="332" t="s">
        <v>2117</v>
      </c>
      <c r="D544" s="332" t="s">
        <v>1132</v>
      </c>
      <c r="E544" s="333" t="str">
        <f t="shared" si="33"/>
        <v>Men Veteran</v>
      </c>
      <c r="F544" s="334">
        <v>29618</v>
      </c>
      <c r="G544" s="335">
        <f t="shared" si="34"/>
        <v>44926</v>
      </c>
      <c r="H544" s="336">
        <f t="shared" si="35"/>
        <v>41</v>
      </c>
      <c r="I544" s="333" t="str">
        <f t="shared" si="36"/>
        <v>Veteran</v>
      </c>
      <c r="J544" s="332" t="s">
        <v>1318</v>
      </c>
      <c r="K544" s="337">
        <v>8102015119080</v>
      </c>
      <c r="L544" s="338" t="s">
        <v>1501</v>
      </c>
      <c r="M544" s="298"/>
      <c r="N544" s="299"/>
    </row>
    <row r="545" spans="1:14" ht="13" hidden="1" x14ac:dyDescent="0.25">
      <c r="A545" s="348" t="s">
        <v>1812</v>
      </c>
      <c r="B545" s="349" t="s">
        <v>1405</v>
      </c>
      <c r="C545" s="349" t="s">
        <v>183</v>
      </c>
      <c r="D545" s="349" t="s">
        <v>1134</v>
      </c>
      <c r="E545" s="350" t="str">
        <f t="shared" si="33"/>
        <v>Men Grand Masters</v>
      </c>
      <c r="F545" s="351"/>
      <c r="G545" s="352">
        <f t="shared" si="34"/>
        <v>44926</v>
      </c>
      <c r="H545" s="353">
        <f t="shared" si="35"/>
        <v>123</v>
      </c>
      <c r="I545" s="350" t="str">
        <f t="shared" si="36"/>
        <v>Grand Masters</v>
      </c>
      <c r="J545" s="349" t="s">
        <v>1318</v>
      </c>
      <c r="K545" s="354">
        <v>8102015119080</v>
      </c>
      <c r="L545" s="355" t="s">
        <v>1501</v>
      </c>
      <c r="M545" s="298"/>
      <c r="N545" s="299"/>
    </row>
    <row r="546" spans="1:14" hidden="1" x14ac:dyDescent="0.25">
      <c r="A546" s="339" t="s">
        <v>1813</v>
      </c>
      <c r="B546" s="340" t="s">
        <v>43</v>
      </c>
      <c r="C546" s="340" t="s">
        <v>2118</v>
      </c>
      <c r="D546" s="340" t="s">
        <v>1943</v>
      </c>
      <c r="E546" s="341" t="str">
        <f t="shared" si="33"/>
        <v>Men Senior</v>
      </c>
      <c r="F546" s="342">
        <v>30502</v>
      </c>
      <c r="G546" s="343">
        <f t="shared" si="34"/>
        <v>44926</v>
      </c>
      <c r="H546" s="344">
        <f t="shared" si="35"/>
        <v>39</v>
      </c>
      <c r="I546" s="341" t="str">
        <f t="shared" si="36"/>
        <v>Senior</v>
      </c>
      <c r="J546" s="340" t="s">
        <v>1318</v>
      </c>
      <c r="K546" s="345">
        <v>83070510094</v>
      </c>
      <c r="L546" s="346" t="s">
        <v>1498</v>
      </c>
      <c r="M546" s="294"/>
      <c r="N546" s="295"/>
    </row>
    <row r="547" spans="1:14" hidden="1" x14ac:dyDescent="0.25">
      <c r="A547" s="339" t="s">
        <v>1815</v>
      </c>
      <c r="B547" s="340" t="s">
        <v>43</v>
      </c>
      <c r="C547" s="340" t="s">
        <v>2119</v>
      </c>
      <c r="D547" s="340" t="s">
        <v>1943</v>
      </c>
      <c r="E547" s="341" t="str">
        <f t="shared" si="33"/>
        <v>Men Veteran</v>
      </c>
      <c r="F547" s="342">
        <v>29512</v>
      </c>
      <c r="G547" s="343">
        <f t="shared" si="34"/>
        <v>44926</v>
      </c>
      <c r="H547" s="344">
        <f t="shared" si="35"/>
        <v>42</v>
      </c>
      <c r="I547" s="341" t="str">
        <f t="shared" si="36"/>
        <v>Veteran</v>
      </c>
      <c r="J547" s="340" t="s">
        <v>1318</v>
      </c>
      <c r="K547" s="345">
        <v>80101810423</v>
      </c>
      <c r="L547" s="346" t="s">
        <v>1498</v>
      </c>
      <c r="M547" s="294"/>
      <c r="N547" s="295"/>
    </row>
    <row r="548" spans="1:14" hidden="1" x14ac:dyDescent="0.25">
      <c r="A548" s="348" t="s">
        <v>1816</v>
      </c>
      <c r="B548" s="349" t="s">
        <v>1517</v>
      </c>
      <c r="C548" s="349" t="s">
        <v>82</v>
      </c>
      <c r="D548" s="349" t="s">
        <v>326</v>
      </c>
      <c r="E548" s="350" t="str">
        <f t="shared" si="33"/>
        <v>Men Grand Masters</v>
      </c>
      <c r="F548" s="351"/>
      <c r="G548" s="352">
        <f t="shared" si="34"/>
        <v>44926</v>
      </c>
      <c r="H548" s="353">
        <f t="shared" si="35"/>
        <v>123</v>
      </c>
      <c r="I548" s="350" t="str">
        <f t="shared" si="36"/>
        <v>Grand Masters</v>
      </c>
      <c r="J548" s="349" t="s">
        <v>1318</v>
      </c>
      <c r="K548" s="354"/>
      <c r="L548" s="355"/>
      <c r="M548" s="294"/>
      <c r="N548" s="295"/>
    </row>
    <row r="549" spans="1:14" hidden="1" x14ac:dyDescent="0.25">
      <c r="A549" s="348" t="s">
        <v>1135</v>
      </c>
      <c r="B549" s="349" t="s">
        <v>1308</v>
      </c>
      <c r="C549" s="349" t="s">
        <v>1140</v>
      </c>
      <c r="D549" s="349" t="s">
        <v>1141</v>
      </c>
      <c r="E549" s="350" t="str">
        <f t="shared" ref="E549:E612" si="37">CONCATENATE(J549," ",I549)</f>
        <v>Men Senior</v>
      </c>
      <c r="F549" s="351">
        <v>31571</v>
      </c>
      <c r="G549" s="352">
        <f t="shared" ref="G549:G612" si="38">$G$5</f>
        <v>44926</v>
      </c>
      <c r="H549" s="353">
        <f t="shared" ref="H549:H612" si="39">INT(YEARFRAC(F549,G549))</f>
        <v>36</v>
      </c>
      <c r="I549" s="350" t="str">
        <f t="shared" si="36"/>
        <v>Senior</v>
      </c>
      <c r="J549" s="349" t="s">
        <v>1318</v>
      </c>
      <c r="K549" s="354"/>
      <c r="L549" s="355"/>
      <c r="M549" s="294"/>
      <c r="N549" s="295"/>
    </row>
    <row r="550" spans="1:14" hidden="1" x14ac:dyDescent="0.25">
      <c r="A550" s="339" t="s">
        <v>1136</v>
      </c>
      <c r="B550" s="340" t="s">
        <v>1981</v>
      </c>
      <c r="C550" s="340" t="s">
        <v>360</v>
      </c>
      <c r="D550" s="340" t="s">
        <v>419</v>
      </c>
      <c r="E550" s="341" t="str">
        <f t="shared" si="37"/>
        <v>Men Senior</v>
      </c>
      <c r="F550" s="342">
        <v>32785</v>
      </c>
      <c r="G550" s="343">
        <f t="shared" si="38"/>
        <v>44926</v>
      </c>
      <c r="H550" s="344">
        <f t="shared" si="39"/>
        <v>33</v>
      </c>
      <c r="I550" s="341" t="str">
        <f t="shared" si="36"/>
        <v>Senior</v>
      </c>
      <c r="J550" s="340" t="s">
        <v>1318</v>
      </c>
      <c r="K550" s="345">
        <v>89100400041</v>
      </c>
      <c r="L550" s="346" t="s">
        <v>1498</v>
      </c>
      <c r="M550" s="294"/>
      <c r="N550" s="295"/>
    </row>
    <row r="551" spans="1:14" ht="13" hidden="1" x14ac:dyDescent="0.25">
      <c r="A551" s="348" t="s">
        <v>1137</v>
      </c>
      <c r="B551" s="349" t="s">
        <v>1508</v>
      </c>
      <c r="C551" s="349" t="s">
        <v>110</v>
      </c>
      <c r="D551" s="349" t="s">
        <v>148</v>
      </c>
      <c r="E551" s="350" t="str">
        <f t="shared" si="37"/>
        <v>Men Veteran</v>
      </c>
      <c r="F551" s="351">
        <v>26684</v>
      </c>
      <c r="G551" s="352">
        <f t="shared" si="38"/>
        <v>44926</v>
      </c>
      <c r="H551" s="353">
        <f t="shared" si="39"/>
        <v>49</v>
      </c>
      <c r="I551" s="350" t="str">
        <f t="shared" si="36"/>
        <v>Veteran</v>
      </c>
      <c r="J551" s="349" t="s">
        <v>1318</v>
      </c>
      <c r="K551" s="354">
        <v>8910040041</v>
      </c>
      <c r="L551" s="355" t="s">
        <v>1498</v>
      </c>
      <c r="M551" s="298"/>
      <c r="N551" s="299"/>
    </row>
    <row r="552" spans="1:14" hidden="1" x14ac:dyDescent="0.25">
      <c r="A552" s="348" t="s">
        <v>1138</v>
      </c>
      <c r="B552" s="349" t="s">
        <v>1508</v>
      </c>
      <c r="C552" s="349" t="s">
        <v>967</v>
      </c>
      <c r="D552" s="349" t="s">
        <v>343</v>
      </c>
      <c r="E552" s="350" t="str">
        <f t="shared" si="37"/>
        <v>Men Senior</v>
      </c>
      <c r="F552" s="351">
        <v>31378</v>
      </c>
      <c r="G552" s="352">
        <f t="shared" si="38"/>
        <v>44926</v>
      </c>
      <c r="H552" s="353">
        <f t="shared" si="39"/>
        <v>37</v>
      </c>
      <c r="I552" s="350" t="str">
        <f t="shared" si="36"/>
        <v>Senior</v>
      </c>
      <c r="J552" s="349" t="s">
        <v>1318</v>
      </c>
      <c r="K552" s="354"/>
      <c r="L552" s="355"/>
      <c r="M552" s="294"/>
      <c r="N552" s="295"/>
    </row>
    <row r="553" spans="1:14" hidden="1" x14ac:dyDescent="0.25">
      <c r="A553" s="348" t="s">
        <v>1139</v>
      </c>
      <c r="B553" s="349" t="s">
        <v>1508</v>
      </c>
      <c r="C553" s="349" t="s">
        <v>1153</v>
      </c>
      <c r="D553" s="349" t="s">
        <v>276</v>
      </c>
      <c r="E553" s="350" t="str">
        <f t="shared" si="37"/>
        <v>Men Master</v>
      </c>
      <c r="F553" s="351">
        <v>23187</v>
      </c>
      <c r="G553" s="352">
        <f t="shared" si="38"/>
        <v>44926</v>
      </c>
      <c r="H553" s="353">
        <f t="shared" si="39"/>
        <v>59</v>
      </c>
      <c r="I553" s="350" t="str">
        <f t="shared" si="36"/>
        <v>Master</v>
      </c>
      <c r="J553" s="349" t="s">
        <v>1318</v>
      </c>
      <c r="K553" s="354"/>
      <c r="L553" s="355"/>
      <c r="M553" s="294"/>
      <c r="N553" s="295"/>
    </row>
    <row r="554" spans="1:14" hidden="1" x14ac:dyDescent="0.25">
      <c r="A554" s="348" t="s">
        <v>1144</v>
      </c>
      <c r="B554" s="349" t="s">
        <v>1309</v>
      </c>
      <c r="C554" s="349" t="s">
        <v>1154</v>
      </c>
      <c r="D554" s="349" t="s">
        <v>147</v>
      </c>
      <c r="E554" s="350" t="str">
        <f t="shared" si="37"/>
        <v>Men Senior</v>
      </c>
      <c r="F554" s="351">
        <v>33097</v>
      </c>
      <c r="G554" s="352">
        <f t="shared" si="38"/>
        <v>44926</v>
      </c>
      <c r="H554" s="353">
        <f t="shared" si="39"/>
        <v>32</v>
      </c>
      <c r="I554" s="350" t="str">
        <f t="shared" si="36"/>
        <v>Senior</v>
      </c>
      <c r="J554" s="349" t="s">
        <v>1318</v>
      </c>
      <c r="K554" s="354"/>
      <c r="L554" s="355"/>
      <c r="M554" s="294"/>
      <c r="N554" s="295"/>
    </row>
    <row r="555" spans="1:14" hidden="1" x14ac:dyDescent="0.25">
      <c r="A555" s="348" t="s">
        <v>1145</v>
      </c>
      <c r="B555" s="349" t="s">
        <v>1017</v>
      </c>
      <c r="C555" s="349" t="s">
        <v>196</v>
      </c>
      <c r="D555" s="349" t="s">
        <v>340</v>
      </c>
      <c r="E555" s="350" t="str">
        <f t="shared" si="37"/>
        <v>Men Senior</v>
      </c>
      <c r="F555" s="351">
        <v>33381</v>
      </c>
      <c r="G555" s="352">
        <f t="shared" si="38"/>
        <v>44926</v>
      </c>
      <c r="H555" s="353">
        <f t="shared" si="39"/>
        <v>31</v>
      </c>
      <c r="I555" s="350" t="str">
        <f t="shared" si="36"/>
        <v>Senior</v>
      </c>
      <c r="J555" s="349" t="s">
        <v>1318</v>
      </c>
      <c r="K555" s="354"/>
      <c r="L555" s="355"/>
      <c r="M555" s="294"/>
      <c r="N555" s="295"/>
    </row>
    <row r="556" spans="1:14" hidden="1" x14ac:dyDescent="0.25">
      <c r="A556" s="348" t="s">
        <v>1146</v>
      </c>
      <c r="B556" s="349" t="s">
        <v>1017</v>
      </c>
      <c r="C556" s="349" t="s">
        <v>1155</v>
      </c>
      <c r="D556" s="349" t="s">
        <v>92</v>
      </c>
      <c r="E556" s="350" t="str">
        <f t="shared" si="37"/>
        <v>Men Senior</v>
      </c>
      <c r="F556" s="351">
        <v>35562</v>
      </c>
      <c r="G556" s="352">
        <f t="shared" si="38"/>
        <v>44926</v>
      </c>
      <c r="H556" s="353">
        <f t="shared" si="39"/>
        <v>25</v>
      </c>
      <c r="I556" s="350" t="str">
        <f t="shared" si="36"/>
        <v>Senior</v>
      </c>
      <c r="J556" s="349" t="s">
        <v>1318</v>
      </c>
      <c r="K556" s="354"/>
      <c r="L556" s="355"/>
      <c r="M556" s="294"/>
      <c r="N556" s="295"/>
    </row>
    <row r="557" spans="1:14" hidden="1" x14ac:dyDescent="0.25">
      <c r="A557" s="348" t="s">
        <v>1147</v>
      </c>
      <c r="B557" s="349" t="s">
        <v>1411</v>
      </c>
      <c r="C557" s="349" t="s">
        <v>306</v>
      </c>
      <c r="D557" s="349" t="s">
        <v>135</v>
      </c>
      <c r="E557" s="350" t="str">
        <f t="shared" si="37"/>
        <v>Men Master</v>
      </c>
      <c r="F557" s="351">
        <v>25325</v>
      </c>
      <c r="G557" s="352">
        <f t="shared" si="38"/>
        <v>44926</v>
      </c>
      <c r="H557" s="353">
        <f t="shared" si="39"/>
        <v>53</v>
      </c>
      <c r="I557" s="350" t="str">
        <f t="shared" si="36"/>
        <v>Master</v>
      </c>
      <c r="J557" s="349" t="s">
        <v>1318</v>
      </c>
      <c r="K557" s="354"/>
      <c r="L557" s="355"/>
      <c r="M557" s="294"/>
      <c r="N557" s="295"/>
    </row>
    <row r="558" spans="1:14" hidden="1" x14ac:dyDescent="0.25">
      <c r="A558" s="339" t="s">
        <v>1148</v>
      </c>
      <c r="B558" s="340" t="s">
        <v>40</v>
      </c>
      <c r="C558" s="340" t="s">
        <v>1156</v>
      </c>
      <c r="D558" s="340" t="s">
        <v>134</v>
      </c>
      <c r="E558" s="341" t="str">
        <f t="shared" si="37"/>
        <v>Men Senior</v>
      </c>
      <c r="F558" s="342">
        <v>32603</v>
      </c>
      <c r="G558" s="343">
        <f t="shared" si="38"/>
        <v>44926</v>
      </c>
      <c r="H558" s="344">
        <f t="shared" si="39"/>
        <v>33</v>
      </c>
      <c r="I558" s="341" t="str">
        <f t="shared" si="36"/>
        <v>Senior</v>
      </c>
      <c r="J558" s="340" t="s">
        <v>1318</v>
      </c>
      <c r="K558" s="345">
        <v>89040500428</v>
      </c>
      <c r="L558" s="346" t="s">
        <v>1498</v>
      </c>
      <c r="M558" s="294"/>
      <c r="N558" s="295"/>
    </row>
    <row r="559" spans="1:14" ht="13" hidden="1" x14ac:dyDescent="0.25">
      <c r="A559" s="339" t="s">
        <v>1149</v>
      </c>
      <c r="B559" s="340" t="s">
        <v>38</v>
      </c>
      <c r="C559" s="340" t="s">
        <v>1157</v>
      </c>
      <c r="D559" s="340" t="s">
        <v>1158</v>
      </c>
      <c r="E559" s="341" t="str">
        <f t="shared" si="37"/>
        <v>Men Senior</v>
      </c>
      <c r="F559" s="342">
        <v>33988</v>
      </c>
      <c r="G559" s="343">
        <f t="shared" si="38"/>
        <v>44926</v>
      </c>
      <c r="H559" s="344">
        <f t="shared" si="39"/>
        <v>29</v>
      </c>
      <c r="I559" s="341" t="str">
        <f t="shared" si="36"/>
        <v>Senior</v>
      </c>
      <c r="J559" s="340" t="s">
        <v>1318</v>
      </c>
      <c r="K559" s="345">
        <v>93011900124</v>
      </c>
      <c r="L559" s="346" t="s">
        <v>1498</v>
      </c>
      <c r="M559" s="298"/>
      <c r="N559" s="299"/>
    </row>
    <row r="560" spans="1:14" ht="13" hidden="1" x14ac:dyDescent="0.25">
      <c r="A560" s="348" t="s">
        <v>1150</v>
      </c>
      <c r="B560" s="349" t="s">
        <v>1384</v>
      </c>
      <c r="C560" s="349" t="s">
        <v>130</v>
      </c>
      <c r="D560" s="349" t="s">
        <v>131</v>
      </c>
      <c r="E560" s="350" t="str">
        <f t="shared" si="37"/>
        <v>Men Master</v>
      </c>
      <c r="F560" s="351">
        <v>25426</v>
      </c>
      <c r="G560" s="352">
        <f t="shared" si="38"/>
        <v>44926</v>
      </c>
      <c r="H560" s="353">
        <f t="shared" si="39"/>
        <v>53</v>
      </c>
      <c r="I560" s="350" t="str">
        <f t="shared" si="36"/>
        <v>Master</v>
      </c>
      <c r="J560" s="349" t="s">
        <v>1318</v>
      </c>
      <c r="K560" s="354">
        <v>93011900124</v>
      </c>
      <c r="L560" s="355" t="s">
        <v>1498</v>
      </c>
      <c r="M560" s="298"/>
      <c r="N560" s="299"/>
    </row>
    <row r="561" spans="1:14" hidden="1" x14ac:dyDescent="0.25">
      <c r="A561" s="339" t="s">
        <v>1151</v>
      </c>
      <c r="B561" s="340" t="s">
        <v>50</v>
      </c>
      <c r="C561" s="340" t="s">
        <v>1792</v>
      </c>
      <c r="D561" s="340" t="s">
        <v>96</v>
      </c>
      <c r="E561" s="341" t="str">
        <f t="shared" si="37"/>
        <v>Men Veteran</v>
      </c>
      <c r="F561" s="342">
        <v>29723</v>
      </c>
      <c r="G561" s="343">
        <f t="shared" si="38"/>
        <v>44926</v>
      </c>
      <c r="H561" s="344">
        <f t="shared" si="39"/>
        <v>41</v>
      </c>
      <c r="I561" s="341" t="str">
        <f t="shared" si="36"/>
        <v>Veteran</v>
      </c>
      <c r="J561" s="340" t="s">
        <v>1318</v>
      </c>
      <c r="K561" s="345">
        <v>81051710642</v>
      </c>
      <c r="L561" s="346" t="s">
        <v>1498</v>
      </c>
      <c r="M561" s="294"/>
      <c r="N561" s="295"/>
    </row>
    <row r="562" spans="1:14" hidden="1" x14ac:dyDescent="0.25">
      <c r="A562" s="348" t="s">
        <v>1152</v>
      </c>
      <c r="B562" s="349" t="s">
        <v>1384</v>
      </c>
      <c r="C562" s="349" t="s">
        <v>1166</v>
      </c>
      <c r="D562" s="349" t="s">
        <v>366</v>
      </c>
      <c r="E562" s="350" t="str">
        <f t="shared" si="37"/>
        <v>Ladies Senior</v>
      </c>
      <c r="F562" s="351">
        <v>32874</v>
      </c>
      <c r="G562" s="352">
        <f t="shared" si="38"/>
        <v>44926</v>
      </c>
      <c r="H562" s="353">
        <f t="shared" si="39"/>
        <v>33</v>
      </c>
      <c r="I562" s="350" t="str">
        <f t="shared" si="36"/>
        <v>Senior</v>
      </c>
      <c r="J562" s="349" t="s">
        <v>67</v>
      </c>
      <c r="K562" s="354"/>
      <c r="L562" s="355"/>
      <c r="M562" s="294"/>
      <c r="N562" s="295"/>
    </row>
    <row r="563" spans="1:14" hidden="1" x14ac:dyDescent="0.25">
      <c r="A563" s="348" t="s">
        <v>1159</v>
      </c>
      <c r="B563" s="349" t="s">
        <v>1384</v>
      </c>
      <c r="C563" s="349" t="s">
        <v>1167</v>
      </c>
      <c r="D563" s="349" t="s">
        <v>946</v>
      </c>
      <c r="E563" s="350" t="str">
        <f t="shared" si="37"/>
        <v>Men Veteran</v>
      </c>
      <c r="F563" s="351">
        <v>29355</v>
      </c>
      <c r="G563" s="352">
        <f t="shared" si="38"/>
        <v>44926</v>
      </c>
      <c r="H563" s="353">
        <f t="shared" si="39"/>
        <v>42</v>
      </c>
      <c r="I563" s="350" t="str">
        <f t="shared" si="36"/>
        <v>Veteran</v>
      </c>
      <c r="J563" s="349" t="s">
        <v>1318</v>
      </c>
      <c r="K563" s="354"/>
      <c r="L563" s="355"/>
      <c r="M563" s="294"/>
      <c r="N563" s="295"/>
    </row>
    <row r="564" spans="1:14" ht="13" hidden="1" x14ac:dyDescent="0.25">
      <c r="A564" s="339" t="s">
        <v>1160</v>
      </c>
      <c r="B564" s="340" t="s">
        <v>47</v>
      </c>
      <c r="C564" s="340" t="s">
        <v>257</v>
      </c>
      <c r="D564" s="340" t="s">
        <v>1168</v>
      </c>
      <c r="E564" s="341" t="str">
        <f t="shared" si="37"/>
        <v>Men Senior</v>
      </c>
      <c r="F564" s="342">
        <v>30673</v>
      </c>
      <c r="G564" s="343">
        <f t="shared" si="38"/>
        <v>44926</v>
      </c>
      <c r="H564" s="344">
        <f t="shared" si="39"/>
        <v>39</v>
      </c>
      <c r="I564" s="341" t="str">
        <f t="shared" si="36"/>
        <v>Senior</v>
      </c>
      <c r="J564" s="340" t="s">
        <v>1318</v>
      </c>
      <c r="K564" s="345">
        <v>83122310749</v>
      </c>
      <c r="L564" s="346" t="s">
        <v>1498</v>
      </c>
      <c r="M564" s="300"/>
      <c r="N564" s="295"/>
    </row>
    <row r="565" spans="1:14" ht="13" hidden="1" x14ac:dyDescent="0.25">
      <c r="A565" s="339" t="s">
        <v>1161</v>
      </c>
      <c r="B565" s="340" t="s">
        <v>1981</v>
      </c>
      <c r="C565" s="340" t="s">
        <v>1169</v>
      </c>
      <c r="D565" s="340" t="s">
        <v>148</v>
      </c>
      <c r="E565" s="341" t="str">
        <f t="shared" si="37"/>
        <v>Men Veteran</v>
      </c>
      <c r="F565" s="342">
        <v>29374</v>
      </c>
      <c r="G565" s="343">
        <f t="shared" si="38"/>
        <v>44926</v>
      </c>
      <c r="H565" s="344">
        <f t="shared" si="39"/>
        <v>42</v>
      </c>
      <c r="I565" s="341" t="str">
        <f t="shared" si="36"/>
        <v>Veteran</v>
      </c>
      <c r="J565" s="340" t="s">
        <v>1318</v>
      </c>
      <c r="K565" s="345">
        <v>80060210982</v>
      </c>
      <c r="L565" s="346" t="s">
        <v>1498</v>
      </c>
      <c r="M565" s="298"/>
      <c r="N565" s="299"/>
    </row>
    <row r="566" spans="1:14" ht="13" hidden="1" x14ac:dyDescent="0.25">
      <c r="A566" s="348" t="s">
        <v>1162</v>
      </c>
      <c r="B566" s="349" t="s">
        <v>1431</v>
      </c>
      <c r="C566" s="349" t="s">
        <v>361</v>
      </c>
      <c r="D566" s="349" t="s">
        <v>188</v>
      </c>
      <c r="E566" s="350" t="str">
        <f t="shared" si="37"/>
        <v>Men Veteran</v>
      </c>
      <c r="F566" s="351">
        <v>29930</v>
      </c>
      <c r="G566" s="352">
        <f t="shared" si="38"/>
        <v>44926</v>
      </c>
      <c r="H566" s="353">
        <f t="shared" si="39"/>
        <v>41</v>
      </c>
      <c r="I566" s="350" t="str">
        <f t="shared" si="36"/>
        <v>Veteran</v>
      </c>
      <c r="J566" s="349" t="s">
        <v>1318</v>
      </c>
      <c r="K566" s="354">
        <v>8006021982</v>
      </c>
      <c r="L566" s="355" t="s">
        <v>1498</v>
      </c>
      <c r="M566" s="298"/>
      <c r="N566" s="299"/>
    </row>
    <row r="567" spans="1:14" hidden="1" x14ac:dyDescent="0.25">
      <c r="A567" s="348" t="s">
        <v>1163</v>
      </c>
      <c r="B567" s="349" t="s">
        <v>1431</v>
      </c>
      <c r="C567" s="349" t="s">
        <v>1174</v>
      </c>
      <c r="D567" s="349" t="s">
        <v>1032</v>
      </c>
      <c r="E567" s="350" t="str">
        <f t="shared" si="37"/>
        <v>Men Senior</v>
      </c>
      <c r="F567" s="351">
        <v>33007</v>
      </c>
      <c r="G567" s="352">
        <f t="shared" si="38"/>
        <v>44926</v>
      </c>
      <c r="H567" s="353">
        <f t="shared" si="39"/>
        <v>32</v>
      </c>
      <c r="I567" s="350" t="str">
        <f t="shared" si="36"/>
        <v>Senior</v>
      </c>
      <c r="J567" s="349" t="s">
        <v>1318</v>
      </c>
      <c r="K567" s="354"/>
      <c r="L567" s="355"/>
      <c r="M567" s="294"/>
      <c r="N567" s="295"/>
    </row>
    <row r="568" spans="1:14" hidden="1" x14ac:dyDescent="0.25">
      <c r="A568" s="348" t="s">
        <v>1164</v>
      </c>
      <c r="B568" s="349" t="s">
        <v>1431</v>
      </c>
      <c r="C568" s="349" t="s">
        <v>1175</v>
      </c>
      <c r="D568" s="349" t="s">
        <v>1176</v>
      </c>
      <c r="E568" s="350" t="str">
        <f t="shared" si="37"/>
        <v>Men Senior</v>
      </c>
      <c r="F568" s="351">
        <v>34498</v>
      </c>
      <c r="G568" s="352">
        <f t="shared" si="38"/>
        <v>44926</v>
      </c>
      <c r="H568" s="353">
        <f t="shared" si="39"/>
        <v>28</v>
      </c>
      <c r="I568" s="350" t="str">
        <f t="shared" si="36"/>
        <v>Senior</v>
      </c>
      <c r="J568" s="349" t="s">
        <v>1318</v>
      </c>
      <c r="K568" s="354"/>
      <c r="L568" s="355"/>
      <c r="M568" s="294"/>
      <c r="N568" s="295"/>
    </row>
    <row r="569" spans="1:14" hidden="1" x14ac:dyDescent="0.25">
      <c r="A569" s="348" t="s">
        <v>1170</v>
      </c>
      <c r="B569" s="349" t="s">
        <v>1431</v>
      </c>
      <c r="C569" s="349" t="s">
        <v>1178</v>
      </c>
      <c r="D569" s="349" t="s">
        <v>1187</v>
      </c>
      <c r="E569" s="350" t="str">
        <f t="shared" si="37"/>
        <v>Men Veteran</v>
      </c>
      <c r="F569" s="351">
        <v>27913</v>
      </c>
      <c r="G569" s="352">
        <f t="shared" si="38"/>
        <v>44926</v>
      </c>
      <c r="H569" s="353">
        <f t="shared" si="39"/>
        <v>46</v>
      </c>
      <c r="I569" s="350" t="str">
        <f t="shared" si="36"/>
        <v>Veteran</v>
      </c>
      <c r="J569" s="349" t="s">
        <v>1318</v>
      </c>
      <c r="K569" s="354"/>
      <c r="L569" s="355"/>
      <c r="M569" s="294"/>
      <c r="N569" s="295"/>
    </row>
    <row r="570" spans="1:14" hidden="1" x14ac:dyDescent="0.25">
      <c r="A570" s="348" t="s">
        <v>1171</v>
      </c>
      <c r="B570" s="349" t="s">
        <v>1987</v>
      </c>
      <c r="C570" s="349" t="s">
        <v>1179</v>
      </c>
      <c r="D570" s="349" t="s">
        <v>86</v>
      </c>
      <c r="E570" s="350" t="str">
        <f t="shared" si="37"/>
        <v>Men Senior</v>
      </c>
      <c r="F570" s="351">
        <v>31838</v>
      </c>
      <c r="G570" s="352">
        <f t="shared" si="38"/>
        <v>44926</v>
      </c>
      <c r="H570" s="353">
        <f t="shared" si="39"/>
        <v>35</v>
      </c>
      <c r="I570" s="350" t="str">
        <f t="shared" si="36"/>
        <v>Senior</v>
      </c>
      <c r="J570" s="349" t="s">
        <v>1318</v>
      </c>
      <c r="K570" s="354"/>
      <c r="L570" s="355"/>
      <c r="M570" s="294"/>
      <c r="N570" s="295"/>
    </row>
    <row r="571" spans="1:14" ht="13" hidden="1" x14ac:dyDescent="0.25">
      <c r="A571" s="348" t="s">
        <v>1172</v>
      </c>
      <c r="B571" s="349" t="s">
        <v>1431</v>
      </c>
      <c r="C571" s="349" t="s">
        <v>98</v>
      </c>
      <c r="D571" s="349" t="s">
        <v>380</v>
      </c>
      <c r="E571" s="350" t="str">
        <f t="shared" si="37"/>
        <v>Men Senior</v>
      </c>
      <c r="F571" s="351">
        <v>36504</v>
      </c>
      <c r="G571" s="352">
        <f t="shared" si="38"/>
        <v>44926</v>
      </c>
      <c r="H571" s="353">
        <f t="shared" si="39"/>
        <v>23</v>
      </c>
      <c r="I571" s="350" t="str">
        <f t="shared" si="36"/>
        <v>Senior</v>
      </c>
      <c r="J571" s="349" t="s">
        <v>1318</v>
      </c>
      <c r="K571" s="354">
        <v>87030200179</v>
      </c>
      <c r="L571" s="355" t="s">
        <v>1498</v>
      </c>
      <c r="M571" s="298"/>
      <c r="N571" s="299"/>
    </row>
    <row r="572" spans="1:14" hidden="1" x14ac:dyDescent="0.25">
      <c r="A572" s="348" t="s">
        <v>1173</v>
      </c>
      <c r="B572" s="349" t="s">
        <v>1431</v>
      </c>
      <c r="C572" s="349" t="s">
        <v>1186</v>
      </c>
      <c r="D572" s="349" t="s">
        <v>83</v>
      </c>
      <c r="E572" s="350" t="str">
        <f t="shared" si="37"/>
        <v>Men Veteran</v>
      </c>
      <c r="F572" s="351">
        <v>28553</v>
      </c>
      <c r="G572" s="352">
        <f t="shared" si="38"/>
        <v>44926</v>
      </c>
      <c r="H572" s="353">
        <f t="shared" si="39"/>
        <v>44</v>
      </c>
      <c r="I572" s="350" t="str">
        <f t="shared" si="36"/>
        <v>Veteran</v>
      </c>
      <c r="J572" s="349" t="s">
        <v>1318</v>
      </c>
      <c r="K572" s="354"/>
      <c r="L572" s="355"/>
      <c r="M572" s="294"/>
      <c r="N572" s="295"/>
    </row>
    <row r="573" spans="1:14" hidden="1" x14ac:dyDescent="0.25">
      <c r="A573" s="339" t="s">
        <v>1180</v>
      </c>
      <c r="B573" s="340" t="s">
        <v>40</v>
      </c>
      <c r="C573" s="340" t="s">
        <v>136</v>
      </c>
      <c r="D573" s="340" t="s">
        <v>340</v>
      </c>
      <c r="E573" s="341" t="str">
        <f t="shared" si="37"/>
        <v>Men Veteran</v>
      </c>
      <c r="F573" s="342">
        <v>27284</v>
      </c>
      <c r="G573" s="343">
        <f t="shared" si="38"/>
        <v>44926</v>
      </c>
      <c r="H573" s="344">
        <f t="shared" si="39"/>
        <v>48</v>
      </c>
      <c r="I573" s="341" t="str">
        <f t="shared" si="36"/>
        <v>Veteran</v>
      </c>
      <c r="J573" s="340" t="s">
        <v>1318</v>
      </c>
      <c r="K573" s="345">
        <v>740912102295</v>
      </c>
      <c r="L573" s="346" t="s">
        <v>1498</v>
      </c>
      <c r="M573" s="294"/>
      <c r="N573" s="295"/>
    </row>
    <row r="574" spans="1:14" hidden="1" x14ac:dyDescent="0.25">
      <c r="A574" s="348" t="s">
        <v>1181</v>
      </c>
      <c r="B574" s="349" t="s">
        <v>1310</v>
      </c>
      <c r="C574" s="349" t="s">
        <v>441</v>
      </c>
      <c r="D574" s="349" t="s">
        <v>128</v>
      </c>
      <c r="E574" s="350" t="str">
        <f t="shared" si="37"/>
        <v>Men Senior</v>
      </c>
      <c r="F574" s="351">
        <v>33222</v>
      </c>
      <c r="G574" s="352">
        <f t="shared" si="38"/>
        <v>44926</v>
      </c>
      <c r="H574" s="353">
        <f t="shared" si="39"/>
        <v>32</v>
      </c>
      <c r="I574" s="350" t="str">
        <f t="shared" si="36"/>
        <v>Senior</v>
      </c>
      <c r="J574" s="349" t="s">
        <v>1318</v>
      </c>
      <c r="K574" s="354">
        <v>74091210295</v>
      </c>
      <c r="L574" s="355" t="s">
        <v>1498</v>
      </c>
      <c r="M574" s="296"/>
      <c r="N574" s="299"/>
    </row>
    <row r="575" spans="1:14" hidden="1" x14ac:dyDescent="0.25">
      <c r="A575" s="348" t="s">
        <v>1182</v>
      </c>
      <c r="B575" s="349" t="s">
        <v>1015</v>
      </c>
      <c r="C575" s="349" t="s">
        <v>1189</v>
      </c>
      <c r="D575" s="349" t="s">
        <v>151</v>
      </c>
      <c r="E575" s="350" t="str">
        <f t="shared" si="37"/>
        <v>Men Senior</v>
      </c>
      <c r="F575" s="357">
        <v>36643</v>
      </c>
      <c r="G575" s="352">
        <f t="shared" si="38"/>
        <v>44926</v>
      </c>
      <c r="H575" s="353">
        <f t="shared" si="39"/>
        <v>22</v>
      </c>
      <c r="I575" s="350" t="str">
        <f t="shared" si="36"/>
        <v>Senior</v>
      </c>
      <c r="J575" s="349" t="s">
        <v>1318</v>
      </c>
      <c r="K575" s="354">
        <v>901215600122</v>
      </c>
      <c r="L575" s="355"/>
      <c r="M575" s="294"/>
      <c r="N575" s="295"/>
    </row>
    <row r="576" spans="1:14" hidden="1" x14ac:dyDescent="0.25">
      <c r="A576" s="348" t="s">
        <v>1183</v>
      </c>
      <c r="B576" s="349" t="s">
        <v>1292</v>
      </c>
      <c r="C576" s="349" t="s">
        <v>341</v>
      </c>
      <c r="D576" s="349" t="s">
        <v>1195</v>
      </c>
      <c r="E576" s="350" t="str">
        <f t="shared" si="37"/>
        <v>Men Grand Masters</v>
      </c>
      <c r="F576" s="351"/>
      <c r="G576" s="352">
        <f t="shared" si="38"/>
        <v>44926</v>
      </c>
      <c r="H576" s="353">
        <f t="shared" si="39"/>
        <v>123</v>
      </c>
      <c r="I576" s="350" t="str">
        <f t="shared" si="36"/>
        <v>Grand Masters</v>
      </c>
      <c r="J576" s="349" t="s">
        <v>1318</v>
      </c>
      <c r="K576" s="354"/>
      <c r="L576" s="355"/>
      <c r="M576" s="294"/>
      <c r="N576" s="295"/>
    </row>
    <row r="577" spans="1:14" hidden="1" x14ac:dyDescent="0.25">
      <c r="A577" s="331" t="s">
        <v>1184</v>
      </c>
      <c r="B577" s="332" t="s">
        <v>49</v>
      </c>
      <c r="C577" s="332" t="s">
        <v>1196</v>
      </c>
      <c r="D577" s="332" t="s">
        <v>1108</v>
      </c>
      <c r="E577" s="333" t="str">
        <f t="shared" si="37"/>
        <v>Men Senior</v>
      </c>
      <c r="F577" s="334">
        <v>30624</v>
      </c>
      <c r="G577" s="335">
        <f t="shared" si="38"/>
        <v>44926</v>
      </c>
      <c r="H577" s="336">
        <f t="shared" si="39"/>
        <v>39</v>
      </c>
      <c r="I577" s="333" t="str">
        <f t="shared" si="36"/>
        <v>Senior</v>
      </c>
      <c r="J577" s="332" t="s">
        <v>1318</v>
      </c>
      <c r="K577" s="337">
        <v>83110410637</v>
      </c>
      <c r="L577" s="338" t="s">
        <v>1498</v>
      </c>
      <c r="M577" s="294"/>
      <c r="N577" s="295"/>
    </row>
    <row r="578" spans="1:14" ht="13" hidden="1" x14ac:dyDescent="0.25">
      <c r="A578" s="348" t="s">
        <v>1190</v>
      </c>
      <c r="B578" s="349" t="s">
        <v>1308</v>
      </c>
      <c r="C578" s="349" t="s">
        <v>440</v>
      </c>
      <c r="D578" s="349" t="s">
        <v>277</v>
      </c>
      <c r="E578" s="350" t="str">
        <f t="shared" si="37"/>
        <v>Men Grand Masters</v>
      </c>
      <c r="F578" s="351">
        <v>22086</v>
      </c>
      <c r="G578" s="352">
        <f t="shared" si="38"/>
        <v>44926</v>
      </c>
      <c r="H578" s="353">
        <f t="shared" si="39"/>
        <v>62</v>
      </c>
      <c r="I578" s="350" t="str">
        <f t="shared" si="36"/>
        <v>Grand Masters</v>
      </c>
      <c r="J578" s="349" t="s">
        <v>1318</v>
      </c>
      <c r="K578" s="354">
        <v>83110410637</v>
      </c>
      <c r="L578" s="355" t="s">
        <v>1498</v>
      </c>
      <c r="M578" s="298"/>
      <c r="N578" s="299"/>
    </row>
    <row r="579" spans="1:14" ht="13" hidden="1" x14ac:dyDescent="0.25">
      <c r="A579" s="348" t="s">
        <v>1191</v>
      </c>
      <c r="B579" s="349" t="s">
        <v>1308</v>
      </c>
      <c r="C579" s="349" t="s">
        <v>78</v>
      </c>
      <c r="D579" s="349" t="s">
        <v>1197</v>
      </c>
      <c r="E579" s="350" t="str">
        <f t="shared" si="37"/>
        <v>Men Senior</v>
      </c>
      <c r="F579" s="351">
        <v>31261</v>
      </c>
      <c r="G579" s="352">
        <f t="shared" si="38"/>
        <v>44926</v>
      </c>
      <c r="H579" s="353">
        <f t="shared" si="39"/>
        <v>37</v>
      </c>
      <c r="I579" s="350" t="str">
        <f t="shared" si="36"/>
        <v>Senior</v>
      </c>
      <c r="J579" s="349" t="s">
        <v>1318</v>
      </c>
      <c r="K579" s="354">
        <v>60061900257</v>
      </c>
      <c r="L579" s="355" t="s">
        <v>1498</v>
      </c>
      <c r="M579" s="300"/>
      <c r="N579" s="295"/>
    </row>
    <row r="580" spans="1:14" hidden="1" x14ac:dyDescent="0.25">
      <c r="A580" s="331" t="s">
        <v>1192</v>
      </c>
      <c r="B580" s="332" t="s">
        <v>49</v>
      </c>
      <c r="C580" s="332" t="s">
        <v>95</v>
      </c>
      <c r="D580" s="332" t="s">
        <v>945</v>
      </c>
      <c r="E580" s="333" t="str">
        <f t="shared" si="37"/>
        <v>Men Veteran</v>
      </c>
      <c r="F580" s="334">
        <v>28078</v>
      </c>
      <c r="G580" s="335">
        <f t="shared" si="38"/>
        <v>44926</v>
      </c>
      <c r="H580" s="336">
        <f t="shared" si="39"/>
        <v>46</v>
      </c>
      <c r="I580" s="333" t="str">
        <f t="shared" si="36"/>
        <v>Veteran</v>
      </c>
      <c r="J580" s="332" t="s">
        <v>1318</v>
      </c>
      <c r="K580" s="337">
        <v>76111410296</v>
      </c>
      <c r="L580" s="338" t="s">
        <v>1498</v>
      </c>
      <c r="M580" s="294"/>
      <c r="N580" s="295"/>
    </row>
    <row r="581" spans="1:14" ht="13" hidden="1" x14ac:dyDescent="0.25">
      <c r="A581" s="348" t="s">
        <v>1193</v>
      </c>
      <c r="B581" s="349" t="s">
        <v>1308</v>
      </c>
      <c r="C581" s="349" t="s">
        <v>1204</v>
      </c>
      <c r="D581" s="349" t="s">
        <v>275</v>
      </c>
      <c r="E581" s="350" t="str">
        <f t="shared" si="37"/>
        <v>Men U/16</v>
      </c>
      <c r="F581" s="351">
        <v>39329</v>
      </c>
      <c r="G581" s="352">
        <f t="shared" si="38"/>
        <v>44926</v>
      </c>
      <c r="H581" s="353">
        <f t="shared" si="39"/>
        <v>15</v>
      </c>
      <c r="I581" s="350" t="str">
        <f t="shared" si="36"/>
        <v>U/16</v>
      </c>
      <c r="J581" s="349" t="s">
        <v>1318</v>
      </c>
      <c r="K581" s="354">
        <v>76111410296</v>
      </c>
      <c r="L581" s="355" t="s">
        <v>1498</v>
      </c>
      <c r="M581" s="298"/>
      <c r="N581" s="299"/>
    </row>
    <row r="582" spans="1:14" hidden="1" x14ac:dyDescent="0.25">
      <c r="A582" s="348" t="s">
        <v>1194</v>
      </c>
      <c r="B582" s="349" t="s">
        <v>1308</v>
      </c>
      <c r="C582" s="349" t="s">
        <v>1205</v>
      </c>
      <c r="D582" s="349" t="s">
        <v>945</v>
      </c>
      <c r="E582" s="350" t="str">
        <f t="shared" si="37"/>
        <v>Men Veteran</v>
      </c>
      <c r="F582" s="351">
        <v>30038</v>
      </c>
      <c r="G582" s="352">
        <f t="shared" si="38"/>
        <v>44926</v>
      </c>
      <c r="H582" s="353">
        <f t="shared" si="39"/>
        <v>40</v>
      </c>
      <c r="I582" s="350" t="str">
        <f t="shared" si="36"/>
        <v>Veteran</v>
      </c>
      <c r="J582" s="349" t="s">
        <v>1318</v>
      </c>
      <c r="K582" s="354"/>
      <c r="L582" s="355"/>
      <c r="M582" s="294"/>
      <c r="N582" s="295"/>
    </row>
    <row r="583" spans="1:14" ht="13" hidden="1" x14ac:dyDescent="0.25">
      <c r="A583" s="348" t="s">
        <v>1198</v>
      </c>
      <c r="B583" s="349" t="s">
        <v>1308</v>
      </c>
      <c r="C583" s="349" t="s">
        <v>1206</v>
      </c>
      <c r="D583" s="349" t="s">
        <v>395</v>
      </c>
      <c r="E583" s="350" t="str">
        <f t="shared" si="37"/>
        <v>Men Grand Masters</v>
      </c>
      <c r="F583" s="351">
        <v>22348</v>
      </c>
      <c r="G583" s="352">
        <f t="shared" si="38"/>
        <v>44926</v>
      </c>
      <c r="H583" s="353">
        <f t="shared" si="39"/>
        <v>61</v>
      </c>
      <c r="I583" s="350" t="str">
        <f t="shared" si="36"/>
        <v>Grand Masters</v>
      </c>
      <c r="J583" s="349" t="s">
        <v>1318</v>
      </c>
      <c r="K583" s="354">
        <v>82032810107</v>
      </c>
      <c r="L583" s="355" t="s">
        <v>1498</v>
      </c>
      <c r="M583" s="298"/>
      <c r="N583" s="299"/>
    </row>
    <row r="584" spans="1:14" ht="13" hidden="1" x14ac:dyDescent="0.25">
      <c r="A584" s="339" t="s">
        <v>1199</v>
      </c>
      <c r="B584" s="340" t="s">
        <v>43</v>
      </c>
      <c r="C584" s="340" t="s">
        <v>379</v>
      </c>
      <c r="D584" s="340" t="s">
        <v>1220</v>
      </c>
      <c r="E584" s="341" t="str">
        <f t="shared" si="37"/>
        <v>Men Veteran</v>
      </c>
      <c r="F584" s="342">
        <v>27968</v>
      </c>
      <c r="G584" s="343">
        <f t="shared" si="38"/>
        <v>44926</v>
      </c>
      <c r="H584" s="344">
        <f t="shared" si="39"/>
        <v>46</v>
      </c>
      <c r="I584" s="341" t="str">
        <f t="shared" si="36"/>
        <v>Veteran</v>
      </c>
      <c r="J584" s="340" t="s">
        <v>1318</v>
      </c>
      <c r="K584" s="345">
        <v>61030800146</v>
      </c>
      <c r="L584" s="346" t="s">
        <v>1498</v>
      </c>
      <c r="M584" s="300"/>
      <c r="N584" s="295"/>
    </row>
    <row r="585" spans="1:14" ht="13" hidden="1" x14ac:dyDescent="0.25">
      <c r="A585" s="348" t="s">
        <v>1200</v>
      </c>
      <c r="B585" s="349" t="s">
        <v>1749</v>
      </c>
      <c r="C585" s="349" t="s">
        <v>1157</v>
      </c>
      <c r="D585" s="349" t="s">
        <v>1215</v>
      </c>
      <c r="E585" s="350" t="str">
        <f t="shared" si="37"/>
        <v>Men Senior</v>
      </c>
      <c r="F585" s="351">
        <v>31944</v>
      </c>
      <c r="G585" s="352">
        <f t="shared" si="38"/>
        <v>44926</v>
      </c>
      <c r="H585" s="353">
        <f t="shared" si="39"/>
        <v>35</v>
      </c>
      <c r="I585" s="350" t="str">
        <f t="shared" si="36"/>
        <v>Senior</v>
      </c>
      <c r="J585" s="349" t="s">
        <v>1318</v>
      </c>
      <c r="K585" s="354">
        <v>7607275750086</v>
      </c>
      <c r="L585" s="355" t="s">
        <v>1501</v>
      </c>
      <c r="M585" s="298"/>
      <c r="N585" s="299"/>
    </row>
    <row r="586" spans="1:14" ht="13" hidden="1" x14ac:dyDescent="0.25">
      <c r="A586" s="348" t="s">
        <v>1201</v>
      </c>
      <c r="B586" s="349" t="s">
        <v>1062</v>
      </c>
      <c r="C586" s="349" t="s">
        <v>196</v>
      </c>
      <c r="D586" s="349" t="s">
        <v>154</v>
      </c>
      <c r="E586" s="350" t="str">
        <f t="shared" si="37"/>
        <v>Men Senior</v>
      </c>
      <c r="F586" s="351">
        <v>30652</v>
      </c>
      <c r="G586" s="352">
        <f t="shared" si="38"/>
        <v>44926</v>
      </c>
      <c r="H586" s="353">
        <f t="shared" si="39"/>
        <v>39</v>
      </c>
      <c r="I586" s="350" t="str">
        <f t="shared" si="36"/>
        <v>Senior</v>
      </c>
      <c r="J586" s="349" t="s">
        <v>1318</v>
      </c>
      <c r="K586" s="354">
        <v>70012600385</v>
      </c>
      <c r="L586" s="355" t="s">
        <v>1498</v>
      </c>
      <c r="M586" s="298"/>
      <c r="N586" s="299"/>
    </row>
    <row r="587" spans="1:14" hidden="1" x14ac:dyDescent="0.25">
      <c r="A587" s="331" t="s">
        <v>1202</v>
      </c>
      <c r="B587" s="332" t="s">
        <v>42</v>
      </c>
      <c r="C587" s="332" t="s">
        <v>1554</v>
      </c>
      <c r="D587" s="332" t="s">
        <v>953</v>
      </c>
      <c r="E587" s="333" t="str">
        <f t="shared" si="37"/>
        <v>Ladies Master</v>
      </c>
      <c r="F587" s="334">
        <v>25594</v>
      </c>
      <c r="G587" s="335">
        <f t="shared" si="38"/>
        <v>44926</v>
      </c>
      <c r="H587" s="336">
        <f t="shared" si="39"/>
        <v>52</v>
      </c>
      <c r="I587" s="333" t="str">
        <f t="shared" si="36"/>
        <v>Master</v>
      </c>
      <c r="J587" s="332" t="s">
        <v>67</v>
      </c>
      <c r="K587" s="337">
        <v>70012600385</v>
      </c>
      <c r="L587" s="338" t="s">
        <v>1498</v>
      </c>
      <c r="M587" s="294"/>
      <c r="N587" s="295"/>
    </row>
    <row r="588" spans="1:14" ht="13" hidden="1" x14ac:dyDescent="0.25">
      <c r="A588" s="331" t="s">
        <v>1203</v>
      </c>
      <c r="B588" s="332" t="s">
        <v>42</v>
      </c>
      <c r="C588" s="332" t="s">
        <v>2120</v>
      </c>
      <c r="D588" s="332" t="s">
        <v>87</v>
      </c>
      <c r="E588" s="333" t="str">
        <f t="shared" si="37"/>
        <v>Ladies U/21</v>
      </c>
      <c r="F588" s="334">
        <v>37743</v>
      </c>
      <c r="G588" s="335">
        <f t="shared" si="38"/>
        <v>44926</v>
      </c>
      <c r="H588" s="336">
        <f t="shared" si="39"/>
        <v>19</v>
      </c>
      <c r="I588" s="333" t="str">
        <f t="shared" si="36"/>
        <v>U/21</v>
      </c>
      <c r="J588" s="332" t="s">
        <v>67</v>
      </c>
      <c r="K588" s="337">
        <v>3050200057</v>
      </c>
      <c r="L588" s="338" t="s">
        <v>1498</v>
      </c>
      <c r="M588" s="298"/>
      <c r="N588" s="299"/>
    </row>
    <row r="589" spans="1:14" ht="13" hidden="1" x14ac:dyDescent="0.25">
      <c r="A589" s="348" t="s">
        <v>1208</v>
      </c>
      <c r="B589" s="349" t="s">
        <v>1307</v>
      </c>
      <c r="C589" s="349" t="s">
        <v>389</v>
      </c>
      <c r="D589" s="349" t="s">
        <v>1222</v>
      </c>
      <c r="E589" s="350" t="str">
        <f t="shared" si="37"/>
        <v>Men Senior</v>
      </c>
      <c r="F589" s="351">
        <v>36795</v>
      </c>
      <c r="G589" s="352">
        <f t="shared" si="38"/>
        <v>44926</v>
      </c>
      <c r="H589" s="353">
        <f t="shared" si="39"/>
        <v>22</v>
      </c>
      <c r="I589" s="350" t="str">
        <f t="shared" si="36"/>
        <v>Senior</v>
      </c>
      <c r="J589" s="349" t="s">
        <v>1318</v>
      </c>
      <c r="K589" s="354">
        <v>63041400510</v>
      </c>
      <c r="L589" s="355" t="s">
        <v>1498</v>
      </c>
      <c r="M589" s="300"/>
      <c r="N589" s="295"/>
    </row>
    <row r="590" spans="1:14" hidden="1" x14ac:dyDescent="0.25">
      <c r="A590" s="348" t="s">
        <v>1209</v>
      </c>
      <c r="B590" s="349" t="s">
        <v>1411</v>
      </c>
      <c r="C590" s="349" t="s">
        <v>1221</v>
      </c>
      <c r="D590" s="349" t="s">
        <v>227</v>
      </c>
      <c r="E590" s="350" t="str">
        <f t="shared" si="37"/>
        <v>Men Senior</v>
      </c>
      <c r="F590" s="351">
        <v>36178</v>
      </c>
      <c r="G590" s="352">
        <f t="shared" si="38"/>
        <v>44926</v>
      </c>
      <c r="H590" s="353">
        <f t="shared" si="39"/>
        <v>23</v>
      </c>
      <c r="I590" s="350" t="str">
        <f t="shared" si="36"/>
        <v>Senior</v>
      </c>
      <c r="J590" s="349" t="s">
        <v>1318</v>
      </c>
      <c r="K590" s="354">
        <v>92600269</v>
      </c>
      <c r="L590" s="355" t="s">
        <v>1498</v>
      </c>
      <c r="M590" s="296"/>
      <c r="N590" s="299"/>
    </row>
    <row r="591" spans="1:14" ht="13" hidden="1" x14ac:dyDescent="0.25">
      <c r="A591" s="339" t="s">
        <v>1210</v>
      </c>
      <c r="B591" s="340" t="s">
        <v>43</v>
      </c>
      <c r="C591" s="340" t="s">
        <v>153</v>
      </c>
      <c r="D591" s="340" t="s">
        <v>1223</v>
      </c>
      <c r="E591" s="341" t="str">
        <f t="shared" si="37"/>
        <v>Men Master</v>
      </c>
      <c r="F591" s="342">
        <v>26564</v>
      </c>
      <c r="G591" s="343">
        <f t="shared" si="38"/>
        <v>44926</v>
      </c>
      <c r="H591" s="344">
        <f t="shared" si="39"/>
        <v>50</v>
      </c>
      <c r="I591" s="341" t="str">
        <f t="shared" ref="I591:I592" si="40">IF(H591="","Senior",IF(H591&gt;59.999,"Grand Masters",IF(H591&gt;49.999,"Master",IF(H591&gt;39.999,"Veteran",IF(H591&gt;21.999,"Senior",IF(H591&gt;16.999,"U/21","U/16"))))))</f>
        <v>Master</v>
      </c>
      <c r="J591" s="340" t="s">
        <v>1318</v>
      </c>
      <c r="K591" s="345">
        <v>72092210181</v>
      </c>
      <c r="L591" s="346" t="s">
        <v>1498</v>
      </c>
      <c r="M591" s="300"/>
      <c r="N591" s="295"/>
    </row>
    <row r="592" spans="1:14" ht="13" hidden="1" x14ac:dyDescent="0.25">
      <c r="A592" s="339" t="s">
        <v>1211</v>
      </c>
      <c r="B592" s="340" t="s">
        <v>39</v>
      </c>
      <c r="C592" s="340" t="s">
        <v>202</v>
      </c>
      <c r="D592" s="340" t="s">
        <v>251</v>
      </c>
      <c r="E592" s="341" t="str">
        <f t="shared" si="37"/>
        <v>Men Master</v>
      </c>
      <c r="F592" s="342">
        <v>25087</v>
      </c>
      <c r="G592" s="343">
        <f t="shared" si="38"/>
        <v>44926</v>
      </c>
      <c r="H592" s="344">
        <f t="shared" si="39"/>
        <v>54</v>
      </c>
      <c r="I592" s="341" t="str">
        <f t="shared" si="40"/>
        <v>Master</v>
      </c>
      <c r="J592" s="340" t="s">
        <v>1318</v>
      </c>
      <c r="K592" s="345">
        <v>72092210181</v>
      </c>
      <c r="L592" s="346" t="s">
        <v>1498</v>
      </c>
      <c r="M592" s="298"/>
      <c r="N592" s="299"/>
    </row>
    <row r="593" spans="1:14" ht="13" hidden="1" x14ac:dyDescent="0.25">
      <c r="A593" s="339" t="s">
        <v>1212</v>
      </c>
      <c r="B593" s="340" t="s">
        <v>48</v>
      </c>
      <c r="C593" s="340" t="s">
        <v>1525</v>
      </c>
      <c r="D593" s="340" t="s">
        <v>356</v>
      </c>
      <c r="E593" s="341" t="str">
        <f t="shared" si="37"/>
        <v>Men U/16</v>
      </c>
      <c r="F593" s="342">
        <v>41529</v>
      </c>
      <c r="G593" s="343">
        <f t="shared" si="38"/>
        <v>44926</v>
      </c>
      <c r="H593" s="344">
        <f t="shared" si="39"/>
        <v>9</v>
      </c>
      <c r="I593" s="341" t="str">
        <f>IF(H593="","Men Senior",IF(H593&gt;59.999,"Grand Masters",IF(H593&gt;49.999,"Master",IF(H593&gt;39.999,"Veteran",IF(H593&gt;21.999,"Senior",IF(H593&gt;16.999,"U/21","U/16"))))))</f>
        <v>U/16</v>
      </c>
      <c r="J593" s="340" t="s">
        <v>1318</v>
      </c>
      <c r="K593" s="345">
        <v>20130912</v>
      </c>
      <c r="L593" s="346" t="s">
        <v>1498</v>
      </c>
      <c r="M593" s="298"/>
      <c r="N593" s="299"/>
    </row>
    <row r="594" spans="1:14" hidden="1" x14ac:dyDescent="0.25">
      <c r="A594" s="339" t="s">
        <v>1213</v>
      </c>
      <c r="B594" s="340" t="s">
        <v>41</v>
      </c>
      <c r="C594" s="340" t="s">
        <v>1546</v>
      </c>
      <c r="D594" s="340" t="s">
        <v>2121</v>
      </c>
      <c r="E594" s="341" t="str">
        <f t="shared" si="37"/>
        <v>Men Veteran</v>
      </c>
      <c r="F594" s="342">
        <v>29663</v>
      </c>
      <c r="G594" s="343">
        <f t="shared" si="38"/>
        <v>44926</v>
      </c>
      <c r="H594" s="344">
        <f t="shared" si="39"/>
        <v>41</v>
      </c>
      <c r="I594" s="341" t="str">
        <f t="shared" ref="I594:I623" si="41">IF(H594="","Senior",IF(H594&gt;59.999,"Grand Masters",IF(H594&gt;49.999,"Master",IF(H594&gt;39.999,"Veteran",IF(H594&gt;21.999,"Senior",IF(H594&gt;16.999,"U/21","U/16"))))))</f>
        <v>Veteran</v>
      </c>
      <c r="J594" s="340" t="s">
        <v>1318</v>
      </c>
      <c r="K594" s="345">
        <v>81031810552</v>
      </c>
      <c r="L594" s="346" t="s">
        <v>1498</v>
      </c>
      <c r="M594" s="294"/>
      <c r="N594" s="295"/>
    </row>
    <row r="595" spans="1:14" ht="13" hidden="1" x14ac:dyDescent="0.25">
      <c r="A595" s="339" t="s">
        <v>1214</v>
      </c>
      <c r="B595" s="340" t="s">
        <v>1981</v>
      </c>
      <c r="C595" s="340" t="s">
        <v>1228</v>
      </c>
      <c r="D595" s="340" t="s">
        <v>1272</v>
      </c>
      <c r="E595" s="341" t="str">
        <f t="shared" si="37"/>
        <v>Men Senior</v>
      </c>
      <c r="F595" s="342">
        <v>36504</v>
      </c>
      <c r="G595" s="343">
        <f t="shared" si="38"/>
        <v>44926</v>
      </c>
      <c r="H595" s="344">
        <f t="shared" si="39"/>
        <v>23</v>
      </c>
      <c r="I595" s="341" t="str">
        <f t="shared" si="41"/>
        <v>Senior</v>
      </c>
      <c r="J595" s="340" t="s">
        <v>1318</v>
      </c>
      <c r="K595" s="345">
        <v>19991210</v>
      </c>
      <c r="L595" s="346" t="s">
        <v>1498</v>
      </c>
      <c r="M595" s="298"/>
      <c r="N595" s="299"/>
    </row>
    <row r="596" spans="1:14" hidden="1" x14ac:dyDescent="0.25">
      <c r="A596" s="348" t="s">
        <v>1229</v>
      </c>
      <c r="B596" s="349" t="s">
        <v>1430</v>
      </c>
      <c r="C596" s="349" t="s">
        <v>1155</v>
      </c>
      <c r="D596" s="349" t="s">
        <v>92</v>
      </c>
      <c r="E596" s="350" t="str">
        <f t="shared" si="37"/>
        <v>Men Senior</v>
      </c>
      <c r="F596" s="351">
        <v>35562</v>
      </c>
      <c r="G596" s="352">
        <f t="shared" si="38"/>
        <v>44926</v>
      </c>
      <c r="H596" s="353">
        <f t="shared" si="39"/>
        <v>25</v>
      </c>
      <c r="I596" s="350" t="str">
        <f t="shared" si="41"/>
        <v>Senior</v>
      </c>
      <c r="J596" s="349" t="s">
        <v>1318</v>
      </c>
      <c r="K596" s="354">
        <v>19991210</v>
      </c>
      <c r="L596" s="355" t="s">
        <v>1498</v>
      </c>
      <c r="M596" s="294"/>
      <c r="N596" s="295"/>
    </row>
    <row r="597" spans="1:14" hidden="1" x14ac:dyDescent="0.25">
      <c r="A597" s="348" t="s">
        <v>1230</v>
      </c>
      <c r="B597" s="349" t="s">
        <v>1430</v>
      </c>
      <c r="C597" s="349" t="s">
        <v>379</v>
      </c>
      <c r="D597" s="349" t="s">
        <v>83</v>
      </c>
      <c r="E597" s="350" t="str">
        <f t="shared" si="37"/>
        <v>Men Veteran</v>
      </c>
      <c r="F597" s="351">
        <v>28553</v>
      </c>
      <c r="G597" s="352">
        <f t="shared" si="38"/>
        <v>44926</v>
      </c>
      <c r="H597" s="353">
        <f t="shared" si="39"/>
        <v>44</v>
      </c>
      <c r="I597" s="350" t="str">
        <f t="shared" si="41"/>
        <v>Veteran</v>
      </c>
      <c r="J597" s="349" t="s">
        <v>1318</v>
      </c>
      <c r="K597" s="354"/>
      <c r="L597" s="355"/>
      <c r="M597" s="294"/>
      <c r="N597" s="295"/>
    </row>
    <row r="598" spans="1:14" hidden="1" x14ac:dyDescent="0.25">
      <c r="A598" s="348" t="s">
        <v>1231</v>
      </c>
      <c r="B598" s="349" t="s">
        <v>1817</v>
      </c>
      <c r="C598" s="349" t="s">
        <v>196</v>
      </c>
      <c r="D598" s="349" t="s">
        <v>340</v>
      </c>
      <c r="E598" s="350" t="str">
        <f t="shared" si="37"/>
        <v>Men Senior</v>
      </c>
      <c r="F598" s="351">
        <v>33381</v>
      </c>
      <c r="G598" s="352">
        <f t="shared" si="38"/>
        <v>44926</v>
      </c>
      <c r="H598" s="353">
        <f t="shared" si="39"/>
        <v>31</v>
      </c>
      <c r="I598" s="350" t="str">
        <f t="shared" si="41"/>
        <v>Senior</v>
      </c>
      <c r="J598" s="349" t="s">
        <v>1318</v>
      </c>
      <c r="K598" s="354"/>
      <c r="L598" s="355"/>
      <c r="M598" s="294"/>
      <c r="N598" s="295"/>
    </row>
    <row r="599" spans="1:14" ht="13" hidden="1" x14ac:dyDescent="0.25">
      <c r="A599" s="348" t="s">
        <v>1232</v>
      </c>
      <c r="B599" s="349" t="s">
        <v>1405</v>
      </c>
      <c r="C599" s="349" t="s">
        <v>95</v>
      </c>
      <c r="D599" s="349" t="s">
        <v>1238</v>
      </c>
      <c r="E599" s="350" t="str">
        <f t="shared" si="37"/>
        <v>Men Senior</v>
      </c>
      <c r="F599" s="351">
        <v>31176</v>
      </c>
      <c r="G599" s="352">
        <f t="shared" si="38"/>
        <v>44926</v>
      </c>
      <c r="H599" s="353">
        <f t="shared" si="39"/>
        <v>37</v>
      </c>
      <c r="I599" s="350" t="str">
        <f t="shared" si="41"/>
        <v>Senior</v>
      </c>
      <c r="J599" s="349" t="s">
        <v>1318</v>
      </c>
      <c r="K599" s="354">
        <v>91052300235</v>
      </c>
      <c r="L599" s="355" t="s">
        <v>1498</v>
      </c>
      <c r="M599" s="300"/>
      <c r="N599" s="295"/>
    </row>
    <row r="600" spans="1:14" ht="13" hidden="1" x14ac:dyDescent="0.25">
      <c r="A600" s="348" t="s">
        <v>1233</v>
      </c>
      <c r="B600" s="349" t="s">
        <v>1308</v>
      </c>
      <c r="C600" s="349" t="s">
        <v>1239</v>
      </c>
      <c r="D600" s="349" t="s">
        <v>1240</v>
      </c>
      <c r="E600" s="350" t="str">
        <f t="shared" si="37"/>
        <v>Men Veteran</v>
      </c>
      <c r="F600" s="351">
        <v>29902</v>
      </c>
      <c r="G600" s="352">
        <f t="shared" si="38"/>
        <v>44926</v>
      </c>
      <c r="H600" s="353">
        <f t="shared" si="39"/>
        <v>41</v>
      </c>
      <c r="I600" s="350" t="str">
        <f t="shared" si="41"/>
        <v>Veteran</v>
      </c>
      <c r="J600" s="349" t="s">
        <v>1318</v>
      </c>
      <c r="K600" s="354">
        <v>85051911013</v>
      </c>
      <c r="L600" s="355" t="s">
        <v>1498</v>
      </c>
      <c r="M600" s="300"/>
      <c r="N600" s="295"/>
    </row>
    <row r="601" spans="1:14" hidden="1" x14ac:dyDescent="0.25">
      <c r="A601" s="348" t="s">
        <v>1234</v>
      </c>
      <c r="B601" s="349" t="s">
        <v>1517</v>
      </c>
      <c r="C601" s="349" t="s">
        <v>1242</v>
      </c>
      <c r="D601" s="349" t="s">
        <v>1241</v>
      </c>
      <c r="E601" s="350" t="str">
        <f t="shared" si="37"/>
        <v>Men Veteran</v>
      </c>
      <c r="F601" s="351">
        <v>30267</v>
      </c>
      <c r="G601" s="352">
        <f t="shared" si="38"/>
        <v>44926</v>
      </c>
      <c r="H601" s="353">
        <f t="shared" si="39"/>
        <v>40</v>
      </c>
      <c r="I601" s="350" t="str">
        <f t="shared" si="41"/>
        <v>Veteran</v>
      </c>
      <c r="J601" s="349" t="s">
        <v>1318</v>
      </c>
      <c r="K601" s="354"/>
      <c r="L601" s="355"/>
      <c r="M601" s="294"/>
      <c r="N601" s="295"/>
    </row>
    <row r="602" spans="1:14" ht="14.25" hidden="1" customHeight="1" x14ac:dyDescent="0.25">
      <c r="A602" s="348" t="s">
        <v>1235</v>
      </c>
      <c r="B602" s="349" t="s">
        <v>1405</v>
      </c>
      <c r="C602" s="349" t="s">
        <v>1253</v>
      </c>
      <c r="D602" s="349" t="s">
        <v>1284</v>
      </c>
      <c r="E602" s="350" t="str">
        <f t="shared" si="37"/>
        <v>Men Senior</v>
      </c>
      <c r="F602" s="351">
        <v>30822</v>
      </c>
      <c r="G602" s="352">
        <f t="shared" si="38"/>
        <v>44926</v>
      </c>
      <c r="H602" s="353">
        <f t="shared" si="39"/>
        <v>38</v>
      </c>
      <c r="I602" s="350" t="str">
        <f t="shared" si="41"/>
        <v>Senior</v>
      </c>
      <c r="J602" s="349" t="s">
        <v>1318</v>
      </c>
      <c r="K602" s="354"/>
      <c r="L602" s="355"/>
      <c r="M602" s="294"/>
      <c r="N602" s="295"/>
    </row>
    <row r="603" spans="1:14" ht="13" hidden="1" x14ac:dyDescent="0.25">
      <c r="A603" s="339" t="s">
        <v>1236</v>
      </c>
      <c r="B603" s="340" t="s">
        <v>40</v>
      </c>
      <c r="C603" s="340" t="s">
        <v>469</v>
      </c>
      <c r="D603" s="340" t="s">
        <v>2122</v>
      </c>
      <c r="E603" s="341" t="str">
        <f t="shared" si="37"/>
        <v>Men U/21</v>
      </c>
      <c r="F603" s="342">
        <v>38462</v>
      </c>
      <c r="G603" s="343">
        <f t="shared" si="38"/>
        <v>44926</v>
      </c>
      <c r="H603" s="344">
        <f t="shared" si="39"/>
        <v>17</v>
      </c>
      <c r="I603" s="341" t="str">
        <f t="shared" si="41"/>
        <v>U/21</v>
      </c>
      <c r="J603" s="340" t="s">
        <v>1318</v>
      </c>
      <c r="K603" s="345">
        <v>20050420</v>
      </c>
      <c r="L603" s="346" t="s">
        <v>1498</v>
      </c>
      <c r="M603" s="298"/>
      <c r="N603" s="299"/>
    </row>
    <row r="604" spans="1:14" hidden="1" x14ac:dyDescent="0.25">
      <c r="A604" s="339" t="s">
        <v>1237</v>
      </c>
      <c r="B604" s="340" t="s">
        <v>49</v>
      </c>
      <c r="C604" s="340" t="s">
        <v>2123</v>
      </c>
      <c r="D604" s="340" t="s">
        <v>1928</v>
      </c>
      <c r="E604" s="341" t="str">
        <f t="shared" si="37"/>
        <v>Men Senior</v>
      </c>
      <c r="F604" s="342">
        <v>36006</v>
      </c>
      <c r="G604" s="343">
        <f t="shared" si="38"/>
        <v>44926</v>
      </c>
      <c r="H604" s="344">
        <f t="shared" si="39"/>
        <v>24</v>
      </c>
      <c r="I604" s="341" t="str">
        <f t="shared" si="41"/>
        <v>Senior</v>
      </c>
      <c r="J604" s="340" t="s">
        <v>1318</v>
      </c>
      <c r="K604" s="345">
        <v>98073000652</v>
      </c>
      <c r="L604" s="346" t="s">
        <v>1498</v>
      </c>
      <c r="M604" s="294"/>
      <c r="N604" s="295"/>
    </row>
    <row r="605" spans="1:14" hidden="1" x14ac:dyDescent="0.25">
      <c r="A605" s="348" t="s">
        <v>1243</v>
      </c>
      <c r="B605" s="349" t="s">
        <v>1308</v>
      </c>
      <c r="C605" s="349" t="s">
        <v>110</v>
      </c>
      <c r="D605" s="349" t="s">
        <v>1270</v>
      </c>
      <c r="E605" s="350" t="str">
        <f t="shared" si="37"/>
        <v>Men Veteran</v>
      </c>
      <c r="F605" s="351">
        <v>29250</v>
      </c>
      <c r="G605" s="352">
        <f t="shared" si="38"/>
        <v>44926</v>
      </c>
      <c r="H605" s="353">
        <f t="shared" si="39"/>
        <v>42</v>
      </c>
      <c r="I605" s="350" t="str">
        <f t="shared" si="41"/>
        <v>Veteran</v>
      </c>
      <c r="J605" s="349" t="s">
        <v>1318</v>
      </c>
      <c r="K605" s="354">
        <v>98073000652</v>
      </c>
      <c r="L605" s="355" t="s">
        <v>1498</v>
      </c>
      <c r="M605" s="294"/>
      <c r="N605" s="295"/>
    </row>
    <row r="606" spans="1:14" ht="13" hidden="1" x14ac:dyDescent="0.25">
      <c r="A606" s="348" t="s">
        <v>1244</v>
      </c>
      <c r="B606" s="349" t="s">
        <v>1310</v>
      </c>
      <c r="C606" s="349" t="s">
        <v>917</v>
      </c>
      <c r="D606" s="349" t="s">
        <v>1272</v>
      </c>
      <c r="E606" s="350" t="str">
        <f t="shared" si="37"/>
        <v>Men Grand Masters</v>
      </c>
      <c r="F606" s="351">
        <v>22600</v>
      </c>
      <c r="G606" s="352">
        <f t="shared" si="38"/>
        <v>44926</v>
      </c>
      <c r="H606" s="353">
        <f t="shared" si="39"/>
        <v>61</v>
      </c>
      <c r="I606" s="350" t="str">
        <f t="shared" si="41"/>
        <v>Grand Masters</v>
      </c>
      <c r="J606" s="349" t="s">
        <v>1318</v>
      </c>
      <c r="K606" s="354">
        <v>80013010565</v>
      </c>
      <c r="L606" s="355" t="s">
        <v>1498</v>
      </c>
      <c r="M606" s="298"/>
      <c r="N606" s="299"/>
    </row>
    <row r="607" spans="1:14" hidden="1" x14ac:dyDescent="0.25">
      <c r="A607" s="339" t="s">
        <v>1245</v>
      </c>
      <c r="B607" s="340" t="s">
        <v>37</v>
      </c>
      <c r="C607" s="340" t="s">
        <v>1273</v>
      </c>
      <c r="D607" s="340" t="s">
        <v>309</v>
      </c>
      <c r="E607" s="341" t="str">
        <f t="shared" si="37"/>
        <v>Men U/16</v>
      </c>
      <c r="F607" s="342">
        <v>38961</v>
      </c>
      <c r="G607" s="343">
        <f t="shared" si="38"/>
        <v>44926</v>
      </c>
      <c r="H607" s="344">
        <f t="shared" si="39"/>
        <v>16</v>
      </c>
      <c r="I607" s="341" t="str">
        <f t="shared" si="41"/>
        <v>U/16</v>
      </c>
      <c r="J607" s="340" t="s">
        <v>1318</v>
      </c>
      <c r="K607" s="345">
        <v>20060901</v>
      </c>
      <c r="L607" s="346" t="s">
        <v>1498</v>
      </c>
      <c r="M607" s="304"/>
      <c r="N607" s="306"/>
    </row>
    <row r="608" spans="1:14" ht="13" hidden="1" x14ac:dyDescent="0.3">
      <c r="A608" s="348" t="s">
        <v>1246</v>
      </c>
      <c r="B608" s="349" t="s">
        <v>1411</v>
      </c>
      <c r="C608" s="349" t="s">
        <v>994</v>
      </c>
      <c r="D608" s="349" t="s">
        <v>1274</v>
      </c>
      <c r="E608" s="350" t="str">
        <f t="shared" si="37"/>
        <v>Men Veteran</v>
      </c>
      <c r="F608" s="351">
        <v>28221</v>
      </c>
      <c r="G608" s="352">
        <f t="shared" si="38"/>
        <v>44926</v>
      </c>
      <c r="H608" s="353">
        <f t="shared" si="39"/>
        <v>45</v>
      </c>
      <c r="I608" s="350" t="str">
        <f t="shared" si="41"/>
        <v>Veteran</v>
      </c>
      <c r="J608" s="349" t="s">
        <v>1318</v>
      </c>
      <c r="K608" s="354">
        <v>20060901</v>
      </c>
      <c r="L608" s="355" t="s">
        <v>1498</v>
      </c>
      <c r="M608" s="311"/>
      <c r="N608" s="312"/>
    </row>
    <row r="609" spans="1:14" hidden="1" x14ac:dyDescent="0.25">
      <c r="A609" s="348" t="s">
        <v>1247</v>
      </c>
      <c r="B609" s="349" t="s">
        <v>1017</v>
      </c>
      <c r="C609" s="349" t="s">
        <v>1275</v>
      </c>
      <c r="D609" s="349" t="s">
        <v>92</v>
      </c>
      <c r="E609" s="350" t="str">
        <f t="shared" si="37"/>
        <v>Men Senior</v>
      </c>
      <c r="F609" s="351">
        <v>36513</v>
      </c>
      <c r="G609" s="352">
        <f t="shared" si="38"/>
        <v>44926</v>
      </c>
      <c r="H609" s="353">
        <f t="shared" si="39"/>
        <v>23</v>
      </c>
      <c r="I609" s="350" t="str">
        <f t="shared" si="41"/>
        <v>Senior</v>
      </c>
      <c r="J609" s="349" t="s">
        <v>1318</v>
      </c>
      <c r="K609" s="354">
        <v>77040610353</v>
      </c>
      <c r="L609" s="355"/>
      <c r="M609" s="304"/>
      <c r="N609" s="306"/>
    </row>
    <row r="610" spans="1:14" hidden="1" x14ac:dyDescent="0.25">
      <c r="A610" s="339" t="s">
        <v>1248</v>
      </c>
      <c r="B610" s="340" t="s">
        <v>48</v>
      </c>
      <c r="C610" s="340" t="s">
        <v>1276</v>
      </c>
      <c r="D610" s="340" t="s">
        <v>1277</v>
      </c>
      <c r="E610" s="341" t="str">
        <f t="shared" si="37"/>
        <v>Men Veteran</v>
      </c>
      <c r="F610" s="342">
        <v>26903</v>
      </c>
      <c r="G610" s="343">
        <f t="shared" si="38"/>
        <v>44926</v>
      </c>
      <c r="H610" s="344">
        <f t="shared" si="39"/>
        <v>49</v>
      </c>
      <c r="I610" s="341" t="str">
        <f t="shared" si="41"/>
        <v>Veteran</v>
      </c>
      <c r="J610" s="340" t="s">
        <v>1318</v>
      </c>
      <c r="K610" s="345">
        <v>73082700098</v>
      </c>
      <c r="L610" s="346" t="s">
        <v>1498</v>
      </c>
      <c r="M610" s="304"/>
      <c r="N610" s="306"/>
    </row>
    <row r="611" spans="1:14" ht="13" hidden="1" x14ac:dyDescent="0.3">
      <c r="A611" s="348" t="s">
        <v>1249</v>
      </c>
      <c r="B611" s="349" t="s">
        <v>1309</v>
      </c>
      <c r="C611" s="349" t="s">
        <v>1278</v>
      </c>
      <c r="D611" s="349" t="s">
        <v>1238</v>
      </c>
      <c r="E611" s="350" t="str">
        <f t="shared" si="37"/>
        <v>Men Veteran</v>
      </c>
      <c r="F611" s="351">
        <v>28330</v>
      </c>
      <c r="G611" s="352">
        <f t="shared" si="38"/>
        <v>44926</v>
      </c>
      <c r="H611" s="353">
        <f t="shared" si="39"/>
        <v>45</v>
      </c>
      <c r="I611" s="350" t="str">
        <f t="shared" si="41"/>
        <v>Veteran</v>
      </c>
      <c r="J611" s="349" t="s">
        <v>1318</v>
      </c>
      <c r="K611" s="354">
        <v>73082700098</v>
      </c>
      <c r="L611" s="355" t="s">
        <v>1498</v>
      </c>
      <c r="M611" s="311"/>
      <c r="N611" s="312"/>
    </row>
    <row r="612" spans="1:14" hidden="1" x14ac:dyDescent="0.25">
      <c r="A612" s="339" t="s">
        <v>1250</v>
      </c>
      <c r="B612" s="340" t="s">
        <v>41</v>
      </c>
      <c r="C612" s="340" t="s">
        <v>469</v>
      </c>
      <c r="D612" s="340" t="s">
        <v>2054</v>
      </c>
      <c r="E612" s="341" t="str">
        <f t="shared" si="37"/>
        <v>Men Senior</v>
      </c>
      <c r="F612" s="342">
        <v>34303</v>
      </c>
      <c r="G612" s="343">
        <f t="shared" si="38"/>
        <v>44926</v>
      </c>
      <c r="H612" s="344">
        <f t="shared" si="39"/>
        <v>29</v>
      </c>
      <c r="I612" s="341" t="str">
        <f t="shared" si="41"/>
        <v>Senior</v>
      </c>
      <c r="J612" s="340" t="s">
        <v>1318</v>
      </c>
      <c r="K612" s="362">
        <v>93113001153</v>
      </c>
      <c r="L612" s="346" t="s">
        <v>1498</v>
      </c>
      <c r="M612" s="304"/>
      <c r="N612" s="306"/>
    </row>
    <row r="613" spans="1:14" hidden="1" x14ac:dyDescent="0.25">
      <c r="A613" s="348" t="s">
        <v>1251</v>
      </c>
      <c r="B613" s="349" t="s">
        <v>1307</v>
      </c>
      <c r="C613" s="349" t="s">
        <v>201</v>
      </c>
      <c r="D613" s="349" t="s">
        <v>1280</v>
      </c>
      <c r="E613" s="350" t="str">
        <f t="shared" ref="E613:E676" si="42">CONCATENATE(J613," ",I613)</f>
        <v>Men Veteran</v>
      </c>
      <c r="F613" s="351">
        <v>29869</v>
      </c>
      <c r="G613" s="352">
        <f t="shared" ref="G613:G676" si="43">$G$5</f>
        <v>44926</v>
      </c>
      <c r="H613" s="353">
        <f t="shared" ref="H613:H676" si="44">INT(YEARFRAC(F613,G613))</f>
        <v>41</v>
      </c>
      <c r="I613" s="350" t="str">
        <f t="shared" si="41"/>
        <v>Veteran</v>
      </c>
      <c r="J613" s="349" t="s">
        <v>1318</v>
      </c>
      <c r="K613" s="354"/>
      <c r="L613" s="355"/>
      <c r="M613" s="304"/>
      <c r="N613" s="306"/>
    </row>
    <row r="614" spans="1:14" ht="13" hidden="1" x14ac:dyDescent="0.3">
      <c r="A614" s="331" t="s">
        <v>1252</v>
      </c>
      <c r="B614" s="332" t="s">
        <v>1632</v>
      </c>
      <c r="C614" s="332" t="s">
        <v>1271</v>
      </c>
      <c r="D614" s="332" t="s">
        <v>260</v>
      </c>
      <c r="E614" s="333" t="str">
        <f t="shared" si="42"/>
        <v>Men Veteran</v>
      </c>
      <c r="F614" s="334">
        <v>30276</v>
      </c>
      <c r="G614" s="335">
        <f t="shared" si="43"/>
        <v>44926</v>
      </c>
      <c r="H614" s="336">
        <f t="shared" si="44"/>
        <v>40</v>
      </c>
      <c r="I614" s="333" t="str">
        <f t="shared" si="41"/>
        <v>Veteran</v>
      </c>
      <c r="J614" s="332" t="s">
        <v>1318</v>
      </c>
      <c r="K614" s="337">
        <v>82112110257</v>
      </c>
      <c r="L614" s="338" t="s">
        <v>1498</v>
      </c>
      <c r="M614" s="305"/>
      <c r="N614" s="306"/>
    </row>
    <row r="615" spans="1:14" ht="13" hidden="1" x14ac:dyDescent="0.3">
      <c r="A615" s="339" t="s">
        <v>1256</v>
      </c>
      <c r="B615" s="340" t="s">
        <v>50</v>
      </c>
      <c r="C615" s="340" t="s">
        <v>321</v>
      </c>
      <c r="D615" s="340" t="s">
        <v>395</v>
      </c>
      <c r="E615" s="341" t="str">
        <f t="shared" si="42"/>
        <v>Men Senior</v>
      </c>
      <c r="F615" s="342">
        <v>35334</v>
      </c>
      <c r="G615" s="343">
        <f t="shared" si="43"/>
        <v>44926</v>
      </c>
      <c r="H615" s="344">
        <f t="shared" si="44"/>
        <v>26</v>
      </c>
      <c r="I615" s="341" t="str">
        <f t="shared" si="41"/>
        <v>Senior</v>
      </c>
      <c r="J615" s="340" t="s">
        <v>1318</v>
      </c>
      <c r="K615" s="345">
        <v>96092600072</v>
      </c>
      <c r="L615" s="346" t="s">
        <v>1498</v>
      </c>
      <c r="M615" s="311"/>
      <c r="N615" s="312"/>
    </row>
    <row r="616" spans="1:14" ht="13" hidden="1" x14ac:dyDescent="0.3">
      <c r="A616" s="339" t="s">
        <v>1257</v>
      </c>
      <c r="B616" s="340" t="s">
        <v>47</v>
      </c>
      <c r="C616" s="340" t="s">
        <v>1086</v>
      </c>
      <c r="D616" s="340" t="s">
        <v>251</v>
      </c>
      <c r="E616" s="341" t="str">
        <f t="shared" si="42"/>
        <v>Men Senior</v>
      </c>
      <c r="F616" s="342">
        <v>32842</v>
      </c>
      <c r="G616" s="343">
        <f t="shared" si="43"/>
        <v>44926</v>
      </c>
      <c r="H616" s="344">
        <f t="shared" si="44"/>
        <v>33</v>
      </c>
      <c r="I616" s="341" t="str">
        <f t="shared" si="41"/>
        <v>Senior</v>
      </c>
      <c r="J616" s="340" t="s">
        <v>1318</v>
      </c>
      <c r="K616" s="345">
        <v>96092600072</v>
      </c>
      <c r="L616" s="346" t="s">
        <v>1498</v>
      </c>
      <c r="M616" s="311"/>
      <c r="N616" s="312"/>
    </row>
    <row r="617" spans="1:14" ht="13" hidden="1" x14ac:dyDescent="0.3">
      <c r="A617" s="348" t="s">
        <v>1258</v>
      </c>
      <c r="B617" s="349" t="s">
        <v>1517</v>
      </c>
      <c r="C617" s="349" t="s">
        <v>462</v>
      </c>
      <c r="D617" s="349" t="s">
        <v>1281</v>
      </c>
      <c r="E617" s="350" t="str">
        <f t="shared" si="42"/>
        <v>Men Veteran</v>
      </c>
      <c r="F617" s="351">
        <v>30267</v>
      </c>
      <c r="G617" s="352">
        <f t="shared" si="43"/>
        <v>44926</v>
      </c>
      <c r="H617" s="353">
        <f t="shared" si="44"/>
        <v>40</v>
      </c>
      <c r="I617" s="350" t="str">
        <f t="shared" si="41"/>
        <v>Veteran</v>
      </c>
      <c r="J617" s="349" t="s">
        <v>1318</v>
      </c>
      <c r="K617" s="354">
        <v>89113000055</v>
      </c>
      <c r="L617" s="355" t="s">
        <v>1498</v>
      </c>
      <c r="M617" s="311"/>
      <c r="N617" s="312"/>
    </row>
    <row r="618" spans="1:14" hidden="1" x14ac:dyDescent="0.25">
      <c r="A618" s="348" t="s">
        <v>1259</v>
      </c>
      <c r="B618" s="349" t="s">
        <v>1411</v>
      </c>
      <c r="C618" s="349" t="s">
        <v>249</v>
      </c>
      <c r="D618" s="349" t="s">
        <v>1284</v>
      </c>
      <c r="E618" s="350" t="str">
        <f t="shared" si="42"/>
        <v>Men Grand Masters</v>
      </c>
      <c r="F618" s="351"/>
      <c r="G618" s="352">
        <f t="shared" si="43"/>
        <v>44926</v>
      </c>
      <c r="H618" s="353">
        <f t="shared" si="44"/>
        <v>123</v>
      </c>
      <c r="I618" s="350" t="str">
        <f t="shared" si="41"/>
        <v>Grand Masters</v>
      </c>
      <c r="J618" s="349" t="s">
        <v>1318</v>
      </c>
      <c r="K618" s="354">
        <v>821111210188</v>
      </c>
      <c r="L618" s="355"/>
      <c r="M618" s="304"/>
      <c r="N618" s="306"/>
    </row>
    <row r="619" spans="1:14" hidden="1" x14ac:dyDescent="0.25">
      <c r="A619" s="348" t="s">
        <v>1260</v>
      </c>
      <c r="B619" s="349" t="s">
        <v>1411</v>
      </c>
      <c r="C619" s="349" t="s">
        <v>1285</v>
      </c>
      <c r="D619" s="349" t="s">
        <v>135</v>
      </c>
      <c r="E619" s="350" t="str">
        <f t="shared" si="42"/>
        <v>Ladies Grand Masters</v>
      </c>
      <c r="F619" s="351"/>
      <c r="G619" s="352">
        <f t="shared" si="43"/>
        <v>44926</v>
      </c>
      <c r="H619" s="353">
        <f t="shared" si="44"/>
        <v>123</v>
      </c>
      <c r="I619" s="350" t="str">
        <f t="shared" si="41"/>
        <v>Grand Masters</v>
      </c>
      <c r="J619" s="349" t="s">
        <v>67</v>
      </c>
      <c r="K619" s="354"/>
      <c r="L619" s="355"/>
      <c r="M619" s="304"/>
      <c r="N619" s="306"/>
    </row>
    <row r="620" spans="1:14" hidden="1" x14ac:dyDescent="0.25">
      <c r="A620" s="348" t="s">
        <v>1261</v>
      </c>
      <c r="B620" s="349" t="s">
        <v>1310</v>
      </c>
      <c r="C620" s="349" t="s">
        <v>1286</v>
      </c>
      <c r="D620" s="349" t="s">
        <v>128</v>
      </c>
      <c r="E620" s="350" t="str">
        <f t="shared" si="42"/>
        <v>Men Senior</v>
      </c>
      <c r="F620" s="351">
        <v>31995</v>
      </c>
      <c r="G620" s="352">
        <f t="shared" si="43"/>
        <v>44926</v>
      </c>
      <c r="H620" s="353">
        <f t="shared" si="44"/>
        <v>35</v>
      </c>
      <c r="I620" s="350" t="str">
        <f t="shared" si="41"/>
        <v>Senior</v>
      </c>
      <c r="J620" s="349" t="s">
        <v>1318</v>
      </c>
      <c r="K620" s="354"/>
      <c r="L620" s="355"/>
      <c r="M620" s="304"/>
      <c r="N620" s="306"/>
    </row>
    <row r="621" spans="1:14" ht="13" hidden="1" x14ac:dyDescent="0.3">
      <c r="A621" s="348" t="s">
        <v>1262</v>
      </c>
      <c r="B621" s="349" t="s">
        <v>1399</v>
      </c>
      <c r="C621" s="349" t="s">
        <v>1287</v>
      </c>
      <c r="D621" s="349" t="s">
        <v>945</v>
      </c>
      <c r="E621" s="350" t="str">
        <f t="shared" si="42"/>
        <v>Men Veteran</v>
      </c>
      <c r="F621" s="351">
        <v>29144</v>
      </c>
      <c r="G621" s="352">
        <f t="shared" si="43"/>
        <v>44926</v>
      </c>
      <c r="H621" s="353">
        <f t="shared" si="44"/>
        <v>43</v>
      </c>
      <c r="I621" s="350" t="str">
        <f t="shared" si="41"/>
        <v>Veteran</v>
      </c>
      <c r="J621" s="349" t="s">
        <v>1318</v>
      </c>
      <c r="K621" s="354">
        <v>8708065155087</v>
      </c>
      <c r="L621" s="355" t="s">
        <v>1501</v>
      </c>
      <c r="M621" s="311"/>
      <c r="N621" s="312"/>
    </row>
    <row r="622" spans="1:14" ht="13" hidden="1" x14ac:dyDescent="0.3">
      <c r="A622" s="348" t="s">
        <v>1263</v>
      </c>
      <c r="B622" s="349" t="s">
        <v>1517</v>
      </c>
      <c r="C622" s="349" t="s">
        <v>103</v>
      </c>
      <c r="D622" s="349" t="s">
        <v>1288</v>
      </c>
      <c r="E622" s="350" t="str">
        <f t="shared" si="42"/>
        <v>Men Master</v>
      </c>
      <c r="F622" s="351">
        <v>26585</v>
      </c>
      <c r="G622" s="352">
        <f t="shared" si="43"/>
        <v>44926</v>
      </c>
      <c r="H622" s="353">
        <f t="shared" si="44"/>
        <v>50</v>
      </c>
      <c r="I622" s="350" t="str">
        <f t="shared" si="41"/>
        <v>Master</v>
      </c>
      <c r="J622" s="349" t="s">
        <v>1318</v>
      </c>
      <c r="K622" s="354">
        <v>79101610228</v>
      </c>
      <c r="L622" s="355" t="s">
        <v>1498</v>
      </c>
      <c r="M622" s="311"/>
      <c r="N622" s="312"/>
    </row>
    <row r="623" spans="1:14" ht="13" hidden="1" x14ac:dyDescent="0.3">
      <c r="A623" s="339" t="s">
        <v>1264</v>
      </c>
      <c r="B623" s="340" t="s">
        <v>44</v>
      </c>
      <c r="C623" s="340" t="s">
        <v>103</v>
      </c>
      <c r="D623" s="340" t="s">
        <v>79</v>
      </c>
      <c r="E623" s="341" t="str">
        <f t="shared" si="42"/>
        <v>Men Veteran</v>
      </c>
      <c r="F623" s="342">
        <v>29257</v>
      </c>
      <c r="G623" s="343">
        <f t="shared" si="43"/>
        <v>44926</v>
      </c>
      <c r="H623" s="344">
        <f t="shared" si="44"/>
        <v>42</v>
      </c>
      <c r="I623" s="341" t="str">
        <f t="shared" si="41"/>
        <v>Veteran</v>
      </c>
      <c r="J623" s="340" t="s">
        <v>1318</v>
      </c>
      <c r="K623" s="345">
        <v>72101300311</v>
      </c>
      <c r="L623" s="346" t="s">
        <v>1498</v>
      </c>
      <c r="M623" s="305"/>
      <c r="N623" s="306"/>
    </row>
    <row r="624" spans="1:14" ht="13" hidden="1" x14ac:dyDescent="0.3">
      <c r="A624" s="339" t="s">
        <v>1265</v>
      </c>
      <c r="B624" s="340" t="s">
        <v>39</v>
      </c>
      <c r="C624" s="340" t="s">
        <v>929</v>
      </c>
      <c r="D624" s="340" t="s">
        <v>1295</v>
      </c>
      <c r="E624" s="341" t="str">
        <f t="shared" si="42"/>
        <v>Men Master</v>
      </c>
      <c r="F624" s="342">
        <v>25074</v>
      </c>
      <c r="G624" s="343">
        <f t="shared" si="43"/>
        <v>44926</v>
      </c>
      <c r="H624" s="344">
        <f t="shared" si="44"/>
        <v>54</v>
      </c>
      <c r="I624" s="341" t="str">
        <f>IF(H624="","Men Senior",IF(H624&gt;59.999,"Grand Masters",IF(H624&gt;49.999,"Master",IF(H624&gt;39.999,"Veteran",IF(H624&gt;21.999,"Senior",IF(H624&gt;16.999,"U/21","U/16"))))))</f>
        <v>Master</v>
      </c>
      <c r="J624" s="340" t="s">
        <v>1318</v>
      </c>
      <c r="K624" s="345">
        <v>6808245256086</v>
      </c>
      <c r="L624" s="346" t="s">
        <v>1501</v>
      </c>
      <c r="M624" s="311"/>
      <c r="N624" s="312"/>
    </row>
    <row r="625" spans="1:14" ht="13" hidden="1" x14ac:dyDescent="0.3">
      <c r="A625" s="339" t="s">
        <v>1266</v>
      </c>
      <c r="B625" s="340" t="s">
        <v>39</v>
      </c>
      <c r="C625" s="340" t="s">
        <v>1296</v>
      </c>
      <c r="D625" s="340" t="s">
        <v>1295</v>
      </c>
      <c r="E625" s="341" t="str">
        <f t="shared" si="42"/>
        <v>Ladies Master</v>
      </c>
      <c r="F625" s="342">
        <v>24977</v>
      </c>
      <c r="G625" s="343">
        <f t="shared" si="43"/>
        <v>44926</v>
      </c>
      <c r="H625" s="344">
        <f t="shared" si="44"/>
        <v>54</v>
      </c>
      <c r="I625" s="341" t="str">
        <f>IF(H625="","Men Senior",IF(H625&gt;59.999,"Grand Masters",IF(H625&gt;49.999,"Master",IF(H625&gt;39.999,"Veteran",IF(H625&gt;21.999,"Senior",IF(H625&gt;16.999,"U/21","U/16"))))))</f>
        <v>Master</v>
      </c>
      <c r="J625" s="340" t="s">
        <v>67</v>
      </c>
      <c r="K625" s="345">
        <v>6805190091088</v>
      </c>
      <c r="L625" s="346" t="s">
        <v>1501</v>
      </c>
      <c r="M625" s="311"/>
      <c r="N625" s="312"/>
    </row>
    <row r="626" spans="1:14" ht="13" hidden="1" x14ac:dyDescent="0.3">
      <c r="A626" s="339" t="s">
        <v>1267</v>
      </c>
      <c r="B626" s="340" t="s">
        <v>1637</v>
      </c>
      <c r="C626" s="340" t="s">
        <v>1069</v>
      </c>
      <c r="D626" s="340" t="s">
        <v>207</v>
      </c>
      <c r="E626" s="341" t="str">
        <f t="shared" si="42"/>
        <v>Men Veteran</v>
      </c>
      <c r="F626" s="342">
        <v>30194</v>
      </c>
      <c r="G626" s="343">
        <f t="shared" si="43"/>
        <v>44926</v>
      </c>
      <c r="H626" s="344">
        <f t="shared" si="44"/>
        <v>40</v>
      </c>
      <c r="I626" s="341" t="str">
        <f t="shared" ref="I626:I642" si="45">IF(H626="","Senior",IF(H626&gt;59.999,"Grand Masters",IF(H626&gt;49.999,"Master",IF(H626&gt;39.999,"Veteran",IF(H626&gt;21.999,"Senior",IF(H626&gt;16.999,"U/21","U/16"))))))</f>
        <v>Veteran</v>
      </c>
      <c r="J626" s="340" t="s">
        <v>1318</v>
      </c>
      <c r="K626" s="345">
        <v>75081050067</v>
      </c>
      <c r="L626" s="346" t="s">
        <v>1498</v>
      </c>
      <c r="M626" s="311"/>
      <c r="N626" s="312"/>
    </row>
    <row r="627" spans="1:14" ht="13" hidden="1" x14ac:dyDescent="0.3">
      <c r="A627" s="348" t="s">
        <v>1297</v>
      </c>
      <c r="B627" s="349" t="s">
        <v>1508</v>
      </c>
      <c r="C627" s="349" t="s">
        <v>1312</v>
      </c>
      <c r="D627" s="349" t="s">
        <v>1311</v>
      </c>
      <c r="E627" s="350" t="str">
        <f t="shared" si="42"/>
        <v>Ladies Master</v>
      </c>
      <c r="F627" s="351">
        <v>26532</v>
      </c>
      <c r="G627" s="352">
        <f t="shared" si="43"/>
        <v>44926</v>
      </c>
      <c r="H627" s="353">
        <f t="shared" si="44"/>
        <v>50</v>
      </c>
      <c r="I627" s="350" t="str">
        <f t="shared" si="45"/>
        <v>Master</v>
      </c>
      <c r="J627" s="349" t="s">
        <v>67</v>
      </c>
      <c r="K627" s="354">
        <v>82083110827</v>
      </c>
      <c r="L627" s="355" t="s">
        <v>1498</v>
      </c>
      <c r="M627" s="311"/>
      <c r="N627" s="312"/>
    </row>
    <row r="628" spans="1:14" hidden="1" x14ac:dyDescent="0.25">
      <c r="A628" s="331" t="s">
        <v>1298</v>
      </c>
      <c r="B628" s="332" t="s">
        <v>41</v>
      </c>
      <c r="C628" s="332" t="s">
        <v>98</v>
      </c>
      <c r="D628" s="332" t="s">
        <v>1315</v>
      </c>
      <c r="E628" s="333" t="str">
        <f t="shared" si="42"/>
        <v>Men Master</v>
      </c>
      <c r="F628" s="334">
        <v>23530</v>
      </c>
      <c r="G628" s="335">
        <f t="shared" si="43"/>
        <v>44926</v>
      </c>
      <c r="H628" s="336">
        <f t="shared" si="44"/>
        <v>58</v>
      </c>
      <c r="I628" s="333" t="str">
        <f t="shared" si="45"/>
        <v>Master</v>
      </c>
      <c r="J628" s="332" t="s">
        <v>1318</v>
      </c>
      <c r="K628" s="337">
        <v>64060200018</v>
      </c>
      <c r="L628" s="338" t="s">
        <v>1498</v>
      </c>
      <c r="M628" s="304"/>
      <c r="N628" s="306"/>
    </row>
    <row r="629" spans="1:14" ht="13" hidden="1" x14ac:dyDescent="0.3">
      <c r="A629" s="331" t="s">
        <v>1299</v>
      </c>
      <c r="B629" s="332" t="s">
        <v>41</v>
      </c>
      <c r="C629" s="332" t="s">
        <v>250</v>
      </c>
      <c r="D629" s="332" t="s">
        <v>256</v>
      </c>
      <c r="E629" s="333" t="str">
        <f t="shared" si="42"/>
        <v>Men Master</v>
      </c>
      <c r="F629" s="334">
        <v>25890</v>
      </c>
      <c r="G629" s="335">
        <f t="shared" si="43"/>
        <v>44926</v>
      </c>
      <c r="H629" s="336">
        <f t="shared" si="44"/>
        <v>52</v>
      </c>
      <c r="I629" s="333" t="str">
        <f t="shared" si="45"/>
        <v>Master</v>
      </c>
      <c r="J629" s="332" t="s">
        <v>1318</v>
      </c>
      <c r="K629" s="337">
        <v>70111800153</v>
      </c>
      <c r="L629" s="338" t="s">
        <v>1498</v>
      </c>
      <c r="M629" s="311"/>
      <c r="N629" s="312"/>
    </row>
    <row r="630" spans="1:14" hidden="1" x14ac:dyDescent="0.25">
      <c r="A630" s="348" t="s">
        <v>1300</v>
      </c>
      <c r="B630" s="349" t="s">
        <v>1062</v>
      </c>
      <c r="C630" s="349" t="s">
        <v>196</v>
      </c>
      <c r="D630" s="349" t="s">
        <v>1316</v>
      </c>
      <c r="E630" s="350" t="str">
        <f t="shared" si="42"/>
        <v>Men Veteran</v>
      </c>
      <c r="F630" s="351">
        <v>30088</v>
      </c>
      <c r="G630" s="352">
        <f t="shared" si="43"/>
        <v>44926</v>
      </c>
      <c r="H630" s="353">
        <f t="shared" si="44"/>
        <v>40</v>
      </c>
      <c r="I630" s="350" t="str">
        <f t="shared" si="45"/>
        <v>Veteran</v>
      </c>
      <c r="J630" s="349" t="s">
        <v>1318</v>
      </c>
      <c r="K630" s="354"/>
      <c r="L630" s="355"/>
      <c r="M630" s="304"/>
      <c r="N630" s="306"/>
    </row>
    <row r="631" spans="1:14" ht="13" hidden="1" x14ac:dyDescent="0.25">
      <c r="A631" s="348" t="s">
        <v>1301</v>
      </c>
      <c r="B631" s="349" t="s">
        <v>1517</v>
      </c>
      <c r="C631" s="349" t="s">
        <v>470</v>
      </c>
      <c r="D631" s="349" t="s">
        <v>128</v>
      </c>
      <c r="E631" s="350" t="str">
        <f t="shared" si="42"/>
        <v>Men Senior</v>
      </c>
      <c r="F631" s="351">
        <v>36535</v>
      </c>
      <c r="G631" s="352">
        <f t="shared" si="43"/>
        <v>44926</v>
      </c>
      <c r="H631" s="353">
        <f t="shared" si="44"/>
        <v>22</v>
      </c>
      <c r="I631" s="350" t="str">
        <f t="shared" si="45"/>
        <v>Senior</v>
      </c>
      <c r="J631" s="349" t="s">
        <v>1318</v>
      </c>
      <c r="K631" s="354">
        <v>81090210930</v>
      </c>
      <c r="L631" s="355" t="s">
        <v>1498</v>
      </c>
      <c r="M631" s="300"/>
      <c r="N631" s="306"/>
    </row>
    <row r="632" spans="1:14" hidden="1" x14ac:dyDescent="0.25">
      <c r="A632" s="331" t="s">
        <v>1302</v>
      </c>
      <c r="B632" s="332" t="s">
        <v>42</v>
      </c>
      <c r="C632" s="332" t="s">
        <v>2124</v>
      </c>
      <c r="D632" s="332" t="s">
        <v>2125</v>
      </c>
      <c r="E632" s="333" t="str">
        <f t="shared" si="42"/>
        <v>Men Senior</v>
      </c>
      <c r="F632" s="334">
        <v>31291</v>
      </c>
      <c r="G632" s="335">
        <f t="shared" si="43"/>
        <v>44926</v>
      </c>
      <c r="H632" s="336">
        <f t="shared" si="44"/>
        <v>37</v>
      </c>
      <c r="I632" s="333" t="str">
        <f t="shared" si="45"/>
        <v>Senior</v>
      </c>
      <c r="J632" s="332" t="s">
        <v>1318</v>
      </c>
      <c r="K632" s="337">
        <v>8509015299086</v>
      </c>
      <c r="L632" s="338" t="s">
        <v>1498</v>
      </c>
      <c r="M632" s="304"/>
      <c r="N632" s="306"/>
    </row>
    <row r="633" spans="1:14" hidden="1" x14ac:dyDescent="0.25">
      <c r="A633" s="339" t="s">
        <v>1303</v>
      </c>
      <c r="B633" s="340" t="s">
        <v>38</v>
      </c>
      <c r="C633" s="340" t="s">
        <v>2126</v>
      </c>
      <c r="D633" s="340" t="s">
        <v>1288</v>
      </c>
      <c r="E633" s="341" t="str">
        <f t="shared" si="42"/>
        <v>Men Senior</v>
      </c>
      <c r="F633" s="342">
        <v>36032</v>
      </c>
      <c r="G633" s="343">
        <f t="shared" si="43"/>
        <v>44926</v>
      </c>
      <c r="H633" s="344">
        <f t="shared" si="44"/>
        <v>24</v>
      </c>
      <c r="I633" s="341" t="str">
        <f t="shared" si="45"/>
        <v>Senior</v>
      </c>
      <c r="J633" s="340" t="s">
        <v>1318</v>
      </c>
      <c r="K633" s="345">
        <v>98082500174</v>
      </c>
      <c r="L633" s="346" t="s">
        <v>1498</v>
      </c>
      <c r="M633" s="304"/>
      <c r="N633" s="306"/>
    </row>
    <row r="634" spans="1:14" ht="13" hidden="1" x14ac:dyDescent="0.3">
      <c r="A634" s="348" t="s">
        <v>1304</v>
      </c>
      <c r="B634" s="349" t="s">
        <v>1430</v>
      </c>
      <c r="C634" s="349" t="s">
        <v>100</v>
      </c>
      <c r="D634" s="349" t="s">
        <v>251</v>
      </c>
      <c r="E634" s="350" t="str">
        <f t="shared" si="42"/>
        <v>Men Senior</v>
      </c>
      <c r="F634" s="351">
        <v>32125</v>
      </c>
      <c r="G634" s="352">
        <f t="shared" si="43"/>
        <v>44926</v>
      </c>
      <c r="H634" s="353">
        <f t="shared" si="44"/>
        <v>35</v>
      </c>
      <c r="I634" s="350" t="str">
        <f t="shared" si="45"/>
        <v>Senior</v>
      </c>
      <c r="J634" s="349" t="s">
        <v>1318</v>
      </c>
      <c r="K634" s="354">
        <v>87121400200</v>
      </c>
      <c r="L634" s="355" t="s">
        <v>1498</v>
      </c>
      <c r="M634" s="305"/>
      <c r="N634" s="306"/>
    </row>
    <row r="635" spans="1:14" ht="13" hidden="1" x14ac:dyDescent="0.3">
      <c r="A635" s="348" t="s">
        <v>1305</v>
      </c>
      <c r="B635" s="349" t="s">
        <v>1987</v>
      </c>
      <c r="C635" s="349" t="s">
        <v>1429</v>
      </c>
      <c r="D635" s="349" t="s">
        <v>146</v>
      </c>
      <c r="E635" s="350" t="str">
        <f t="shared" si="42"/>
        <v>Men Senior</v>
      </c>
      <c r="F635" s="351">
        <v>34880</v>
      </c>
      <c r="G635" s="352">
        <f t="shared" si="43"/>
        <v>44926</v>
      </c>
      <c r="H635" s="353">
        <f t="shared" si="44"/>
        <v>27</v>
      </c>
      <c r="I635" s="350" t="str">
        <f t="shared" si="45"/>
        <v>Senior</v>
      </c>
      <c r="J635" s="349" t="s">
        <v>1318</v>
      </c>
      <c r="K635" s="354">
        <v>95063000231</v>
      </c>
      <c r="L635" s="355" t="s">
        <v>1498</v>
      </c>
      <c r="M635" s="311"/>
      <c r="N635" s="312"/>
    </row>
    <row r="636" spans="1:14" ht="13" hidden="1" x14ac:dyDescent="0.3">
      <c r="A636" s="331" t="s">
        <v>1306</v>
      </c>
      <c r="B636" s="332" t="s">
        <v>42</v>
      </c>
      <c r="C636" s="332" t="s">
        <v>122</v>
      </c>
      <c r="D636" s="332" t="s">
        <v>271</v>
      </c>
      <c r="E636" s="333" t="str">
        <f t="shared" si="42"/>
        <v>Men Senior</v>
      </c>
      <c r="F636" s="334">
        <v>32772</v>
      </c>
      <c r="G636" s="335">
        <f t="shared" si="43"/>
        <v>44926</v>
      </c>
      <c r="H636" s="336">
        <f t="shared" si="44"/>
        <v>33</v>
      </c>
      <c r="I636" s="333" t="str">
        <f t="shared" si="45"/>
        <v>Senior</v>
      </c>
      <c r="J636" s="332" t="s">
        <v>1318</v>
      </c>
      <c r="K636" s="337">
        <v>8909215081088</v>
      </c>
      <c r="L636" s="338" t="s">
        <v>1501</v>
      </c>
      <c r="M636" s="305"/>
      <c r="N636" s="306"/>
    </row>
    <row r="637" spans="1:14" hidden="1" x14ac:dyDescent="0.25">
      <c r="A637" s="348" t="s">
        <v>1382</v>
      </c>
      <c r="B637" s="349" t="s">
        <v>1384</v>
      </c>
      <c r="C637" s="349" t="s">
        <v>359</v>
      </c>
      <c r="D637" s="349" t="s">
        <v>118</v>
      </c>
      <c r="E637" s="350" t="str">
        <f t="shared" si="42"/>
        <v>Men Master</v>
      </c>
      <c r="F637" s="351">
        <v>26165</v>
      </c>
      <c r="G637" s="352">
        <f t="shared" si="43"/>
        <v>44926</v>
      </c>
      <c r="H637" s="353">
        <f t="shared" si="44"/>
        <v>51</v>
      </c>
      <c r="I637" s="350" t="str">
        <f t="shared" si="45"/>
        <v>Master</v>
      </c>
      <c r="J637" s="349" t="s">
        <v>1318</v>
      </c>
      <c r="K637" s="354"/>
      <c r="L637" s="355"/>
      <c r="M637" s="304"/>
      <c r="N637" s="306"/>
    </row>
    <row r="638" spans="1:14" hidden="1" x14ac:dyDescent="0.25">
      <c r="A638" s="339" t="s">
        <v>1383</v>
      </c>
      <c r="B638" s="340" t="s">
        <v>50</v>
      </c>
      <c r="C638" s="340" t="s">
        <v>107</v>
      </c>
      <c r="D638" s="340" t="s">
        <v>1385</v>
      </c>
      <c r="E638" s="341" t="str">
        <f t="shared" si="42"/>
        <v>Men Grand Masters</v>
      </c>
      <c r="F638" s="342">
        <v>22307</v>
      </c>
      <c r="G638" s="343">
        <f t="shared" si="43"/>
        <v>44926</v>
      </c>
      <c r="H638" s="344">
        <f t="shared" si="44"/>
        <v>61</v>
      </c>
      <c r="I638" s="341" t="str">
        <f t="shared" si="45"/>
        <v>Grand Masters</v>
      </c>
      <c r="J638" s="340" t="s">
        <v>1318</v>
      </c>
      <c r="K638" s="345">
        <v>610126105027</v>
      </c>
      <c r="L638" s="346" t="s">
        <v>1498</v>
      </c>
      <c r="M638" s="304"/>
      <c r="N638" s="306"/>
    </row>
    <row r="639" spans="1:14" ht="13" hidden="1" x14ac:dyDescent="0.3">
      <c r="A639" s="348" t="s">
        <v>1386</v>
      </c>
      <c r="B639" s="349" t="s">
        <v>1384</v>
      </c>
      <c r="C639" s="349" t="s">
        <v>1143</v>
      </c>
      <c r="D639" s="349" t="s">
        <v>198</v>
      </c>
      <c r="E639" s="350" t="str">
        <f t="shared" si="42"/>
        <v>Men Veteran</v>
      </c>
      <c r="F639" s="351">
        <v>27162</v>
      </c>
      <c r="G639" s="352">
        <f t="shared" si="43"/>
        <v>44926</v>
      </c>
      <c r="H639" s="353">
        <f t="shared" si="44"/>
        <v>48</v>
      </c>
      <c r="I639" s="350" t="str">
        <f t="shared" si="45"/>
        <v>Veteran</v>
      </c>
      <c r="J639" s="349" t="s">
        <v>1318</v>
      </c>
      <c r="K639" s="354">
        <v>74051310191</v>
      </c>
      <c r="L639" s="355" t="s">
        <v>1498</v>
      </c>
      <c r="M639" s="305"/>
      <c r="N639" s="306"/>
    </row>
    <row r="640" spans="1:14" ht="13" hidden="1" x14ac:dyDescent="0.3">
      <c r="A640" s="339" t="s">
        <v>1387</v>
      </c>
      <c r="B640" s="340" t="s">
        <v>50</v>
      </c>
      <c r="C640" s="340" t="s">
        <v>471</v>
      </c>
      <c r="D640" s="340" t="s">
        <v>1388</v>
      </c>
      <c r="E640" s="341" t="str">
        <f t="shared" si="42"/>
        <v>Ladies Veteran</v>
      </c>
      <c r="F640" s="342">
        <v>29035</v>
      </c>
      <c r="G640" s="343">
        <f t="shared" si="43"/>
        <v>44926</v>
      </c>
      <c r="H640" s="344">
        <f t="shared" si="44"/>
        <v>43</v>
      </c>
      <c r="I640" s="341" t="str">
        <f t="shared" si="45"/>
        <v>Veteran</v>
      </c>
      <c r="J640" s="340" t="s">
        <v>67</v>
      </c>
      <c r="K640" s="345">
        <v>79062900119</v>
      </c>
      <c r="L640" s="346" t="s">
        <v>1498</v>
      </c>
      <c r="M640" s="311"/>
      <c r="N640" s="312"/>
    </row>
    <row r="641" spans="1:14" hidden="1" x14ac:dyDescent="0.25">
      <c r="A641" s="339" t="s">
        <v>1390</v>
      </c>
      <c r="B641" s="340" t="s">
        <v>50</v>
      </c>
      <c r="C641" s="340" t="s">
        <v>262</v>
      </c>
      <c r="D641" s="340" t="s">
        <v>2127</v>
      </c>
      <c r="E641" s="341" t="str">
        <f t="shared" si="42"/>
        <v>Men U/16</v>
      </c>
      <c r="F641" s="342">
        <v>39427</v>
      </c>
      <c r="G641" s="343">
        <f t="shared" si="43"/>
        <v>44926</v>
      </c>
      <c r="H641" s="344">
        <f t="shared" si="44"/>
        <v>15</v>
      </c>
      <c r="I641" s="341" t="str">
        <f t="shared" si="45"/>
        <v>U/16</v>
      </c>
      <c r="J641" s="340" t="s">
        <v>1318</v>
      </c>
      <c r="K641" s="345">
        <v>20071112</v>
      </c>
      <c r="L641" s="346" t="s">
        <v>1498</v>
      </c>
      <c r="M641" s="304"/>
      <c r="N641" s="306"/>
    </row>
    <row r="642" spans="1:14" hidden="1" x14ac:dyDescent="0.25">
      <c r="A642" s="339" t="s">
        <v>1391</v>
      </c>
      <c r="B642" s="340" t="s">
        <v>50</v>
      </c>
      <c r="C642" s="340" t="s">
        <v>932</v>
      </c>
      <c r="D642" s="340" t="s">
        <v>2127</v>
      </c>
      <c r="E642" s="341" t="str">
        <f t="shared" si="42"/>
        <v>Men Master</v>
      </c>
      <c r="F642" s="342">
        <v>25664</v>
      </c>
      <c r="G642" s="343">
        <f t="shared" si="43"/>
        <v>44926</v>
      </c>
      <c r="H642" s="344">
        <f t="shared" si="44"/>
        <v>52</v>
      </c>
      <c r="I642" s="341" t="str">
        <f t="shared" si="45"/>
        <v>Master</v>
      </c>
      <c r="J642" s="340" t="s">
        <v>1318</v>
      </c>
      <c r="K642" s="345"/>
      <c r="L642" s="346" t="s">
        <v>1498</v>
      </c>
      <c r="M642" s="304"/>
      <c r="N642" s="306"/>
    </row>
    <row r="643" spans="1:14" ht="13" hidden="1" x14ac:dyDescent="0.3">
      <c r="A643" s="348" t="s">
        <v>1392</v>
      </c>
      <c r="B643" s="349" t="s">
        <v>1292</v>
      </c>
      <c r="C643" s="349" t="s">
        <v>450</v>
      </c>
      <c r="D643" s="349" t="s">
        <v>188</v>
      </c>
      <c r="E643" s="350" t="str">
        <f t="shared" si="42"/>
        <v>Men Veteran</v>
      </c>
      <c r="F643" s="351">
        <v>29052</v>
      </c>
      <c r="G643" s="352">
        <f t="shared" si="43"/>
        <v>44926</v>
      </c>
      <c r="H643" s="353">
        <f t="shared" si="44"/>
        <v>43</v>
      </c>
      <c r="I643" s="350" t="str">
        <f>IF(H643="","Men Senior",IF(H643&gt;59.999,"Grand Masters",IF(H643&gt;49.999,"Master",IF(H643&gt;39.999,"Veteran",IF(H643&gt;21.999,"Senior",IF(H643&gt;16.999,"U/21","U/16"))))))</f>
        <v>Veteran</v>
      </c>
      <c r="J643" s="349" t="s">
        <v>1318</v>
      </c>
      <c r="K643" s="354">
        <v>7907165013086</v>
      </c>
      <c r="L643" s="355" t="s">
        <v>1501</v>
      </c>
      <c r="M643" s="305"/>
      <c r="N643" s="306"/>
    </row>
    <row r="644" spans="1:14" ht="13" hidden="1" x14ac:dyDescent="0.3">
      <c r="A644" s="348" t="s">
        <v>1393</v>
      </c>
      <c r="B644" s="349" t="s">
        <v>1411</v>
      </c>
      <c r="C644" s="349" t="s">
        <v>1593</v>
      </c>
      <c r="D644" s="349" t="s">
        <v>1594</v>
      </c>
      <c r="E644" s="350" t="str">
        <f t="shared" si="42"/>
        <v>Men Senior</v>
      </c>
      <c r="F644" s="351">
        <v>32274</v>
      </c>
      <c r="G644" s="352">
        <f t="shared" si="43"/>
        <v>44926</v>
      </c>
      <c r="H644" s="353">
        <f t="shared" si="44"/>
        <v>34</v>
      </c>
      <c r="I644" s="350" t="str">
        <f t="shared" ref="I644:I651" si="46">IF(H644="","Senior",IF(H644&gt;59.999,"Grand Masters",IF(H644&gt;49.999,"Master",IF(H644&gt;39.999,"Veteran",IF(H644&gt;21.999,"Senior",IF(H644&gt;16.999,"U/21","U/16"))))))</f>
        <v>Senior</v>
      </c>
      <c r="J644" s="349" t="s">
        <v>1318</v>
      </c>
      <c r="K644" s="354">
        <v>88051100042</v>
      </c>
      <c r="L644" s="355" t="s">
        <v>1498</v>
      </c>
      <c r="M644" s="305"/>
      <c r="N644" s="306"/>
    </row>
    <row r="645" spans="1:14" hidden="1" x14ac:dyDescent="0.25">
      <c r="A645" s="348" t="s">
        <v>1394</v>
      </c>
      <c r="B645" s="349" t="s">
        <v>1292</v>
      </c>
      <c r="C645" s="349" t="s">
        <v>400</v>
      </c>
      <c r="D645" s="349" t="s">
        <v>145</v>
      </c>
      <c r="E645" s="350" t="str">
        <f t="shared" si="42"/>
        <v>Men Master</v>
      </c>
      <c r="F645" s="351">
        <v>25984</v>
      </c>
      <c r="G645" s="352">
        <f t="shared" si="43"/>
        <v>44926</v>
      </c>
      <c r="H645" s="353">
        <f t="shared" si="44"/>
        <v>51</v>
      </c>
      <c r="I645" s="350" t="str">
        <f t="shared" si="46"/>
        <v>Master</v>
      </c>
      <c r="J645" s="349" t="s">
        <v>1318</v>
      </c>
      <c r="K645" s="354">
        <v>7102200800327</v>
      </c>
      <c r="L645" s="355" t="s">
        <v>1498</v>
      </c>
      <c r="M645" s="304"/>
      <c r="N645" s="306"/>
    </row>
    <row r="646" spans="1:14" ht="13" hidden="1" x14ac:dyDescent="0.3">
      <c r="A646" s="339" t="s">
        <v>1395</v>
      </c>
      <c r="B646" s="340" t="s">
        <v>47</v>
      </c>
      <c r="C646" s="340" t="s">
        <v>453</v>
      </c>
      <c r="D646" s="340" t="s">
        <v>251</v>
      </c>
      <c r="E646" s="341" t="str">
        <f t="shared" si="42"/>
        <v>Men Senior</v>
      </c>
      <c r="F646" s="342">
        <v>34752</v>
      </c>
      <c r="G646" s="343">
        <f t="shared" si="43"/>
        <v>44926</v>
      </c>
      <c r="H646" s="344">
        <f t="shared" si="44"/>
        <v>27</v>
      </c>
      <c r="I646" s="341" t="str">
        <f t="shared" si="46"/>
        <v>Senior</v>
      </c>
      <c r="J646" s="340" t="s">
        <v>1318</v>
      </c>
      <c r="K646" s="345">
        <v>95022000277</v>
      </c>
      <c r="L646" s="346" t="s">
        <v>1498</v>
      </c>
      <c r="M646" s="311"/>
      <c r="N646" s="312"/>
    </row>
    <row r="647" spans="1:14" ht="13" hidden="1" x14ac:dyDescent="0.3">
      <c r="A647" s="339" t="s">
        <v>1397</v>
      </c>
      <c r="B647" s="340" t="s">
        <v>1635</v>
      </c>
      <c r="C647" s="340" t="s">
        <v>1156</v>
      </c>
      <c r="D647" s="340" t="s">
        <v>288</v>
      </c>
      <c r="E647" s="341" t="str">
        <f t="shared" si="42"/>
        <v>Men Master</v>
      </c>
      <c r="F647" s="342">
        <v>24585</v>
      </c>
      <c r="G647" s="343">
        <f t="shared" si="43"/>
        <v>44926</v>
      </c>
      <c r="H647" s="344">
        <f t="shared" si="44"/>
        <v>55</v>
      </c>
      <c r="I647" s="341" t="str">
        <f t="shared" si="46"/>
        <v>Master</v>
      </c>
      <c r="J647" s="340" t="s">
        <v>1318</v>
      </c>
      <c r="K647" s="345">
        <v>6704235015089</v>
      </c>
      <c r="L647" s="346" t="s">
        <v>1501</v>
      </c>
      <c r="M647" s="311"/>
      <c r="N647" s="312"/>
    </row>
    <row r="648" spans="1:14" ht="13" hidden="1" x14ac:dyDescent="0.25">
      <c r="A648" s="367" t="s">
        <v>1400</v>
      </c>
      <c r="B648" s="368" t="s">
        <v>40</v>
      </c>
      <c r="C648" s="368" t="s">
        <v>306</v>
      </c>
      <c r="D648" s="368" t="s">
        <v>2013</v>
      </c>
      <c r="E648" s="341" t="str">
        <f t="shared" si="42"/>
        <v>Men U/21</v>
      </c>
      <c r="F648" s="369">
        <v>37685</v>
      </c>
      <c r="G648" s="343">
        <f t="shared" si="43"/>
        <v>44926</v>
      </c>
      <c r="H648" s="344">
        <f t="shared" si="44"/>
        <v>19</v>
      </c>
      <c r="I648" s="341" t="str">
        <f t="shared" si="46"/>
        <v>U/21</v>
      </c>
      <c r="J648" s="340" t="s">
        <v>1318</v>
      </c>
      <c r="K648" s="345">
        <v>20030305</v>
      </c>
      <c r="L648" s="346" t="s">
        <v>1498</v>
      </c>
      <c r="M648" s="298"/>
      <c r="N648" s="299"/>
    </row>
    <row r="649" spans="1:14" ht="13" hidden="1" x14ac:dyDescent="0.3">
      <c r="A649" s="367" t="s">
        <v>1401</v>
      </c>
      <c r="B649" s="368" t="s">
        <v>38</v>
      </c>
      <c r="C649" s="368" t="s">
        <v>1402</v>
      </c>
      <c r="D649" s="368" t="s">
        <v>1403</v>
      </c>
      <c r="E649" s="341" t="str">
        <f t="shared" si="42"/>
        <v>Men Senior</v>
      </c>
      <c r="F649" s="369">
        <v>32167</v>
      </c>
      <c r="G649" s="343">
        <f t="shared" si="43"/>
        <v>44926</v>
      </c>
      <c r="H649" s="344">
        <f t="shared" si="44"/>
        <v>34</v>
      </c>
      <c r="I649" s="341" t="str">
        <f t="shared" si="46"/>
        <v>Senior</v>
      </c>
      <c r="J649" s="340" t="s">
        <v>1318</v>
      </c>
      <c r="K649" s="345">
        <v>88012500256</v>
      </c>
      <c r="L649" s="346" t="s">
        <v>1498</v>
      </c>
      <c r="M649" s="311"/>
      <c r="N649" s="312"/>
    </row>
    <row r="650" spans="1:14" ht="13" hidden="1" x14ac:dyDescent="0.3">
      <c r="A650" s="367" t="s">
        <v>1404</v>
      </c>
      <c r="B650" s="368" t="s">
        <v>40</v>
      </c>
      <c r="C650" s="368" t="s">
        <v>2128</v>
      </c>
      <c r="D650" s="368" t="s">
        <v>159</v>
      </c>
      <c r="E650" s="341" t="str">
        <f t="shared" si="42"/>
        <v>Ladies Senior</v>
      </c>
      <c r="F650" s="369">
        <v>31797</v>
      </c>
      <c r="G650" s="343">
        <f t="shared" si="43"/>
        <v>44926</v>
      </c>
      <c r="H650" s="344">
        <f t="shared" si="44"/>
        <v>35</v>
      </c>
      <c r="I650" s="341" t="str">
        <f t="shared" si="46"/>
        <v>Senior</v>
      </c>
      <c r="J650" s="340" t="s">
        <v>67</v>
      </c>
      <c r="K650" s="345">
        <v>8701200215080</v>
      </c>
      <c r="L650" s="346" t="s">
        <v>1501</v>
      </c>
      <c r="M650" s="311"/>
      <c r="N650" s="312"/>
    </row>
    <row r="651" spans="1:14" ht="13" hidden="1" x14ac:dyDescent="0.3">
      <c r="A651" s="367" t="s">
        <v>1406</v>
      </c>
      <c r="B651" s="340" t="s">
        <v>47</v>
      </c>
      <c r="C651" s="368" t="s">
        <v>389</v>
      </c>
      <c r="D651" s="368" t="s">
        <v>159</v>
      </c>
      <c r="E651" s="341" t="str">
        <f t="shared" si="42"/>
        <v>Men Master</v>
      </c>
      <c r="F651" s="369">
        <v>25182</v>
      </c>
      <c r="G651" s="343">
        <f t="shared" si="43"/>
        <v>44926</v>
      </c>
      <c r="H651" s="344">
        <f t="shared" si="44"/>
        <v>54</v>
      </c>
      <c r="I651" s="341" t="str">
        <f t="shared" si="46"/>
        <v>Master</v>
      </c>
      <c r="J651" s="340" t="s">
        <v>1318</v>
      </c>
      <c r="K651" s="345">
        <v>68121000839</v>
      </c>
      <c r="L651" s="346" t="s">
        <v>1498</v>
      </c>
      <c r="M651" s="311"/>
      <c r="N651" s="312"/>
    </row>
    <row r="652" spans="1:14" ht="13" hidden="1" x14ac:dyDescent="0.3">
      <c r="A652" s="370" t="s">
        <v>1407</v>
      </c>
      <c r="B652" s="349" t="s">
        <v>1405</v>
      </c>
      <c r="C652" s="358" t="s">
        <v>1408</v>
      </c>
      <c r="D652" s="358" t="s">
        <v>1409</v>
      </c>
      <c r="E652" s="350" t="str">
        <f t="shared" si="42"/>
        <v>Ladies Senior</v>
      </c>
      <c r="F652" s="371">
        <v>35232</v>
      </c>
      <c r="G652" s="352">
        <f t="shared" si="43"/>
        <v>44926</v>
      </c>
      <c r="H652" s="353">
        <f t="shared" si="44"/>
        <v>26</v>
      </c>
      <c r="I652" s="350" t="s">
        <v>1477</v>
      </c>
      <c r="J652" s="349" t="s">
        <v>67</v>
      </c>
      <c r="K652" s="354">
        <v>96061600957</v>
      </c>
      <c r="L652" s="355" t="s">
        <v>1498</v>
      </c>
      <c r="M652" s="311"/>
      <c r="N652" s="312"/>
    </row>
    <row r="653" spans="1:14" ht="13" hidden="1" x14ac:dyDescent="0.3">
      <c r="A653" s="370" t="s">
        <v>1410</v>
      </c>
      <c r="B653" s="358" t="s">
        <v>1405</v>
      </c>
      <c r="C653" s="358" t="s">
        <v>196</v>
      </c>
      <c r="D653" s="358" t="s">
        <v>154</v>
      </c>
      <c r="E653" s="350" t="str">
        <f t="shared" si="42"/>
        <v>Men Senior</v>
      </c>
      <c r="F653" s="371">
        <v>30652</v>
      </c>
      <c r="G653" s="352">
        <f t="shared" si="43"/>
        <v>44926</v>
      </c>
      <c r="H653" s="353">
        <f t="shared" si="44"/>
        <v>39</v>
      </c>
      <c r="I653" s="350" t="str">
        <f t="shared" ref="I653:I689" si="47">IF(H653="","Senior",IF(H653&gt;59.999,"Grand Masters",IF(H653&gt;49.999,"Master",IF(H653&gt;39.999,"Veteran",IF(H653&gt;21.999,"Senior",IF(H653&gt;16.999,"U/21","U/16"))))))</f>
        <v>Senior</v>
      </c>
      <c r="J653" s="349" t="s">
        <v>1318</v>
      </c>
      <c r="K653" s="354">
        <v>8312021074</v>
      </c>
      <c r="L653" s="355" t="s">
        <v>1498</v>
      </c>
      <c r="M653" s="311"/>
      <c r="N653" s="312"/>
    </row>
    <row r="654" spans="1:14" hidden="1" x14ac:dyDescent="0.25">
      <c r="A654" s="370" t="s">
        <v>1412</v>
      </c>
      <c r="B654" s="349" t="s">
        <v>1405</v>
      </c>
      <c r="C654" s="358" t="s">
        <v>1818</v>
      </c>
      <c r="D654" s="358" t="s">
        <v>159</v>
      </c>
      <c r="E654" s="350" t="str">
        <f t="shared" si="42"/>
        <v>Men U/21</v>
      </c>
      <c r="F654" s="371">
        <v>37096</v>
      </c>
      <c r="G654" s="352">
        <f t="shared" si="43"/>
        <v>44926</v>
      </c>
      <c r="H654" s="353">
        <f t="shared" si="44"/>
        <v>21</v>
      </c>
      <c r="I654" s="350" t="str">
        <f t="shared" si="47"/>
        <v>U/21</v>
      </c>
      <c r="J654" s="349" t="s">
        <v>1318</v>
      </c>
      <c r="K654" s="354"/>
      <c r="L654" s="355"/>
      <c r="M654" s="304"/>
      <c r="N654" s="306"/>
    </row>
    <row r="655" spans="1:14" hidden="1" x14ac:dyDescent="0.25">
      <c r="A655" s="370" t="s">
        <v>1413</v>
      </c>
      <c r="B655" s="358" t="s">
        <v>1411</v>
      </c>
      <c r="C655" s="358" t="s">
        <v>1414</v>
      </c>
      <c r="D655" s="358" t="s">
        <v>133</v>
      </c>
      <c r="E655" s="350" t="str">
        <f t="shared" si="42"/>
        <v>Men Grand Masters</v>
      </c>
      <c r="F655" s="371">
        <v>21732</v>
      </c>
      <c r="G655" s="352">
        <f t="shared" si="43"/>
        <v>44926</v>
      </c>
      <c r="H655" s="353">
        <f t="shared" si="44"/>
        <v>63</v>
      </c>
      <c r="I655" s="350" t="str">
        <f t="shared" si="47"/>
        <v>Grand Masters</v>
      </c>
      <c r="J655" s="349" t="s">
        <v>1318</v>
      </c>
      <c r="K655" s="354">
        <v>5907015097087</v>
      </c>
      <c r="L655" s="355"/>
      <c r="M655" s="304"/>
      <c r="N655" s="306"/>
    </row>
    <row r="656" spans="1:14" ht="13" hidden="1" x14ac:dyDescent="0.3">
      <c r="A656" s="370" t="s">
        <v>1415</v>
      </c>
      <c r="B656" s="358" t="s">
        <v>1308</v>
      </c>
      <c r="C656" s="358" t="s">
        <v>345</v>
      </c>
      <c r="D656" s="358" t="s">
        <v>135</v>
      </c>
      <c r="E656" s="350" t="str">
        <f t="shared" si="42"/>
        <v>Men Grand Masters</v>
      </c>
      <c r="F656" s="371">
        <v>19792</v>
      </c>
      <c r="G656" s="352">
        <f t="shared" si="43"/>
        <v>44926</v>
      </c>
      <c r="H656" s="353">
        <f t="shared" si="44"/>
        <v>68</v>
      </c>
      <c r="I656" s="350" t="str">
        <f t="shared" si="47"/>
        <v>Grand Masters</v>
      </c>
      <c r="J656" s="349" t="s">
        <v>1318</v>
      </c>
      <c r="K656" s="354">
        <v>54030910025</v>
      </c>
      <c r="L656" s="355" t="s">
        <v>1498</v>
      </c>
      <c r="M656" s="305"/>
      <c r="N656" s="306"/>
    </row>
    <row r="657" spans="1:14" hidden="1" x14ac:dyDescent="0.25">
      <c r="A657" s="370" t="s">
        <v>1416</v>
      </c>
      <c r="B657" s="358" t="s">
        <v>1308</v>
      </c>
      <c r="C657" s="358" t="s">
        <v>283</v>
      </c>
      <c r="D657" s="358" t="s">
        <v>87</v>
      </c>
      <c r="E657" s="350" t="str">
        <f t="shared" si="42"/>
        <v>Men U/21</v>
      </c>
      <c r="F657" s="371">
        <v>37825</v>
      </c>
      <c r="G657" s="352">
        <f t="shared" si="43"/>
        <v>44926</v>
      </c>
      <c r="H657" s="353">
        <f t="shared" si="44"/>
        <v>19</v>
      </c>
      <c r="I657" s="350" t="str">
        <f t="shared" si="47"/>
        <v>U/21</v>
      </c>
      <c r="J657" s="349" t="s">
        <v>1318</v>
      </c>
      <c r="K657" s="354"/>
      <c r="L657" s="355"/>
      <c r="M657" s="309"/>
      <c r="N657" s="312"/>
    </row>
    <row r="658" spans="1:14" hidden="1" x14ac:dyDescent="0.25">
      <c r="A658" s="370" t="s">
        <v>1417</v>
      </c>
      <c r="B658" s="358" t="s">
        <v>1308</v>
      </c>
      <c r="C658" s="358" t="s">
        <v>1418</v>
      </c>
      <c r="D658" s="358" t="s">
        <v>87</v>
      </c>
      <c r="E658" s="350" t="str">
        <f t="shared" si="42"/>
        <v>Men U/21</v>
      </c>
      <c r="F658" s="371">
        <v>38420</v>
      </c>
      <c r="G658" s="352">
        <f t="shared" si="43"/>
        <v>44926</v>
      </c>
      <c r="H658" s="353">
        <f t="shared" si="44"/>
        <v>17</v>
      </c>
      <c r="I658" s="350" t="str">
        <f t="shared" si="47"/>
        <v>U/21</v>
      </c>
      <c r="J658" s="349" t="s">
        <v>1318</v>
      </c>
      <c r="K658" s="354"/>
      <c r="L658" s="355"/>
      <c r="M658" s="309"/>
      <c r="N658" s="312"/>
    </row>
    <row r="659" spans="1:14" ht="13" hidden="1" x14ac:dyDescent="0.3">
      <c r="A659" s="367" t="s">
        <v>1419</v>
      </c>
      <c r="B659" s="340" t="s">
        <v>49</v>
      </c>
      <c r="C659" s="368" t="s">
        <v>1420</v>
      </c>
      <c r="D659" s="368" t="s">
        <v>1288</v>
      </c>
      <c r="E659" s="341" t="str">
        <f t="shared" si="42"/>
        <v>Men Veteran</v>
      </c>
      <c r="F659" s="369">
        <v>29691</v>
      </c>
      <c r="G659" s="343">
        <f t="shared" si="43"/>
        <v>44926</v>
      </c>
      <c r="H659" s="344">
        <f t="shared" si="44"/>
        <v>41</v>
      </c>
      <c r="I659" s="341" t="str">
        <f t="shared" si="47"/>
        <v>Veteran</v>
      </c>
      <c r="J659" s="340" t="s">
        <v>1318</v>
      </c>
      <c r="K659" s="345">
        <v>8104155147087</v>
      </c>
      <c r="L659" s="346" t="s">
        <v>1501</v>
      </c>
      <c r="M659" s="311"/>
      <c r="N659" s="312"/>
    </row>
    <row r="660" spans="1:14" ht="13" hidden="1" x14ac:dyDescent="0.3">
      <c r="A660" s="372" t="s">
        <v>1421</v>
      </c>
      <c r="B660" s="366" t="s">
        <v>1736</v>
      </c>
      <c r="C660" s="366" t="s">
        <v>975</v>
      </c>
      <c r="D660" s="366" t="s">
        <v>2256</v>
      </c>
      <c r="E660" s="333" t="str">
        <f t="shared" si="42"/>
        <v>Men Senior</v>
      </c>
      <c r="F660" s="373">
        <v>30442</v>
      </c>
      <c r="G660" s="335">
        <f t="shared" si="43"/>
        <v>44926</v>
      </c>
      <c r="H660" s="336">
        <f t="shared" si="44"/>
        <v>39</v>
      </c>
      <c r="I660" s="333" t="str">
        <f t="shared" si="47"/>
        <v>Senior</v>
      </c>
      <c r="J660" s="332" t="s">
        <v>1318</v>
      </c>
      <c r="K660" s="337">
        <v>830506104411</v>
      </c>
      <c r="L660" s="338" t="s">
        <v>1498</v>
      </c>
      <c r="M660" s="311"/>
      <c r="N660" s="312"/>
    </row>
    <row r="661" spans="1:14" ht="13" hidden="1" x14ac:dyDescent="0.3">
      <c r="A661" s="367" t="s">
        <v>1422</v>
      </c>
      <c r="B661" s="368" t="s">
        <v>47</v>
      </c>
      <c r="C661" s="368" t="s">
        <v>2129</v>
      </c>
      <c r="D661" s="368" t="s">
        <v>134</v>
      </c>
      <c r="E661" s="341" t="str">
        <f t="shared" si="42"/>
        <v>Men Senior</v>
      </c>
      <c r="F661" s="369">
        <v>30656</v>
      </c>
      <c r="G661" s="343">
        <f t="shared" si="43"/>
        <v>44926</v>
      </c>
      <c r="H661" s="344">
        <f t="shared" si="44"/>
        <v>39</v>
      </c>
      <c r="I661" s="341" t="str">
        <f t="shared" si="47"/>
        <v>Senior</v>
      </c>
      <c r="J661" s="340" t="s">
        <v>1318</v>
      </c>
      <c r="K661" s="345">
        <v>831206110569</v>
      </c>
      <c r="L661" s="346" t="s">
        <v>1498</v>
      </c>
      <c r="M661" s="311"/>
      <c r="N661" s="312"/>
    </row>
    <row r="662" spans="1:14" hidden="1" x14ac:dyDescent="0.25">
      <c r="A662" s="367" t="s">
        <v>1819</v>
      </c>
      <c r="B662" s="368" t="s">
        <v>49</v>
      </c>
      <c r="C662" s="368" t="s">
        <v>1932</v>
      </c>
      <c r="D662" s="368" t="s">
        <v>273</v>
      </c>
      <c r="E662" s="341" t="str">
        <f t="shared" si="42"/>
        <v>Men U/16</v>
      </c>
      <c r="F662" s="369">
        <v>41669</v>
      </c>
      <c r="G662" s="343">
        <f t="shared" si="43"/>
        <v>44926</v>
      </c>
      <c r="H662" s="344">
        <f t="shared" si="44"/>
        <v>8</v>
      </c>
      <c r="I662" s="341" t="str">
        <f t="shared" si="47"/>
        <v>U/16</v>
      </c>
      <c r="J662" s="340" t="s">
        <v>1318</v>
      </c>
      <c r="K662" s="345">
        <v>20140130</v>
      </c>
      <c r="L662" s="346" t="s">
        <v>1498</v>
      </c>
      <c r="M662" s="304"/>
      <c r="N662" s="306"/>
    </row>
    <row r="663" spans="1:14" hidden="1" x14ac:dyDescent="0.25">
      <c r="A663" s="367" t="s">
        <v>1820</v>
      </c>
      <c r="B663" s="368" t="s">
        <v>49</v>
      </c>
      <c r="C663" s="368" t="s">
        <v>439</v>
      </c>
      <c r="D663" s="368" t="s">
        <v>1996</v>
      </c>
      <c r="E663" s="341" t="str">
        <f t="shared" si="42"/>
        <v>Men Veteran</v>
      </c>
      <c r="F663" s="369">
        <v>29893</v>
      </c>
      <c r="G663" s="343">
        <f t="shared" si="43"/>
        <v>44926</v>
      </c>
      <c r="H663" s="344">
        <f t="shared" si="44"/>
        <v>41</v>
      </c>
      <c r="I663" s="341" t="str">
        <f t="shared" si="47"/>
        <v>Veteran</v>
      </c>
      <c r="J663" s="340" t="s">
        <v>1318</v>
      </c>
      <c r="K663" s="345">
        <v>811110310595</v>
      </c>
      <c r="L663" s="346" t="s">
        <v>1498</v>
      </c>
      <c r="M663" s="304"/>
      <c r="N663" s="306"/>
    </row>
    <row r="664" spans="1:14" hidden="1" x14ac:dyDescent="0.25">
      <c r="A664" s="370" t="s">
        <v>1821</v>
      </c>
      <c r="B664" s="358" t="s">
        <v>1308</v>
      </c>
      <c r="C664" s="358" t="s">
        <v>95</v>
      </c>
      <c r="D664" s="358" t="s">
        <v>1822</v>
      </c>
      <c r="E664" s="350" t="str">
        <f t="shared" si="42"/>
        <v>Men U/16</v>
      </c>
      <c r="F664" s="371">
        <v>38890</v>
      </c>
      <c r="G664" s="352">
        <f t="shared" si="43"/>
        <v>44926</v>
      </c>
      <c r="H664" s="353">
        <f t="shared" si="44"/>
        <v>16</v>
      </c>
      <c r="I664" s="350" t="str">
        <f t="shared" si="47"/>
        <v>U/16</v>
      </c>
      <c r="J664" s="349" t="s">
        <v>1318</v>
      </c>
      <c r="K664" s="354"/>
      <c r="L664" s="355"/>
      <c r="M664" s="304"/>
      <c r="N664" s="306"/>
    </row>
    <row r="665" spans="1:14" hidden="1" x14ac:dyDescent="0.25">
      <c r="A665" s="370" t="s">
        <v>1823</v>
      </c>
      <c r="B665" s="358" t="s">
        <v>1308</v>
      </c>
      <c r="C665" s="358" t="s">
        <v>1824</v>
      </c>
      <c r="D665" s="358" t="s">
        <v>1822</v>
      </c>
      <c r="E665" s="350" t="str">
        <f t="shared" si="42"/>
        <v>Men Veteran</v>
      </c>
      <c r="F665" s="371">
        <v>26721</v>
      </c>
      <c r="G665" s="352">
        <f t="shared" si="43"/>
        <v>44926</v>
      </c>
      <c r="H665" s="353">
        <f t="shared" si="44"/>
        <v>49</v>
      </c>
      <c r="I665" s="350" t="str">
        <f t="shared" si="47"/>
        <v>Veteran</v>
      </c>
      <c r="J665" s="349" t="s">
        <v>1318</v>
      </c>
      <c r="K665" s="354"/>
      <c r="L665" s="355"/>
      <c r="M665" s="304"/>
      <c r="N665" s="306"/>
    </row>
    <row r="666" spans="1:14" hidden="1" x14ac:dyDescent="0.25">
      <c r="A666" s="367" t="s">
        <v>1825</v>
      </c>
      <c r="B666" s="368" t="s">
        <v>43</v>
      </c>
      <c r="C666" s="368" t="s">
        <v>1826</v>
      </c>
      <c r="D666" s="368" t="s">
        <v>1827</v>
      </c>
      <c r="E666" s="341" t="str">
        <f t="shared" si="42"/>
        <v>Men Senior</v>
      </c>
      <c r="F666" s="369">
        <v>33486</v>
      </c>
      <c r="G666" s="343">
        <f t="shared" si="43"/>
        <v>44926</v>
      </c>
      <c r="H666" s="344">
        <f t="shared" si="44"/>
        <v>31</v>
      </c>
      <c r="I666" s="341" t="str">
        <f t="shared" si="47"/>
        <v>Senior</v>
      </c>
      <c r="J666" s="340" t="s">
        <v>1318</v>
      </c>
      <c r="K666" s="345">
        <v>9109055025084</v>
      </c>
      <c r="L666" s="346" t="s">
        <v>1498</v>
      </c>
      <c r="M666" s="309"/>
      <c r="N666" s="312"/>
    </row>
    <row r="667" spans="1:14" ht="13" hidden="1" x14ac:dyDescent="0.3">
      <c r="A667" s="339" t="s">
        <v>1423</v>
      </c>
      <c r="B667" s="340" t="s">
        <v>1632</v>
      </c>
      <c r="C667" s="340" t="s">
        <v>1424</v>
      </c>
      <c r="D667" s="340" t="s">
        <v>301</v>
      </c>
      <c r="E667" s="341" t="str">
        <f t="shared" si="42"/>
        <v>Men Veteran</v>
      </c>
      <c r="F667" s="342">
        <v>27638</v>
      </c>
      <c r="G667" s="343">
        <f t="shared" si="43"/>
        <v>44926</v>
      </c>
      <c r="H667" s="344">
        <f t="shared" si="44"/>
        <v>47</v>
      </c>
      <c r="I667" s="341" t="str">
        <f t="shared" si="47"/>
        <v>Veteran</v>
      </c>
      <c r="J667" s="340" t="s">
        <v>1318</v>
      </c>
      <c r="K667" s="345">
        <v>75090110301</v>
      </c>
      <c r="L667" s="346" t="s">
        <v>1498</v>
      </c>
      <c r="M667" s="311"/>
      <c r="N667" s="312"/>
    </row>
    <row r="668" spans="1:14" hidden="1" x14ac:dyDescent="0.25">
      <c r="A668" s="370" t="s">
        <v>1828</v>
      </c>
      <c r="B668" s="358" t="s">
        <v>1411</v>
      </c>
      <c r="C668" s="358" t="s">
        <v>103</v>
      </c>
      <c r="D668" s="358" t="s">
        <v>1425</v>
      </c>
      <c r="E668" s="350" t="str">
        <f t="shared" si="42"/>
        <v>Men Grand Masters</v>
      </c>
      <c r="F668" s="371"/>
      <c r="G668" s="352">
        <f t="shared" si="43"/>
        <v>44926</v>
      </c>
      <c r="H668" s="353">
        <f t="shared" si="44"/>
        <v>123</v>
      </c>
      <c r="I668" s="350" t="str">
        <f t="shared" si="47"/>
        <v>Grand Masters</v>
      </c>
      <c r="J668" s="349" t="s">
        <v>1318</v>
      </c>
      <c r="K668" s="354"/>
      <c r="L668" s="355"/>
      <c r="M668" s="304"/>
      <c r="N668" s="306"/>
    </row>
    <row r="669" spans="1:14" hidden="1" x14ac:dyDescent="0.25">
      <c r="A669" s="370" t="s">
        <v>1829</v>
      </c>
      <c r="B669" s="358" t="s">
        <v>1411</v>
      </c>
      <c r="C669" s="358" t="s">
        <v>1830</v>
      </c>
      <c r="D669" s="358" t="s">
        <v>1831</v>
      </c>
      <c r="E669" s="350" t="str">
        <f t="shared" si="42"/>
        <v>Men Senior</v>
      </c>
      <c r="F669" s="371">
        <v>33407</v>
      </c>
      <c r="G669" s="352">
        <f t="shared" si="43"/>
        <v>44926</v>
      </c>
      <c r="H669" s="353">
        <f t="shared" si="44"/>
        <v>31</v>
      </c>
      <c r="I669" s="350" t="str">
        <f t="shared" si="47"/>
        <v>Senior</v>
      </c>
      <c r="J669" s="349" t="s">
        <v>1318</v>
      </c>
      <c r="K669" s="354">
        <v>91061800121</v>
      </c>
      <c r="L669" s="355"/>
      <c r="M669" s="304"/>
      <c r="N669" s="306"/>
    </row>
    <row r="670" spans="1:14" hidden="1" x14ac:dyDescent="0.25">
      <c r="A670" s="370" t="s">
        <v>1832</v>
      </c>
      <c r="B670" s="358" t="s">
        <v>1309</v>
      </c>
      <c r="C670" s="358" t="s">
        <v>299</v>
      </c>
      <c r="D670" s="358" t="s">
        <v>336</v>
      </c>
      <c r="E670" s="350" t="str">
        <f t="shared" si="42"/>
        <v>Men Grand Masters</v>
      </c>
      <c r="F670" s="371"/>
      <c r="G670" s="352">
        <f t="shared" si="43"/>
        <v>44926</v>
      </c>
      <c r="H670" s="353">
        <f t="shared" si="44"/>
        <v>123</v>
      </c>
      <c r="I670" s="350" t="str">
        <f t="shared" si="47"/>
        <v>Grand Masters</v>
      </c>
      <c r="J670" s="349" t="s">
        <v>1318</v>
      </c>
      <c r="K670" s="354"/>
      <c r="L670" s="355"/>
      <c r="M670" s="304"/>
      <c r="N670" s="306"/>
    </row>
    <row r="671" spans="1:14" ht="13" hidden="1" x14ac:dyDescent="0.3">
      <c r="A671" s="339" t="s">
        <v>1427</v>
      </c>
      <c r="B671" s="340" t="s">
        <v>39</v>
      </c>
      <c r="C671" s="340" t="s">
        <v>1499</v>
      </c>
      <c r="D671" s="340" t="s">
        <v>1428</v>
      </c>
      <c r="E671" s="341" t="str">
        <f t="shared" si="42"/>
        <v>Ladies Veteran</v>
      </c>
      <c r="F671" s="342">
        <v>26998</v>
      </c>
      <c r="G671" s="343">
        <f t="shared" si="43"/>
        <v>44926</v>
      </c>
      <c r="H671" s="344">
        <f t="shared" si="44"/>
        <v>49</v>
      </c>
      <c r="I671" s="341" t="str">
        <f t="shared" si="47"/>
        <v>Veteran</v>
      </c>
      <c r="J671" s="340" t="s">
        <v>67</v>
      </c>
      <c r="K671" s="345">
        <v>73113010117</v>
      </c>
      <c r="L671" s="346" t="s">
        <v>1498</v>
      </c>
      <c r="M671" s="311"/>
      <c r="N671" s="312"/>
    </row>
    <row r="672" spans="1:14" hidden="1" x14ac:dyDescent="0.25">
      <c r="A672" s="370" t="s">
        <v>1833</v>
      </c>
      <c r="B672" s="358" t="s">
        <v>1431</v>
      </c>
      <c r="C672" s="358" t="s">
        <v>994</v>
      </c>
      <c r="D672" s="358" t="s">
        <v>1834</v>
      </c>
      <c r="E672" s="350" t="str">
        <f t="shared" si="42"/>
        <v>Men Grand Masters</v>
      </c>
      <c r="F672" s="371"/>
      <c r="G672" s="352">
        <f t="shared" si="43"/>
        <v>44926</v>
      </c>
      <c r="H672" s="353">
        <f t="shared" si="44"/>
        <v>123</v>
      </c>
      <c r="I672" s="350" t="str">
        <f t="shared" si="47"/>
        <v>Grand Masters</v>
      </c>
      <c r="J672" s="349" t="s">
        <v>1318</v>
      </c>
      <c r="K672" s="354"/>
      <c r="L672" s="355"/>
      <c r="M672" s="304"/>
      <c r="N672" s="306"/>
    </row>
    <row r="673" spans="1:14" hidden="1" x14ac:dyDescent="0.25">
      <c r="A673" s="370" t="s">
        <v>1835</v>
      </c>
      <c r="B673" s="358" t="s">
        <v>1062</v>
      </c>
      <c r="C673" s="358" t="s">
        <v>1836</v>
      </c>
      <c r="D673" s="358" t="s">
        <v>1837</v>
      </c>
      <c r="E673" s="350" t="str">
        <f t="shared" si="42"/>
        <v>Men Master</v>
      </c>
      <c r="F673" s="371">
        <v>25546</v>
      </c>
      <c r="G673" s="352">
        <f t="shared" si="43"/>
        <v>44926</v>
      </c>
      <c r="H673" s="353">
        <f t="shared" si="44"/>
        <v>53</v>
      </c>
      <c r="I673" s="350" t="str">
        <f t="shared" si="47"/>
        <v>Master</v>
      </c>
      <c r="J673" s="349" t="s">
        <v>1318</v>
      </c>
      <c r="K673" s="354"/>
      <c r="L673" s="355"/>
      <c r="M673" s="304"/>
      <c r="N673" s="306"/>
    </row>
    <row r="674" spans="1:14" hidden="1" x14ac:dyDescent="0.25">
      <c r="A674" s="370" t="s">
        <v>1838</v>
      </c>
      <c r="B674" s="358" t="s">
        <v>1308</v>
      </c>
      <c r="C674" s="358" t="s">
        <v>1839</v>
      </c>
      <c r="D674" s="358" t="s">
        <v>425</v>
      </c>
      <c r="E674" s="350" t="str">
        <f t="shared" si="42"/>
        <v>Men Grand Masters</v>
      </c>
      <c r="F674" s="371">
        <v>22549</v>
      </c>
      <c r="G674" s="352">
        <f t="shared" si="43"/>
        <v>44926</v>
      </c>
      <c r="H674" s="353">
        <f t="shared" si="44"/>
        <v>61</v>
      </c>
      <c r="I674" s="350" t="str">
        <f t="shared" si="47"/>
        <v>Grand Masters</v>
      </c>
      <c r="J674" s="349" t="s">
        <v>1318</v>
      </c>
      <c r="K674" s="354"/>
      <c r="L674" s="355"/>
      <c r="M674" s="304"/>
      <c r="N674" s="306"/>
    </row>
    <row r="675" spans="1:14" ht="13" hidden="1" x14ac:dyDescent="0.3">
      <c r="A675" s="370" t="s">
        <v>1432</v>
      </c>
      <c r="B675" s="358" t="s">
        <v>1396</v>
      </c>
      <c r="C675" s="358" t="s">
        <v>1398</v>
      </c>
      <c r="D675" s="358" t="s">
        <v>1433</v>
      </c>
      <c r="E675" s="350" t="str">
        <f t="shared" si="42"/>
        <v>Ladies Senior</v>
      </c>
      <c r="F675" s="371">
        <v>33030</v>
      </c>
      <c r="G675" s="352">
        <f t="shared" si="43"/>
        <v>44926</v>
      </c>
      <c r="H675" s="353">
        <f t="shared" si="44"/>
        <v>32</v>
      </c>
      <c r="I675" s="350" t="str">
        <f t="shared" si="47"/>
        <v>Senior</v>
      </c>
      <c r="J675" s="349" t="s">
        <v>67</v>
      </c>
      <c r="K675" s="354">
        <v>9006060155080</v>
      </c>
      <c r="L675" s="355" t="s">
        <v>1501</v>
      </c>
      <c r="M675" s="305"/>
      <c r="N675" s="306"/>
    </row>
    <row r="676" spans="1:14" hidden="1" x14ac:dyDescent="0.25">
      <c r="A676" s="367" t="s">
        <v>1434</v>
      </c>
      <c r="B676" s="368" t="s">
        <v>43</v>
      </c>
      <c r="C676" s="368" t="s">
        <v>439</v>
      </c>
      <c r="D676" s="368" t="s">
        <v>1592</v>
      </c>
      <c r="E676" s="341" t="str">
        <f t="shared" si="42"/>
        <v>Men Master</v>
      </c>
      <c r="F676" s="369">
        <v>24538</v>
      </c>
      <c r="G676" s="343">
        <f t="shared" si="43"/>
        <v>44926</v>
      </c>
      <c r="H676" s="344">
        <f t="shared" si="44"/>
        <v>55</v>
      </c>
      <c r="I676" s="341" t="str">
        <f t="shared" si="47"/>
        <v>Master</v>
      </c>
      <c r="J676" s="340" t="s">
        <v>1318</v>
      </c>
      <c r="K676" s="345">
        <v>67030701054</v>
      </c>
      <c r="L676" s="346" t="s">
        <v>1498</v>
      </c>
      <c r="M676" s="309"/>
      <c r="N676" s="312"/>
    </row>
    <row r="677" spans="1:14" hidden="1" x14ac:dyDescent="0.25">
      <c r="A677" s="367" t="s">
        <v>1435</v>
      </c>
      <c r="B677" s="340" t="s">
        <v>39</v>
      </c>
      <c r="C677" s="368" t="s">
        <v>1278</v>
      </c>
      <c r="D677" s="368" t="s">
        <v>1436</v>
      </c>
      <c r="E677" s="341" t="str">
        <f t="shared" ref="E677:E740" si="48">CONCATENATE(J677," ",I677)</f>
        <v>Men Veteran</v>
      </c>
      <c r="F677" s="369">
        <v>27588</v>
      </c>
      <c r="G677" s="343">
        <f t="shared" ref="G677:G740" si="49">$G$5</f>
        <v>44926</v>
      </c>
      <c r="H677" s="344">
        <f t="shared" ref="H677:H740" si="50">INT(YEARFRAC(F677,G677))</f>
        <v>47</v>
      </c>
      <c r="I677" s="341" t="str">
        <f t="shared" si="47"/>
        <v>Veteran</v>
      </c>
      <c r="J677" s="340" t="s">
        <v>1318</v>
      </c>
      <c r="K677" s="345">
        <v>75071310217</v>
      </c>
      <c r="L677" s="346" t="s">
        <v>1498</v>
      </c>
      <c r="M677" s="309"/>
      <c r="N677" s="312"/>
    </row>
    <row r="678" spans="1:14" ht="13" hidden="1" x14ac:dyDescent="0.3">
      <c r="A678" s="370" t="s">
        <v>1437</v>
      </c>
      <c r="B678" s="358" t="s">
        <v>1293</v>
      </c>
      <c r="C678" s="358" t="s">
        <v>1438</v>
      </c>
      <c r="D678" s="358" t="s">
        <v>327</v>
      </c>
      <c r="E678" s="350" t="str">
        <f t="shared" si="48"/>
        <v>Men U/16</v>
      </c>
      <c r="F678" s="371">
        <v>38827</v>
      </c>
      <c r="G678" s="352">
        <f t="shared" si="49"/>
        <v>44926</v>
      </c>
      <c r="H678" s="353">
        <f t="shared" si="50"/>
        <v>16</v>
      </c>
      <c r="I678" s="350" t="str">
        <f t="shared" si="47"/>
        <v>U/16</v>
      </c>
      <c r="J678" s="349" t="s">
        <v>1318</v>
      </c>
      <c r="K678" s="354" t="s">
        <v>1509</v>
      </c>
      <c r="L678" s="355" t="s">
        <v>1498</v>
      </c>
      <c r="M678" s="311"/>
      <c r="N678" s="299"/>
    </row>
    <row r="679" spans="1:14" hidden="1" x14ac:dyDescent="0.25">
      <c r="A679" s="370" t="s">
        <v>1439</v>
      </c>
      <c r="B679" s="358" t="s">
        <v>1508</v>
      </c>
      <c r="C679" s="358" t="s">
        <v>1440</v>
      </c>
      <c r="D679" s="358" t="s">
        <v>159</v>
      </c>
      <c r="E679" s="350" t="str">
        <f t="shared" si="48"/>
        <v>Ladies Senior</v>
      </c>
      <c r="F679" s="371">
        <v>34090</v>
      </c>
      <c r="G679" s="352">
        <f t="shared" si="49"/>
        <v>44926</v>
      </c>
      <c r="H679" s="353">
        <f t="shared" si="50"/>
        <v>29</v>
      </c>
      <c r="I679" s="350" t="str">
        <f t="shared" si="47"/>
        <v>Senior</v>
      </c>
      <c r="J679" s="349" t="s">
        <v>67</v>
      </c>
      <c r="K679" s="354"/>
      <c r="L679" s="355"/>
      <c r="M679" s="304"/>
      <c r="N679" s="306"/>
    </row>
    <row r="680" spans="1:14" hidden="1" x14ac:dyDescent="0.25">
      <c r="A680" s="370" t="s">
        <v>1441</v>
      </c>
      <c r="B680" s="358" t="s">
        <v>1508</v>
      </c>
      <c r="C680" s="358" t="s">
        <v>231</v>
      </c>
      <c r="D680" s="358" t="s">
        <v>114</v>
      </c>
      <c r="E680" s="350" t="str">
        <f t="shared" si="48"/>
        <v>Men Veteran</v>
      </c>
      <c r="F680" s="371">
        <v>30144</v>
      </c>
      <c r="G680" s="352">
        <f t="shared" si="49"/>
        <v>44926</v>
      </c>
      <c r="H680" s="353">
        <f t="shared" si="50"/>
        <v>40</v>
      </c>
      <c r="I680" s="350" t="str">
        <f t="shared" si="47"/>
        <v>Veteran</v>
      </c>
      <c r="J680" s="349" t="s">
        <v>1318</v>
      </c>
      <c r="K680" s="354"/>
      <c r="L680" s="355"/>
      <c r="M680" s="304"/>
      <c r="N680" s="306"/>
    </row>
    <row r="681" spans="1:14" hidden="1" x14ac:dyDescent="0.25">
      <c r="A681" s="370" t="s">
        <v>1442</v>
      </c>
      <c r="B681" s="358" t="s">
        <v>1062</v>
      </c>
      <c r="C681" s="358" t="s">
        <v>1443</v>
      </c>
      <c r="D681" s="358" t="s">
        <v>1444</v>
      </c>
      <c r="E681" s="350" t="str">
        <f t="shared" si="48"/>
        <v>Men U/21</v>
      </c>
      <c r="F681" s="371">
        <v>37582</v>
      </c>
      <c r="G681" s="352">
        <f t="shared" si="49"/>
        <v>44926</v>
      </c>
      <c r="H681" s="353">
        <f t="shared" si="50"/>
        <v>20</v>
      </c>
      <c r="I681" s="350" t="str">
        <f t="shared" si="47"/>
        <v>U/21</v>
      </c>
      <c r="J681" s="349" t="s">
        <v>1318</v>
      </c>
      <c r="K681" s="354"/>
      <c r="L681" s="355"/>
      <c r="M681" s="304"/>
      <c r="N681" s="306"/>
    </row>
    <row r="682" spans="1:14" ht="13" hidden="1" x14ac:dyDescent="0.3">
      <c r="A682" s="367" t="s">
        <v>1445</v>
      </c>
      <c r="B682" s="368" t="s">
        <v>39</v>
      </c>
      <c r="C682" s="368" t="s">
        <v>1446</v>
      </c>
      <c r="D682" s="368" t="s">
        <v>347</v>
      </c>
      <c r="E682" s="341" t="str">
        <f t="shared" si="48"/>
        <v>Ladies Senior</v>
      </c>
      <c r="F682" s="369">
        <v>33895</v>
      </c>
      <c r="G682" s="343">
        <f t="shared" si="49"/>
        <v>44926</v>
      </c>
      <c r="H682" s="344">
        <f t="shared" si="50"/>
        <v>30</v>
      </c>
      <c r="I682" s="341" t="str">
        <f t="shared" si="47"/>
        <v>Senior</v>
      </c>
      <c r="J682" s="340" t="s">
        <v>67</v>
      </c>
      <c r="K682" s="345">
        <v>92101800659</v>
      </c>
      <c r="L682" s="346" t="s">
        <v>1498</v>
      </c>
      <c r="M682" s="305"/>
      <c r="N682" s="306"/>
    </row>
    <row r="683" spans="1:14" ht="13" hidden="1" x14ac:dyDescent="0.3">
      <c r="A683" s="370" t="s">
        <v>1447</v>
      </c>
      <c r="B683" s="349" t="s">
        <v>1405</v>
      </c>
      <c r="C683" s="358" t="s">
        <v>1448</v>
      </c>
      <c r="D683" s="358" t="s">
        <v>159</v>
      </c>
      <c r="E683" s="350" t="str">
        <f t="shared" si="48"/>
        <v>Men U/21</v>
      </c>
      <c r="F683" s="371">
        <v>37066</v>
      </c>
      <c r="G683" s="352">
        <f t="shared" si="49"/>
        <v>44926</v>
      </c>
      <c r="H683" s="353">
        <f t="shared" si="50"/>
        <v>21</v>
      </c>
      <c r="I683" s="350" t="str">
        <f t="shared" si="47"/>
        <v>U/21</v>
      </c>
      <c r="J683" s="349" t="s">
        <v>1318</v>
      </c>
      <c r="K683" s="354"/>
      <c r="L683" s="355" t="s">
        <v>1498</v>
      </c>
      <c r="M683" s="311"/>
      <c r="N683" s="312"/>
    </row>
    <row r="684" spans="1:14" ht="13" hidden="1" x14ac:dyDescent="0.3">
      <c r="A684" s="370" t="s">
        <v>1449</v>
      </c>
      <c r="B684" s="358" t="s">
        <v>1817</v>
      </c>
      <c r="C684" s="358" t="s">
        <v>231</v>
      </c>
      <c r="D684" s="358" t="s">
        <v>340</v>
      </c>
      <c r="E684" s="350" t="str">
        <f t="shared" si="48"/>
        <v>Men Senior</v>
      </c>
      <c r="F684" s="371">
        <v>32800</v>
      </c>
      <c r="G684" s="352">
        <f t="shared" si="49"/>
        <v>44926</v>
      </c>
      <c r="H684" s="353">
        <f t="shared" si="50"/>
        <v>33</v>
      </c>
      <c r="I684" s="350" t="str">
        <f t="shared" si="47"/>
        <v>Senior</v>
      </c>
      <c r="J684" s="349" t="s">
        <v>1318</v>
      </c>
      <c r="K684" s="354">
        <v>89091000066</v>
      </c>
      <c r="L684" s="355" t="s">
        <v>1498</v>
      </c>
      <c r="M684" s="305"/>
      <c r="N684" s="306"/>
    </row>
    <row r="685" spans="1:14" ht="13" hidden="1" x14ac:dyDescent="0.3">
      <c r="A685" s="370" t="s">
        <v>1450</v>
      </c>
      <c r="B685" s="358" t="s">
        <v>1817</v>
      </c>
      <c r="C685" s="358" t="s">
        <v>1452</v>
      </c>
      <c r="D685" s="358" t="s">
        <v>1451</v>
      </c>
      <c r="E685" s="350" t="str">
        <f t="shared" si="48"/>
        <v>Men Senior</v>
      </c>
      <c r="F685" s="371">
        <v>35060</v>
      </c>
      <c r="G685" s="352">
        <f t="shared" si="49"/>
        <v>44926</v>
      </c>
      <c r="H685" s="353">
        <f t="shared" si="50"/>
        <v>27</v>
      </c>
      <c r="I685" s="350" t="str">
        <f t="shared" si="47"/>
        <v>Senior</v>
      </c>
      <c r="J685" s="349" t="s">
        <v>1318</v>
      </c>
      <c r="K685" s="354">
        <v>95122700637</v>
      </c>
      <c r="L685" s="355" t="s">
        <v>1498</v>
      </c>
      <c r="M685" s="305"/>
      <c r="N685" s="306"/>
    </row>
    <row r="686" spans="1:14" ht="13" hidden="1" x14ac:dyDescent="0.3">
      <c r="A686" s="370" t="s">
        <v>1453</v>
      </c>
      <c r="B686" s="349" t="s">
        <v>1309</v>
      </c>
      <c r="C686" s="358" t="s">
        <v>2130</v>
      </c>
      <c r="D686" s="358" t="s">
        <v>2013</v>
      </c>
      <c r="E686" s="350" t="str">
        <f t="shared" si="48"/>
        <v>Ladies Senior</v>
      </c>
      <c r="F686" s="371">
        <v>33210</v>
      </c>
      <c r="G686" s="352">
        <f t="shared" si="49"/>
        <v>44926</v>
      </c>
      <c r="H686" s="353">
        <f t="shared" si="50"/>
        <v>32</v>
      </c>
      <c r="I686" s="350" t="str">
        <f t="shared" si="47"/>
        <v>Senior</v>
      </c>
      <c r="J686" s="349" t="s">
        <v>67</v>
      </c>
      <c r="K686" s="354">
        <v>90120300524</v>
      </c>
      <c r="L686" s="355" t="s">
        <v>1498</v>
      </c>
      <c r="M686" s="305"/>
      <c r="N686" s="306"/>
    </row>
    <row r="687" spans="1:14" ht="12.5" hidden="1" x14ac:dyDescent="0.25">
      <c r="A687" s="370" t="s">
        <v>1454</v>
      </c>
      <c r="B687" s="358" t="s">
        <v>1384</v>
      </c>
      <c r="C687" s="358" t="s">
        <v>1455</v>
      </c>
      <c r="D687" s="358" t="s">
        <v>1134</v>
      </c>
      <c r="E687" s="350" t="str">
        <f t="shared" si="48"/>
        <v>Men Senior</v>
      </c>
      <c r="F687" s="371">
        <v>33357</v>
      </c>
      <c r="G687" s="352">
        <f t="shared" si="49"/>
        <v>44926</v>
      </c>
      <c r="H687" s="353">
        <f t="shared" si="50"/>
        <v>31</v>
      </c>
      <c r="I687" s="350" t="str">
        <f t="shared" si="47"/>
        <v>Senior</v>
      </c>
      <c r="J687" s="349" t="s">
        <v>1318</v>
      </c>
      <c r="K687" s="354">
        <v>91042900108</v>
      </c>
      <c r="L687" s="355" t="s">
        <v>1498</v>
      </c>
      <c r="M687" s="313"/>
      <c r="N687" s="312"/>
    </row>
    <row r="688" spans="1:14" ht="13" hidden="1" x14ac:dyDescent="0.3">
      <c r="A688" s="372" t="s">
        <v>1456</v>
      </c>
      <c r="B688" s="366" t="s">
        <v>49</v>
      </c>
      <c r="C688" s="366" t="s">
        <v>2131</v>
      </c>
      <c r="D688" s="366" t="s">
        <v>273</v>
      </c>
      <c r="E688" s="333" t="str">
        <f t="shared" si="48"/>
        <v>ladies Veteran</v>
      </c>
      <c r="F688" s="373">
        <v>28557</v>
      </c>
      <c r="G688" s="335">
        <f t="shared" si="49"/>
        <v>44926</v>
      </c>
      <c r="H688" s="336">
        <f t="shared" si="50"/>
        <v>44</v>
      </c>
      <c r="I688" s="333" t="str">
        <f t="shared" si="47"/>
        <v>Veteran</v>
      </c>
      <c r="J688" s="332" t="s">
        <v>1389</v>
      </c>
      <c r="K688" s="337">
        <v>78030800320</v>
      </c>
      <c r="L688" s="338" t="s">
        <v>1498</v>
      </c>
      <c r="M688" s="305"/>
      <c r="N688" s="306"/>
    </row>
    <row r="689" spans="1:14" hidden="1" x14ac:dyDescent="0.25">
      <c r="A689" s="370" t="s">
        <v>1457</v>
      </c>
      <c r="B689" s="358" t="s">
        <v>1308</v>
      </c>
      <c r="C689" s="358" t="s">
        <v>113</v>
      </c>
      <c r="D689" s="358" t="s">
        <v>1458</v>
      </c>
      <c r="E689" s="350" t="str">
        <f t="shared" si="48"/>
        <v>Men Master</v>
      </c>
      <c r="F689" s="371">
        <v>25422</v>
      </c>
      <c r="G689" s="352">
        <f t="shared" si="49"/>
        <v>44926</v>
      </c>
      <c r="H689" s="353">
        <f t="shared" si="50"/>
        <v>53</v>
      </c>
      <c r="I689" s="350" t="str">
        <f t="shared" si="47"/>
        <v>Master</v>
      </c>
      <c r="J689" s="349" t="s">
        <v>1318</v>
      </c>
      <c r="K689" s="354"/>
      <c r="L689" s="355"/>
      <c r="M689" s="304"/>
      <c r="N689" s="306"/>
    </row>
    <row r="690" spans="1:14" ht="13" hidden="1" x14ac:dyDescent="0.3">
      <c r="A690" s="370" t="s">
        <v>1459</v>
      </c>
      <c r="B690" s="358" t="s">
        <v>1292</v>
      </c>
      <c r="C690" s="358" t="s">
        <v>411</v>
      </c>
      <c r="D690" s="358" t="s">
        <v>382</v>
      </c>
      <c r="E690" s="350" t="str">
        <f t="shared" si="48"/>
        <v>Men Senior</v>
      </c>
      <c r="F690" s="371">
        <v>34451</v>
      </c>
      <c r="G690" s="352">
        <f t="shared" si="49"/>
        <v>44926</v>
      </c>
      <c r="H690" s="353">
        <f t="shared" si="50"/>
        <v>28</v>
      </c>
      <c r="I690" s="350" t="str">
        <f>IF(H690="","Men Senior",IF(H690&gt;59.999,"Grand Masters",IF(H690&gt;49.999,"Master",IF(H690&gt;39.999,"Veteran",IF(H690&gt;21.999,"Senior",IF(H690&gt;16.999,"U/21","U/16"))))))</f>
        <v>Senior</v>
      </c>
      <c r="J690" s="349" t="s">
        <v>1318</v>
      </c>
      <c r="K690" s="354">
        <v>94042700039</v>
      </c>
      <c r="L690" s="355" t="s">
        <v>1498</v>
      </c>
      <c r="M690" s="305"/>
      <c r="N690" s="306"/>
    </row>
    <row r="691" spans="1:14" ht="13" hidden="1" x14ac:dyDescent="0.3">
      <c r="A691" s="339" t="s">
        <v>1460</v>
      </c>
      <c r="B691" s="340" t="s">
        <v>37</v>
      </c>
      <c r="C691" s="340" t="s">
        <v>1461</v>
      </c>
      <c r="D691" s="340" t="s">
        <v>1462</v>
      </c>
      <c r="E691" s="341" t="str">
        <f t="shared" si="48"/>
        <v>Men Senior</v>
      </c>
      <c r="F691" s="342">
        <v>36199</v>
      </c>
      <c r="G691" s="343">
        <f t="shared" si="49"/>
        <v>44926</v>
      </c>
      <c r="H691" s="344">
        <f t="shared" si="50"/>
        <v>23</v>
      </c>
      <c r="I691" s="341" t="str">
        <f t="shared" ref="I691:I712" si="51">IF(H691="","Senior",IF(H691&gt;59.999,"Grand Masters",IF(H691&gt;49.999,"Master",IF(H691&gt;39.999,"Veteran",IF(H691&gt;21.999,"Senior",IF(H691&gt;16.999,"U/21","U/16"))))))</f>
        <v>Senior</v>
      </c>
      <c r="J691" s="340" t="s">
        <v>1318</v>
      </c>
      <c r="K691" s="345">
        <v>99020800132</v>
      </c>
      <c r="L691" s="346" t="s">
        <v>1498</v>
      </c>
      <c r="M691" s="311"/>
      <c r="N691" s="312"/>
    </row>
    <row r="692" spans="1:14" ht="13" hidden="1" x14ac:dyDescent="0.3">
      <c r="A692" s="370" t="s">
        <v>1464</v>
      </c>
      <c r="B692" s="358" t="s">
        <v>1430</v>
      </c>
      <c r="C692" s="358" t="s">
        <v>1469</v>
      </c>
      <c r="D692" s="358" t="s">
        <v>390</v>
      </c>
      <c r="E692" s="350" t="str">
        <f t="shared" si="48"/>
        <v>Men Senior</v>
      </c>
      <c r="F692" s="371">
        <v>30825</v>
      </c>
      <c r="G692" s="352">
        <f t="shared" si="49"/>
        <v>44926</v>
      </c>
      <c r="H692" s="353">
        <f t="shared" si="50"/>
        <v>38</v>
      </c>
      <c r="I692" s="350" t="str">
        <f t="shared" si="51"/>
        <v>Senior</v>
      </c>
      <c r="J692" s="349" t="s">
        <v>1318</v>
      </c>
      <c r="K692" s="354">
        <v>84052310446</v>
      </c>
      <c r="L692" s="355" t="s">
        <v>1498</v>
      </c>
      <c r="M692" s="305"/>
      <c r="N692" s="306"/>
    </row>
    <row r="693" spans="1:14" ht="13" hidden="1" x14ac:dyDescent="0.3">
      <c r="A693" s="367" t="s">
        <v>1465</v>
      </c>
      <c r="B693" s="340" t="s">
        <v>50</v>
      </c>
      <c r="C693" s="368" t="s">
        <v>1470</v>
      </c>
      <c r="D693" s="368" t="s">
        <v>340</v>
      </c>
      <c r="E693" s="341" t="str">
        <f t="shared" si="48"/>
        <v>Men Grand Masters</v>
      </c>
      <c r="F693" s="369">
        <v>17172</v>
      </c>
      <c r="G693" s="343">
        <f t="shared" si="49"/>
        <v>44926</v>
      </c>
      <c r="H693" s="344">
        <f t="shared" si="50"/>
        <v>75</v>
      </c>
      <c r="I693" s="341" t="str">
        <f t="shared" si="51"/>
        <v>Grand Masters</v>
      </c>
      <c r="J693" s="340" t="s">
        <v>1318</v>
      </c>
      <c r="K693" s="345">
        <v>47010500398</v>
      </c>
      <c r="L693" s="346" t="s">
        <v>1498</v>
      </c>
      <c r="M693" s="311"/>
      <c r="N693" s="312"/>
    </row>
    <row r="694" spans="1:14" hidden="1" x14ac:dyDescent="0.25">
      <c r="A694" s="370" t="s">
        <v>1466</v>
      </c>
      <c r="B694" s="358" t="s">
        <v>1517</v>
      </c>
      <c r="C694" s="358" t="s">
        <v>1187</v>
      </c>
      <c r="D694" s="358" t="s">
        <v>1288</v>
      </c>
      <c r="E694" s="350" t="str">
        <f t="shared" si="48"/>
        <v>Men U/21</v>
      </c>
      <c r="F694" s="371">
        <v>37215</v>
      </c>
      <c r="G694" s="352">
        <f t="shared" si="49"/>
        <v>44926</v>
      </c>
      <c r="H694" s="353">
        <f t="shared" si="50"/>
        <v>21</v>
      </c>
      <c r="I694" s="350" t="str">
        <f t="shared" si="51"/>
        <v>U/21</v>
      </c>
      <c r="J694" s="349" t="s">
        <v>1318</v>
      </c>
      <c r="K694" s="354"/>
      <c r="L694" s="355"/>
      <c r="M694" s="304"/>
      <c r="N694" s="306"/>
    </row>
    <row r="695" spans="1:14" ht="13" hidden="1" x14ac:dyDescent="0.3">
      <c r="A695" s="370" t="s">
        <v>1467</v>
      </c>
      <c r="B695" s="358" t="s">
        <v>1405</v>
      </c>
      <c r="C695" s="358" t="s">
        <v>379</v>
      </c>
      <c r="D695" s="358" t="s">
        <v>260</v>
      </c>
      <c r="E695" s="350" t="str">
        <f t="shared" si="48"/>
        <v>Men Senior</v>
      </c>
      <c r="F695" s="371">
        <v>33172</v>
      </c>
      <c r="G695" s="352">
        <f t="shared" si="49"/>
        <v>44926</v>
      </c>
      <c r="H695" s="353">
        <f t="shared" si="50"/>
        <v>32</v>
      </c>
      <c r="I695" s="350" t="str">
        <f t="shared" si="51"/>
        <v>Senior</v>
      </c>
      <c r="J695" s="349" t="s">
        <v>1318</v>
      </c>
      <c r="K695" s="354">
        <v>90102600309</v>
      </c>
      <c r="L695" s="355" t="s">
        <v>1498</v>
      </c>
      <c r="M695" s="305"/>
      <c r="N695" s="306"/>
    </row>
    <row r="696" spans="1:14" hidden="1" x14ac:dyDescent="0.25">
      <c r="A696" s="370" t="s">
        <v>1471</v>
      </c>
      <c r="B696" s="358" t="s">
        <v>1517</v>
      </c>
      <c r="C696" s="358" t="s">
        <v>1472</v>
      </c>
      <c r="D696" s="358" t="s">
        <v>1473</v>
      </c>
      <c r="E696" s="350" t="str">
        <f t="shared" si="48"/>
        <v>Men Senior</v>
      </c>
      <c r="F696" s="371">
        <v>30893</v>
      </c>
      <c r="G696" s="352">
        <f t="shared" si="49"/>
        <v>44926</v>
      </c>
      <c r="H696" s="353">
        <f t="shared" si="50"/>
        <v>38</v>
      </c>
      <c r="I696" s="350" t="str">
        <f t="shared" si="51"/>
        <v>Senior</v>
      </c>
      <c r="J696" s="349" t="s">
        <v>1318</v>
      </c>
      <c r="K696" s="354">
        <v>8407305031089</v>
      </c>
      <c r="L696" s="355"/>
      <c r="M696" s="304"/>
      <c r="N696" s="306"/>
    </row>
    <row r="697" spans="1:14" hidden="1" x14ac:dyDescent="0.25">
      <c r="A697" s="367" t="s">
        <v>1474</v>
      </c>
      <c r="B697" s="368" t="s">
        <v>39</v>
      </c>
      <c r="C697" s="368" t="s">
        <v>2132</v>
      </c>
      <c r="D697" s="368" t="s">
        <v>2133</v>
      </c>
      <c r="E697" s="341" t="str">
        <f t="shared" si="48"/>
        <v>Men Senior</v>
      </c>
      <c r="F697" s="369">
        <v>34112</v>
      </c>
      <c r="G697" s="343">
        <f t="shared" si="49"/>
        <v>44926</v>
      </c>
      <c r="H697" s="344">
        <f t="shared" si="50"/>
        <v>29</v>
      </c>
      <c r="I697" s="341" t="str">
        <f t="shared" si="51"/>
        <v>Senior</v>
      </c>
      <c r="J697" s="340" t="s">
        <v>1318</v>
      </c>
      <c r="K697" s="345">
        <v>93052300504</v>
      </c>
      <c r="L697" s="346" t="s">
        <v>1498</v>
      </c>
      <c r="M697" s="304"/>
      <c r="N697" s="306"/>
    </row>
    <row r="698" spans="1:14" ht="13" hidden="1" x14ac:dyDescent="0.3">
      <c r="A698" s="370" t="s">
        <v>1475</v>
      </c>
      <c r="B698" s="349" t="s">
        <v>1396</v>
      </c>
      <c r="C698" s="358" t="s">
        <v>1476</v>
      </c>
      <c r="D698" s="358" t="s">
        <v>1629</v>
      </c>
      <c r="E698" s="350" t="str">
        <f t="shared" si="48"/>
        <v>Ladies Senior</v>
      </c>
      <c r="F698" s="371">
        <v>33952</v>
      </c>
      <c r="G698" s="352">
        <f t="shared" si="49"/>
        <v>44926</v>
      </c>
      <c r="H698" s="353">
        <f t="shared" si="50"/>
        <v>30</v>
      </c>
      <c r="I698" s="350" t="str">
        <f t="shared" si="51"/>
        <v>Senior</v>
      </c>
      <c r="J698" s="349" t="s">
        <v>67</v>
      </c>
      <c r="K698" s="354">
        <v>92121400157</v>
      </c>
      <c r="L698" s="355" t="s">
        <v>1498</v>
      </c>
      <c r="M698" s="311"/>
      <c r="N698" s="312"/>
    </row>
    <row r="699" spans="1:14" ht="13" hidden="1" x14ac:dyDescent="0.3">
      <c r="A699" s="339" t="s">
        <v>1478</v>
      </c>
      <c r="B699" s="340" t="s">
        <v>37</v>
      </c>
      <c r="C699" s="340" t="s">
        <v>337</v>
      </c>
      <c r="D699" s="340" t="s">
        <v>1496</v>
      </c>
      <c r="E699" s="341" t="str">
        <f t="shared" si="48"/>
        <v>Men Master</v>
      </c>
      <c r="F699" s="342">
        <v>24196</v>
      </c>
      <c r="G699" s="343">
        <f t="shared" si="49"/>
        <v>44926</v>
      </c>
      <c r="H699" s="344">
        <f t="shared" si="50"/>
        <v>56</v>
      </c>
      <c r="I699" s="341" t="str">
        <f t="shared" si="51"/>
        <v>Master</v>
      </c>
      <c r="J699" s="340" t="s">
        <v>1318</v>
      </c>
      <c r="K699" s="345">
        <v>66033000102</v>
      </c>
      <c r="L699" s="346" t="s">
        <v>1498</v>
      </c>
      <c r="M699" s="311"/>
      <c r="N699" s="312"/>
    </row>
    <row r="700" spans="1:14" ht="13" hidden="1" x14ac:dyDescent="0.3">
      <c r="A700" s="339" t="s">
        <v>1479</v>
      </c>
      <c r="B700" s="340" t="s">
        <v>37</v>
      </c>
      <c r="C700" s="340" t="s">
        <v>324</v>
      </c>
      <c r="D700" s="340" t="s">
        <v>312</v>
      </c>
      <c r="E700" s="341" t="str">
        <f t="shared" si="48"/>
        <v>Men U/16</v>
      </c>
      <c r="F700" s="342">
        <v>39352</v>
      </c>
      <c r="G700" s="343">
        <f t="shared" si="49"/>
        <v>44926</v>
      </c>
      <c r="H700" s="344">
        <f t="shared" si="50"/>
        <v>15</v>
      </c>
      <c r="I700" s="341" t="str">
        <f t="shared" si="51"/>
        <v>U/16</v>
      </c>
      <c r="J700" s="340" t="s">
        <v>1318</v>
      </c>
      <c r="K700" s="345">
        <v>20070927</v>
      </c>
      <c r="L700" s="346" t="s">
        <v>1498</v>
      </c>
      <c r="M700" s="311"/>
      <c r="N700" s="312"/>
    </row>
    <row r="701" spans="1:14" ht="13" hidden="1" x14ac:dyDescent="0.3">
      <c r="A701" s="339" t="s">
        <v>1480</v>
      </c>
      <c r="B701" s="340" t="s">
        <v>37</v>
      </c>
      <c r="C701" s="340" t="s">
        <v>1494</v>
      </c>
      <c r="D701" s="340" t="s">
        <v>301</v>
      </c>
      <c r="E701" s="341" t="str">
        <f t="shared" si="48"/>
        <v>Ladies Veteran</v>
      </c>
      <c r="F701" s="342">
        <v>27699</v>
      </c>
      <c r="G701" s="343">
        <f t="shared" si="49"/>
        <v>44926</v>
      </c>
      <c r="H701" s="344">
        <f t="shared" si="50"/>
        <v>47</v>
      </c>
      <c r="I701" s="341" t="str">
        <f t="shared" si="51"/>
        <v>Veteran</v>
      </c>
      <c r="J701" s="340" t="s">
        <v>67</v>
      </c>
      <c r="K701" s="345">
        <v>75110100055</v>
      </c>
      <c r="L701" s="346" t="s">
        <v>1498</v>
      </c>
      <c r="M701" s="311"/>
      <c r="N701" s="312"/>
    </row>
    <row r="702" spans="1:14" ht="13" hidden="1" x14ac:dyDescent="0.3">
      <c r="A702" s="348" t="s">
        <v>1481</v>
      </c>
      <c r="B702" s="349" t="s">
        <v>1310</v>
      </c>
      <c r="C702" s="349" t="s">
        <v>1495</v>
      </c>
      <c r="D702" s="349" t="s">
        <v>1462</v>
      </c>
      <c r="E702" s="350" t="str">
        <f t="shared" si="48"/>
        <v>Men Master</v>
      </c>
      <c r="F702" s="351">
        <v>24480</v>
      </c>
      <c r="G702" s="352">
        <f t="shared" si="49"/>
        <v>44926</v>
      </c>
      <c r="H702" s="353">
        <f t="shared" si="50"/>
        <v>55</v>
      </c>
      <c r="I702" s="350" t="str">
        <f t="shared" si="51"/>
        <v>Master</v>
      </c>
      <c r="J702" s="349" t="s">
        <v>1318</v>
      </c>
      <c r="K702" s="354">
        <v>67010800561</v>
      </c>
      <c r="L702" s="355" t="s">
        <v>1498</v>
      </c>
      <c r="M702" s="305"/>
      <c r="N702" s="306"/>
    </row>
    <row r="703" spans="1:14" ht="13" hidden="1" x14ac:dyDescent="0.3">
      <c r="A703" s="370" t="s">
        <v>1482</v>
      </c>
      <c r="B703" s="358" t="s">
        <v>1309</v>
      </c>
      <c r="C703" s="358" t="s">
        <v>1497</v>
      </c>
      <c r="D703" s="358" t="s">
        <v>147</v>
      </c>
      <c r="E703" s="350" t="str">
        <f t="shared" si="48"/>
        <v>Ladies Senior</v>
      </c>
      <c r="F703" s="371">
        <v>34059</v>
      </c>
      <c r="G703" s="352">
        <f t="shared" si="49"/>
        <v>44926</v>
      </c>
      <c r="H703" s="353">
        <f t="shared" si="50"/>
        <v>29</v>
      </c>
      <c r="I703" s="350" t="str">
        <f t="shared" si="51"/>
        <v>Senior</v>
      </c>
      <c r="J703" s="349" t="s">
        <v>67</v>
      </c>
      <c r="K703" s="354">
        <v>93033100155</v>
      </c>
      <c r="L703" s="355" t="s">
        <v>1498</v>
      </c>
      <c r="M703" s="311"/>
      <c r="N703" s="312"/>
    </row>
    <row r="704" spans="1:14" ht="13" hidden="1" x14ac:dyDescent="0.3">
      <c r="A704" s="370" t="s">
        <v>1483</v>
      </c>
      <c r="B704" s="358" t="s">
        <v>1309</v>
      </c>
      <c r="C704" s="358" t="s">
        <v>103</v>
      </c>
      <c r="D704" s="358" t="s">
        <v>87</v>
      </c>
      <c r="E704" s="350" t="str">
        <f t="shared" si="48"/>
        <v>Men Veteran</v>
      </c>
      <c r="F704" s="371">
        <v>30118</v>
      </c>
      <c r="G704" s="352">
        <f t="shared" si="49"/>
        <v>44926</v>
      </c>
      <c r="H704" s="353">
        <f t="shared" si="50"/>
        <v>40</v>
      </c>
      <c r="I704" s="350" t="str">
        <f t="shared" si="51"/>
        <v>Veteran</v>
      </c>
      <c r="J704" s="349" t="s">
        <v>1318</v>
      </c>
      <c r="K704" s="354">
        <v>82061610838</v>
      </c>
      <c r="L704" s="355" t="s">
        <v>1498</v>
      </c>
      <c r="M704" s="311"/>
      <c r="N704" s="312"/>
    </row>
    <row r="705" spans="1:14" ht="13" hidden="1" x14ac:dyDescent="0.3">
      <c r="A705" s="370" t="s">
        <v>1484</v>
      </c>
      <c r="B705" s="358" t="s">
        <v>1396</v>
      </c>
      <c r="C705" s="358" t="s">
        <v>1503</v>
      </c>
      <c r="D705" s="358" t="s">
        <v>83</v>
      </c>
      <c r="E705" s="350" t="str">
        <f t="shared" si="48"/>
        <v>Men Veteran</v>
      </c>
      <c r="F705" s="371">
        <v>26811</v>
      </c>
      <c r="G705" s="352">
        <f t="shared" si="49"/>
        <v>44926</v>
      </c>
      <c r="H705" s="353">
        <f t="shared" si="50"/>
        <v>49</v>
      </c>
      <c r="I705" s="350" t="str">
        <f t="shared" si="51"/>
        <v>Veteran</v>
      </c>
      <c r="J705" s="349" t="s">
        <v>1318</v>
      </c>
      <c r="K705" s="354">
        <v>7305275008080</v>
      </c>
      <c r="L705" s="355" t="s">
        <v>1501</v>
      </c>
      <c r="M705" s="311"/>
      <c r="N705" s="312"/>
    </row>
    <row r="706" spans="1:14" ht="13" hidden="1" x14ac:dyDescent="0.3">
      <c r="A706" s="367" t="s">
        <v>1485</v>
      </c>
      <c r="B706" s="368" t="s">
        <v>42</v>
      </c>
      <c r="C706" s="368" t="s">
        <v>2134</v>
      </c>
      <c r="D706" s="368" t="s">
        <v>2135</v>
      </c>
      <c r="E706" s="341" t="str">
        <f t="shared" si="48"/>
        <v>Men Veteran</v>
      </c>
      <c r="F706" s="369">
        <v>27695</v>
      </c>
      <c r="G706" s="343">
        <f t="shared" si="49"/>
        <v>44926</v>
      </c>
      <c r="H706" s="344">
        <f t="shared" si="50"/>
        <v>47</v>
      </c>
      <c r="I706" s="341" t="str">
        <f t="shared" si="51"/>
        <v>Veteran</v>
      </c>
      <c r="J706" s="340" t="s">
        <v>1318</v>
      </c>
      <c r="K706" s="345">
        <v>7510285071081</v>
      </c>
      <c r="L706" s="346" t="s">
        <v>1501</v>
      </c>
      <c r="M706" s="305"/>
      <c r="N706" s="306"/>
    </row>
    <row r="707" spans="1:14" ht="13" hidden="1" x14ac:dyDescent="0.3">
      <c r="A707" s="372" t="s">
        <v>1486</v>
      </c>
      <c r="B707" s="366" t="s">
        <v>42</v>
      </c>
      <c r="C707" s="366" t="s">
        <v>2136</v>
      </c>
      <c r="D707" s="366" t="s">
        <v>1505</v>
      </c>
      <c r="E707" s="333" t="str">
        <f t="shared" si="48"/>
        <v>Men Master</v>
      </c>
      <c r="F707" s="373">
        <v>24791</v>
      </c>
      <c r="G707" s="335">
        <f t="shared" si="49"/>
        <v>44926</v>
      </c>
      <c r="H707" s="336">
        <f t="shared" si="50"/>
        <v>55</v>
      </c>
      <c r="I707" s="333" t="str">
        <f t="shared" si="51"/>
        <v>Master</v>
      </c>
      <c r="J707" s="332" t="s">
        <v>1318</v>
      </c>
      <c r="K707" s="337">
        <v>67111500075</v>
      </c>
      <c r="L707" s="338" t="s">
        <v>1498</v>
      </c>
      <c r="M707" s="311"/>
      <c r="N707" s="312"/>
    </row>
    <row r="708" spans="1:14" ht="13" hidden="1" x14ac:dyDescent="0.3">
      <c r="A708" s="372" t="s">
        <v>1487</v>
      </c>
      <c r="B708" s="366" t="s">
        <v>42</v>
      </c>
      <c r="C708" s="366" t="s">
        <v>1506</v>
      </c>
      <c r="D708" s="366" t="s">
        <v>1505</v>
      </c>
      <c r="E708" s="333" t="str">
        <f t="shared" si="48"/>
        <v>Men U/21</v>
      </c>
      <c r="F708" s="373">
        <v>37299</v>
      </c>
      <c r="G708" s="335">
        <f t="shared" si="49"/>
        <v>44926</v>
      </c>
      <c r="H708" s="336">
        <f t="shared" si="50"/>
        <v>20</v>
      </c>
      <c r="I708" s="333" t="str">
        <f t="shared" si="51"/>
        <v>U/21</v>
      </c>
      <c r="J708" s="332" t="s">
        <v>1318</v>
      </c>
      <c r="K708" s="362" t="s">
        <v>2137</v>
      </c>
      <c r="L708" s="338" t="s">
        <v>1498</v>
      </c>
      <c r="M708" s="311"/>
      <c r="N708" s="312"/>
    </row>
    <row r="709" spans="1:14" ht="13" hidden="1" x14ac:dyDescent="0.3">
      <c r="A709" s="339" t="s">
        <v>1488</v>
      </c>
      <c r="B709" s="340" t="s">
        <v>37</v>
      </c>
      <c r="C709" s="340" t="s">
        <v>1510</v>
      </c>
      <c r="D709" s="340" t="s">
        <v>87</v>
      </c>
      <c r="E709" s="341" t="str">
        <f t="shared" si="48"/>
        <v>Men Senior</v>
      </c>
      <c r="F709" s="342">
        <v>31202</v>
      </c>
      <c r="G709" s="343">
        <f t="shared" si="49"/>
        <v>44926</v>
      </c>
      <c r="H709" s="344">
        <f t="shared" si="50"/>
        <v>37</v>
      </c>
      <c r="I709" s="341" t="str">
        <f t="shared" si="51"/>
        <v>Senior</v>
      </c>
      <c r="J709" s="340" t="s">
        <v>1318</v>
      </c>
      <c r="K709" s="345">
        <v>85060410072</v>
      </c>
      <c r="L709" s="346" t="s">
        <v>1498</v>
      </c>
      <c r="M709" s="311"/>
      <c r="N709" s="312"/>
    </row>
    <row r="710" spans="1:14" ht="13" hidden="1" x14ac:dyDescent="0.3">
      <c r="A710" s="370" t="s">
        <v>1489</v>
      </c>
      <c r="B710" s="358" t="s">
        <v>1293</v>
      </c>
      <c r="C710" s="358" t="s">
        <v>1511</v>
      </c>
      <c r="D710" s="358" t="s">
        <v>1097</v>
      </c>
      <c r="E710" s="350" t="str">
        <f t="shared" si="48"/>
        <v>Ladies U/21</v>
      </c>
      <c r="F710" s="371">
        <v>38373</v>
      </c>
      <c r="G710" s="352">
        <f t="shared" si="49"/>
        <v>44926</v>
      </c>
      <c r="H710" s="353">
        <f t="shared" si="50"/>
        <v>17</v>
      </c>
      <c r="I710" s="350" t="str">
        <f t="shared" si="51"/>
        <v>U/21</v>
      </c>
      <c r="J710" s="349" t="s">
        <v>67</v>
      </c>
      <c r="K710" s="354" t="s">
        <v>1512</v>
      </c>
      <c r="L710" s="355" t="s">
        <v>1498</v>
      </c>
      <c r="M710" s="305"/>
      <c r="N710" s="306"/>
    </row>
    <row r="711" spans="1:14" ht="13" hidden="1" x14ac:dyDescent="0.3">
      <c r="A711" s="370" t="s">
        <v>1490</v>
      </c>
      <c r="B711" s="358" t="s">
        <v>1293</v>
      </c>
      <c r="C711" s="358" t="s">
        <v>275</v>
      </c>
      <c r="D711" s="358" t="s">
        <v>1097</v>
      </c>
      <c r="E711" s="350" t="str">
        <f t="shared" si="48"/>
        <v>Men U/16</v>
      </c>
      <c r="F711" s="371">
        <v>39346</v>
      </c>
      <c r="G711" s="352">
        <f t="shared" si="49"/>
        <v>44926</v>
      </c>
      <c r="H711" s="353">
        <f t="shared" si="50"/>
        <v>15</v>
      </c>
      <c r="I711" s="350" t="str">
        <f t="shared" si="51"/>
        <v>U/16</v>
      </c>
      <c r="J711" s="349" t="s">
        <v>1318</v>
      </c>
      <c r="K711" s="354" t="s">
        <v>1513</v>
      </c>
      <c r="L711" s="355" t="s">
        <v>1498</v>
      </c>
      <c r="M711" s="311"/>
      <c r="N711" s="312"/>
    </row>
    <row r="712" spans="1:14" ht="13" hidden="1" x14ac:dyDescent="0.3">
      <c r="A712" s="370" t="s">
        <v>1491</v>
      </c>
      <c r="B712" s="358" t="s">
        <v>1293</v>
      </c>
      <c r="C712" s="358" t="s">
        <v>1514</v>
      </c>
      <c r="D712" s="358" t="s">
        <v>521</v>
      </c>
      <c r="E712" s="350" t="str">
        <f t="shared" si="48"/>
        <v>Men Senior</v>
      </c>
      <c r="F712" s="371">
        <v>30669</v>
      </c>
      <c r="G712" s="352">
        <f t="shared" si="49"/>
        <v>44926</v>
      </c>
      <c r="H712" s="353">
        <f t="shared" si="50"/>
        <v>39</v>
      </c>
      <c r="I712" s="350" t="str">
        <f t="shared" si="51"/>
        <v>Senior</v>
      </c>
      <c r="J712" s="349" t="s">
        <v>1318</v>
      </c>
      <c r="K712" s="354">
        <v>83121910582</v>
      </c>
      <c r="L712" s="355" t="s">
        <v>1498</v>
      </c>
      <c r="M712" s="305"/>
      <c r="N712" s="306"/>
    </row>
    <row r="713" spans="1:14" ht="13" hidden="1" x14ac:dyDescent="0.3">
      <c r="A713" s="367" t="s">
        <v>1492</v>
      </c>
      <c r="B713" s="368" t="s">
        <v>39</v>
      </c>
      <c r="C713" s="368" t="s">
        <v>371</v>
      </c>
      <c r="D713" s="368" t="s">
        <v>251</v>
      </c>
      <c r="E713" s="341" t="str">
        <f t="shared" si="48"/>
        <v>Men Senior</v>
      </c>
      <c r="F713" s="342">
        <v>33907</v>
      </c>
      <c r="G713" s="343">
        <f t="shared" si="49"/>
        <v>44926</v>
      </c>
      <c r="H713" s="344">
        <f t="shared" si="50"/>
        <v>30</v>
      </c>
      <c r="I713" s="341" t="str">
        <f>IF(H713="","Men Senior",IF(H713&gt;59.999,"Grand Masters",IF(H713&gt;49.999,"Master",IF(H713&gt;39.999,"Veteran",IF(H713&gt;21.999,"Senior",IF(H713&gt;16.999,"U/21","U/16"))))))</f>
        <v>Senior</v>
      </c>
      <c r="J713" s="340" t="s">
        <v>1318</v>
      </c>
      <c r="K713" s="345">
        <v>84100510397</v>
      </c>
      <c r="L713" s="346" t="s">
        <v>1498</v>
      </c>
      <c r="M713" s="311"/>
      <c r="N713" s="312"/>
    </row>
    <row r="714" spans="1:14" hidden="1" x14ac:dyDescent="0.25">
      <c r="A714" s="367" t="s">
        <v>1493</v>
      </c>
      <c r="B714" s="368" t="s">
        <v>43</v>
      </c>
      <c r="C714" s="368" t="s">
        <v>258</v>
      </c>
      <c r="D714" s="368" t="s">
        <v>1518</v>
      </c>
      <c r="E714" s="341" t="str">
        <f t="shared" si="48"/>
        <v>Men Veteran</v>
      </c>
      <c r="F714" s="369">
        <v>29634</v>
      </c>
      <c r="G714" s="343">
        <f t="shared" si="49"/>
        <v>44926</v>
      </c>
      <c r="H714" s="344">
        <f t="shared" si="50"/>
        <v>41</v>
      </c>
      <c r="I714" s="341" t="str">
        <f t="shared" ref="I714:I737" si="52">IF(H714="","Senior",IF(H714&gt;59.999,"Grand Masters",IF(H714&gt;49.999,"Master",IF(H714&gt;39.999,"Veteran",IF(H714&gt;21.999,"Senior",IF(H714&gt;16.999,"U/21","U/16"))))))</f>
        <v>Veteran</v>
      </c>
      <c r="J714" s="340" t="s">
        <v>1318</v>
      </c>
      <c r="K714" s="345">
        <v>81021710032</v>
      </c>
      <c r="L714" s="346" t="s">
        <v>1498</v>
      </c>
      <c r="M714" s="309"/>
      <c r="N714" s="312"/>
    </row>
    <row r="715" spans="1:14" hidden="1" x14ac:dyDescent="0.25">
      <c r="A715" s="370" t="s">
        <v>1519</v>
      </c>
      <c r="B715" s="358" t="s">
        <v>1517</v>
      </c>
      <c r="C715" s="358" t="s">
        <v>1187</v>
      </c>
      <c r="D715" s="358" t="s">
        <v>1288</v>
      </c>
      <c r="E715" s="350" t="str">
        <f t="shared" si="48"/>
        <v>Men U/21</v>
      </c>
      <c r="F715" s="371">
        <v>37215</v>
      </c>
      <c r="G715" s="352">
        <f t="shared" si="49"/>
        <v>44926</v>
      </c>
      <c r="H715" s="353">
        <f t="shared" si="50"/>
        <v>21</v>
      </c>
      <c r="I715" s="350" t="str">
        <f t="shared" si="52"/>
        <v>U/21</v>
      </c>
      <c r="J715" s="349" t="s">
        <v>1318</v>
      </c>
      <c r="K715" s="354"/>
      <c r="L715" s="355" t="s">
        <v>1498</v>
      </c>
      <c r="M715" s="304"/>
      <c r="N715" s="306"/>
    </row>
    <row r="716" spans="1:14" ht="13" hidden="1" x14ac:dyDescent="0.3">
      <c r="A716" s="370" t="s">
        <v>1520</v>
      </c>
      <c r="B716" s="358" t="s">
        <v>1308</v>
      </c>
      <c r="C716" s="358" t="s">
        <v>127</v>
      </c>
      <c r="D716" s="358" t="s">
        <v>125</v>
      </c>
      <c r="E716" s="350" t="str">
        <f t="shared" si="48"/>
        <v>Men Veteran</v>
      </c>
      <c r="F716" s="371">
        <v>30116</v>
      </c>
      <c r="G716" s="352">
        <f t="shared" si="49"/>
        <v>44926</v>
      </c>
      <c r="H716" s="353">
        <f t="shared" si="50"/>
        <v>40</v>
      </c>
      <c r="I716" s="350" t="str">
        <f t="shared" si="52"/>
        <v>Veteran</v>
      </c>
      <c r="J716" s="349" t="s">
        <v>1318</v>
      </c>
      <c r="K716" s="354">
        <v>82061410332</v>
      </c>
      <c r="L716" s="355" t="s">
        <v>1498</v>
      </c>
      <c r="M716" s="305"/>
      <c r="N716" s="306"/>
    </row>
    <row r="717" spans="1:14" ht="13" hidden="1" x14ac:dyDescent="0.3">
      <c r="A717" s="367" t="s">
        <v>1521</v>
      </c>
      <c r="B717" s="368" t="s">
        <v>50</v>
      </c>
      <c r="C717" s="368" t="s">
        <v>1525</v>
      </c>
      <c r="D717" s="368" t="s">
        <v>1451</v>
      </c>
      <c r="E717" s="341" t="str">
        <f t="shared" si="48"/>
        <v>Men U/16</v>
      </c>
      <c r="F717" s="369">
        <v>39696</v>
      </c>
      <c r="G717" s="343">
        <f t="shared" si="49"/>
        <v>44926</v>
      </c>
      <c r="H717" s="344">
        <f t="shared" si="50"/>
        <v>14</v>
      </c>
      <c r="I717" s="341" t="str">
        <f t="shared" si="52"/>
        <v>U/16</v>
      </c>
      <c r="J717" s="340" t="s">
        <v>1318</v>
      </c>
      <c r="K717" s="345">
        <v>20080905</v>
      </c>
      <c r="L717" s="346" t="s">
        <v>1498</v>
      </c>
      <c r="M717" s="305"/>
      <c r="N717" s="306"/>
    </row>
    <row r="718" spans="1:14" ht="13" hidden="1" x14ac:dyDescent="0.3">
      <c r="A718" s="348" t="s">
        <v>1522</v>
      </c>
      <c r="B718" s="349" t="s">
        <v>1987</v>
      </c>
      <c r="C718" s="349" t="s">
        <v>196</v>
      </c>
      <c r="D718" s="349" t="s">
        <v>416</v>
      </c>
      <c r="E718" s="350" t="str">
        <f t="shared" si="48"/>
        <v>Men Senior</v>
      </c>
      <c r="F718" s="351">
        <v>35582</v>
      </c>
      <c r="G718" s="352">
        <f t="shared" si="49"/>
        <v>44926</v>
      </c>
      <c r="H718" s="353">
        <f t="shared" si="50"/>
        <v>25</v>
      </c>
      <c r="I718" s="350" t="str">
        <f t="shared" si="52"/>
        <v>Senior</v>
      </c>
      <c r="J718" s="349" t="s">
        <v>1318</v>
      </c>
      <c r="K718" s="354">
        <v>97060100625</v>
      </c>
      <c r="L718" s="355" t="s">
        <v>1498</v>
      </c>
      <c r="M718" s="305"/>
      <c r="N718" s="306"/>
    </row>
    <row r="719" spans="1:14" ht="13" hidden="1" x14ac:dyDescent="0.3">
      <c r="A719" s="339" t="s">
        <v>1523</v>
      </c>
      <c r="B719" s="340" t="s">
        <v>1981</v>
      </c>
      <c r="C719" s="340" t="s">
        <v>259</v>
      </c>
      <c r="D719" s="340" t="s">
        <v>946</v>
      </c>
      <c r="E719" s="341" t="str">
        <f t="shared" si="48"/>
        <v>Men Senior</v>
      </c>
      <c r="F719" s="342">
        <v>34250</v>
      </c>
      <c r="G719" s="343">
        <f t="shared" si="49"/>
        <v>44926</v>
      </c>
      <c r="H719" s="344">
        <f t="shared" si="50"/>
        <v>29</v>
      </c>
      <c r="I719" s="341" t="str">
        <f t="shared" si="52"/>
        <v>Senior</v>
      </c>
      <c r="J719" s="340" t="s">
        <v>1318</v>
      </c>
      <c r="K719" s="345">
        <v>93100800060</v>
      </c>
      <c r="L719" s="346" t="s">
        <v>1498</v>
      </c>
      <c r="M719" s="311"/>
      <c r="N719" s="312"/>
    </row>
    <row r="720" spans="1:14" ht="13" hidden="1" x14ac:dyDescent="0.3">
      <c r="A720" s="339" t="s">
        <v>1524</v>
      </c>
      <c r="B720" s="340" t="s">
        <v>1981</v>
      </c>
      <c r="C720" s="340" t="s">
        <v>103</v>
      </c>
      <c r="D720" s="340" t="s">
        <v>1526</v>
      </c>
      <c r="E720" s="341" t="str">
        <f t="shared" si="48"/>
        <v>Men Senior</v>
      </c>
      <c r="F720" s="342">
        <v>33253</v>
      </c>
      <c r="G720" s="343">
        <f t="shared" si="49"/>
        <v>44926</v>
      </c>
      <c r="H720" s="344">
        <f t="shared" si="50"/>
        <v>31</v>
      </c>
      <c r="I720" s="341" t="str">
        <f t="shared" si="52"/>
        <v>Senior</v>
      </c>
      <c r="J720" s="340" t="s">
        <v>1318</v>
      </c>
      <c r="K720" s="345">
        <v>91011500857</v>
      </c>
      <c r="L720" s="346" t="s">
        <v>1498</v>
      </c>
      <c r="M720" s="311"/>
      <c r="N720" s="312"/>
    </row>
    <row r="721" spans="1:14" ht="13" hidden="1" x14ac:dyDescent="0.3">
      <c r="A721" s="370" t="s">
        <v>1527</v>
      </c>
      <c r="B721" s="358" t="s">
        <v>1431</v>
      </c>
      <c r="C721" s="358" t="s">
        <v>254</v>
      </c>
      <c r="D721" s="358" t="s">
        <v>1540</v>
      </c>
      <c r="E721" s="350" t="str">
        <f t="shared" si="48"/>
        <v>Men Master</v>
      </c>
      <c r="F721" s="371">
        <v>24337</v>
      </c>
      <c r="G721" s="352">
        <f t="shared" si="49"/>
        <v>44926</v>
      </c>
      <c r="H721" s="353">
        <f t="shared" si="50"/>
        <v>56</v>
      </c>
      <c r="I721" s="350" t="str">
        <f t="shared" si="52"/>
        <v>Master</v>
      </c>
      <c r="J721" s="349" t="s">
        <v>1318</v>
      </c>
      <c r="K721" s="354">
        <v>66081800202</v>
      </c>
      <c r="L721" s="355" t="s">
        <v>1498</v>
      </c>
      <c r="M721" s="305"/>
      <c r="N721" s="306"/>
    </row>
    <row r="722" spans="1:14" ht="13" hidden="1" x14ac:dyDescent="0.3">
      <c r="A722" s="370" t="s">
        <v>1528</v>
      </c>
      <c r="B722" s="358" t="s">
        <v>1431</v>
      </c>
      <c r="C722" s="358" t="s">
        <v>454</v>
      </c>
      <c r="D722" s="358" t="s">
        <v>87</v>
      </c>
      <c r="E722" s="350" t="str">
        <f t="shared" si="48"/>
        <v>Men Senior</v>
      </c>
      <c r="F722" s="371">
        <v>33171</v>
      </c>
      <c r="G722" s="352">
        <f t="shared" si="49"/>
        <v>44926</v>
      </c>
      <c r="H722" s="353">
        <f t="shared" si="50"/>
        <v>32</v>
      </c>
      <c r="I722" s="350" t="str">
        <f t="shared" si="52"/>
        <v>Senior</v>
      </c>
      <c r="J722" s="349" t="s">
        <v>1318</v>
      </c>
      <c r="K722" s="354">
        <v>90102500177</v>
      </c>
      <c r="L722" s="355" t="s">
        <v>1498</v>
      </c>
      <c r="M722" s="305"/>
      <c r="N722" s="306"/>
    </row>
    <row r="723" spans="1:14" ht="13" hidden="1" x14ac:dyDescent="0.3">
      <c r="A723" s="370" t="s">
        <v>1529</v>
      </c>
      <c r="B723" s="358" t="s">
        <v>1431</v>
      </c>
      <c r="C723" s="358" t="s">
        <v>1541</v>
      </c>
      <c r="D723" s="358" t="s">
        <v>1425</v>
      </c>
      <c r="E723" s="350" t="str">
        <f t="shared" si="48"/>
        <v>Men Senior</v>
      </c>
      <c r="F723" s="371">
        <v>32937</v>
      </c>
      <c r="G723" s="352">
        <f t="shared" si="49"/>
        <v>44926</v>
      </c>
      <c r="H723" s="353">
        <f t="shared" si="50"/>
        <v>32</v>
      </c>
      <c r="I723" s="350" t="str">
        <f t="shared" si="52"/>
        <v>Senior</v>
      </c>
      <c r="J723" s="349" t="s">
        <v>1318</v>
      </c>
      <c r="K723" s="354">
        <v>90030500157</v>
      </c>
      <c r="L723" s="355" t="s">
        <v>1498</v>
      </c>
      <c r="M723" s="305"/>
      <c r="N723" s="306"/>
    </row>
    <row r="724" spans="1:14" ht="13" hidden="1" x14ac:dyDescent="0.3">
      <c r="A724" s="370" t="s">
        <v>1530</v>
      </c>
      <c r="B724" s="358" t="s">
        <v>1431</v>
      </c>
      <c r="C724" s="358" t="s">
        <v>314</v>
      </c>
      <c r="D724" s="358" t="s">
        <v>1272</v>
      </c>
      <c r="E724" s="350" t="str">
        <f t="shared" si="48"/>
        <v>Men Senior</v>
      </c>
      <c r="F724" s="371">
        <v>33407</v>
      </c>
      <c r="G724" s="352">
        <f t="shared" si="49"/>
        <v>44926</v>
      </c>
      <c r="H724" s="353">
        <f t="shared" si="50"/>
        <v>31</v>
      </c>
      <c r="I724" s="350" t="str">
        <f t="shared" si="52"/>
        <v>Senior</v>
      </c>
      <c r="J724" s="349" t="s">
        <v>1318</v>
      </c>
      <c r="K724" s="354">
        <v>91061800121</v>
      </c>
      <c r="L724" s="355" t="s">
        <v>1498</v>
      </c>
      <c r="M724" s="305"/>
      <c r="N724" s="306"/>
    </row>
    <row r="725" spans="1:14" ht="13" hidden="1" x14ac:dyDescent="0.3">
      <c r="A725" s="370" t="s">
        <v>1531</v>
      </c>
      <c r="B725" s="358" t="s">
        <v>1431</v>
      </c>
      <c r="C725" s="358" t="s">
        <v>1542</v>
      </c>
      <c r="D725" s="358" t="s">
        <v>1543</v>
      </c>
      <c r="E725" s="350" t="str">
        <f t="shared" si="48"/>
        <v>Men Veteran</v>
      </c>
      <c r="F725" s="371">
        <v>27973</v>
      </c>
      <c r="G725" s="352">
        <f t="shared" si="49"/>
        <v>44926</v>
      </c>
      <c r="H725" s="353">
        <f t="shared" si="50"/>
        <v>46</v>
      </c>
      <c r="I725" s="350" t="str">
        <f t="shared" si="52"/>
        <v>Veteran</v>
      </c>
      <c r="J725" s="349" t="s">
        <v>1318</v>
      </c>
      <c r="K725" s="354">
        <v>76080110490</v>
      </c>
      <c r="L725" s="355" t="s">
        <v>1498</v>
      </c>
      <c r="M725" s="311"/>
      <c r="N725" s="312"/>
    </row>
    <row r="726" spans="1:14" ht="13" hidden="1" x14ac:dyDescent="0.3">
      <c r="A726" s="370" t="s">
        <v>1532</v>
      </c>
      <c r="B726" s="358" t="s">
        <v>1431</v>
      </c>
      <c r="C726" s="358" t="s">
        <v>498</v>
      </c>
      <c r="D726" s="358" t="s">
        <v>1544</v>
      </c>
      <c r="E726" s="350" t="str">
        <f t="shared" si="48"/>
        <v>Men Senior</v>
      </c>
      <c r="F726" s="371">
        <v>32423</v>
      </c>
      <c r="G726" s="352">
        <f t="shared" si="49"/>
        <v>44926</v>
      </c>
      <c r="H726" s="353">
        <f t="shared" si="50"/>
        <v>34</v>
      </c>
      <c r="I726" s="350" t="str">
        <f t="shared" si="52"/>
        <v>Senior</v>
      </c>
      <c r="J726" s="349" t="s">
        <v>1318</v>
      </c>
      <c r="K726" s="354">
        <v>881000701199</v>
      </c>
      <c r="L726" s="355" t="s">
        <v>1498</v>
      </c>
      <c r="M726" s="305"/>
      <c r="N726" s="306"/>
    </row>
    <row r="727" spans="1:14" ht="13" hidden="1" x14ac:dyDescent="0.3">
      <c r="A727" s="370" t="s">
        <v>1533</v>
      </c>
      <c r="B727" s="358" t="s">
        <v>1431</v>
      </c>
      <c r="C727" s="358" t="s">
        <v>1545</v>
      </c>
      <c r="D727" s="358" t="s">
        <v>95</v>
      </c>
      <c r="E727" s="350" t="str">
        <f t="shared" si="48"/>
        <v>Men Senior</v>
      </c>
      <c r="F727" s="371">
        <v>30736</v>
      </c>
      <c r="G727" s="352">
        <f t="shared" si="49"/>
        <v>44926</v>
      </c>
      <c r="H727" s="353">
        <f t="shared" si="50"/>
        <v>38</v>
      </c>
      <c r="I727" s="350" t="str">
        <f t="shared" si="52"/>
        <v>Senior</v>
      </c>
      <c r="J727" s="349" t="s">
        <v>1318</v>
      </c>
      <c r="K727" s="354">
        <v>84022410922</v>
      </c>
      <c r="L727" s="355" t="s">
        <v>1498</v>
      </c>
      <c r="M727" s="305"/>
      <c r="N727" s="306"/>
    </row>
    <row r="728" spans="1:14" ht="13" hidden="1" x14ac:dyDescent="0.3">
      <c r="A728" s="370" t="s">
        <v>1534</v>
      </c>
      <c r="B728" s="358" t="s">
        <v>1431</v>
      </c>
      <c r="C728" s="358" t="s">
        <v>1546</v>
      </c>
      <c r="D728" s="358" t="s">
        <v>1547</v>
      </c>
      <c r="E728" s="350" t="str">
        <f t="shared" si="48"/>
        <v>Men Senior</v>
      </c>
      <c r="F728" s="371">
        <v>32082</v>
      </c>
      <c r="G728" s="352">
        <f t="shared" si="49"/>
        <v>44926</v>
      </c>
      <c r="H728" s="353">
        <f t="shared" si="50"/>
        <v>35</v>
      </c>
      <c r="I728" s="350" t="str">
        <f t="shared" si="52"/>
        <v>Senior</v>
      </c>
      <c r="J728" s="349" t="s">
        <v>1318</v>
      </c>
      <c r="K728" s="354">
        <v>87110100073</v>
      </c>
      <c r="L728" s="355" t="s">
        <v>1498</v>
      </c>
      <c r="M728" s="305"/>
      <c r="N728" s="306"/>
    </row>
    <row r="729" spans="1:14" ht="13" hidden="1" x14ac:dyDescent="0.3">
      <c r="A729" s="370" t="s">
        <v>1535</v>
      </c>
      <c r="B729" s="358" t="s">
        <v>1431</v>
      </c>
      <c r="C729" s="358" t="s">
        <v>1548</v>
      </c>
      <c r="D729" s="358" t="s">
        <v>1549</v>
      </c>
      <c r="E729" s="350" t="str">
        <f t="shared" si="48"/>
        <v>Ladies Grand Masters</v>
      </c>
      <c r="F729" s="371"/>
      <c r="G729" s="352">
        <f t="shared" si="49"/>
        <v>44926</v>
      </c>
      <c r="H729" s="353">
        <f t="shared" si="50"/>
        <v>123</v>
      </c>
      <c r="I729" s="350" t="str">
        <f t="shared" si="52"/>
        <v>Grand Masters</v>
      </c>
      <c r="J729" s="349" t="s">
        <v>67</v>
      </c>
      <c r="K729" s="354"/>
      <c r="L729" s="355" t="s">
        <v>1498</v>
      </c>
      <c r="M729" s="305"/>
      <c r="N729" s="306"/>
    </row>
    <row r="730" spans="1:14" ht="13" hidden="1" x14ac:dyDescent="0.3">
      <c r="A730" s="370" t="s">
        <v>1536</v>
      </c>
      <c r="B730" s="358" t="s">
        <v>1431</v>
      </c>
      <c r="C730" s="358" t="s">
        <v>1550</v>
      </c>
      <c r="D730" s="358" t="s">
        <v>953</v>
      </c>
      <c r="E730" s="350" t="str">
        <f t="shared" si="48"/>
        <v>Men Senior</v>
      </c>
      <c r="F730" s="371">
        <v>33691</v>
      </c>
      <c r="G730" s="352">
        <f t="shared" si="49"/>
        <v>44926</v>
      </c>
      <c r="H730" s="353">
        <f t="shared" si="50"/>
        <v>30</v>
      </c>
      <c r="I730" s="350" t="str">
        <f t="shared" si="52"/>
        <v>Senior</v>
      </c>
      <c r="J730" s="349" t="s">
        <v>1318</v>
      </c>
      <c r="K730" s="354">
        <v>92032800012</v>
      </c>
      <c r="L730" s="355" t="s">
        <v>1498</v>
      </c>
      <c r="M730" s="305"/>
      <c r="N730" s="306"/>
    </row>
    <row r="731" spans="1:14" ht="13" hidden="1" x14ac:dyDescent="0.3">
      <c r="A731" s="348" t="s">
        <v>1537</v>
      </c>
      <c r="B731" s="349" t="s">
        <v>1987</v>
      </c>
      <c r="C731" s="349" t="s">
        <v>320</v>
      </c>
      <c r="D731" s="349" t="s">
        <v>2138</v>
      </c>
      <c r="E731" s="350" t="str">
        <f t="shared" si="48"/>
        <v>Men Senior</v>
      </c>
      <c r="F731" s="351">
        <v>34422</v>
      </c>
      <c r="G731" s="352">
        <f t="shared" si="49"/>
        <v>44926</v>
      </c>
      <c r="H731" s="353">
        <f t="shared" si="50"/>
        <v>28</v>
      </c>
      <c r="I731" s="350" t="str">
        <f t="shared" si="52"/>
        <v>Senior</v>
      </c>
      <c r="J731" s="349" t="s">
        <v>1318</v>
      </c>
      <c r="K731" s="354">
        <v>94032900299</v>
      </c>
      <c r="L731" s="355" t="s">
        <v>1498</v>
      </c>
      <c r="M731" s="305"/>
      <c r="N731" s="306"/>
    </row>
    <row r="732" spans="1:14" ht="13" hidden="1" x14ac:dyDescent="0.3">
      <c r="A732" s="370" t="s">
        <v>1538</v>
      </c>
      <c r="B732" s="358" t="s">
        <v>1431</v>
      </c>
      <c r="C732" s="358" t="s">
        <v>1551</v>
      </c>
      <c r="D732" s="358" t="s">
        <v>340</v>
      </c>
      <c r="E732" s="350" t="str">
        <f t="shared" si="48"/>
        <v>Men Senior</v>
      </c>
      <c r="F732" s="371">
        <v>33395</v>
      </c>
      <c r="G732" s="352">
        <f t="shared" si="49"/>
        <v>44926</v>
      </c>
      <c r="H732" s="353">
        <f t="shared" si="50"/>
        <v>31</v>
      </c>
      <c r="I732" s="350" t="str">
        <f t="shared" si="52"/>
        <v>Senior</v>
      </c>
      <c r="J732" s="349" t="s">
        <v>1318</v>
      </c>
      <c r="K732" s="354">
        <v>91060600129</v>
      </c>
      <c r="L732" s="355" t="s">
        <v>1498</v>
      </c>
      <c r="M732" s="305"/>
      <c r="N732" s="306"/>
    </row>
    <row r="733" spans="1:14" ht="13" hidden="1" x14ac:dyDescent="0.3">
      <c r="A733" s="339" t="s">
        <v>1539</v>
      </c>
      <c r="B733" s="340" t="s">
        <v>1981</v>
      </c>
      <c r="C733" s="340" t="s">
        <v>361</v>
      </c>
      <c r="D733" s="340" t="s">
        <v>1552</v>
      </c>
      <c r="E733" s="341" t="str">
        <f t="shared" si="48"/>
        <v>Men Senior</v>
      </c>
      <c r="F733" s="342">
        <v>35870</v>
      </c>
      <c r="G733" s="343">
        <f t="shared" si="49"/>
        <v>44926</v>
      </c>
      <c r="H733" s="344">
        <f t="shared" si="50"/>
        <v>24</v>
      </c>
      <c r="I733" s="341" t="str">
        <f t="shared" si="52"/>
        <v>Senior</v>
      </c>
      <c r="J733" s="340" t="s">
        <v>1318</v>
      </c>
      <c r="K733" s="345">
        <v>98031600775</v>
      </c>
      <c r="L733" s="346" t="s">
        <v>1498</v>
      </c>
      <c r="M733" s="311"/>
      <c r="N733" s="312"/>
    </row>
    <row r="734" spans="1:14" ht="13" hidden="1" x14ac:dyDescent="0.3">
      <c r="A734" s="367" t="s">
        <v>1556</v>
      </c>
      <c r="B734" s="368" t="s">
        <v>1632</v>
      </c>
      <c r="C734" s="368" t="s">
        <v>951</v>
      </c>
      <c r="D734" s="368" t="s">
        <v>121</v>
      </c>
      <c r="E734" s="341" t="str">
        <f t="shared" si="48"/>
        <v>Men Veteran</v>
      </c>
      <c r="F734" s="369">
        <v>29902</v>
      </c>
      <c r="G734" s="343">
        <f t="shared" si="49"/>
        <v>44926</v>
      </c>
      <c r="H734" s="344">
        <f t="shared" si="50"/>
        <v>41</v>
      </c>
      <c r="I734" s="341" t="str">
        <f t="shared" si="52"/>
        <v>Veteran</v>
      </c>
      <c r="J734" s="340" t="s">
        <v>1318</v>
      </c>
      <c r="K734" s="345">
        <v>81112700064</v>
      </c>
      <c r="L734" s="346" t="s">
        <v>1498</v>
      </c>
      <c r="M734" s="311"/>
      <c r="N734" s="312"/>
    </row>
    <row r="735" spans="1:14" ht="13" hidden="1" x14ac:dyDescent="0.3">
      <c r="A735" s="367" t="s">
        <v>1557</v>
      </c>
      <c r="B735" s="368" t="s">
        <v>48</v>
      </c>
      <c r="C735" s="368" t="s">
        <v>1580</v>
      </c>
      <c r="D735" s="368" t="s">
        <v>121</v>
      </c>
      <c r="E735" s="341" t="str">
        <f t="shared" si="48"/>
        <v>Ladies Senior</v>
      </c>
      <c r="F735" s="369">
        <v>32033</v>
      </c>
      <c r="G735" s="343">
        <f t="shared" si="49"/>
        <v>44926</v>
      </c>
      <c r="H735" s="344">
        <f t="shared" si="50"/>
        <v>35</v>
      </c>
      <c r="I735" s="341" t="str">
        <f t="shared" si="52"/>
        <v>Senior</v>
      </c>
      <c r="J735" s="340" t="s">
        <v>67</v>
      </c>
      <c r="K735" s="345">
        <v>87091300815</v>
      </c>
      <c r="L735" s="346" t="s">
        <v>1498</v>
      </c>
      <c r="M735" s="311"/>
      <c r="N735" s="312"/>
    </row>
    <row r="736" spans="1:14" ht="13" hidden="1" x14ac:dyDescent="0.3">
      <c r="A736" s="370" t="s">
        <v>1558</v>
      </c>
      <c r="B736" s="358" t="s">
        <v>1309</v>
      </c>
      <c r="C736" s="358" t="s">
        <v>110</v>
      </c>
      <c r="D736" s="358" t="s">
        <v>1581</v>
      </c>
      <c r="E736" s="350" t="str">
        <f t="shared" si="48"/>
        <v>Men Veteran</v>
      </c>
      <c r="F736" s="371">
        <v>29588</v>
      </c>
      <c r="G736" s="352">
        <f t="shared" si="49"/>
        <v>44926</v>
      </c>
      <c r="H736" s="353">
        <f t="shared" si="50"/>
        <v>41</v>
      </c>
      <c r="I736" s="350" t="str">
        <f t="shared" si="52"/>
        <v>Veteran</v>
      </c>
      <c r="J736" s="349" t="s">
        <v>1318</v>
      </c>
      <c r="K736" s="354">
        <v>82010210298</v>
      </c>
      <c r="L736" s="355" t="s">
        <v>1498</v>
      </c>
      <c r="M736" s="305"/>
      <c r="N736" s="306"/>
    </row>
    <row r="737" spans="1:14" ht="13" hidden="1" x14ac:dyDescent="0.3">
      <c r="A737" s="370" t="s">
        <v>1559</v>
      </c>
      <c r="B737" s="358" t="s">
        <v>1309</v>
      </c>
      <c r="C737" s="358" t="s">
        <v>1582</v>
      </c>
      <c r="D737" s="358" t="s">
        <v>188</v>
      </c>
      <c r="E737" s="350" t="str">
        <f t="shared" si="48"/>
        <v>Men Master</v>
      </c>
      <c r="F737" s="371">
        <v>24497</v>
      </c>
      <c r="G737" s="352">
        <f t="shared" si="49"/>
        <v>44926</v>
      </c>
      <c r="H737" s="353">
        <f t="shared" si="50"/>
        <v>55</v>
      </c>
      <c r="I737" s="350" t="str">
        <f t="shared" si="52"/>
        <v>Master</v>
      </c>
      <c r="J737" s="349" t="s">
        <v>1318</v>
      </c>
      <c r="K737" s="354">
        <v>67012500212</v>
      </c>
      <c r="L737" s="355" t="s">
        <v>1498</v>
      </c>
      <c r="M737" s="305"/>
      <c r="N737" s="306"/>
    </row>
    <row r="738" spans="1:14" ht="13" hidden="1" x14ac:dyDescent="0.3">
      <c r="A738" s="370" t="s">
        <v>1560</v>
      </c>
      <c r="B738" s="358" t="s">
        <v>1292</v>
      </c>
      <c r="C738" s="358" t="s">
        <v>1583</v>
      </c>
      <c r="D738" s="358" t="s">
        <v>156</v>
      </c>
      <c r="E738" s="350" t="str">
        <f t="shared" si="48"/>
        <v>Ladies Senior</v>
      </c>
      <c r="F738" s="371">
        <v>31552</v>
      </c>
      <c r="G738" s="352">
        <f t="shared" si="49"/>
        <v>44926</v>
      </c>
      <c r="H738" s="353">
        <f t="shared" si="50"/>
        <v>36</v>
      </c>
      <c r="I738" s="350" t="str">
        <f>IF(H738="","Men Senior",IF(H738&gt;59.999,"Grand Masters",IF(H738&gt;49.999,"Master",IF(H738&gt;39.999,"Veteran",IF(H738&gt;21.999,"Senior",IF(H738&gt;16.999,"U/21","U/16"))))))</f>
        <v>Senior</v>
      </c>
      <c r="J738" s="349" t="s">
        <v>67</v>
      </c>
      <c r="K738" s="354">
        <v>86052000635</v>
      </c>
      <c r="L738" s="355" t="s">
        <v>1498</v>
      </c>
      <c r="M738" s="305"/>
      <c r="N738" s="306"/>
    </row>
    <row r="739" spans="1:14" ht="13" hidden="1" x14ac:dyDescent="0.3">
      <c r="A739" s="370" t="s">
        <v>1561</v>
      </c>
      <c r="B739" s="358" t="s">
        <v>1292</v>
      </c>
      <c r="C739" s="358" t="s">
        <v>461</v>
      </c>
      <c r="D739" s="358" t="s">
        <v>96</v>
      </c>
      <c r="E739" s="350" t="str">
        <f t="shared" si="48"/>
        <v>Men Master</v>
      </c>
      <c r="F739" s="371">
        <v>24647</v>
      </c>
      <c r="G739" s="352">
        <f t="shared" si="49"/>
        <v>44926</v>
      </c>
      <c r="H739" s="353">
        <f t="shared" si="50"/>
        <v>55</v>
      </c>
      <c r="I739" s="350" t="str">
        <f>IF(H739="","Men Senior",IF(H739&gt;59.999,"Grand Masters",IF(H739&gt;49.999,"Master",IF(H739&gt;39.999,"Veteran",IF(H739&gt;21.999,"Senior",IF(H739&gt;16.999,"U/21","U/16"))))))</f>
        <v>Master</v>
      </c>
      <c r="J739" s="349" t="s">
        <v>1318</v>
      </c>
      <c r="K739" s="354">
        <v>67062400483</v>
      </c>
      <c r="L739" s="355" t="s">
        <v>1498</v>
      </c>
      <c r="M739" s="311"/>
      <c r="N739" s="312"/>
    </row>
    <row r="740" spans="1:14" ht="13" hidden="1" x14ac:dyDescent="0.3">
      <c r="A740" s="370" t="s">
        <v>1562</v>
      </c>
      <c r="B740" s="358" t="s">
        <v>1292</v>
      </c>
      <c r="C740" s="358" t="s">
        <v>1584</v>
      </c>
      <c r="D740" s="358" t="s">
        <v>96</v>
      </c>
      <c r="E740" s="350" t="str">
        <f t="shared" si="48"/>
        <v>Ladies Master</v>
      </c>
      <c r="F740" s="371">
        <v>25093</v>
      </c>
      <c r="G740" s="352">
        <f t="shared" si="49"/>
        <v>44926</v>
      </c>
      <c r="H740" s="353">
        <f t="shared" si="50"/>
        <v>54</v>
      </c>
      <c r="I740" s="350" t="str">
        <f>IF(H740="","Men Senior",IF(H740&gt;59.999,"Grand Masters",IF(H740&gt;49.999,"Master",IF(H740&gt;39.999,"Veteran",IF(H740&gt;21.999,"Senior",IF(H740&gt;16.999,"U/21","U/16"))))))</f>
        <v>Master</v>
      </c>
      <c r="J740" s="349" t="s">
        <v>67</v>
      </c>
      <c r="K740" s="354">
        <v>68091210086</v>
      </c>
      <c r="L740" s="355" t="s">
        <v>1498</v>
      </c>
      <c r="M740" s="311"/>
      <c r="N740" s="312"/>
    </row>
    <row r="741" spans="1:14" ht="13" hidden="1" x14ac:dyDescent="0.3">
      <c r="A741" s="370" t="s">
        <v>1563</v>
      </c>
      <c r="B741" s="358" t="s">
        <v>1307</v>
      </c>
      <c r="C741" s="358" t="s">
        <v>110</v>
      </c>
      <c r="D741" s="358" t="s">
        <v>1585</v>
      </c>
      <c r="E741" s="350" t="str">
        <f t="shared" ref="E741:E750" si="53">CONCATENATE(J741," ",I741)</f>
        <v>Men Master</v>
      </c>
      <c r="F741" s="371">
        <v>26331</v>
      </c>
      <c r="G741" s="352">
        <f t="shared" ref="G741:G804" si="54">$G$5</f>
        <v>44926</v>
      </c>
      <c r="H741" s="353">
        <f t="shared" ref="H741:H804" si="55">INT(YEARFRAC(F741,G741))</f>
        <v>50</v>
      </c>
      <c r="I741" s="350" t="str">
        <f t="shared" ref="I741:I804" si="56">IF(H741="","Senior",IF(H741&gt;59.999,"Grand Masters",IF(H741&gt;49.999,"Master",IF(H741&gt;39.999,"Veteran",IF(H741&gt;21.999,"Senior",IF(H741&gt;16.999,"U/21","U/16"))))))</f>
        <v>Master</v>
      </c>
      <c r="J741" s="349" t="s">
        <v>1318</v>
      </c>
      <c r="K741" s="354">
        <v>7202025078083</v>
      </c>
      <c r="L741" s="355" t="s">
        <v>1501</v>
      </c>
      <c r="M741" s="305"/>
      <c r="N741" s="306"/>
    </row>
    <row r="742" spans="1:14" ht="13" hidden="1" x14ac:dyDescent="0.3">
      <c r="A742" s="370" t="s">
        <v>1564</v>
      </c>
      <c r="B742" s="358" t="s">
        <v>1405</v>
      </c>
      <c r="C742" s="358" t="s">
        <v>153</v>
      </c>
      <c r="D742" s="358" t="s">
        <v>1586</v>
      </c>
      <c r="E742" s="350" t="str">
        <f t="shared" si="53"/>
        <v>Men Senior</v>
      </c>
      <c r="F742" s="371">
        <v>32545</v>
      </c>
      <c r="G742" s="352">
        <f t="shared" si="54"/>
        <v>44926</v>
      </c>
      <c r="H742" s="353">
        <f t="shared" si="55"/>
        <v>33</v>
      </c>
      <c r="I742" s="350" t="str">
        <f t="shared" si="56"/>
        <v>Senior</v>
      </c>
      <c r="J742" s="349" t="s">
        <v>1318</v>
      </c>
      <c r="K742" s="354">
        <v>89020600184</v>
      </c>
      <c r="L742" s="355" t="s">
        <v>1498</v>
      </c>
      <c r="M742" s="305"/>
      <c r="N742" s="306"/>
    </row>
    <row r="743" spans="1:14" ht="13" hidden="1" x14ac:dyDescent="0.3">
      <c r="A743" s="370" t="s">
        <v>1565</v>
      </c>
      <c r="B743" s="358" t="s">
        <v>1405</v>
      </c>
      <c r="C743" s="358" t="s">
        <v>1587</v>
      </c>
      <c r="D743" s="358" t="s">
        <v>946</v>
      </c>
      <c r="E743" s="350" t="str">
        <f t="shared" si="53"/>
        <v>Men Senior</v>
      </c>
      <c r="F743" s="371">
        <v>30777</v>
      </c>
      <c r="G743" s="352">
        <f t="shared" si="54"/>
        <v>44926</v>
      </c>
      <c r="H743" s="353">
        <f t="shared" si="55"/>
        <v>38</v>
      </c>
      <c r="I743" s="350" t="str">
        <f t="shared" si="56"/>
        <v>Senior</v>
      </c>
      <c r="J743" s="349" t="s">
        <v>1318</v>
      </c>
      <c r="K743" s="354">
        <v>84040510836</v>
      </c>
      <c r="L743" s="355" t="s">
        <v>1498</v>
      </c>
      <c r="M743" s="305"/>
      <c r="N743" s="306"/>
    </row>
    <row r="744" spans="1:14" ht="13" hidden="1" x14ac:dyDescent="0.3">
      <c r="A744" s="370" t="s">
        <v>1566</v>
      </c>
      <c r="B744" s="358" t="s">
        <v>1405</v>
      </c>
      <c r="C744" s="358" t="s">
        <v>114</v>
      </c>
      <c r="D744" s="358" t="s">
        <v>160</v>
      </c>
      <c r="E744" s="350" t="str">
        <f t="shared" si="53"/>
        <v>Men Senior</v>
      </c>
      <c r="F744" s="371">
        <v>33212</v>
      </c>
      <c r="G744" s="352">
        <f t="shared" si="54"/>
        <v>44926</v>
      </c>
      <c r="H744" s="353">
        <f t="shared" si="55"/>
        <v>32</v>
      </c>
      <c r="I744" s="350" t="str">
        <f t="shared" si="56"/>
        <v>Senior</v>
      </c>
      <c r="J744" s="349" t="s">
        <v>1318</v>
      </c>
      <c r="K744" s="354">
        <v>90120500086</v>
      </c>
      <c r="L744" s="355" t="s">
        <v>1498</v>
      </c>
      <c r="M744" s="311"/>
      <c r="N744" s="312"/>
    </row>
    <row r="745" spans="1:14" ht="13" hidden="1" x14ac:dyDescent="0.3">
      <c r="A745" s="370" t="s">
        <v>1567</v>
      </c>
      <c r="B745" s="349" t="s">
        <v>1405</v>
      </c>
      <c r="C745" s="358" t="s">
        <v>1588</v>
      </c>
      <c r="D745" s="358" t="s">
        <v>945</v>
      </c>
      <c r="E745" s="350" t="str">
        <f t="shared" si="53"/>
        <v>Men Senior</v>
      </c>
      <c r="F745" s="371">
        <v>30822</v>
      </c>
      <c r="G745" s="352">
        <f t="shared" si="54"/>
        <v>44926</v>
      </c>
      <c r="H745" s="353">
        <f t="shared" si="55"/>
        <v>38</v>
      </c>
      <c r="I745" s="350" t="str">
        <f t="shared" si="56"/>
        <v>Senior</v>
      </c>
      <c r="J745" s="349" t="s">
        <v>1318</v>
      </c>
      <c r="K745" s="354">
        <v>84052010407</v>
      </c>
      <c r="L745" s="355" t="s">
        <v>1498</v>
      </c>
      <c r="M745" s="305"/>
      <c r="N745" s="306"/>
    </row>
    <row r="746" spans="1:14" ht="13" hidden="1" x14ac:dyDescent="0.3">
      <c r="A746" s="370" t="s">
        <v>1568</v>
      </c>
      <c r="B746" s="358" t="s">
        <v>1405</v>
      </c>
      <c r="C746" s="358" t="s">
        <v>1589</v>
      </c>
      <c r="D746" s="358" t="s">
        <v>147</v>
      </c>
      <c r="E746" s="350" t="str">
        <f t="shared" si="53"/>
        <v>Men Senior</v>
      </c>
      <c r="F746" s="371">
        <v>30491</v>
      </c>
      <c r="G746" s="352">
        <f t="shared" si="54"/>
        <v>44926</v>
      </c>
      <c r="H746" s="353">
        <f t="shared" si="55"/>
        <v>39</v>
      </c>
      <c r="I746" s="350" t="str">
        <f t="shared" si="56"/>
        <v>Senior</v>
      </c>
      <c r="J746" s="349" t="s">
        <v>1318</v>
      </c>
      <c r="K746" s="354">
        <v>83062410957</v>
      </c>
      <c r="L746" s="355" t="s">
        <v>1498</v>
      </c>
      <c r="M746" s="305"/>
      <c r="N746" s="306"/>
    </row>
    <row r="747" spans="1:14" ht="13" hidden="1" x14ac:dyDescent="0.3">
      <c r="A747" s="370" t="s">
        <v>1569</v>
      </c>
      <c r="B747" s="358" t="s">
        <v>1405</v>
      </c>
      <c r="C747" s="358" t="s">
        <v>1590</v>
      </c>
      <c r="D747" s="358" t="s">
        <v>1591</v>
      </c>
      <c r="E747" s="350" t="str">
        <f t="shared" si="53"/>
        <v>Men Senior</v>
      </c>
      <c r="F747" s="371">
        <v>30719</v>
      </c>
      <c r="G747" s="352">
        <f t="shared" si="54"/>
        <v>44926</v>
      </c>
      <c r="H747" s="353">
        <f t="shared" si="55"/>
        <v>38</v>
      </c>
      <c r="I747" s="350" t="str">
        <f t="shared" si="56"/>
        <v>Senior</v>
      </c>
      <c r="J747" s="349" t="s">
        <v>1318</v>
      </c>
      <c r="K747" s="354">
        <v>84020710953</v>
      </c>
      <c r="L747" s="355" t="s">
        <v>1498</v>
      </c>
      <c r="M747" s="311"/>
      <c r="N747" s="312"/>
    </row>
    <row r="748" spans="1:14" ht="13" hidden="1" x14ac:dyDescent="0.3">
      <c r="A748" s="367" t="s">
        <v>1570</v>
      </c>
      <c r="B748" s="368" t="s">
        <v>47</v>
      </c>
      <c r="C748" s="368" t="s">
        <v>1588</v>
      </c>
      <c r="D748" s="368" t="s">
        <v>945</v>
      </c>
      <c r="E748" s="341" t="str">
        <f t="shared" si="53"/>
        <v>Men Senior</v>
      </c>
      <c r="F748" s="369">
        <v>30822</v>
      </c>
      <c r="G748" s="343">
        <f t="shared" si="54"/>
        <v>44926</v>
      </c>
      <c r="H748" s="344">
        <f t="shared" si="55"/>
        <v>38</v>
      </c>
      <c r="I748" s="341" t="str">
        <f t="shared" si="56"/>
        <v>Senior</v>
      </c>
      <c r="J748" s="340" t="s">
        <v>1318</v>
      </c>
      <c r="K748" s="345">
        <v>84052010407</v>
      </c>
      <c r="L748" s="346" t="s">
        <v>1498</v>
      </c>
      <c r="M748" s="305"/>
      <c r="N748" s="306"/>
    </row>
    <row r="749" spans="1:14" ht="13" hidden="1" x14ac:dyDescent="0.3">
      <c r="A749" s="370" t="s">
        <v>1571</v>
      </c>
      <c r="B749" s="358" t="s">
        <v>1411</v>
      </c>
      <c r="C749" s="358" t="s">
        <v>1595</v>
      </c>
      <c r="D749" s="358" t="s">
        <v>1596</v>
      </c>
      <c r="E749" s="350" t="str">
        <f t="shared" si="53"/>
        <v>Men Grand Masters</v>
      </c>
      <c r="F749" s="371">
        <v>20707</v>
      </c>
      <c r="G749" s="352">
        <f t="shared" si="54"/>
        <v>44926</v>
      </c>
      <c r="H749" s="353">
        <f t="shared" si="55"/>
        <v>66</v>
      </c>
      <c r="I749" s="350" t="str">
        <f t="shared" si="56"/>
        <v>Grand Masters</v>
      </c>
      <c r="J749" s="349" t="s">
        <v>1318</v>
      </c>
      <c r="K749" s="354">
        <v>56090901377</v>
      </c>
      <c r="L749" s="355" t="s">
        <v>1498</v>
      </c>
      <c r="M749" s="305"/>
      <c r="N749" s="306"/>
    </row>
    <row r="750" spans="1:14" ht="13" hidden="1" x14ac:dyDescent="0.3">
      <c r="A750" s="370" t="s">
        <v>1572</v>
      </c>
      <c r="B750" s="358" t="s">
        <v>1411</v>
      </c>
      <c r="C750" s="358" t="s">
        <v>1597</v>
      </c>
      <c r="D750" s="358" t="s">
        <v>1596</v>
      </c>
      <c r="E750" s="350" t="str">
        <f t="shared" si="53"/>
        <v>Men Senior</v>
      </c>
      <c r="F750" s="371">
        <v>32063</v>
      </c>
      <c r="G750" s="352">
        <f t="shared" si="54"/>
        <v>44926</v>
      </c>
      <c r="H750" s="353">
        <f t="shared" si="55"/>
        <v>35</v>
      </c>
      <c r="I750" s="350" t="str">
        <f t="shared" si="56"/>
        <v>Senior</v>
      </c>
      <c r="J750" s="349" t="s">
        <v>1318</v>
      </c>
      <c r="K750" s="354">
        <v>87101300049</v>
      </c>
      <c r="L750" s="355" t="s">
        <v>1498</v>
      </c>
      <c r="M750" s="305"/>
      <c r="N750" s="306"/>
    </row>
    <row r="751" spans="1:14" hidden="1" x14ac:dyDescent="0.25">
      <c r="A751" s="370" t="s">
        <v>1573</v>
      </c>
      <c r="B751" s="358" t="s">
        <v>1292</v>
      </c>
      <c r="C751" s="358" t="s">
        <v>1599</v>
      </c>
      <c r="D751" s="358" t="s">
        <v>1600</v>
      </c>
      <c r="E751" s="350" t="str">
        <f t="shared" ref="E751:E814" si="57">IF(C751="NEW NAME","",CONCATENATE(J751," ",I751))</f>
        <v>Men Senior</v>
      </c>
      <c r="F751" s="371">
        <v>36570</v>
      </c>
      <c r="G751" s="352">
        <f t="shared" si="54"/>
        <v>44926</v>
      </c>
      <c r="H751" s="353">
        <f t="shared" si="55"/>
        <v>22</v>
      </c>
      <c r="I751" s="350" t="str">
        <f t="shared" si="56"/>
        <v>Senior</v>
      </c>
      <c r="J751" s="349" t="s">
        <v>1318</v>
      </c>
      <c r="K751" s="354"/>
      <c r="L751" s="355" t="s">
        <v>1616</v>
      </c>
      <c r="M751" s="304"/>
      <c r="N751" s="306"/>
    </row>
    <row r="752" spans="1:14" ht="13" hidden="1" x14ac:dyDescent="0.3">
      <c r="A752" s="367" t="s">
        <v>1574</v>
      </c>
      <c r="B752" s="340" t="s">
        <v>39</v>
      </c>
      <c r="C752" s="368" t="s">
        <v>361</v>
      </c>
      <c r="D752" s="368" t="s">
        <v>348</v>
      </c>
      <c r="E752" s="341" t="str">
        <f t="shared" si="57"/>
        <v>Men Senior</v>
      </c>
      <c r="F752" s="369">
        <v>30960</v>
      </c>
      <c r="G752" s="343">
        <f t="shared" si="54"/>
        <v>44926</v>
      </c>
      <c r="H752" s="344">
        <f t="shared" si="55"/>
        <v>38</v>
      </c>
      <c r="I752" s="341" t="str">
        <f t="shared" si="56"/>
        <v>Senior</v>
      </c>
      <c r="J752" s="340" t="s">
        <v>1318</v>
      </c>
      <c r="K752" s="345">
        <v>84100510397</v>
      </c>
      <c r="L752" s="346" t="s">
        <v>1498</v>
      </c>
      <c r="M752" s="311"/>
      <c r="N752" s="312"/>
    </row>
    <row r="753" spans="1:14" ht="13" hidden="1" x14ac:dyDescent="0.3">
      <c r="A753" s="370" t="s">
        <v>1575</v>
      </c>
      <c r="B753" s="358" t="s">
        <v>1293</v>
      </c>
      <c r="C753" s="358" t="s">
        <v>1129</v>
      </c>
      <c r="D753" s="358" t="s">
        <v>1617</v>
      </c>
      <c r="E753" s="350" t="str">
        <f t="shared" si="57"/>
        <v>Men Master</v>
      </c>
      <c r="F753" s="371">
        <v>25593</v>
      </c>
      <c r="G753" s="352">
        <f t="shared" si="54"/>
        <v>44926</v>
      </c>
      <c r="H753" s="353">
        <f t="shared" si="55"/>
        <v>52</v>
      </c>
      <c r="I753" s="350" t="str">
        <f t="shared" si="56"/>
        <v>Master</v>
      </c>
      <c r="J753" s="349" t="s">
        <v>1318</v>
      </c>
      <c r="K753" s="354">
        <v>70012500011</v>
      </c>
      <c r="L753" s="355" t="s">
        <v>1498</v>
      </c>
      <c r="M753" s="311"/>
      <c r="N753" s="312"/>
    </row>
    <row r="754" spans="1:14" hidden="1" x14ac:dyDescent="0.25">
      <c r="A754" s="370" t="s">
        <v>1576</v>
      </c>
      <c r="B754" s="358" t="s">
        <v>1293</v>
      </c>
      <c r="C754" s="358" t="s">
        <v>1618</v>
      </c>
      <c r="D754" s="358" t="s">
        <v>1617</v>
      </c>
      <c r="E754" s="350" t="e">
        <f t="shared" si="57"/>
        <v>#VALUE!</v>
      </c>
      <c r="F754" s="371" t="s">
        <v>1602</v>
      </c>
      <c r="G754" s="352">
        <f t="shared" si="54"/>
        <v>44926</v>
      </c>
      <c r="H754" s="353" t="e">
        <f t="shared" si="55"/>
        <v>#VALUE!</v>
      </c>
      <c r="I754" s="350" t="e">
        <f t="shared" si="56"/>
        <v>#VALUE!</v>
      </c>
      <c r="J754" s="349" t="s">
        <v>1318</v>
      </c>
      <c r="K754" s="354" t="s">
        <v>1614</v>
      </c>
      <c r="L754" s="355" t="s">
        <v>1615</v>
      </c>
      <c r="M754" s="304"/>
      <c r="N754" s="306"/>
    </row>
    <row r="755" spans="1:14" ht="13" hidden="1" x14ac:dyDescent="0.3">
      <c r="A755" s="370" t="s">
        <v>1577</v>
      </c>
      <c r="B755" s="358" t="s">
        <v>1840</v>
      </c>
      <c r="C755" s="358" t="s">
        <v>107</v>
      </c>
      <c r="D755" s="358" t="s">
        <v>114</v>
      </c>
      <c r="E755" s="350" t="str">
        <f t="shared" si="57"/>
        <v>Men Senior</v>
      </c>
      <c r="F755" s="371">
        <v>30643</v>
      </c>
      <c r="G755" s="352">
        <f t="shared" si="54"/>
        <v>44926</v>
      </c>
      <c r="H755" s="353">
        <f t="shared" si="55"/>
        <v>39</v>
      </c>
      <c r="I755" s="350" t="str">
        <f t="shared" si="56"/>
        <v>Senior</v>
      </c>
      <c r="J755" s="349" t="s">
        <v>1318</v>
      </c>
      <c r="K755" s="354">
        <v>83112310117</v>
      </c>
      <c r="L755" s="355" t="s">
        <v>1504</v>
      </c>
      <c r="M755" s="311"/>
      <c r="N755" s="312"/>
    </row>
    <row r="756" spans="1:14" ht="13" hidden="1" x14ac:dyDescent="0.3">
      <c r="A756" s="370" t="s">
        <v>1578</v>
      </c>
      <c r="B756" s="358" t="s">
        <v>1749</v>
      </c>
      <c r="C756" s="358" t="s">
        <v>286</v>
      </c>
      <c r="D756" s="358" t="s">
        <v>1619</v>
      </c>
      <c r="E756" s="350" t="str">
        <f t="shared" si="57"/>
        <v>Men Senior</v>
      </c>
      <c r="F756" s="371">
        <v>30558</v>
      </c>
      <c r="G756" s="352">
        <f t="shared" si="54"/>
        <v>44926</v>
      </c>
      <c r="H756" s="353">
        <f t="shared" si="55"/>
        <v>39</v>
      </c>
      <c r="I756" s="350" t="str">
        <f t="shared" si="56"/>
        <v>Senior</v>
      </c>
      <c r="J756" s="349" t="s">
        <v>1318</v>
      </c>
      <c r="K756" s="354">
        <v>8308305032807</v>
      </c>
      <c r="L756" s="355" t="s">
        <v>1501</v>
      </c>
      <c r="M756" s="305"/>
      <c r="N756" s="306"/>
    </row>
    <row r="757" spans="1:14" ht="13" hidden="1" x14ac:dyDescent="0.3">
      <c r="A757" s="372" t="s">
        <v>1579</v>
      </c>
      <c r="B757" s="366" t="s">
        <v>41</v>
      </c>
      <c r="C757" s="366" t="s">
        <v>1620</v>
      </c>
      <c r="D757" s="366" t="s">
        <v>256</v>
      </c>
      <c r="E757" s="333" t="str">
        <f t="shared" si="57"/>
        <v>Men Senior</v>
      </c>
      <c r="F757" s="373">
        <v>34422</v>
      </c>
      <c r="G757" s="335">
        <f t="shared" si="54"/>
        <v>44926</v>
      </c>
      <c r="H757" s="336">
        <f t="shared" si="55"/>
        <v>28</v>
      </c>
      <c r="I757" s="333" t="str">
        <f t="shared" si="56"/>
        <v>Senior</v>
      </c>
      <c r="J757" s="332" t="s">
        <v>1318</v>
      </c>
      <c r="K757" s="337">
        <v>94032900515</v>
      </c>
      <c r="L757" s="338" t="s">
        <v>1498</v>
      </c>
      <c r="M757" s="311"/>
      <c r="N757" s="312"/>
    </row>
    <row r="758" spans="1:14" ht="13" hidden="1" x14ac:dyDescent="0.3">
      <c r="A758" s="370" t="s">
        <v>1603</v>
      </c>
      <c r="B758" s="349" t="s">
        <v>1308</v>
      </c>
      <c r="C758" s="358" t="s">
        <v>1621</v>
      </c>
      <c r="D758" s="358" t="s">
        <v>395</v>
      </c>
      <c r="E758" s="350" t="str">
        <f t="shared" si="57"/>
        <v>Men Senior</v>
      </c>
      <c r="F758" s="371">
        <v>30994</v>
      </c>
      <c r="G758" s="352">
        <f t="shared" si="54"/>
        <v>44926</v>
      </c>
      <c r="H758" s="353">
        <f t="shared" si="55"/>
        <v>38</v>
      </c>
      <c r="I758" s="350" t="str">
        <f t="shared" si="56"/>
        <v>Senior</v>
      </c>
      <c r="J758" s="349" t="s">
        <v>1318</v>
      </c>
      <c r="K758" s="354">
        <v>84110810221</v>
      </c>
      <c r="L758" s="355" t="s">
        <v>1498</v>
      </c>
      <c r="M758" s="311"/>
      <c r="N758" s="312"/>
    </row>
    <row r="759" spans="1:14" ht="13" hidden="1" x14ac:dyDescent="0.3">
      <c r="A759" s="370" t="s">
        <v>1604</v>
      </c>
      <c r="B759" s="358" t="s">
        <v>1517</v>
      </c>
      <c r="C759" s="358" t="s">
        <v>1622</v>
      </c>
      <c r="D759" s="358" t="s">
        <v>336</v>
      </c>
      <c r="E759" s="350" t="str">
        <f t="shared" si="57"/>
        <v>Men Senior</v>
      </c>
      <c r="F759" s="371">
        <v>31262</v>
      </c>
      <c r="G759" s="352">
        <f t="shared" si="54"/>
        <v>44926</v>
      </c>
      <c r="H759" s="353">
        <f t="shared" si="55"/>
        <v>37</v>
      </c>
      <c r="I759" s="350" t="str">
        <f t="shared" si="56"/>
        <v>Senior</v>
      </c>
      <c r="J759" s="349" t="s">
        <v>1318</v>
      </c>
      <c r="K759" s="354">
        <v>8508035031081</v>
      </c>
      <c r="L759" s="355" t="s">
        <v>1501</v>
      </c>
      <c r="M759" s="305"/>
      <c r="N759" s="306"/>
    </row>
    <row r="760" spans="1:14" hidden="1" x14ac:dyDescent="0.25">
      <c r="A760" s="339" t="s">
        <v>1605</v>
      </c>
      <c r="B760" s="340" t="s">
        <v>37</v>
      </c>
      <c r="C760" s="340" t="s">
        <v>1623</v>
      </c>
      <c r="D760" s="340" t="s">
        <v>332</v>
      </c>
      <c r="E760" s="341" t="str">
        <f t="shared" si="57"/>
        <v>Men U/16</v>
      </c>
      <c r="F760" s="342">
        <v>39331</v>
      </c>
      <c r="G760" s="343">
        <f t="shared" si="54"/>
        <v>44926</v>
      </c>
      <c r="H760" s="344">
        <f t="shared" si="55"/>
        <v>15</v>
      </c>
      <c r="I760" s="341" t="str">
        <f t="shared" si="56"/>
        <v>U/16</v>
      </c>
      <c r="J760" s="340" t="s">
        <v>1318</v>
      </c>
      <c r="K760" s="345">
        <v>20071106</v>
      </c>
      <c r="L760" s="346" t="s">
        <v>1498</v>
      </c>
      <c r="M760" s="309"/>
      <c r="N760" s="312"/>
    </row>
    <row r="761" spans="1:14" hidden="1" x14ac:dyDescent="0.25">
      <c r="A761" s="367" t="s">
        <v>1606</v>
      </c>
      <c r="B761" s="368" t="s">
        <v>43</v>
      </c>
      <c r="C761" s="368" t="s">
        <v>1624</v>
      </c>
      <c r="D761" s="368" t="s">
        <v>421</v>
      </c>
      <c r="E761" s="341" t="str">
        <f t="shared" si="57"/>
        <v>Men Senior</v>
      </c>
      <c r="F761" s="369">
        <v>36728</v>
      </c>
      <c r="G761" s="343">
        <f t="shared" si="54"/>
        <v>44926</v>
      </c>
      <c r="H761" s="344">
        <f t="shared" si="55"/>
        <v>22</v>
      </c>
      <c r="I761" s="341" t="str">
        <f t="shared" si="56"/>
        <v>Senior</v>
      </c>
      <c r="J761" s="340" t="s">
        <v>1318</v>
      </c>
      <c r="K761" s="345">
        <v>72100397</v>
      </c>
      <c r="L761" s="346" t="s">
        <v>1498</v>
      </c>
      <c r="M761" s="309"/>
      <c r="N761" s="312"/>
    </row>
    <row r="762" spans="1:14" hidden="1" x14ac:dyDescent="0.25">
      <c r="A762" s="370" t="s">
        <v>1607</v>
      </c>
      <c r="B762" s="358" t="s">
        <v>1309</v>
      </c>
      <c r="C762" s="358" t="s">
        <v>1625</v>
      </c>
      <c r="D762" s="358" t="s">
        <v>87</v>
      </c>
      <c r="E762" s="350" t="str">
        <f t="shared" si="57"/>
        <v>Men Veteran</v>
      </c>
      <c r="F762" s="371">
        <v>27575</v>
      </c>
      <c r="G762" s="352">
        <f t="shared" si="54"/>
        <v>44926</v>
      </c>
      <c r="H762" s="353">
        <f t="shared" si="55"/>
        <v>47</v>
      </c>
      <c r="I762" s="350" t="str">
        <f t="shared" si="56"/>
        <v>Veteran</v>
      </c>
      <c r="J762" s="349" t="s">
        <v>1318</v>
      </c>
      <c r="K762" s="354">
        <v>75063010199</v>
      </c>
      <c r="L762" s="355" t="s">
        <v>1498</v>
      </c>
      <c r="M762" s="304"/>
      <c r="N762" s="306"/>
    </row>
    <row r="763" spans="1:14" ht="13" hidden="1" x14ac:dyDescent="0.3">
      <c r="A763" s="370" t="s">
        <v>1608</v>
      </c>
      <c r="B763" s="358" t="s">
        <v>1308</v>
      </c>
      <c r="C763" s="358" t="s">
        <v>1107</v>
      </c>
      <c r="D763" s="358" t="s">
        <v>1108</v>
      </c>
      <c r="E763" s="350" t="str">
        <f t="shared" si="57"/>
        <v>Men Veteran</v>
      </c>
      <c r="F763" s="371">
        <v>28302</v>
      </c>
      <c r="G763" s="352">
        <f t="shared" si="54"/>
        <v>44926</v>
      </c>
      <c r="H763" s="353">
        <f t="shared" si="55"/>
        <v>45</v>
      </c>
      <c r="I763" s="350" t="str">
        <f t="shared" si="56"/>
        <v>Veteran</v>
      </c>
      <c r="J763" s="349" t="s">
        <v>1318</v>
      </c>
      <c r="K763" s="354">
        <v>77062600091</v>
      </c>
      <c r="L763" s="355" t="s">
        <v>1498</v>
      </c>
      <c r="M763" s="305"/>
      <c r="N763" s="306"/>
    </row>
    <row r="764" spans="1:14" ht="13" hidden="1" x14ac:dyDescent="0.3">
      <c r="A764" s="372" t="s">
        <v>1609</v>
      </c>
      <c r="B764" s="366" t="s">
        <v>41</v>
      </c>
      <c r="C764" s="366" t="s">
        <v>469</v>
      </c>
      <c r="D764" s="366" t="s">
        <v>85</v>
      </c>
      <c r="E764" s="333" t="str">
        <f t="shared" si="57"/>
        <v>Men Senior</v>
      </c>
      <c r="F764" s="373">
        <v>33529</v>
      </c>
      <c r="G764" s="335">
        <f t="shared" si="54"/>
        <v>44926</v>
      </c>
      <c r="H764" s="336">
        <f t="shared" si="55"/>
        <v>31</v>
      </c>
      <c r="I764" s="333" t="str">
        <f t="shared" si="56"/>
        <v>Senior</v>
      </c>
      <c r="J764" s="332" t="s">
        <v>1318</v>
      </c>
      <c r="K764" s="337">
        <v>91101856080</v>
      </c>
      <c r="L764" s="338" t="s">
        <v>1498</v>
      </c>
      <c r="M764" s="311"/>
      <c r="N764" s="312"/>
    </row>
    <row r="765" spans="1:14" ht="13" hidden="1" x14ac:dyDescent="0.3">
      <c r="A765" s="372" t="s">
        <v>1610</v>
      </c>
      <c r="B765" s="340" t="s">
        <v>1637</v>
      </c>
      <c r="C765" s="366" t="s">
        <v>1626</v>
      </c>
      <c r="D765" s="366" t="s">
        <v>1627</v>
      </c>
      <c r="E765" s="333" t="str">
        <f t="shared" si="57"/>
        <v>Men Veteran</v>
      </c>
      <c r="F765" s="373">
        <v>30083</v>
      </c>
      <c r="G765" s="335">
        <f t="shared" si="54"/>
        <v>44926</v>
      </c>
      <c r="H765" s="336">
        <f t="shared" si="55"/>
        <v>40</v>
      </c>
      <c r="I765" s="333" t="str">
        <f t="shared" si="56"/>
        <v>Veteran</v>
      </c>
      <c r="J765" s="332" t="s">
        <v>1318</v>
      </c>
      <c r="K765" s="337">
        <v>82051210020</v>
      </c>
      <c r="L765" s="338" t="s">
        <v>1498</v>
      </c>
      <c r="M765" s="311"/>
      <c r="N765" s="312"/>
    </row>
    <row r="766" spans="1:14" hidden="1" x14ac:dyDescent="0.25">
      <c r="A766" s="372" t="s">
        <v>1611</v>
      </c>
      <c r="B766" s="366" t="s">
        <v>44</v>
      </c>
      <c r="C766" s="366" t="s">
        <v>197</v>
      </c>
      <c r="D766" s="366" t="s">
        <v>83</v>
      </c>
      <c r="E766" s="333" t="str">
        <f t="shared" si="57"/>
        <v>Men U/21</v>
      </c>
      <c r="F766" s="373">
        <v>36973</v>
      </c>
      <c r="G766" s="335">
        <f t="shared" si="54"/>
        <v>44926</v>
      </c>
      <c r="H766" s="336">
        <f t="shared" si="55"/>
        <v>21</v>
      </c>
      <c r="I766" s="333" t="str">
        <f t="shared" si="56"/>
        <v>U/21</v>
      </c>
      <c r="J766" s="332" t="s">
        <v>1318</v>
      </c>
      <c r="K766" s="337" t="s">
        <v>1614</v>
      </c>
      <c r="L766" s="338" t="s">
        <v>1501</v>
      </c>
      <c r="M766" s="309"/>
      <c r="N766" s="312"/>
    </row>
    <row r="767" spans="1:14" hidden="1" x14ac:dyDescent="0.25">
      <c r="A767" s="370" t="s">
        <v>1612</v>
      </c>
      <c r="B767" s="349" t="s">
        <v>1396</v>
      </c>
      <c r="C767" s="358" t="s">
        <v>1628</v>
      </c>
      <c r="D767" s="358" t="s">
        <v>1629</v>
      </c>
      <c r="E767" s="350" t="str">
        <f t="shared" si="57"/>
        <v>Ladies Senior</v>
      </c>
      <c r="F767" s="371">
        <v>34676</v>
      </c>
      <c r="G767" s="352">
        <f t="shared" si="54"/>
        <v>44926</v>
      </c>
      <c r="H767" s="353">
        <f t="shared" si="55"/>
        <v>28</v>
      </c>
      <c r="I767" s="350" t="str">
        <f t="shared" si="56"/>
        <v>Senior</v>
      </c>
      <c r="J767" s="349" t="s">
        <v>67</v>
      </c>
      <c r="K767" s="354" t="s">
        <v>1614</v>
      </c>
      <c r="L767" s="355" t="s">
        <v>1501</v>
      </c>
      <c r="M767" s="309"/>
      <c r="N767" s="312"/>
    </row>
    <row r="768" spans="1:14" ht="13" hidden="1" x14ac:dyDescent="0.3">
      <c r="A768" s="367" t="s">
        <v>1613</v>
      </c>
      <c r="B768" s="340" t="s">
        <v>44</v>
      </c>
      <c r="C768" s="368" t="s">
        <v>1631</v>
      </c>
      <c r="D768" s="368" t="s">
        <v>79</v>
      </c>
      <c r="E768" s="341" t="str">
        <f t="shared" si="57"/>
        <v>Men U/16</v>
      </c>
      <c r="F768" s="369">
        <v>40246</v>
      </c>
      <c r="G768" s="343">
        <f t="shared" si="54"/>
        <v>44926</v>
      </c>
      <c r="H768" s="344">
        <f t="shared" si="55"/>
        <v>12</v>
      </c>
      <c r="I768" s="341" t="str">
        <f t="shared" si="56"/>
        <v>U/16</v>
      </c>
      <c r="J768" s="340" t="s">
        <v>1318</v>
      </c>
      <c r="K768" s="345">
        <v>1003095670082</v>
      </c>
      <c r="L768" s="346" t="s">
        <v>1501</v>
      </c>
      <c r="M768" s="311"/>
      <c r="N768" s="312"/>
    </row>
    <row r="769" spans="1:14" ht="13" hidden="1" x14ac:dyDescent="0.25">
      <c r="A769" s="370" t="s">
        <v>1730</v>
      </c>
      <c r="B769" s="358" t="s">
        <v>1411</v>
      </c>
      <c r="C769" s="358" t="s">
        <v>1731</v>
      </c>
      <c r="D769" s="358" t="s">
        <v>1732</v>
      </c>
      <c r="E769" s="350" t="str">
        <f t="shared" si="57"/>
        <v>Ladies Senior</v>
      </c>
      <c r="F769" s="371">
        <v>33747</v>
      </c>
      <c r="G769" s="352">
        <f t="shared" si="54"/>
        <v>44926</v>
      </c>
      <c r="H769" s="353">
        <f t="shared" si="55"/>
        <v>30</v>
      </c>
      <c r="I769" s="350" t="str">
        <f t="shared" si="56"/>
        <v>Senior</v>
      </c>
      <c r="J769" s="349" t="s">
        <v>67</v>
      </c>
      <c r="K769" s="354">
        <v>92052300910</v>
      </c>
      <c r="L769" s="355" t="s">
        <v>1498</v>
      </c>
      <c r="M769" s="298"/>
      <c r="N769" s="301"/>
    </row>
    <row r="770" spans="1:14" hidden="1" x14ac:dyDescent="0.25">
      <c r="A770" s="348" t="s">
        <v>1841</v>
      </c>
      <c r="B770" s="349" t="s">
        <v>1310</v>
      </c>
      <c r="C770" s="349" t="s">
        <v>110</v>
      </c>
      <c r="D770" s="349" t="s">
        <v>94</v>
      </c>
      <c r="E770" s="350" t="str">
        <f t="shared" si="57"/>
        <v>Men Senior</v>
      </c>
      <c r="F770" s="351">
        <v>31835</v>
      </c>
      <c r="G770" s="352">
        <f t="shared" si="54"/>
        <v>44926</v>
      </c>
      <c r="H770" s="353">
        <f t="shared" si="55"/>
        <v>35</v>
      </c>
      <c r="I770" s="350" t="str">
        <f t="shared" si="56"/>
        <v>Senior</v>
      </c>
      <c r="J770" s="349" t="s">
        <v>1318</v>
      </c>
      <c r="K770" s="354">
        <v>87022700028</v>
      </c>
      <c r="L770" s="355" t="s">
        <v>1498</v>
      </c>
      <c r="M770" s="304"/>
      <c r="N770" s="306"/>
    </row>
    <row r="771" spans="1:14" ht="13" hidden="1" x14ac:dyDescent="0.3">
      <c r="A771" s="370" t="s">
        <v>1842</v>
      </c>
      <c r="B771" s="358" t="s">
        <v>1384</v>
      </c>
      <c r="C771" s="358" t="s">
        <v>430</v>
      </c>
      <c r="D771" s="358" t="s">
        <v>1843</v>
      </c>
      <c r="E771" s="350" t="str">
        <f t="shared" si="57"/>
        <v>Men Veteran</v>
      </c>
      <c r="F771" s="371">
        <v>29317</v>
      </c>
      <c r="G771" s="352">
        <f t="shared" si="54"/>
        <v>44926</v>
      </c>
      <c r="H771" s="353">
        <f t="shared" si="55"/>
        <v>42</v>
      </c>
      <c r="I771" s="350" t="str">
        <f t="shared" si="56"/>
        <v>Veteran</v>
      </c>
      <c r="J771" s="349" t="s">
        <v>1318</v>
      </c>
      <c r="K771" s="354">
        <v>80040610926</v>
      </c>
      <c r="L771" s="355" t="s">
        <v>1498</v>
      </c>
      <c r="M771" s="305"/>
      <c r="N771" s="306"/>
    </row>
    <row r="772" spans="1:14" ht="13" hidden="1" x14ac:dyDescent="0.3">
      <c r="A772" s="367" t="s">
        <v>1844</v>
      </c>
      <c r="B772" s="368" t="s">
        <v>50</v>
      </c>
      <c r="C772" s="368" t="s">
        <v>1845</v>
      </c>
      <c r="D772" s="368" t="s">
        <v>1846</v>
      </c>
      <c r="E772" s="341" t="str">
        <f t="shared" si="57"/>
        <v>Ladies Veteran</v>
      </c>
      <c r="F772" s="369">
        <v>28987</v>
      </c>
      <c r="G772" s="343">
        <f t="shared" si="54"/>
        <v>44926</v>
      </c>
      <c r="H772" s="344">
        <f t="shared" si="55"/>
        <v>43</v>
      </c>
      <c r="I772" s="341" t="str">
        <f t="shared" si="56"/>
        <v>Veteran</v>
      </c>
      <c r="J772" s="340" t="s">
        <v>67</v>
      </c>
      <c r="K772" s="345">
        <v>79051200269</v>
      </c>
      <c r="L772" s="346" t="s">
        <v>1498</v>
      </c>
      <c r="M772" s="311"/>
      <c r="N772" s="312"/>
    </row>
    <row r="773" spans="1:14" ht="13" hidden="1" x14ac:dyDescent="0.3">
      <c r="A773" s="372" t="s">
        <v>1847</v>
      </c>
      <c r="B773" s="366" t="s">
        <v>42</v>
      </c>
      <c r="C773" s="366" t="s">
        <v>1848</v>
      </c>
      <c r="D773" s="366" t="s">
        <v>1849</v>
      </c>
      <c r="E773" s="333" t="str">
        <f t="shared" si="57"/>
        <v>Men U/21</v>
      </c>
      <c r="F773" s="373">
        <v>37703</v>
      </c>
      <c r="G773" s="335">
        <f t="shared" si="54"/>
        <v>44926</v>
      </c>
      <c r="H773" s="336">
        <f t="shared" si="55"/>
        <v>19</v>
      </c>
      <c r="I773" s="333" t="str">
        <f t="shared" si="56"/>
        <v>U/21</v>
      </c>
      <c r="J773" s="332" t="s">
        <v>1318</v>
      </c>
      <c r="K773" s="362" t="s">
        <v>2139</v>
      </c>
      <c r="L773" s="338" t="s">
        <v>1498</v>
      </c>
      <c r="M773" s="311"/>
      <c r="N773" s="312"/>
    </row>
    <row r="774" spans="1:14" ht="13" hidden="1" x14ac:dyDescent="0.3">
      <c r="A774" s="370" t="s">
        <v>1850</v>
      </c>
      <c r="B774" s="358" t="s">
        <v>1307</v>
      </c>
      <c r="C774" s="358" t="s">
        <v>161</v>
      </c>
      <c r="D774" s="358" t="s">
        <v>1197</v>
      </c>
      <c r="E774" s="350" t="str">
        <f t="shared" si="57"/>
        <v>Men Senior</v>
      </c>
      <c r="F774" s="371">
        <v>33851</v>
      </c>
      <c r="G774" s="352">
        <f t="shared" si="54"/>
        <v>44926</v>
      </c>
      <c r="H774" s="353">
        <f t="shared" si="55"/>
        <v>30</v>
      </c>
      <c r="I774" s="350" t="str">
        <f t="shared" si="56"/>
        <v>Senior</v>
      </c>
      <c r="J774" s="349" t="s">
        <v>1318</v>
      </c>
      <c r="K774" s="354">
        <v>92090400897</v>
      </c>
      <c r="L774" s="355" t="s">
        <v>1498</v>
      </c>
      <c r="M774" s="305"/>
      <c r="N774" s="306"/>
    </row>
    <row r="775" spans="1:14" ht="13" hidden="1" x14ac:dyDescent="0.3">
      <c r="A775" s="370" t="s">
        <v>1851</v>
      </c>
      <c r="B775" s="358" t="s">
        <v>1307</v>
      </c>
      <c r="C775" s="358" t="s">
        <v>1852</v>
      </c>
      <c r="D775" s="358" t="s">
        <v>1853</v>
      </c>
      <c r="E775" s="350" t="str">
        <f t="shared" si="57"/>
        <v>Ladies Senior</v>
      </c>
      <c r="F775" s="371">
        <v>35041</v>
      </c>
      <c r="G775" s="352">
        <f t="shared" si="54"/>
        <v>44926</v>
      </c>
      <c r="H775" s="353">
        <f t="shared" si="55"/>
        <v>27</v>
      </c>
      <c r="I775" s="350" t="str">
        <f t="shared" si="56"/>
        <v>Senior</v>
      </c>
      <c r="J775" s="349" t="s">
        <v>67</v>
      </c>
      <c r="K775" s="354">
        <v>92120801250</v>
      </c>
      <c r="L775" s="355" t="s">
        <v>1498</v>
      </c>
      <c r="M775" s="305"/>
      <c r="N775" s="306"/>
    </row>
    <row r="776" spans="1:14" ht="13" hidden="1" x14ac:dyDescent="0.3">
      <c r="A776" s="370" t="s">
        <v>1854</v>
      </c>
      <c r="B776" s="358" t="s">
        <v>1517</v>
      </c>
      <c r="C776" s="358" t="s">
        <v>1855</v>
      </c>
      <c r="D776" s="358" t="s">
        <v>79</v>
      </c>
      <c r="E776" s="350" t="str">
        <f t="shared" si="57"/>
        <v>Ladies U/16</v>
      </c>
      <c r="F776" s="371">
        <v>39115</v>
      </c>
      <c r="G776" s="352">
        <f t="shared" si="54"/>
        <v>44926</v>
      </c>
      <c r="H776" s="353">
        <f t="shared" si="55"/>
        <v>15</v>
      </c>
      <c r="I776" s="350" t="str">
        <f t="shared" si="56"/>
        <v>U/16</v>
      </c>
      <c r="J776" s="349" t="s">
        <v>67</v>
      </c>
      <c r="K776" s="354"/>
      <c r="L776" s="355" t="s">
        <v>1498</v>
      </c>
      <c r="M776" s="311"/>
      <c r="N776" s="312"/>
    </row>
    <row r="777" spans="1:14" ht="13" hidden="1" x14ac:dyDescent="0.3">
      <c r="A777" s="367" t="s">
        <v>1856</v>
      </c>
      <c r="B777" s="340" t="s">
        <v>1633</v>
      </c>
      <c r="C777" s="368" t="s">
        <v>1857</v>
      </c>
      <c r="D777" s="368" t="s">
        <v>288</v>
      </c>
      <c r="E777" s="341" t="str">
        <f t="shared" si="57"/>
        <v>Ladies Master</v>
      </c>
      <c r="F777" s="369">
        <v>25600</v>
      </c>
      <c r="G777" s="343">
        <f t="shared" si="54"/>
        <v>44926</v>
      </c>
      <c r="H777" s="344">
        <f t="shared" si="55"/>
        <v>52</v>
      </c>
      <c r="I777" s="341" t="str">
        <f t="shared" si="56"/>
        <v>Master</v>
      </c>
      <c r="J777" s="340" t="s">
        <v>67</v>
      </c>
      <c r="K777" s="345">
        <v>70020100094</v>
      </c>
      <c r="L777" s="346" t="s">
        <v>1498</v>
      </c>
      <c r="M777" s="311"/>
      <c r="N777" s="312"/>
    </row>
    <row r="778" spans="1:14" hidden="1" x14ac:dyDescent="0.25">
      <c r="A778" s="367" t="s">
        <v>1858</v>
      </c>
      <c r="B778" s="368" t="s">
        <v>43</v>
      </c>
      <c r="C778" s="368" t="s">
        <v>1859</v>
      </c>
      <c r="D778" s="368" t="s">
        <v>222</v>
      </c>
      <c r="E778" s="341" t="str">
        <f t="shared" si="57"/>
        <v>Men U/21</v>
      </c>
      <c r="F778" s="369">
        <v>38434</v>
      </c>
      <c r="G778" s="343">
        <f t="shared" si="54"/>
        <v>44926</v>
      </c>
      <c r="H778" s="344">
        <f t="shared" si="55"/>
        <v>17</v>
      </c>
      <c r="I778" s="341" t="str">
        <f t="shared" si="56"/>
        <v>U/21</v>
      </c>
      <c r="J778" s="340" t="s">
        <v>1318</v>
      </c>
      <c r="K778" s="345">
        <v>20050323</v>
      </c>
      <c r="L778" s="346" t="s">
        <v>1498</v>
      </c>
      <c r="M778" s="309"/>
      <c r="N778" s="312"/>
    </row>
    <row r="779" spans="1:14" ht="13" hidden="1" x14ac:dyDescent="0.3">
      <c r="A779" s="370" t="s">
        <v>1860</v>
      </c>
      <c r="B779" s="358" t="s">
        <v>1293</v>
      </c>
      <c r="C779" s="358" t="s">
        <v>201</v>
      </c>
      <c r="D779" s="358" t="s">
        <v>329</v>
      </c>
      <c r="E779" s="350" t="str">
        <f t="shared" si="57"/>
        <v>Men Senior</v>
      </c>
      <c r="F779" s="371">
        <v>30816</v>
      </c>
      <c r="G779" s="352">
        <f t="shared" si="54"/>
        <v>44926</v>
      </c>
      <c r="H779" s="353">
        <f t="shared" si="55"/>
        <v>38</v>
      </c>
      <c r="I779" s="350" t="str">
        <f t="shared" si="56"/>
        <v>Senior</v>
      </c>
      <c r="J779" s="349" t="s">
        <v>1318</v>
      </c>
      <c r="K779" s="354">
        <v>8405145219088</v>
      </c>
      <c r="L779" s="355" t="s">
        <v>1501</v>
      </c>
      <c r="M779" s="311"/>
      <c r="N779" s="312"/>
    </row>
    <row r="780" spans="1:14" ht="13" hidden="1" x14ac:dyDescent="0.3">
      <c r="A780" s="370" t="s">
        <v>1861</v>
      </c>
      <c r="B780" s="358" t="s">
        <v>1292</v>
      </c>
      <c r="C780" s="358" t="s">
        <v>1862</v>
      </c>
      <c r="D780" s="358" t="s">
        <v>188</v>
      </c>
      <c r="E780" s="350" t="str">
        <f t="shared" si="57"/>
        <v>Ladies Senior</v>
      </c>
      <c r="F780" s="371">
        <v>30555</v>
      </c>
      <c r="G780" s="352">
        <f t="shared" si="54"/>
        <v>44926</v>
      </c>
      <c r="H780" s="353">
        <f t="shared" si="55"/>
        <v>39</v>
      </c>
      <c r="I780" s="350" t="str">
        <f t="shared" si="56"/>
        <v>Senior</v>
      </c>
      <c r="J780" s="349" t="s">
        <v>67</v>
      </c>
      <c r="K780" s="354">
        <v>8308270121089</v>
      </c>
      <c r="L780" s="355" t="s">
        <v>1501</v>
      </c>
      <c r="M780" s="305"/>
      <c r="N780" s="306"/>
    </row>
    <row r="781" spans="1:14" ht="13" hidden="1" x14ac:dyDescent="0.3">
      <c r="A781" s="367" t="s">
        <v>1863</v>
      </c>
      <c r="B781" s="368" t="s">
        <v>48</v>
      </c>
      <c r="C781" s="368" t="s">
        <v>439</v>
      </c>
      <c r="D781" s="368" t="s">
        <v>1864</v>
      </c>
      <c r="E781" s="341" t="str">
        <f t="shared" si="57"/>
        <v>Men Senior</v>
      </c>
      <c r="F781" s="369">
        <v>31721</v>
      </c>
      <c r="G781" s="343">
        <f t="shared" si="54"/>
        <v>44926</v>
      </c>
      <c r="H781" s="344">
        <f t="shared" si="55"/>
        <v>36</v>
      </c>
      <c r="I781" s="341" t="str">
        <f t="shared" si="56"/>
        <v>Senior</v>
      </c>
      <c r="J781" s="340" t="s">
        <v>1318</v>
      </c>
      <c r="K781" s="345">
        <v>86110500488</v>
      </c>
      <c r="L781" s="346" t="s">
        <v>1498</v>
      </c>
      <c r="M781" s="305"/>
      <c r="N781" s="306"/>
    </row>
    <row r="782" spans="1:14" hidden="1" x14ac:dyDescent="0.25">
      <c r="A782" s="367" t="s">
        <v>1865</v>
      </c>
      <c r="B782" s="368" t="s">
        <v>48</v>
      </c>
      <c r="C782" s="368" t="s">
        <v>1866</v>
      </c>
      <c r="D782" s="368" t="s">
        <v>1777</v>
      </c>
      <c r="E782" s="341" t="str">
        <f t="shared" si="57"/>
        <v>Men Senior</v>
      </c>
      <c r="F782" s="369">
        <v>31539</v>
      </c>
      <c r="G782" s="343">
        <f t="shared" si="54"/>
        <v>44926</v>
      </c>
      <c r="H782" s="344">
        <f t="shared" si="55"/>
        <v>36</v>
      </c>
      <c r="I782" s="341" t="str">
        <f t="shared" si="56"/>
        <v>Senior</v>
      </c>
      <c r="J782" s="340" t="s">
        <v>1318</v>
      </c>
      <c r="K782" s="345">
        <v>8605075157089</v>
      </c>
      <c r="L782" s="346" t="s">
        <v>1501</v>
      </c>
      <c r="M782" s="309"/>
      <c r="N782" s="312"/>
    </row>
    <row r="783" spans="1:14" hidden="1" x14ac:dyDescent="0.25">
      <c r="A783" s="367" t="s">
        <v>1867</v>
      </c>
      <c r="B783" s="368" t="s">
        <v>48</v>
      </c>
      <c r="C783" s="368" t="s">
        <v>1443</v>
      </c>
      <c r="D783" s="368" t="s">
        <v>1868</v>
      </c>
      <c r="E783" s="341" t="str">
        <f t="shared" si="57"/>
        <v>Men Senior</v>
      </c>
      <c r="F783" s="369">
        <v>31284</v>
      </c>
      <c r="G783" s="343">
        <f t="shared" si="54"/>
        <v>44926</v>
      </c>
      <c r="H783" s="344">
        <f t="shared" si="55"/>
        <v>37</v>
      </c>
      <c r="I783" s="341" t="str">
        <f t="shared" si="56"/>
        <v>Senior</v>
      </c>
      <c r="J783" s="340" t="s">
        <v>1318</v>
      </c>
      <c r="K783" s="345">
        <v>85082510867</v>
      </c>
      <c r="L783" s="346" t="s">
        <v>1498</v>
      </c>
      <c r="M783" s="309"/>
      <c r="N783" s="312"/>
    </row>
    <row r="784" spans="1:14" hidden="1" x14ac:dyDescent="0.25">
      <c r="A784" s="370" t="s">
        <v>1869</v>
      </c>
      <c r="B784" s="349" t="s">
        <v>1309</v>
      </c>
      <c r="C784" s="358" t="s">
        <v>2140</v>
      </c>
      <c r="D784" s="358" t="s">
        <v>2141</v>
      </c>
      <c r="E784" s="350" t="str">
        <f t="shared" si="57"/>
        <v>Ladies Senior</v>
      </c>
      <c r="F784" s="371">
        <v>34529</v>
      </c>
      <c r="G784" s="352">
        <f t="shared" si="54"/>
        <v>44926</v>
      </c>
      <c r="H784" s="353">
        <f t="shared" si="55"/>
        <v>28</v>
      </c>
      <c r="I784" s="350" t="str">
        <f t="shared" si="56"/>
        <v>Senior</v>
      </c>
      <c r="J784" s="349" t="s">
        <v>67</v>
      </c>
      <c r="K784" s="354">
        <v>94071401516</v>
      </c>
      <c r="L784" s="355" t="s">
        <v>1498</v>
      </c>
      <c r="M784" s="304"/>
      <c r="N784" s="306"/>
    </row>
    <row r="785" spans="1:14" hidden="1" x14ac:dyDescent="0.25">
      <c r="A785" s="370" t="s">
        <v>1871</v>
      </c>
      <c r="B785" s="349" t="s">
        <v>1292</v>
      </c>
      <c r="C785" s="358" t="s">
        <v>259</v>
      </c>
      <c r="D785" s="358" t="s">
        <v>134</v>
      </c>
      <c r="E785" s="350" t="str">
        <f t="shared" si="57"/>
        <v>Men Veteran</v>
      </c>
      <c r="F785" s="371">
        <v>29766</v>
      </c>
      <c r="G785" s="352">
        <f t="shared" si="54"/>
        <v>44926</v>
      </c>
      <c r="H785" s="353">
        <f t="shared" si="55"/>
        <v>41</v>
      </c>
      <c r="I785" s="350" t="str">
        <f t="shared" si="56"/>
        <v>Veteran</v>
      </c>
      <c r="J785" s="349" t="s">
        <v>1318</v>
      </c>
      <c r="K785" s="354">
        <v>71091800219</v>
      </c>
      <c r="L785" s="355" t="s">
        <v>1498</v>
      </c>
      <c r="M785" s="309"/>
      <c r="N785" s="312"/>
    </row>
    <row r="786" spans="1:14" hidden="1" x14ac:dyDescent="0.25">
      <c r="A786" s="370" t="s">
        <v>1872</v>
      </c>
      <c r="B786" s="358" t="s">
        <v>1292</v>
      </c>
      <c r="C786" s="358" t="s">
        <v>1873</v>
      </c>
      <c r="D786" s="358" t="s">
        <v>1874</v>
      </c>
      <c r="E786" s="350" t="str">
        <f t="shared" si="57"/>
        <v>Men Senior</v>
      </c>
      <c r="F786" s="371">
        <v>31312</v>
      </c>
      <c r="G786" s="352">
        <f t="shared" si="54"/>
        <v>44926</v>
      </c>
      <c r="H786" s="353">
        <f t="shared" si="55"/>
        <v>37</v>
      </c>
      <c r="I786" s="350" t="str">
        <f t="shared" si="56"/>
        <v>Senior</v>
      </c>
      <c r="J786" s="349" t="s">
        <v>1318</v>
      </c>
      <c r="K786" s="354"/>
      <c r="L786" s="355" t="s">
        <v>1498</v>
      </c>
      <c r="M786" s="309"/>
      <c r="N786" s="312"/>
    </row>
    <row r="787" spans="1:14" hidden="1" x14ac:dyDescent="0.25">
      <c r="A787" s="367" t="s">
        <v>1875</v>
      </c>
      <c r="B787" s="340" t="s">
        <v>1637</v>
      </c>
      <c r="C787" s="368" t="s">
        <v>110</v>
      </c>
      <c r="D787" s="368" t="s">
        <v>946</v>
      </c>
      <c r="E787" s="341" t="str">
        <f t="shared" si="57"/>
        <v>Men Senior</v>
      </c>
      <c r="F787" s="369">
        <v>30495</v>
      </c>
      <c r="G787" s="343">
        <f t="shared" si="54"/>
        <v>44926</v>
      </c>
      <c r="H787" s="344">
        <f t="shared" si="55"/>
        <v>39</v>
      </c>
      <c r="I787" s="341" t="str">
        <f t="shared" si="56"/>
        <v>Senior</v>
      </c>
      <c r="J787" s="340" t="s">
        <v>1318</v>
      </c>
      <c r="K787" s="345">
        <v>8306285140086</v>
      </c>
      <c r="L787" s="346" t="s">
        <v>1501</v>
      </c>
      <c r="M787" s="309"/>
      <c r="N787" s="312"/>
    </row>
    <row r="788" spans="1:14" hidden="1" x14ac:dyDescent="0.25">
      <c r="A788" s="370" t="s">
        <v>1876</v>
      </c>
      <c r="B788" s="358" t="s">
        <v>1293</v>
      </c>
      <c r="C788" s="358" t="s">
        <v>257</v>
      </c>
      <c r="D788" s="358" t="s">
        <v>226</v>
      </c>
      <c r="E788" s="350" t="str">
        <f t="shared" si="57"/>
        <v>Men U/21</v>
      </c>
      <c r="F788" s="371">
        <v>37754</v>
      </c>
      <c r="G788" s="352">
        <f t="shared" si="54"/>
        <v>44926</v>
      </c>
      <c r="H788" s="353">
        <f t="shared" si="55"/>
        <v>19</v>
      </c>
      <c r="I788" s="350" t="str">
        <f t="shared" si="56"/>
        <v>U/21</v>
      </c>
      <c r="J788" s="349" t="s">
        <v>1318</v>
      </c>
      <c r="K788" s="354" t="s">
        <v>1614</v>
      </c>
      <c r="L788" s="355" t="s">
        <v>1498</v>
      </c>
      <c r="M788" s="309"/>
      <c r="N788" s="312"/>
    </row>
    <row r="789" spans="1:14" hidden="1" x14ac:dyDescent="0.25">
      <c r="A789" s="367" t="s">
        <v>1877</v>
      </c>
      <c r="B789" s="368" t="s">
        <v>43</v>
      </c>
      <c r="C789" s="368" t="s">
        <v>2142</v>
      </c>
      <c r="D789" s="368" t="s">
        <v>2143</v>
      </c>
      <c r="E789" s="341" t="str">
        <f t="shared" si="57"/>
        <v>Men U/21</v>
      </c>
      <c r="F789" s="369">
        <v>37449</v>
      </c>
      <c r="G789" s="343">
        <f t="shared" si="54"/>
        <v>44926</v>
      </c>
      <c r="H789" s="344">
        <f t="shared" si="55"/>
        <v>20</v>
      </c>
      <c r="I789" s="341" t="str">
        <f t="shared" si="56"/>
        <v>U/21</v>
      </c>
      <c r="J789" s="340" t="s">
        <v>1318</v>
      </c>
      <c r="K789" s="345" t="s">
        <v>2144</v>
      </c>
      <c r="L789" s="346" t="s">
        <v>1498</v>
      </c>
      <c r="M789" s="304"/>
      <c r="N789" s="306"/>
    </row>
    <row r="790" spans="1:14" ht="13" hidden="1" x14ac:dyDescent="0.3">
      <c r="A790" s="370" t="s">
        <v>1878</v>
      </c>
      <c r="B790" s="358" t="s">
        <v>1399</v>
      </c>
      <c r="C790" s="358" t="s">
        <v>1879</v>
      </c>
      <c r="D790" s="358" t="s">
        <v>1880</v>
      </c>
      <c r="E790" s="350" t="str">
        <f t="shared" si="57"/>
        <v>Men Senior</v>
      </c>
      <c r="F790" s="371">
        <v>30539</v>
      </c>
      <c r="G790" s="352">
        <f t="shared" si="54"/>
        <v>44926</v>
      </c>
      <c r="H790" s="353">
        <f t="shared" si="55"/>
        <v>39</v>
      </c>
      <c r="I790" s="350" t="str">
        <f t="shared" si="56"/>
        <v>Senior</v>
      </c>
      <c r="J790" s="349" t="s">
        <v>1318</v>
      </c>
      <c r="K790" s="354">
        <v>83081110033</v>
      </c>
      <c r="L790" s="355" t="s">
        <v>1498</v>
      </c>
      <c r="M790" s="305"/>
      <c r="N790" s="306"/>
    </row>
    <row r="791" spans="1:14" ht="13" hidden="1" x14ac:dyDescent="0.3">
      <c r="A791" s="370" t="s">
        <v>1881</v>
      </c>
      <c r="B791" s="358" t="s">
        <v>1405</v>
      </c>
      <c r="C791" s="358" t="s">
        <v>1882</v>
      </c>
      <c r="D791" s="358" t="s">
        <v>92</v>
      </c>
      <c r="E791" s="350" t="str">
        <f t="shared" si="57"/>
        <v>Men Senior</v>
      </c>
      <c r="F791" s="371">
        <v>30838</v>
      </c>
      <c r="G791" s="352">
        <f t="shared" si="54"/>
        <v>44926</v>
      </c>
      <c r="H791" s="353">
        <f t="shared" si="55"/>
        <v>38</v>
      </c>
      <c r="I791" s="350" t="str">
        <f t="shared" si="56"/>
        <v>Senior</v>
      </c>
      <c r="J791" s="349" t="s">
        <v>1318</v>
      </c>
      <c r="K791" s="354">
        <v>84060510319</v>
      </c>
      <c r="L791" s="355" t="s">
        <v>1498</v>
      </c>
      <c r="M791" s="305"/>
      <c r="N791" s="306"/>
    </row>
    <row r="792" spans="1:14" ht="13" hidden="1" x14ac:dyDescent="0.3">
      <c r="A792" s="370" t="s">
        <v>1883</v>
      </c>
      <c r="B792" s="358" t="s">
        <v>1308</v>
      </c>
      <c r="C792" s="358" t="s">
        <v>1884</v>
      </c>
      <c r="D792" s="358" t="s">
        <v>1885</v>
      </c>
      <c r="E792" s="350" t="str">
        <f t="shared" si="57"/>
        <v>Men Master</v>
      </c>
      <c r="F792" s="371">
        <v>25103</v>
      </c>
      <c r="G792" s="352">
        <f t="shared" si="54"/>
        <v>44926</v>
      </c>
      <c r="H792" s="353">
        <f t="shared" si="55"/>
        <v>54</v>
      </c>
      <c r="I792" s="350" t="str">
        <f t="shared" si="56"/>
        <v>Master</v>
      </c>
      <c r="J792" s="349" t="s">
        <v>1318</v>
      </c>
      <c r="K792" s="354">
        <v>68092200939</v>
      </c>
      <c r="L792" s="355" t="s">
        <v>1498</v>
      </c>
      <c r="M792" s="311"/>
      <c r="N792" s="312"/>
    </row>
    <row r="793" spans="1:14" ht="13" hidden="1" x14ac:dyDescent="0.3">
      <c r="A793" s="367" t="s">
        <v>1886</v>
      </c>
      <c r="B793" s="340" t="s">
        <v>49</v>
      </c>
      <c r="C793" s="368" t="s">
        <v>412</v>
      </c>
      <c r="D793" s="368" t="s">
        <v>1887</v>
      </c>
      <c r="E793" s="341" t="str">
        <f t="shared" si="57"/>
        <v>Men Master</v>
      </c>
      <c r="F793" s="369">
        <v>25555</v>
      </c>
      <c r="G793" s="343">
        <f t="shared" si="54"/>
        <v>44926</v>
      </c>
      <c r="H793" s="344">
        <f t="shared" si="55"/>
        <v>53</v>
      </c>
      <c r="I793" s="341" t="str">
        <f t="shared" si="56"/>
        <v>Master</v>
      </c>
      <c r="J793" s="340" t="s">
        <v>1318</v>
      </c>
      <c r="K793" s="345">
        <v>69121800510</v>
      </c>
      <c r="L793" s="346" t="s">
        <v>1498</v>
      </c>
      <c r="M793" s="311"/>
      <c r="N793" s="312"/>
    </row>
    <row r="794" spans="1:14" ht="13" hidden="1" x14ac:dyDescent="0.3">
      <c r="A794" s="339" t="s">
        <v>1888</v>
      </c>
      <c r="B794" s="332" t="s">
        <v>1634</v>
      </c>
      <c r="C794" s="340" t="s">
        <v>1889</v>
      </c>
      <c r="D794" s="340" t="s">
        <v>134</v>
      </c>
      <c r="E794" s="341" t="str">
        <f t="shared" si="57"/>
        <v>Men Senior</v>
      </c>
      <c r="F794" s="342">
        <v>35873</v>
      </c>
      <c r="G794" s="343">
        <f t="shared" si="54"/>
        <v>44926</v>
      </c>
      <c r="H794" s="344">
        <f t="shared" si="55"/>
        <v>24</v>
      </c>
      <c r="I794" s="341" t="str">
        <f t="shared" si="56"/>
        <v>Senior</v>
      </c>
      <c r="J794" s="340" t="s">
        <v>1318</v>
      </c>
      <c r="K794" s="345">
        <v>98031900035</v>
      </c>
      <c r="L794" s="346" t="s">
        <v>1498</v>
      </c>
      <c r="M794" s="311"/>
      <c r="N794" s="312"/>
    </row>
    <row r="795" spans="1:14" ht="13" hidden="1" x14ac:dyDescent="0.3">
      <c r="A795" s="370" t="s">
        <v>1890</v>
      </c>
      <c r="B795" s="358" t="s">
        <v>1431</v>
      </c>
      <c r="C795" s="358" t="s">
        <v>1470</v>
      </c>
      <c r="D795" s="358" t="s">
        <v>1814</v>
      </c>
      <c r="E795" s="350" t="str">
        <f t="shared" si="57"/>
        <v>Men Veteran</v>
      </c>
      <c r="F795" s="371">
        <v>27828</v>
      </c>
      <c r="G795" s="352">
        <f t="shared" si="54"/>
        <v>44926</v>
      </c>
      <c r="H795" s="353">
        <f t="shared" si="55"/>
        <v>46</v>
      </c>
      <c r="I795" s="350" t="str">
        <f t="shared" si="56"/>
        <v>Veteran</v>
      </c>
      <c r="J795" s="349" t="s">
        <v>1318</v>
      </c>
      <c r="K795" s="354">
        <v>76030900013</v>
      </c>
      <c r="L795" s="355" t="s">
        <v>1498</v>
      </c>
      <c r="M795" s="311"/>
      <c r="N795" s="312"/>
    </row>
    <row r="796" spans="1:14" ht="13" hidden="1" x14ac:dyDescent="0.3">
      <c r="A796" s="367" t="s">
        <v>1891</v>
      </c>
      <c r="B796" s="340" t="s">
        <v>1637</v>
      </c>
      <c r="C796" s="368" t="s">
        <v>149</v>
      </c>
      <c r="D796" s="368" t="s">
        <v>223</v>
      </c>
      <c r="E796" s="341" t="str">
        <f t="shared" si="57"/>
        <v>Men Senior</v>
      </c>
      <c r="F796" s="369">
        <v>34738</v>
      </c>
      <c r="G796" s="343">
        <f t="shared" si="54"/>
        <v>44926</v>
      </c>
      <c r="H796" s="344">
        <f t="shared" si="55"/>
        <v>27</v>
      </c>
      <c r="I796" s="341" t="str">
        <f t="shared" si="56"/>
        <v>Senior</v>
      </c>
      <c r="J796" s="340" t="s">
        <v>1318</v>
      </c>
      <c r="K796" s="345">
        <v>95020800317</v>
      </c>
      <c r="L796" s="346" t="s">
        <v>1498</v>
      </c>
      <c r="M796" s="311"/>
      <c r="N796" s="312"/>
    </row>
    <row r="797" spans="1:14" ht="13" hidden="1" x14ac:dyDescent="0.3">
      <c r="A797" s="367" t="s">
        <v>1892</v>
      </c>
      <c r="B797" s="368" t="s">
        <v>38</v>
      </c>
      <c r="C797" s="368" t="s">
        <v>1893</v>
      </c>
      <c r="D797" s="368" t="s">
        <v>1745</v>
      </c>
      <c r="E797" s="341" t="str">
        <f t="shared" si="57"/>
        <v>Men Senior</v>
      </c>
      <c r="F797" s="369">
        <v>33805</v>
      </c>
      <c r="G797" s="343">
        <f t="shared" si="54"/>
        <v>44926</v>
      </c>
      <c r="H797" s="344">
        <f t="shared" si="55"/>
        <v>30</v>
      </c>
      <c r="I797" s="341" t="str">
        <f t="shared" si="56"/>
        <v>Senior</v>
      </c>
      <c r="J797" s="340" t="s">
        <v>1318</v>
      </c>
      <c r="K797" s="345">
        <v>92072000343</v>
      </c>
      <c r="L797" s="346" t="s">
        <v>1498</v>
      </c>
      <c r="M797" s="311"/>
      <c r="N797" s="312"/>
    </row>
    <row r="798" spans="1:14" ht="13" hidden="1" x14ac:dyDescent="0.3">
      <c r="A798" s="370" t="s">
        <v>1894</v>
      </c>
      <c r="B798" s="358" t="s">
        <v>1405</v>
      </c>
      <c r="C798" s="358" t="s">
        <v>110</v>
      </c>
      <c r="D798" s="358" t="s">
        <v>133</v>
      </c>
      <c r="E798" s="350" t="str">
        <f t="shared" si="57"/>
        <v>Men Senior</v>
      </c>
      <c r="F798" s="371">
        <v>32273</v>
      </c>
      <c r="G798" s="352">
        <f t="shared" si="54"/>
        <v>44926</v>
      </c>
      <c r="H798" s="353">
        <f t="shared" si="55"/>
        <v>34</v>
      </c>
      <c r="I798" s="350" t="str">
        <f t="shared" si="56"/>
        <v>Senior</v>
      </c>
      <c r="J798" s="349" t="s">
        <v>1318</v>
      </c>
      <c r="K798" s="354">
        <v>88051000072</v>
      </c>
      <c r="L798" s="355" t="s">
        <v>1498</v>
      </c>
      <c r="M798" s="305"/>
      <c r="N798" s="306"/>
    </row>
    <row r="799" spans="1:14" ht="13" hidden="1" x14ac:dyDescent="0.3">
      <c r="A799" s="370" t="s">
        <v>1895</v>
      </c>
      <c r="B799" s="358" t="s">
        <v>1405</v>
      </c>
      <c r="C799" s="358" t="s">
        <v>1896</v>
      </c>
      <c r="D799" s="358" t="s">
        <v>1897</v>
      </c>
      <c r="E799" s="350" t="str">
        <f t="shared" si="57"/>
        <v>Men Senior</v>
      </c>
      <c r="F799" s="371">
        <v>32680</v>
      </c>
      <c r="G799" s="352">
        <f t="shared" si="54"/>
        <v>44926</v>
      </c>
      <c r="H799" s="353">
        <f t="shared" si="55"/>
        <v>33</v>
      </c>
      <c r="I799" s="350" t="str">
        <f t="shared" si="56"/>
        <v>Senior</v>
      </c>
      <c r="J799" s="349" t="s">
        <v>1318</v>
      </c>
      <c r="K799" s="354">
        <v>89062100147</v>
      </c>
      <c r="L799" s="355" t="s">
        <v>1498</v>
      </c>
      <c r="M799" s="305"/>
      <c r="N799" s="306"/>
    </row>
    <row r="800" spans="1:14" hidden="1" x14ac:dyDescent="0.25">
      <c r="A800" s="367" t="s">
        <v>1898</v>
      </c>
      <c r="B800" s="368" t="s">
        <v>50</v>
      </c>
      <c r="C800" s="368" t="s">
        <v>1118</v>
      </c>
      <c r="D800" s="368" t="s">
        <v>340</v>
      </c>
      <c r="E800" s="341" t="str">
        <f t="shared" si="57"/>
        <v>Men Senior</v>
      </c>
      <c r="F800" s="369">
        <v>30612</v>
      </c>
      <c r="G800" s="343">
        <f t="shared" si="54"/>
        <v>44926</v>
      </c>
      <c r="H800" s="344">
        <f t="shared" si="55"/>
        <v>39</v>
      </c>
      <c r="I800" s="341" t="str">
        <f t="shared" si="56"/>
        <v>Senior</v>
      </c>
      <c r="J800" s="340" t="s">
        <v>1318</v>
      </c>
      <c r="K800" s="345">
        <v>8310235043085</v>
      </c>
      <c r="L800" s="346" t="s">
        <v>1498</v>
      </c>
      <c r="M800" s="309"/>
      <c r="N800" s="312"/>
    </row>
    <row r="801" spans="1:14" hidden="1" x14ac:dyDescent="0.25">
      <c r="A801" s="370" t="s">
        <v>1899</v>
      </c>
      <c r="B801" s="358" t="s">
        <v>1405</v>
      </c>
      <c r="C801" s="358" t="s">
        <v>1621</v>
      </c>
      <c r="D801" s="358" t="s">
        <v>946</v>
      </c>
      <c r="E801" s="350" t="str">
        <f t="shared" si="57"/>
        <v>Men Grand Masters</v>
      </c>
      <c r="F801" s="371">
        <v>22465</v>
      </c>
      <c r="G801" s="352">
        <f t="shared" si="54"/>
        <v>44926</v>
      </c>
      <c r="H801" s="353">
        <f t="shared" si="55"/>
        <v>61</v>
      </c>
      <c r="I801" s="350" t="str">
        <f t="shared" si="56"/>
        <v>Grand Masters</v>
      </c>
      <c r="J801" s="349" t="s">
        <v>1318</v>
      </c>
      <c r="K801" s="354">
        <v>61070300039</v>
      </c>
      <c r="L801" s="355" t="s">
        <v>1498</v>
      </c>
      <c r="M801" s="304"/>
      <c r="N801" s="306"/>
    </row>
    <row r="802" spans="1:14" hidden="1" x14ac:dyDescent="0.25">
      <c r="A802" s="348" t="s">
        <v>1900</v>
      </c>
      <c r="B802" s="349" t="s">
        <v>1987</v>
      </c>
      <c r="C802" s="349" t="s">
        <v>2145</v>
      </c>
      <c r="D802" s="349" t="s">
        <v>946</v>
      </c>
      <c r="E802" s="350" t="str">
        <f t="shared" si="57"/>
        <v>Ladies Senior</v>
      </c>
      <c r="F802" s="351">
        <v>34619</v>
      </c>
      <c r="G802" s="352">
        <f t="shared" si="54"/>
        <v>44926</v>
      </c>
      <c r="H802" s="353">
        <f t="shared" si="55"/>
        <v>28</v>
      </c>
      <c r="I802" s="350" t="str">
        <f t="shared" si="56"/>
        <v>Senior</v>
      </c>
      <c r="J802" s="349" t="s">
        <v>67</v>
      </c>
      <c r="K802" s="354">
        <v>94101200424</v>
      </c>
      <c r="L802" s="355" t="s">
        <v>1498</v>
      </c>
      <c r="M802" s="304"/>
      <c r="N802" s="306"/>
    </row>
    <row r="803" spans="1:14" hidden="1" x14ac:dyDescent="0.25">
      <c r="A803" s="370" t="s">
        <v>1901</v>
      </c>
      <c r="B803" s="358" t="s">
        <v>1405</v>
      </c>
      <c r="C803" s="358" t="s">
        <v>411</v>
      </c>
      <c r="D803" s="358" t="s">
        <v>336</v>
      </c>
      <c r="E803" s="350" t="str">
        <f t="shared" si="57"/>
        <v>Men Veteran</v>
      </c>
      <c r="F803" s="371">
        <v>30076</v>
      </c>
      <c r="G803" s="352">
        <f t="shared" si="54"/>
        <v>44926</v>
      </c>
      <c r="H803" s="353">
        <f t="shared" si="55"/>
        <v>40</v>
      </c>
      <c r="I803" s="350" t="str">
        <f t="shared" si="56"/>
        <v>Veteran</v>
      </c>
      <c r="J803" s="349" t="s">
        <v>1318</v>
      </c>
      <c r="K803" s="354">
        <v>82050511450</v>
      </c>
      <c r="L803" s="355" t="s">
        <v>1498</v>
      </c>
      <c r="M803" s="309"/>
      <c r="N803" s="312"/>
    </row>
    <row r="804" spans="1:14" hidden="1" x14ac:dyDescent="0.25">
      <c r="A804" s="367" t="s">
        <v>1902</v>
      </c>
      <c r="B804" s="340" t="s">
        <v>47</v>
      </c>
      <c r="C804" s="368" t="s">
        <v>107</v>
      </c>
      <c r="D804" s="368" t="s">
        <v>1284</v>
      </c>
      <c r="E804" s="341" t="str">
        <f t="shared" si="57"/>
        <v>Men Senior</v>
      </c>
      <c r="F804" s="369">
        <v>32628</v>
      </c>
      <c r="G804" s="343">
        <f t="shared" si="54"/>
        <v>44926</v>
      </c>
      <c r="H804" s="344">
        <f t="shared" si="55"/>
        <v>33</v>
      </c>
      <c r="I804" s="341" t="str">
        <f t="shared" si="56"/>
        <v>Senior</v>
      </c>
      <c r="J804" s="340" t="s">
        <v>1318</v>
      </c>
      <c r="K804" s="345">
        <v>89043000307</v>
      </c>
      <c r="L804" s="346" t="s">
        <v>1498</v>
      </c>
      <c r="M804" s="309"/>
      <c r="N804" s="312"/>
    </row>
    <row r="805" spans="1:14" hidden="1" x14ac:dyDescent="0.25">
      <c r="A805" s="370" t="s">
        <v>1903</v>
      </c>
      <c r="B805" s="358" t="s">
        <v>1405</v>
      </c>
      <c r="C805" s="358" t="s">
        <v>106</v>
      </c>
      <c r="D805" s="358" t="s">
        <v>134</v>
      </c>
      <c r="E805" s="350" t="str">
        <f t="shared" si="57"/>
        <v>Men Senior</v>
      </c>
      <c r="F805" s="371">
        <v>33200</v>
      </c>
      <c r="G805" s="352">
        <f t="shared" ref="G805:G868" si="58">$G$5</f>
        <v>44926</v>
      </c>
      <c r="H805" s="353">
        <f t="shared" ref="H805:H868" si="59">INT(YEARFRAC(F805,G805))</f>
        <v>32</v>
      </c>
      <c r="I805" s="350" t="str">
        <f t="shared" ref="I805:I829" si="60">IF(H805="","Senior",IF(H805&gt;59.999,"Grand Masters",IF(H805&gt;49.999,"Master",IF(H805&gt;39.999,"Veteran",IF(H805&gt;21.999,"Senior",IF(H805&gt;16.999,"U/21","U/16"))))))</f>
        <v>Senior</v>
      </c>
      <c r="J805" s="349" t="s">
        <v>1318</v>
      </c>
      <c r="K805" s="354">
        <v>90112300219</v>
      </c>
      <c r="L805" s="355" t="s">
        <v>1498</v>
      </c>
      <c r="M805" s="304"/>
      <c r="N805" s="306"/>
    </row>
    <row r="806" spans="1:14" hidden="1" x14ac:dyDescent="0.25">
      <c r="A806" s="367" t="s">
        <v>1904</v>
      </c>
      <c r="B806" s="368" t="s">
        <v>47</v>
      </c>
      <c r="C806" s="368" t="s">
        <v>1768</v>
      </c>
      <c r="D806" s="368" t="s">
        <v>134</v>
      </c>
      <c r="E806" s="341" t="str">
        <f t="shared" si="57"/>
        <v>Men Veteran</v>
      </c>
      <c r="F806" s="369">
        <v>30202</v>
      </c>
      <c r="G806" s="343">
        <f t="shared" si="58"/>
        <v>44926</v>
      </c>
      <c r="H806" s="344">
        <f t="shared" si="59"/>
        <v>40</v>
      </c>
      <c r="I806" s="341" t="str">
        <f t="shared" si="60"/>
        <v>Veteran</v>
      </c>
      <c r="J806" s="340" t="s">
        <v>1318</v>
      </c>
      <c r="K806" s="345">
        <v>82090811250</v>
      </c>
      <c r="L806" s="346" t="s">
        <v>1498</v>
      </c>
      <c r="M806" s="309"/>
      <c r="N806" s="312"/>
    </row>
    <row r="807" spans="1:14" hidden="1" x14ac:dyDescent="0.25">
      <c r="A807" s="370" t="s">
        <v>1905</v>
      </c>
      <c r="B807" s="358" t="s">
        <v>1405</v>
      </c>
      <c r="C807" s="358" t="s">
        <v>1906</v>
      </c>
      <c r="D807" s="358" t="s">
        <v>102</v>
      </c>
      <c r="E807" s="350" t="str">
        <f t="shared" si="57"/>
        <v>Men U/21</v>
      </c>
      <c r="F807" s="371">
        <v>36972</v>
      </c>
      <c r="G807" s="352">
        <f t="shared" si="58"/>
        <v>44926</v>
      </c>
      <c r="H807" s="353">
        <f t="shared" si="59"/>
        <v>21</v>
      </c>
      <c r="I807" s="350" t="str">
        <f t="shared" si="60"/>
        <v>U/21</v>
      </c>
      <c r="J807" s="349" t="s">
        <v>1318</v>
      </c>
      <c r="K807" s="354">
        <v>1032200127</v>
      </c>
      <c r="L807" s="355" t="s">
        <v>1498</v>
      </c>
      <c r="M807" s="309"/>
      <c r="N807" s="312"/>
    </row>
    <row r="808" spans="1:14" hidden="1" x14ac:dyDescent="0.25">
      <c r="A808" s="370" t="s">
        <v>1907</v>
      </c>
      <c r="B808" s="358" t="s">
        <v>1405</v>
      </c>
      <c r="C808" s="358" t="s">
        <v>1908</v>
      </c>
      <c r="D808" s="358" t="s">
        <v>83</v>
      </c>
      <c r="E808" s="350" t="str">
        <f t="shared" si="57"/>
        <v>Men Senior</v>
      </c>
      <c r="F808" s="371">
        <v>32452</v>
      </c>
      <c r="G808" s="352">
        <f t="shared" si="58"/>
        <v>44926</v>
      </c>
      <c r="H808" s="353">
        <f t="shared" si="59"/>
        <v>34</v>
      </c>
      <c r="I808" s="350" t="str">
        <f t="shared" si="60"/>
        <v>Senior</v>
      </c>
      <c r="J808" s="349" t="s">
        <v>1318</v>
      </c>
      <c r="K808" s="354">
        <v>88110500048</v>
      </c>
      <c r="L808" s="355" t="s">
        <v>1498</v>
      </c>
      <c r="M808" s="304"/>
      <c r="N808" s="306"/>
    </row>
    <row r="809" spans="1:14" hidden="1" x14ac:dyDescent="0.25">
      <c r="A809" s="370" t="s">
        <v>1909</v>
      </c>
      <c r="B809" s="358" t="s">
        <v>1749</v>
      </c>
      <c r="C809" s="358" t="s">
        <v>106</v>
      </c>
      <c r="D809" s="358" t="s">
        <v>340</v>
      </c>
      <c r="E809" s="350" t="str">
        <f t="shared" si="57"/>
        <v>Men Master</v>
      </c>
      <c r="F809" s="371">
        <v>24702</v>
      </c>
      <c r="G809" s="352">
        <f t="shared" si="58"/>
        <v>44926</v>
      </c>
      <c r="H809" s="353">
        <f t="shared" si="59"/>
        <v>55</v>
      </c>
      <c r="I809" s="350" t="str">
        <f t="shared" si="60"/>
        <v>Master</v>
      </c>
      <c r="J809" s="349" t="s">
        <v>1318</v>
      </c>
      <c r="K809" s="354">
        <v>67081800238</v>
      </c>
      <c r="L809" s="355" t="s">
        <v>1498</v>
      </c>
      <c r="M809" s="304"/>
      <c r="N809" s="306"/>
    </row>
    <row r="810" spans="1:14" hidden="1" x14ac:dyDescent="0.25">
      <c r="A810" s="370" t="s">
        <v>1910</v>
      </c>
      <c r="B810" s="358" t="s">
        <v>1911</v>
      </c>
      <c r="C810" s="358" t="s">
        <v>1912</v>
      </c>
      <c r="D810" s="358" t="s">
        <v>1913</v>
      </c>
      <c r="E810" s="350" t="str">
        <f t="shared" si="57"/>
        <v>Men Veteran</v>
      </c>
      <c r="F810" s="371">
        <v>30225</v>
      </c>
      <c r="G810" s="352">
        <f t="shared" si="58"/>
        <v>44926</v>
      </c>
      <c r="H810" s="353">
        <f t="shared" si="59"/>
        <v>40</v>
      </c>
      <c r="I810" s="350" t="str">
        <f t="shared" si="60"/>
        <v>Veteran</v>
      </c>
      <c r="J810" s="349" t="s">
        <v>1318</v>
      </c>
      <c r="K810" s="354" t="s">
        <v>1914</v>
      </c>
      <c r="L810" s="355" t="s">
        <v>1498</v>
      </c>
      <c r="M810" s="314"/>
      <c r="N810" s="315"/>
    </row>
    <row r="811" spans="1:14" hidden="1" x14ac:dyDescent="0.25">
      <c r="A811" s="367" t="s">
        <v>1640</v>
      </c>
      <c r="B811" s="368" t="s">
        <v>43</v>
      </c>
      <c r="C811" s="368" t="s">
        <v>361</v>
      </c>
      <c r="D811" s="368" t="s">
        <v>1915</v>
      </c>
      <c r="E811" s="341" t="str">
        <f t="shared" si="57"/>
        <v>Men Veteran</v>
      </c>
      <c r="F811" s="369">
        <v>29076</v>
      </c>
      <c r="G811" s="343">
        <f t="shared" si="58"/>
        <v>44926</v>
      </c>
      <c r="H811" s="344">
        <f t="shared" si="59"/>
        <v>43</v>
      </c>
      <c r="I811" s="341" t="str">
        <f t="shared" si="60"/>
        <v>Veteran</v>
      </c>
      <c r="J811" s="340" t="s">
        <v>1318</v>
      </c>
      <c r="K811" s="345">
        <v>79080900044</v>
      </c>
      <c r="L811" s="346" t="s">
        <v>1498</v>
      </c>
      <c r="M811" s="317"/>
      <c r="N811" s="316"/>
    </row>
    <row r="812" spans="1:14" hidden="1" x14ac:dyDescent="0.25">
      <c r="A812" s="370" t="s">
        <v>1641</v>
      </c>
      <c r="B812" s="358" t="s">
        <v>1517</v>
      </c>
      <c r="C812" s="358" t="s">
        <v>1916</v>
      </c>
      <c r="D812" s="358" t="s">
        <v>134</v>
      </c>
      <c r="E812" s="350" t="str">
        <f t="shared" si="57"/>
        <v>Men Senior</v>
      </c>
      <c r="F812" s="371">
        <v>30881</v>
      </c>
      <c r="G812" s="352">
        <f t="shared" si="58"/>
        <v>44926</v>
      </c>
      <c r="H812" s="353">
        <f t="shared" si="59"/>
        <v>38</v>
      </c>
      <c r="I812" s="350" t="str">
        <f t="shared" si="60"/>
        <v>Senior</v>
      </c>
      <c r="J812" s="349" t="s">
        <v>1318</v>
      </c>
      <c r="K812" s="354">
        <v>84071810227</v>
      </c>
      <c r="L812" s="355" t="s">
        <v>1498</v>
      </c>
      <c r="M812" s="304"/>
      <c r="N812" s="306"/>
    </row>
    <row r="813" spans="1:14" ht="13" hidden="1" x14ac:dyDescent="0.3">
      <c r="A813" s="370" t="s">
        <v>1642</v>
      </c>
      <c r="B813" s="358" t="s">
        <v>1749</v>
      </c>
      <c r="C813" s="358" t="s">
        <v>225</v>
      </c>
      <c r="D813" s="358" t="s">
        <v>1316</v>
      </c>
      <c r="E813" s="350" t="str">
        <f t="shared" si="57"/>
        <v>Men Senior</v>
      </c>
      <c r="F813" s="371">
        <v>33777</v>
      </c>
      <c r="G813" s="352">
        <f t="shared" si="58"/>
        <v>44926</v>
      </c>
      <c r="H813" s="353">
        <f t="shared" si="59"/>
        <v>30</v>
      </c>
      <c r="I813" s="350" t="str">
        <f t="shared" si="60"/>
        <v>Senior</v>
      </c>
      <c r="J813" s="349" t="s">
        <v>1318</v>
      </c>
      <c r="K813" s="354">
        <v>92062200684</v>
      </c>
      <c r="L813" s="355" t="s">
        <v>1498</v>
      </c>
      <c r="M813" s="305"/>
      <c r="N813" s="306"/>
    </row>
    <row r="814" spans="1:14" hidden="1" x14ac:dyDescent="0.25">
      <c r="A814" s="372" t="s">
        <v>1643</v>
      </c>
      <c r="B814" s="366" t="s">
        <v>41</v>
      </c>
      <c r="C814" s="366" t="s">
        <v>181</v>
      </c>
      <c r="D814" s="366" t="s">
        <v>1222</v>
      </c>
      <c r="E814" s="333" t="str">
        <f t="shared" si="57"/>
        <v>Men Senior</v>
      </c>
      <c r="F814" s="373">
        <v>34169</v>
      </c>
      <c r="G814" s="335">
        <f t="shared" si="58"/>
        <v>44926</v>
      </c>
      <c r="H814" s="336">
        <f t="shared" si="59"/>
        <v>29</v>
      </c>
      <c r="I814" s="333" t="str">
        <f t="shared" si="60"/>
        <v>Senior</v>
      </c>
      <c r="J814" s="332" t="s">
        <v>1318</v>
      </c>
      <c r="K814" s="337">
        <v>93071900147</v>
      </c>
      <c r="L814" s="338" t="s">
        <v>1498</v>
      </c>
      <c r="M814" s="309"/>
      <c r="N814" s="312"/>
    </row>
    <row r="815" spans="1:14" hidden="1" x14ac:dyDescent="0.25">
      <c r="A815" s="367" t="s">
        <v>1644</v>
      </c>
      <c r="B815" s="368" t="s">
        <v>43</v>
      </c>
      <c r="C815" s="368" t="s">
        <v>95</v>
      </c>
      <c r="D815" s="368" t="s">
        <v>222</v>
      </c>
      <c r="E815" s="341" t="str">
        <f t="shared" ref="E815:E878" si="61">IF(C815="NEW NAME","",CONCATENATE(J815," ",I815))</f>
        <v>Men Veteran</v>
      </c>
      <c r="F815" s="369">
        <v>27333</v>
      </c>
      <c r="G815" s="343">
        <f t="shared" si="58"/>
        <v>44926</v>
      </c>
      <c r="H815" s="344">
        <f t="shared" si="59"/>
        <v>48</v>
      </c>
      <c r="I815" s="341" t="str">
        <f t="shared" si="60"/>
        <v>Veteran</v>
      </c>
      <c r="J815" s="340" t="s">
        <v>1318</v>
      </c>
      <c r="K815" s="345">
        <v>741031114086</v>
      </c>
      <c r="L815" s="346" t="s">
        <v>1501</v>
      </c>
      <c r="M815" s="309"/>
      <c r="N815" s="312"/>
    </row>
    <row r="816" spans="1:14" hidden="1" x14ac:dyDescent="0.25">
      <c r="A816" s="370" t="s">
        <v>1645</v>
      </c>
      <c r="B816" s="358" t="s">
        <v>1405</v>
      </c>
      <c r="C816" s="358" t="s">
        <v>1917</v>
      </c>
      <c r="D816" s="358" t="s">
        <v>1918</v>
      </c>
      <c r="E816" s="350" t="str">
        <f t="shared" si="61"/>
        <v>Ladies Veteran</v>
      </c>
      <c r="F816" s="371">
        <v>27420</v>
      </c>
      <c r="G816" s="352">
        <f t="shared" si="58"/>
        <v>44926</v>
      </c>
      <c r="H816" s="353">
        <f t="shared" si="59"/>
        <v>47</v>
      </c>
      <c r="I816" s="350" t="str">
        <f t="shared" si="60"/>
        <v>Veteran</v>
      </c>
      <c r="J816" s="349" t="s">
        <v>67</v>
      </c>
      <c r="K816" s="354">
        <v>75012610172</v>
      </c>
      <c r="L816" s="355" t="s">
        <v>1498</v>
      </c>
      <c r="M816" s="304"/>
      <c r="N816" s="306"/>
    </row>
    <row r="817" spans="1:14" hidden="1" x14ac:dyDescent="0.25">
      <c r="A817" s="370" t="s">
        <v>1646</v>
      </c>
      <c r="B817" s="358" t="s">
        <v>1384</v>
      </c>
      <c r="C817" s="358" t="s">
        <v>1156</v>
      </c>
      <c r="D817" s="358" t="s">
        <v>436</v>
      </c>
      <c r="E817" s="350" t="str">
        <f t="shared" si="61"/>
        <v>Men Senior</v>
      </c>
      <c r="F817" s="371">
        <v>32556</v>
      </c>
      <c r="G817" s="352">
        <f t="shared" si="58"/>
        <v>44926</v>
      </c>
      <c r="H817" s="353">
        <f t="shared" si="59"/>
        <v>33</v>
      </c>
      <c r="I817" s="350" t="str">
        <f t="shared" si="60"/>
        <v>Senior</v>
      </c>
      <c r="J817" s="349" t="s">
        <v>1318</v>
      </c>
      <c r="K817" s="354">
        <v>89021700042</v>
      </c>
      <c r="L817" s="355" t="s">
        <v>1498</v>
      </c>
      <c r="M817" s="304"/>
      <c r="N817" s="306"/>
    </row>
    <row r="818" spans="1:14" hidden="1" x14ac:dyDescent="0.25">
      <c r="A818" s="339" t="s">
        <v>1647</v>
      </c>
      <c r="B818" s="332" t="s">
        <v>1634</v>
      </c>
      <c r="C818" s="340" t="s">
        <v>1919</v>
      </c>
      <c r="D818" s="340" t="s">
        <v>1920</v>
      </c>
      <c r="E818" s="341" t="str">
        <f t="shared" si="61"/>
        <v>Men Senior</v>
      </c>
      <c r="F818" s="342">
        <v>32176</v>
      </c>
      <c r="G818" s="343">
        <f t="shared" si="58"/>
        <v>44926</v>
      </c>
      <c r="H818" s="344">
        <f t="shared" si="59"/>
        <v>34</v>
      </c>
      <c r="I818" s="341" t="str">
        <f t="shared" si="60"/>
        <v>Senior</v>
      </c>
      <c r="J818" s="340" t="s">
        <v>1318</v>
      </c>
      <c r="K818" s="345">
        <v>8802035145086</v>
      </c>
      <c r="L818" s="346" t="s">
        <v>1501</v>
      </c>
      <c r="M818" s="309"/>
      <c r="N818" s="312"/>
    </row>
    <row r="819" spans="1:14" hidden="1" x14ac:dyDescent="0.25">
      <c r="A819" s="339" t="s">
        <v>1648</v>
      </c>
      <c r="B819" s="340" t="s">
        <v>39</v>
      </c>
      <c r="C819" s="340" t="s">
        <v>473</v>
      </c>
      <c r="D819" s="340" t="s">
        <v>1920</v>
      </c>
      <c r="E819" s="341" t="str">
        <f t="shared" si="61"/>
        <v>Ladies Veteran</v>
      </c>
      <c r="F819" s="342">
        <v>27862</v>
      </c>
      <c r="G819" s="343">
        <f t="shared" si="58"/>
        <v>44926</v>
      </c>
      <c r="H819" s="344">
        <f t="shared" si="59"/>
        <v>46</v>
      </c>
      <c r="I819" s="341" t="str">
        <f t="shared" si="60"/>
        <v>Veteran</v>
      </c>
      <c r="J819" s="340" t="s">
        <v>67</v>
      </c>
      <c r="K819" s="345">
        <v>7604120008083</v>
      </c>
      <c r="L819" s="346" t="s">
        <v>1498</v>
      </c>
      <c r="M819" s="309"/>
      <c r="N819" s="312"/>
    </row>
    <row r="820" spans="1:14" ht="13" hidden="1" x14ac:dyDescent="0.3">
      <c r="A820" s="367" t="s">
        <v>1649</v>
      </c>
      <c r="B820" s="368" t="s">
        <v>48</v>
      </c>
      <c r="C820" s="368" t="s">
        <v>250</v>
      </c>
      <c r="D820" s="368" t="s">
        <v>355</v>
      </c>
      <c r="E820" s="341" t="str">
        <f t="shared" si="61"/>
        <v>Men Senior</v>
      </c>
      <c r="F820" s="369">
        <v>30877</v>
      </c>
      <c r="G820" s="343">
        <f t="shared" si="58"/>
        <v>44926</v>
      </c>
      <c r="H820" s="344">
        <f t="shared" si="59"/>
        <v>38</v>
      </c>
      <c r="I820" s="341" t="str">
        <f t="shared" si="60"/>
        <v>Senior</v>
      </c>
      <c r="J820" s="340" t="s">
        <v>1318</v>
      </c>
      <c r="K820" s="345">
        <v>84071410407</v>
      </c>
      <c r="L820" s="346" t="s">
        <v>1498</v>
      </c>
      <c r="M820" s="311"/>
      <c r="N820" s="312"/>
    </row>
    <row r="821" spans="1:14" ht="13" hidden="1" x14ac:dyDescent="0.3">
      <c r="A821" s="370" t="s">
        <v>1650</v>
      </c>
      <c r="B821" s="358" t="s">
        <v>1293</v>
      </c>
      <c r="C821" s="358" t="s">
        <v>141</v>
      </c>
      <c r="D821" s="358" t="s">
        <v>407</v>
      </c>
      <c r="E821" s="350" t="str">
        <f t="shared" si="61"/>
        <v>Men Master</v>
      </c>
      <c r="F821" s="371">
        <v>25463</v>
      </c>
      <c r="G821" s="352">
        <f t="shared" si="58"/>
        <v>44926</v>
      </c>
      <c r="H821" s="353">
        <f t="shared" si="59"/>
        <v>53</v>
      </c>
      <c r="I821" s="350" t="str">
        <f t="shared" si="60"/>
        <v>Master</v>
      </c>
      <c r="J821" s="349" t="s">
        <v>1318</v>
      </c>
      <c r="K821" s="354">
        <v>69091700084</v>
      </c>
      <c r="L821" s="355" t="s">
        <v>1498</v>
      </c>
      <c r="M821" s="311"/>
      <c r="N821" s="312"/>
    </row>
    <row r="822" spans="1:14" ht="13" hidden="1" x14ac:dyDescent="0.3">
      <c r="A822" s="370" t="s">
        <v>1651</v>
      </c>
      <c r="B822" s="358" t="s">
        <v>1293</v>
      </c>
      <c r="C822" s="358" t="s">
        <v>1921</v>
      </c>
      <c r="D822" s="358" t="s">
        <v>407</v>
      </c>
      <c r="E822" s="350" t="str">
        <f t="shared" si="61"/>
        <v>Men Senior</v>
      </c>
      <c r="F822" s="371">
        <v>35812</v>
      </c>
      <c r="G822" s="352">
        <f t="shared" si="58"/>
        <v>44926</v>
      </c>
      <c r="H822" s="353">
        <f t="shared" si="59"/>
        <v>24</v>
      </c>
      <c r="I822" s="350" t="str">
        <f t="shared" si="60"/>
        <v>Senior</v>
      </c>
      <c r="J822" s="349" t="s">
        <v>1318</v>
      </c>
      <c r="K822" s="354">
        <v>98011700162</v>
      </c>
      <c r="L822" s="355" t="s">
        <v>1498</v>
      </c>
      <c r="M822" s="311"/>
      <c r="N822" s="312"/>
    </row>
    <row r="823" spans="1:14" ht="14" hidden="1" x14ac:dyDescent="0.3">
      <c r="A823" s="370" t="s">
        <v>1652</v>
      </c>
      <c r="B823" s="358" t="s">
        <v>1517</v>
      </c>
      <c r="C823" s="358" t="s">
        <v>1922</v>
      </c>
      <c r="D823" s="358" t="s">
        <v>1923</v>
      </c>
      <c r="E823" s="350" t="str">
        <f t="shared" si="61"/>
        <v>Men U/21</v>
      </c>
      <c r="F823" s="371">
        <v>37401</v>
      </c>
      <c r="G823" s="352">
        <f t="shared" si="58"/>
        <v>44926</v>
      </c>
      <c r="H823" s="353">
        <f t="shared" si="59"/>
        <v>20</v>
      </c>
      <c r="I823" s="350" t="str">
        <f t="shared" si="60"/>
        <v>U/21</v>
      </c>
      <c r="J823" s="349" t="s">
        <v>1318</v>
      </c>
      <c r="K823" s="354" t="s">
        <v>2146</v>
      </c>
      <c r="L823" s="355" t="s">
        <v>1498</v>
      </c>
      <c r="M823" s="318"/>
      <c r="N823" s="319"/>
    </row>
    <row r="824" spans="1:14" ht="13" hidden="1" x14ac:dyDescent="0.3">
      <c r="A824" s="372" t="s">
        <v>1653</v>
      </c>
      <c r="B824" s="366" t="s">
        <v>42</v>
      </c>
      <c r="C824" s="366" t="s">
        <v>1924</v>
      </c>
      <c r="D824" s="366" t="s">
        <v>1925</v>
      </c>
      <c r="E824" s="333" t="str">
        <f t="shared" si="61"/>
        <v>Men Veteran</v>
      </c>
      <c r="F824" s="373">
        <v>28772</v>
      </c>
      <c r="G824" s="335">
        <f t="shared" si="58"/>
        <v>44926</v>
      </c>
      <c r="H824" s="336">
        <f t="shared" si="59"/>
        <v>44</v>
      </c>
      <c r="I824" s="333" t="str">
        <f t="shared" si="60"/>
        <v>Veteran</v>
      </c>
      <c r="J824" s="332" t="s">
        <v>1318</v>
      </c>
      <c r="K824" s="337">
        <v>78100910669</v>
      </c>
      <c r="L824" s="338" t="s">
        <v>1498</v>
      </c>
      <c r="M824" s="311"/>
      <c r="N824" s="312"/>
    </row>
    <row r="825" spans="1:14" ht="14" hidden="1" x14ac:dyDescent="0.3">
      <c r="A825" s="372" t="s">
        <v>1654</v>
      </c>
      <c r="B825" s="366" t="s">
        <v>42</v>
      </c>
      <c r="C825" s="366" t="s">
        <v>498</v>
      </c>
      <c r="D825" s="366" t="s">
        <v>1639</v>
      </c>
      <c r="E825" s="333" t="str">
        <f t="shared" si="61"/>
        <v>Men Veteran</v>
      </c>
      <c r="F825" s="373">
        <v>26739</v>
      </c>
      <c r="G825" s="335">
        <f t="shared" si="58"/>
        <v>44926</v>
      </c>
      <c r="H825" s="336">
        <f t="shared" si="59"/>
        <v>49</v>
      </c>
      <c r="I825" s="333" t="str">
        <f t="shared" si="60"/>
        <v>Veteran</v>
      </c>
      <c r="J825" s="332" t="s">
        <v>1318</v>
      </c>
      <c r="K825" s="337">
        <v>73031600347</v>
      </c>
      <c r="L825" s="338" t="s">
        <v>1498</v>
      </c>
      <c r="M825" s="311"/>
      <c r="N825" s="320"/>
    </row>
    <row r="826" spans="1:14" ht="12.5" hidden="1" x14ac:dyDescent="0.25">
      <c r="A826" s="367" t="s">
        <v>1655</v>
      </c>
      <c r="B826" s="368" t="s">
        <v>48</v>
      </c>
      <c r="C826" s="368" t="s">
        <v>2147</v>
      </c>
      <c r="D826" s="368" t="s">
        <v>121</v>
      </c>
      <c r="E826" s="341" t="str">
        <f t="shared" si="61"/>
        <v>Men U/16</v>
      </c>
      <c r="F826" s="369">
        <v>39972</v>
      </c>
      <c r="G826" s="343">
        <f t="shared" si="58"/>
        <v>44926</v>
      </c>
      <c r="H826" s="344">
        <f t="shared" si="59"/>
        <v>13</v>
      </c>
      <c r="I826" s="341" t="str">
        <f t="shared" si="60"/>
        <v>U/16</v>
      </c>
      <c r="J826" s="340" t="s">
        <v>1318</v>
      </c>
      <c r="K826" s="345" t="s">
        <v>2148</v>
      </c>
      <c r="L826" s="346" t="s">
        <v>1498</v>
      </c>
      <c r="M826" s="313"/>
      <c r="N826" s="312"/>
    </row>
    <row r="827" spans="1:14" ht="13" hidden="1" x14ac:dyDescent="0.3">
      <c r="A827" s="370" t="s">
        <v>1656</v>
      </c>
      <c r="B827" s="358" t="s">
        <v>1840</v>
      </c>
      <c r="C827" s="358" t="s">
        <v>1926</v>
      </c>
      <c r="D827" s="358" t="s">
        <v>198</v>
      </c>
      <c r="E827" s="350" t="str">
        <f t="shared" si="61"/>
        <v>Men Senior</v>
      </c>
      <c r="F827" s="371">
        <v>30496</v>
      </c>
      <c r="G827" s="352">
        <f t="shared" si="58"/>
        <v>44926</v>
      </c>
      <c r="H827" s="353">
        <f t="shared" si="59"/>
        <v>39</v>
      </c>
      <c r="I827" s="350" t="str">
        <f t="shared" si="60"/>
        <v>Senior</v>
      </c>
      <c r="J827" s="349" t="s">
        <v>1318</v>
      </c>
      <c r="K827" s="354">
        <v>85062910390</v>
      </c>
      <c r="L827" s="355" t="s">
        <v>1498</v>
      </c>
      <c r="M827" s="305"/>
      <c r="N827" s="306"/>
    </row>
    <row r="828" spans="1:14" ht="12.5" hidden="1" x14ac:dyDescent="0.25">
      <c r="A828" s="367" t="s">
        <v>1657</v>
      </c>
      <c r="B828" s="340" t="s">
        <v>49</v>
      </c>
      <c r="C828" s="368" t="s">
        <v>1927</v>
      </c>
      <c r="D828" s="368" t="s">
        <v>1928</v>
      </c>
      <c r="E828" s="341" t="str">
        <f t="shared" si="61"/>
        <v>Men Grand Masters</v>
      </c>
      <c r="F828" s="369">
        <v>20876</v>
      </c>
      <c r="G828" s="343">
        <f t="shared" si="58"/>
        <v>44926</v>
      </c>
      <c r="H828" s="344">
        <f t="shared" si="59"/>
        <v>65</v>
      </c>
      <c r="I828" s="341" t="str">
        <f t="shared" si="60"/>
        <v>Grand Masters</v>
      </c>
      <c r="J828" s="340" t="s">
        <v>1318</v>
      </c>
      <c r="K828" s="345">
        <v>5702255115</v>
      </c>
      <c r="L828" s="346" t="s">
        <v>1501</v>
      </c>
      <c r="M828" s="313"/>
      <c r="N828" s="312"/>
    </row>
    <row r="829" spans="1:14" ht="12.5" hidden="1" x14ac:dyDescent="0.25">
      <c r="A829" s="370" t="s">
        <v>1658</v>
      </c>
      <c r="B829" s="358" t="s">
        <v>1840</v>
      </c>
      <c r="C829" s="358" t="s">
        <v>1929</v>
      </c>
      <c r="D829" s="358" t="s">
        <v>1930</v>
      </c>
      <c r="E829" s="350" t="str">
        <f t="shared" si="61"/>
        <v>Men U/21</v>
      </c>
      <c r="F829" s="371">
        <v>38198</v>
      </c>
      <c r="G829" s="352">
        <f t="shared" si="58"/>
        <v>44926</v>
      </c>
      <c r="H829" s="353">
        <f t="shared" si="59"/>
        <v>18</v>
      </c>
      <c r="I829" s="350" t="str">
        <f t="shared" si="60"/>
        <v>U/21</v>
      </c>
      <c r="J829" s="349" t="s">
        <v>1318</v>
      </c>
      <c r="K829" s="354">
        <v>307045114088</v>
      </c>
      <c r="L829" s="355" t="s">
        <v>1501</v>
      </c>
      <c r="M829" s="321"/>
      <c r="N829" s="306"/>
    </row>
    <row r="830" spans="1:14" ht="13" hidden="1" x14ac:dyDescent="0.3">
      <c r="A830" s="370" t="s">
        <v>1659</v>
      </c>
      <c r="B830" s="358" t="s">
        <v>1405</v>
      </c>
      <c r="C830" s="358" t="s">
        <v>1931</v>
      </c>
      <c r="D830" s="358" t="s">
        <v>377</v>
      </c>
      <c r="E830" s="350" t="str">
        <f t="shared" si="61"/>
        <v>Ladies Senior</v>
      </c>
      <c r="F830" s="371"/>
      <c r="G830" s="352">
        <f t="shared" si="58"/>
        <v>44926</v>
      </c>
      <c r="H830" s="353">
        <f t="shared" si="59"/>
        <v>123</v>
      </c>
      <c r="I830" s="350" t="s">
        <v>1477</v>
      </c>
      <c r="J830" s="349" t="s">
        <v>67</v>
      </c>
      <c r="K830" s="354"/>
      <c r="L830" s="355"/>
      <c r="M830" s="305"/>
      <c r="N830" s="306"/>
    </row>
    <row r="831" spans="1:14" ht="13" hidden="1" x14ac:dyDescent="0.3">
      <c r="A831" s="367" t="s">
        <v>1660</v>
      </c>
      <c r="B831" s="340" t="s">
        <v>49</v>
      </c>
      <c r="C831" s="368" t="s">
        <v>1932</v>
      </c>
      <c r="D831" s="368" t="s">
        <v>1887</v>
      </c>
      <c r="E831" s="341" t="str">
        <f t="shared" si="61"/>
        <v>Men Senior</v>
      </c>
      <c r="F831" s="369">
        <v>35873</v>
      </c>
      <c r="G831" s="343">
        <f t="shared" si="58"/>
        <v>44926</v>
      </c>
      <c r="H831" s="344">
        <f t="shared" si="59"/>
        <v>24</v>
      </c>
      <c r="I831" s="341" t="str">
        <f t="shared" ref="I831:I887" si="62">IF(H831="","Senior",IF(H831&gt;59.999,"Grand Masters",IF(H831&gt;49.999,"Master",IF(H831&gt;39.999,"Veteran",IF(H831&gt;21.999,"Senior",IF(H831&gt;16.999,"U/21","U/16"))))))</f>
        <v>Senior</v>
      </c>
      <c r="J831" s="340" t="s">
        <v>1318</v>
      </c>
      <c r="K831" s="345">
        <v>98031900108</v>
      </c>
      <c r="L831" s="346" t="s">
        <v>1498</v>
      </c>
      <c r="M831" s="311"/>
      <c r="N831" s="312"/>
    </row>
    <row r="832" spans="1:14" ht="13" hidden="1" x14ac:dyDescent="0.3">
      <c r="A832" s="367" t="s">
        <v>1661</v>
      </c>
      <c r="B832" s="340" t="s">
        <v>39</v>
      </c>
      <c r="C832" s="368" t="s">
        <v>114</v>
      </c>
      <c r="D832" s="368" t="s">
        <v>251</v>
      </c>
      <c r="E832" s="341" t="str">
        <f t="shared" si="61"/>
        <v>Men Senior</v>
      </c>
      <c r="F832" s="342">
        <v>34655</v>
      </c>
      <c r="G832" s="343">
        <f t="shared" si="58"/>
        <v>44926</v>
      </c>
      <c r="H832" s="344">
        <f t="shared" si="59"/>
        <v>28</v>
      </c>
      <c r="I832" s="341" t="str">
        <f t="shared" si="62"/>
        <v>Senior</v>
      </c>
      <c r="J832" s="340" t="s">
        <v>1318</v>
      </c>
      <c r="K832" s="345">
        <v>66091400053</v>
      </c>
      <c r="L832" s="346" t="s">
        <v>1498</v>
      </c>
      <c r="M832" s="311"/>
      <c r="N832" s="312"/>
    </row>
    <row r="833" spans="1:14" ht="12.5" hidden="1" x14ac:dyDescent="0.25">
      <c r="A833" s="370" t="s">
        <v>1662</v>
      </c>
      <c r="B833" s="358" t="s">
        <v>1309</v>
      </c>
      <c r="C833" s="358" t="s">
        <v>1933</v>
      </c>
      <c r="D833" s="358" t="s">
        <v>134</v>
      </c>
      <c r="E833" s="350" t="str">
        <f t="shared" si="61"/>
        <v>Men Senior</v>
      </c>
      <c r="F833" s="371">
        <v>32432</v>
      </c>
      <c r="G833" s="352">
        <f t="shared" si="58"/>
        <v>44926</v>
      </c>
      <c r="H833" s="353">
        <f t="shared" si="59"/>
        <v>34</v>
      </c>
      <c r="I833" s="350" t="str">
        <f t="shared" si="62"/>
        <v>Senior</v>
      </c>
      <c r="J833" s="349" t="s">
        <v>1318</v>
      </c>
      <c r="K833" s="354">
        <v>88101600493</v>
      </c>
      <c r="L833" s="355" t="s">
        <v>1498</v>
      </c>
      <c r="M833" s="313"/>
      <c r="N833" s="312"/>
    </row>
    <row r="834" spans="1:14" ht="12.5" hidden="1" x14ac:dyDescent="0.25">
      <c r="A834" s="370" t="s">
        <v>1663</v>
      </c>
      <c r="B834" s="358" t="s">
        <v>1309</v>
      </c>
      <c r="C834" s="358" t="s">
        <v>1934</v>
      </c>
      <c r="D834" s="358" t="s">
        <v>134</v>
      </c>
      <c r="E834" s="350" t="str">
        <f t="shared" si="61"/>
        <v>Ladies Senior</v>
      </c>
      <c r="F834" s="371">
        <v>31484</v>
      </c>
      <c r="G834" s="352">
        <f t="shared" si="58"/>
        <v>44926</v>
      </c>
      <c r="H834" s="353">
        <f t="shared" si="59"/>
        <v>36</v>
      </c>
      <c r="I834" s="350" t="str">
        <f t="shared" si="62"/>
        <v>Senior</v>
      </c>
      <c r="J834" s="349" t="s">
        <v>67</v>
      </c>
      <c r="K834" s="354">
        <v>86031300575</v>
      </c>
      <c r="L834" s="355" t="s">
        <v>1498</v>
      </c>
      <c r="M834" s="313"/>
      <c r="N834" s="312"/>
    </row>
    <row r="835" spans="1:14" ht="12.5" hidden="1" x14ac:dyDescent="0.25">
      <c r="A835" s="370" t="s">
        <v>1664</v>
      </c>
      <c r="B835" s="358" t="s">
        <v>1309</v>
      </c>
      <c r="C835" s="358" t="s">
        <v>1935</v>
      </c>
      <c r="D835" s="358" t="s">
        <v>1936</v>
      </c>
      <c r="E835" s="350" t="str">
        <f t="shared" si="61"/>
        <v>Men U/16</v>
      </c>
      <c r="F835" s="371">
        <v>39919</v>
      </c>
      <c r="G835" s="352">
        <f t="shared" si="58"/>
        <v>44926</v>
      </c>
      <c r="H835" s="353">
        <f t="shared" si="59"/>
        <v>13</v>
      </c>
      <c r="I835" s="350" t="str">
        <f t="shared" si="62"/>
        <v>U/16</v>
      </c>
      <c r="J835" s="349" t="s">
        <v>1318</v>
      </c>
      <c r="K835" s="354"/>
      <c r="L835" s="355" t="s">
        <v>1498</v>
      </c>
      <c r="M835" s="313"/>
      <c r="N835" s="312"/>
    </row>
    <row r="836" spans="1:14" ht="12.5" hidden="1" x14ac:dyDescent="0.25">
      <c r="A836" s="339" t="s">
        <v>1665</v>
      </c>
      <c r="B836" s="340" t="s">
        <v>37</v>
      </c>
      <c r="C836" s="340" t="s">
        <v>98</v>
      </c>
      <c r="D836" s="340" t="s">
        <v>2149</v>
      </c>
      <c r="E836" s="341" t="str">
        <f t="shared" si="61"/>
        <v>Men Senior</v>
      </c>
      <c r="F836" s="342">
        <v>33363</v>
      </c>
      <c r="G836" s="343">
        <f t="shared" si="58"/>
        <v>44926</v>
      </c>
      <c r="H836" s="344">
        <f t="shared" si="59"/>
        <v>31</v>
      </c>
      <c r="I836" s="341" t="str">
        <f t="shared" si="62"/>
        <v>Senior</v>
      </c>
      <c r="J836" s="340" t="s">
        <v>1318</v>
      </c>
      <c r="K836" s="345">
        <v>91050500237</v>
      </c>
      <c r="L836" s="346" t="s">
        <v>1498</v>
      </c>
      <c r="M836" s="313"/>
      <c r="N836" s="312"/>
    </row>
    <row r="837" spans="1:14" ht="12.5" hidden="1" x14ac:dyDescent="0.25">
      <c r="A837" s="372" t="s">
        <v>1666</v>
      </c>
      <c r="B837" s="366" t="s">
        <v>42</v>
      </c>
      <c r="C837" s="366" t="s">
        <v>1937</v>
      </c>
      <c r="D837" s="366" t="s">
        <v>1849</v>
      </c>
      <c r="E837" s="333" t="str">
        <f t="shared" si="61"/>
        <v>Men Master</v>
      </c>
      <c r="F837" s="373">
        <v>23428</v>
      </c>
      <c r="G837" s="335">
        <f t="shared" si="58"/>
        <v>44926</v>
      </c>
      <c r="H837" s="336">
        <f t="shared" si="59"/>
        <v>58</v>
      </c>
      <c r="I837" s="333" t="str">
        <f t="shared" si="62"/>
        <v>Master</v>
      </c>
      <c r="J837" s="332" t="s">
        <v>1318</v>
      </c>
      <c r="K837" s="337">
        <v>64021600264</v>
      </c>
      <c r="L837" s="338" t="s">
        <v>1498</v>
      </c>
      <c r="M837" s="313"/>
      <c r="N837" s="312"/>
    </row>
    <row r="838" spans="1:14" ht="12.5" hidden="1" x14ac:dyDescent="0.25">
      <c r="A838" s="370" t="s">
        <v>1667</v>
      </c>
      <c r="B838" s="349" t="s">
        <v>1307</v>
      </c>
      <c r="C838" s="358" t="s">
        <v>299</v>
      </c>
      <c r="D838" s="358" t="s">
        <v>159</v>
      </c>
      <c r="E838" s="350" t="str">
        <f t="shared" si="61"/>
        <v>Men Veteran</v>
      </c>
      <c r="F838" s="371">
        <v>29946</v>
      </c>
      <c r="G838" s="352">
        <f t="shared" si="58"/>
        <v>44926</v>
      </c>
      <c r="H838" s="353">
        <f t="shared" si="59"/>
        <v>41</v>
      </c>
      <c r="I838" s="350" t="str">
        <f t="shared" si="62"/>
        <v>Veteran</v>
      </c>
      <c r="J838" s="349" t="s">
        <v>1318</v>
      </c>
      <c r="K838" s="354">
        <v>81122650051</v>
      </c>
      <c r="L838" s="355" t="s">
        <v>1498</v>
      </c>
      <c r="M838" s="313"/>
      <c r="N838" s="312"/>
    </row>
    <row r="839" spans="1:14" ht="12.5" hidden="1" x14ac:dyDescent="0.25">
      <c r="A839" s="372" t="s">
        <v>1668</v>
      </c>
      <c r="B839" s="366" t="s">
        <v>42</v>
      </c>
      <c r="C839" s="366" t="s">
        <v>1452</v>
      </c>
      <c r="D839" s="366" t="s">
        <v>1925</v>
      </c>
      <c r="E839" s="333" t="str">
        <f t="shared" si="61"/>
        <v>Men Grand Masters</v>
      </c>
      <c r="F839" s="373">
        <v>19844</v>
      </c>
      <c r="G839" s="335">
        <f t="shared" si="58"/>
        <v>44926</v>
      </c>
      <c r="H839" s="336">
        <f t="shared" si="59"/>
        <v>68</v>
      </c>
      <c r="I839" s="333" t="str">
        <f t="shared" si="62"/>
        <v>Grand Masters</v>
      </c>
      <c r="J839" s="332" t="s">
        <v>1318</v>
      </c>
      <c r="K839" s="337">
        <v>54043000227</v>
      </c>
      <c r="L839" s="338" t="s">
        <v>1498</v>
      </c>
      <c r="M839" s="313"/>
      <c r="N839" s="312"/>
    </row>
    <row r="840" spans="1:14" ht="12.5" hidden="1" x14ac:dyDescent="0.25">
      <c r="A840" s="367" t="s">
        <v>1669</v>
      </c>
      <c r="B840" s="368" t="s">
        <v>50</v>
      </c>
      <c r="C840" s="368" t="s">
        <v>1938</v>
      </c>
      <c r="D840" s="368" t="s">
        <v>436</v>
      </c>
      <c r="E840" s="341" t="str">
        <f t="shared" si="61"/>
        <v>Men Senior</v>
      </c>
      <c r="F840" s="369">
        <v>31313</v>
      </c>
      <c r="G840" s="343">
        <f t="shared" si="58"/>
        <v>44926</v>
      </c>
      <c r="H840" s="344">
        <f t="shared" si="59"/>
        <v>37</v>
      </c>
      <c r="I840" s="341" t="str">
        <f t="shared" si="62"/>
        <v>Senior</v>
      </c>
      <c r="J840" s="340" t="s">
        <v>1318</v>
      </c>
      <c r="K840" s="345">
        <v>85092350070</v>
      </c>
      <c r="L840" s="346" t="s">
        <v>1498</v>
      </c>
      <c r="M840" s="313"/>
      <c r="N840" s="312"/>
    </row>
    <row r="841" spans="1:14" ht="12.5" hidden="1" x14ac:dyDescent="0.25">
      <c r="A841" s="367" t="s">
        <v>1670</v>
      </c>
      <c r="B841" s="368" t="s">
        <v>50</v>
      </c>
      <c r="C841" s="368" t="s">
        <v>1939</v>
      </c>
      <c r="D841" s="368" t="s">
        <v>1940</v>
      </c>
      <c r="E841" s="341" t="str">
        <f t="shared" si="61"/>
        <v>Men Master</v>
      </c>
      <c r="F841" s="369">
        <v>26186</v>
      </c>
      <c r="G841" s="343">
        <f t="shared" si="58"/>
        <v>44926</v>
      </c>
      <c r="H841" s="344">
        <f t="shared" si="59"/>
        <v>51</v>
      </c>
      <c r="I841" s="341" t="str">
        <f t="shared" si="62"/>
        <v>Master</v>
      </c>
      <c r="J841" s="340" t="s">
        <v>1318</v>
      </c>
      <c r="K841" s="345">
        <v>71091000417</v>
      </c>
      <c r="L841" s="346" t="s">
        <v>1498</v>
      </c>
      <c r="M841" s="313"/>
      <c r="N841" s="312"/>
    </row>
    <row r="842" spans="1:14" ht="12.5" hidden="1" x14ac:dyDescent="0.25">
      <c r="A842" s="370" t="s">
        <v>1671</v>
      </c>
      <c r="B842" s="349" t="s">
        <v>1292</v>
      </c>
      <c r="C842" s="358" t="s">
        <v>1870</v>
      </c>
      <c r="D842" s="358" t="s">
        <v>198</v>
      </c>
      <c r="E842" s="350" t="str">
        <f t="shared" si="61"/>
        <v>Men Veteran</v>
      </c>
      <c r="F842" s="371">
        <v>27270</v>
      </c>
      <c r="G842" s="352">
        <f t="shared" si="58"/>
        <v>44926</v>
      </c>
      <c r="H842" s="353">
        <f t="shared" si="59"/>
        <v>48</v>
      </c>
      <c r="I842" s="350" t="str">
        <f t="shared" si="62"/>
        <v>Veteran</v>
      </c>
      <c r="J842" s="349" t="s">
        <v>1318</v>
      </c>
      <c r="K842" s="354">
        <v>74082900195</v>
      </c>
      <c r="L842" s="355" t="s">
        <v>1498</v>
      </c>
      <c r="M842" s="313"/>
      <c r="N842" s="312"/>
    </row>
    <row r="843" spans="1:14" ht="12.5" hidden="1" x14ac:dyDescent="0.25">
      <c r="A843" s="370" t="s">
        <v>1672</v>
      </c>
      <c r="B843" s="349" t="s">
        <v>1292</v>
      </c>
      <c r="C843" s="358" t="s">
        <v>1941</v>
      </c>
      <c r="D843" s="358" t="s">
        <v>198</v>
      </c>
      <c r="E843" s="350" t="str">
        <f t="shared" si="61"/>
        <v>Men U/16</v>
      </c>
      <c r="F843" s="371">
        <v>40247</v>
      </c>
      <c r="G843" s="352">
        <f t="shared" si="58"/>
        <v>44926</v>
      </c>
      <c r="H843" s="353">
        <f t="shared" si="59"/>
        <v>12</v>
      </c>
      <c r="I843" s="350" t="str">
        <f t="shared" si="62"/>
        <v>U/16</v>
      </c>
      <c r="J843" s="349" t="s">
        <v>1318</v>
      </c>
      <c r="K843" s="354">
        <v>20100310</v>
      </c>
      <c r="L843" s="355" t="s">
        <v>1498</v>
      </c>
      <c r="M843" s="313"/>
      <c r="N843" s="312"/>
    </row>
    <row r="844" spans="1:14" ht="12.5" hidden="1" x14ac:dyDescent="0.25">
      <c r="A844" s="370" t="s">
        <v>1673</v>
      </c>
      <c r="B844" s="358" t="s">
        <v>1292</v>
      </c>
      <c r="C844" s="358" t="s">
        <v>1942</v>
      </c>
      <c r="D844" s="358" t="s">
        <v>1943</v>
      </c>
      <c r="E844" s="350" t="str">
        <f t="shared" si="61"/>
        <v>Men Senior</v>
      </c>
      <c r="F844" s="371">
        <v>30502</v>
      </c>
      <c r="G844" s="352">
        <f t="shared" si="58"/>
        <v>44926</v>
      </c>
      <c r="H844" s="353">
        <f t="shared" si="59"/>
        <v>39</v>
      </c>
      <c r="I844" s="350" t="str">
        <f t="shared" si="62"/>
        <v>Senior</v>
      </c>
      <c r="J844" s="349" t="s">
        <v>1318</v>
      </c>
      <c r="K844" s="354">
        <v>83070510094</v>
      </c>
      <c r="L844" s="355" t="s">
        <v>1498</v>
      </c>
      <c r="M844" s="313"/>
      <c r="N844" s="312"/>
    </row>
    <row r="845" spans="1:14" ht="12.5" hidden="1" x14ac:dyDescent="0.25">
      <c r="A845" s="370" t="s">
        <v>1674</v>
      </c>
      <c r="B845" s="349" t="s">
        <v>1292</v>
      </c>
      <c r="C845" s="358" t="s">
        <v>1944</v>
      </c>
      <c r="D845" s="358" t="s">
        <v>157</v>
      </c>
      <c r="E845" s="350" t="str">
        <f t="shared" si="61"/>
        <v>Ladies Master</v>
      </c>
      <c r="F845" s="371">
        <v>24234</v>
      </c>
      <c r="G845" s="352">
        <f t="shared" si="58"/>
        <v>44926</v>
      </c>
      <c r="H845" s="353">
        <f t="shared" si="59"/>
        <v>56</v>
      </c>
      <c r="I845" s="350" t="str">
        <f t="shared" si="62"/>
        <v>Master</v>
      </c>
      <c r="J845" s="349" t="s">
        <v>67</v>
      </c>
      <c r="K845" s="354">
        <v>8111180023084</v>
      </c>
      <c r="L845" s="355" t="s">
        <v>1501</v>
      </c>
      <c r="M845" s="313"/>
      <c r="N845" s="312"/>
    </row>
    <row r="846" spans="1:14" ht="12.5" hidden="1" x14ac:dyDescent="0.25">
      <c r="A846" s="370" t="s">
        <v>1675</v>
      </c>
      <c r="B846" s="349" t="s">
        <v>1405</v>
      </c>
      <c r="C846" s="358" t="s">
        <v>391</v>
      </c>
      <c r="D846" s="358" t="s">
        <v>102</v>
      </c>
      <c r="E846" s="350" t="str">
        <f t="shared" si="61"/>
        <v>Men Veteran</v>
      </c>
      <c r="F846" s="371">
        <v>30112</v>
      </c>
      <c r="G846" s="352">
        <f t="shared" si="58"/>
        <v>44926</v>
      </c>
      <c r="H846" s="353">
        <f t="shared" si="59"/>
        <v>40</v>
      </c>
      <c r="I846" s="350" t="str">
        <f t="shared" si="62"/>
        <v>Veteran</v>
      </c>
      <c r="J846" s="349" t="s">
        <v>1318</v>
      </c>
      <c r="K846" s="354">
        <v>82061010001</v>
      </c>
      <c r="L846" s="355" t="s">
        <v>1498</v>
      </c>
      <c r="M846" s="313"/>
      <c r="N846" s="312"/>
    </row>
    <row r="847" spans="1:14" ht="12.5" hidden="1" x14ac:dyDescent="0.25">
      <c r="A847" s="367" t="s">
        <v>1676</v>
      </c>
      <c r="B847" s="340" t="s">
        <v>47</v>
      </c>
      <c r="C847" s="368" t="s">
        <v>1729</v>
      </c>
      <c r="D847" s="368" t="s">
        <v>1945</v>
      </c>
      <c r="E847" s="341" t="str">
        <f t="shared" si="61"/>
        <v>Men Senior</v>
      </c>
      <c r="F847" s="369">
        <v>31513</v>
      </c>
      <c r="G847" s="343">
        <f t="shared" si="58"/>
        <v>44926</v>
      </c>
      <c r="H847" s="344">
        <f t="shared" si="59"/>
        <v>36</v>
      </c>
      <c r="I847" s="341" t="str">
        <f t="shared" si="62"/>
        <v>Senior</v>
      </c>
      <c r="J847" s="340" t="s">
        <v>1318</v>
      </c>
      <c r="K847" s="345">
        <v>8604115163082</v>
      </c>
      <c r="L847" s="346" t="s">
        <v>1501</v>
      </c>
      <c r="M847" s="313"/>
      <c r="N847" s="312"/>
    </row>
    <row r="848" spans="1:14" ht="13" hidden="1" x14ac:dyDescent="0.3">
      <c r="A848" s="367" t="s">
        <v>1677</v>
      </c>
      <c r="B848" s="368" t="s">
        <v>47</v>
      </c>
      <c r="C848" s="368" t="s">
        <v>2150</v>
      </c>
      <c r="D848" s="368" t="s">
        <v>267</v>
      </c>
      <c r="E848" s="341" t="str">
        <f t="shared" si="61"/>
        <v>Men U/16</v>
      </c>
      <c r="F848" s="369">
        <v>40312</v>
      </c>
      <c r="G848" s="343">
        <f t="shared" si="58"/>
        <v>44926</v>
      </c>
      <c r="H848" s="344">
        <f t="shared" si="59"/>
        <v>12</v>
      </c>
      <c r="I848" s="341" t="str">
        <f t="shared" si="62"/>
        <v>U/16</v>
      </c>
      <c r="J848" s="340" t="s">
        <v>1318</v>
      </c>
      <c r="K848" s="345">
        <v>20101014</v>
      </c>
      <c r="L848" s="346" t="s">
        <v>1498</v>
      </c>
      <c r="M848" s="311"/>
      <c r="N848" s="312"/>
    </row>
    <row r="849" spans="1:14" ht="12.5" hidden="1" x14ac:dyDescent="0.25">
      <c r="A849" s="370" t="s">
        <v>1678</v>
      </c>
      <c r="B849" s="358" t="s">
        <v>1308</v>
      </c>
      <c r="C849" s="358" t="s">
        <v>103</v>
      </c>
      <c r="D849" s="358" t="s">
        <v>1946</v>
      </c>
      <c r="E849" s="350" t="str">
        <f t="shared" si="61"/>
        <v>Men Veteran</v>
      </c>
      <c r="F849" s="371">
        <v>28138</v>
      </c>
      <c r="G849" s="352">
        <f t="shared" si="58"/>
        <v>44926</v>
      </c>
      <c r="H849" s="353">
        <f t="shared" si="59"/>
        <v>45</v>
      </c>
      <c r="I849" s="350" t="str">
        <f t="shared" si="62"/>
        <v>Veteran</v>
      </c>
      <c r="J849" s="349" t="s">
        <v>1318</v>
      </c>
      <c r="K849" s="354">
        <v>77011310215</v>
      </c>
      <c r="L849" s="355" t="s">
        <v>1762</v>
      </c>
      <c r="M849" s="313"/>
      <c r="N849" s="312"/>
    </row>
    <row r="850" spans="1:14" ht="12.5" hidden="1" x14ac:dyDescent="0.25">
      <c r="A850" s="370" t="s">
        <v>1679</v>
      </c>
      <c r="B850" s="349" t="s">
        <v>1308</v>
      </c>
      <c r="C850" s="358" t="s">
        <v>1773</v>
      </c>
      <c r="D850" s="358" t="s">
        <v>1947</v>
      </c>
      <c r="E850" s="350" t="str">
        <f t="shared" si="61"/>
        <v>Men Master</v>
      </c>
      <c r="F850" s="371">
        <v>26600</v>
      </c>
      <c r="G850" s="352">
        <f t="shared" si="58"/>
        <v>44926</v>
      </c>
      <c r="H850" s="353">
        <f t="shared" si="59"/>
        <v>50</v>
      </c>
      <c r="I850" s="350" t="str">
        <f t="shared" si="62"/>
        <v>Master</v>
      </c>
      <c r="J850" s="349" t="s">
        <v>1318</v>
      </c>
      <c r="K850" s="354">
        <v>72102800075</v>
      </c>
      <c r="L850" s="355" t="s">
        <v>1498</v>
      </c>
      <c r="M850" s="313"/>
      <c r="N850" s="312"/>
    </row>
    <row r="851" spans="1:14" ht="13" hidden="1" x14ac:dyDescent="0.3">
      <c r="A851" s="372" t="s">
        <v>1680</v>
      </c>
      <c r="B851" s="366" t="s">
        <v>49</v>
      </c>
      <c r="C851" s="366" t="s">
        <v>1948</v>
      </c>
      <c r="D851" s="366" t="s">
        <v>2149</v>
      </c>
      <c r="E851" s="333" t="str">
        <f t="shared" si="61"/>
        <v>Men U/16</v>
      </c>
      <c r="F851" s="373">
        <v>40532</v>
      </c>
      <c r="G851" s="335">
        <f t="shared" si="58"/>
        <v>44926</v>
      </c>
      <c r="H851" s="336">
        <f t="shared" si="59"/>
        <v>12</v>
      </c>
      <c r="I851" s="333" t="str">
        <f t="shared" si="62"/>
        <v>U/16</v>
      </c>
      <c r="J851" s="332" t="s">
        <v>1318</v>
      </c>
      <c r="K851" s="337">
        <v>20101220</v>
      </c>
      <c r="L851" s="338" t="s">
        <v>1498</v>
      </c>
      <c r="M851" s="311"/>
      <c r="N851" s="312"/>
    </row>
    <row r="852" spans="1:14" ht="13" hidden="1" x14ac:dyDescent="0.3">
      <c r="A852" s="370" t="s">
        <v>1681</v>
      </c>
      <c r="B852" s="349" t="s">
        <v>1308</v>
      </c>
      <c r="C852" s="358" t="s">
        <v>1949</v>
      </c>
      <c r="D852" s="358" t="s">
        <v>1284</v>
      </c>
      <c r="E852" s="350" t="str">
        <f t="shared" si="61"/>
        <v>Men U/16</v>
      </c>
      <c r="F852" s="371">
        <v>40822</v>
      </c>
      <c r="G852" s="352">
        <f t="shared" si="58"/>
        <v>44926</v>
      </c>
      <c r="H852" s="353">
        <f t="shared" si="59"/>
        <v>11</v>
      </c>
      <c r="I852" s="350" t="str">
        <f t="shared" si="62"/>
        <v>U/16</v>
      </c>
      <c r="J852" s="349" t="s">
        <v>1318</v>
      </c>
      <c r="K852" s="354">
        <v>20111006</v>
      </c>
      <c r="L852" s="355" t="s">
        <v>1498</v>
      </c>
      <c r="M852" s="311"/>
      <c r="N852" s="312"/>
    </row>
    <row r="853" spans="1:14" ht="12.5" hidden="1" x14ac:dyDescent="0.25">
      <c r="A853" s="367" t="s">
        <v>1682</v>
      </c>
      <c r="B853" s="368" t="s">
        <v>43</v>
      </c>
      <c r="C853" s="368" t="s">
        <v>1546</v>
      </c>
      <c r="D853" s="368" t="s">
        <v>1096</v>
      </c>
      <c r="E853" s="341" t="str">
        <f t="shared" si="61"/>
        <v>Men Senior</v>
      </c>
      <c r="F853" s="369">
        <v>32125</v>
      </c>
      <c r="G853" s="343">
        <f t="shared" si="58"/>
        <v>44926</v>
      </c>
      <c r="H853" s="344">
        <f t="shared" si="59"/>
        <v>35</v>
      </c>
      <c r="I853" s="341" t="str">
        <f t="shared" si="62"/>
        <v>Senior</v>
      </c>
      <c r="J853" s="340" t="s">
        <v>1318</v>
      </c>
      <c r="K853" s="345">
        <v>87121400030</v>
      </c>
      <c r="L853" s="346" t="s">
        <v>1498</v>
      </c>
      <c r="M853" s="313"/>
      <c r="N853" s="312"/>
    </row>
    <row r="854" spans="1:14" ht="12.5" hidden="1" x14ac:dyDescent="0.25">
      <c r="A854" s="367" t="s">
        <v>1683</v>
      </c>
      <c r="B854" s="340" t="s">
        <v>1633</v>
      </c>
      <c r="C854" s="368" t="s">
        <v>1742</v>
      </c>
      <c r="D854" s="368" t="s">
        <v>1096</v>
      </c>
      <c r="E854" s="341" t="str">
        <f t="shared" si="61"/>
        <v>Ladies Senior</v>
      </c>
      <c r="F854" s="369">
        <v>32014</v>
      </c>
      <c r="G854" s="343">
        <f t="shared" si="58"/>
        <v>44926</v>
      </c>
      <c r="H854" s="344">
        <f t="shared" si="59"/>
        <v>35</v>
      </c>
      <c r="I854" s="341" t="str">
        <f t="shared" si="62"/>
        <v>Senior</v>
      </c>
      <c r="J854" s="340" t="s">
        <v>67</v>
      </c>
      <c r="K854" s="345">
        <v>87082500076</v>
      </c>
      <c r="L854" s="346" t="s">
        <v>1498</v>
      </c>
      <c r="M854" s="313"/>
      <c r="N854" s="312"/>
    </row>
    <row r="855" spans="1:14" ht="12.5" hidden="1" x14ac:dyDescent="0.25">
      <c r="A855" s="339" t="s">
        <v>1684</v>
      </c>
      <c r="B855" s="340" t="s">
        <v>39</v>
      </c>
      <c r="C855" s="340" t="s">
        <v>1495</v>
      </c>
      <c r="D855" s="340" t="s">
        <v>1950</v>
      </c>
      <c r="E855" s="341" t="str">
        <f t="shared" si="61"/>
        <v>Men Senior</v>
      </c>
      <c r="F855" s="342">
        <v>32872</v>
      </c>
      <c r="G855" s="343">
        <f t="shared" si="58"/>
        <v>44926</v>
      </c>
      <c r="H855" s="344">
        <f t="shared" si="59"/>
        <v>33</v>
      </c>
      <c r="I855" s="341" t="str">
        <f t="shared" si="62"/>
        <v>Senior</v>
      </c>
      <c r="J855" s="340" t="s">
        <v>1318</v>
      </c>
      <c r="K855" s="345">
        <v>89123000031</v>
      </c>
      <c r="L855" s="346" t="s">
        <v>1498</v>
      </c>
      <c r="M855" s="313"/>
      <c r="N855" s="312"/>
    </row>
    <row r="856" spans="1:14" ht="12.5" hidden="1" x14ac:dyDescent="0.25">
      <c r="A856" s="339" t="s">
        <v>1685</v>
      </c>
      <c r="B856" s="340" t="s">
        <v>37</v>
      </c>
      <c r="C856" s="340" t="s">
        <v>127</v>
      </c>
      <c r="D856" s="340" t="s">
        <v>1951</v>
      </c>
      <c r="E856" s="341" t="str">
        <f t="shared" si="61"/>
        <v>Men Master</v>
      </c>
      <c r="F856" s="342">
        <v>24698</v>
      </c>
      <c r="G856" s="343">
        <f t="shared" si="58"/>
        <v>44926</v>
      </c>
      <c r="H856" s="344">
        <f t="shared" si="59"/>
        <v>55</v>
      </c>
      <c r="I856" s="341" t="str">
        <f t="shared" si="62"/>
        <v>Master</v>
      </c>
      <c r="J856" s="340" t="s">
        <v>1318</v>
      </c>
      <c r="K856" s="345">
        <v>67081400299</v>
      </c>
      <c r="L856" s="346" t="s">
        <v>1498</v>
      </c>
      <c r="M856" s="313"/>
      <c r="N856" s="312"/>
    </row>
    <row r="857" spans="1:14" ht="12.5" hidden="1" x14ac:dyDescent="0.25">
      <c r="A857" s="370" t="s">
        <v>1686</v>
      </c>
      <c r="B857" s="358" t="s">
        <v>1749</v>
      </c>
      <c r="C857" s="358" t="s">
        <v>469</v>
      </c>
      <c r="D857" s="358" t="s">
        <v>1311</v>
      </c>
      <c r="E857" s="350" t="str">
        <f t="shared" si="61"/>
        <v>Men U/16</v>
      </c>
      <c r="F857" s="371">
        <v>39896</v>
      </c>
      <c r="G857" s="352">
        <f t="shared" si="58"/>
        <v>44926</v>
      </c>
      <c r="H857" s="353">
        <f t="shared" si="59"/>
        <v>13</v>
      </c>
      <c r="I857" s="350" t="str">
        <f t="shared" si="62"/>
        <v>U/16</v>
      </c>
      <c r="J857" s="349" t="s">
        <v>1318</v>
      </c>
      <c r="K857" s="354"/>
      <c r="L857" s="355" t="s">
        <v>1498</v>
      </c>
      <c r="M857" s="313"/>
      <c r="N857" s="312"/>
    </row>
    <row r="858" spans="1:14" ht="12.5" hidden="1" x14ac:dyDescent="0.25">
      <c r="A858" s="370" t="s">
        <v>1687</v>
      </c>
      <c r="B858" s="358" t="s">
        <v>1749</v>
      </c>
      <c r="C858" s="358" t="s">
        <v>1952</v>
      </c>
      <c r="D858" s="358" t="s">
        <v>1311</v>
      </c>
      <c r="E858" s="350" t="str">
        <f t="shared" si="61"/>
        <v>Men Veteran</v>
      </c>
      <c r="F858" s="371">
        <v>29180</v>
      </c>
      <c r="G858" s="352">
        <f t="shared" si="58"/>
        <v>44926</v>
      </c>
      <c r="H858" s="353">
        <f t="shared" si="59"/>
        <v>43</v>
      </c>
      <c r="I858" s="350" t="str">
        <f t="shared" si="62"/>
        <v>Veteran</v>
      </c>
      <c r="J858" s="349" t="s">
        <v>1318</v>
      </c>
      <c r="K858" s="354">
        <v>79112110515</v>
      </c>
      <c r="L858" s="355" t="s">
        <v>1498</v>
      </c>
      <c r="M858" s="313"/>
      <c r="N858" s="312"/>
    </row>
    <row r="859" spans="1:14" ht="12.5" hidden="1" x14ac:dyDescent="0.25">
      <c r="A859" s="372" t="s">
        <v>1688</v>
      </c>
      <c r="B859" s="366" t="s">
        <v>41</v>
      </c>
      <c r="C859" s="366" t="s">
        <v>1953</v>
      </c>
      <c r="D859" s="366" t="s">
        <v>1954</v>
      </c>
      <c r="E859" s="333" t="str">
        <f t="shared" si="61"/>
        <v>Men Senior</v>
      </c>
      <c r="F859" s="373">
        <v>31744</v>
      </c>
      <c r="G859" s="335">
        <f t="shared" si="58"/>
        <v>44926</v>
      </c>
      <c r="H859" s="336">
        <f t="shared" si="59"/>
        <v>36</v>
      </c>
      <c r="I859" s="333" t="str">
        <f t="shared" si="62"/>
        <v>Senior</v>
      </c>
      <c r="J859" s="332" t="s">
        <v>1318</v>
      </c>
      <c r="K859" s="337">
        <v>86112800373</v>
      </c>
      <c r="L859" s="338" t="s">
        <v>1498</v>
      </c>
      <c r="M859" s="313"/>
      <c r="N859" s="312"/>
    </row>
    <row r="860" spans="1:14" ht="13" hidden="1" x14ac:dyDescent="0.3">
      <c r="A860" s="367" t="s">
        <v>1689</v>
      </c>
      <c r="B860" s="368" t="s">
        <v>38</v>
      </c>
      <c r="C860" s="368" t="s">
        <v>1932</v>
      </c>
      <c r="D860" s="368" t="s">
        <v>96</v>
      </c>
      <c r="E860" s="341" t="str">
        <f t="shared" si="61"/>
        <v>Men Senior</v>
      </c>
      <c r="F860" s="369">
        <v>32567</v>
      </c>
      <c r="G860" s="343">
        <f t="shared" si="58"/>
        <v>44926</v>
      </c>
      <c r="H860" s="344">
        <f t="shared" si="59"/>
        <v>33</v>
      </c>
      <c r="I860" s="341" t="str">
        <f t="shared" si="62"/>
        <v>Senior</v>
      </c>
      <c r="J860" s="340" t="s">
        <v>1318</v>
      </c>
      <c r="K860" s="345">
        <v>89022800091</v>
      </c>
      <c r="L860" s="346" t="s">
        <v>1498</v>
      </c>
      <c r="M860" s="311"/>
      <c r="N860" s="312"/>
    </row>
    <row r="861" spans="1:14" ht="12.5" hidden="1" x14ac:dyDescent="0.25">
      <c r="A861" s="370" t="s">
        <v>1690</v>
      </c>
      <c r="B861" s="349" t="s">
        <v>1292</v>
      </c>
      <c r="C861" s="358" t="s">
        <v>88</v>
      </c>
      <c r="D861" s="358" t="s">
        <v>157</v>
      </c>
      <c r="E861" s="350" t="str">
        <f t="shared" si="61"/>
        <v>Men Grand Masters</v>
      </c>
      <c r="F861" s="371">
        <v>21348</v>
      </c>
      <c r="G861" s="352">
        <f t="shared" si="58"/>
        <v>44926</v>
      </c>
      <c r="H861" s="353">
        <f t="shared" si="59"/>
        <v>64</v>
      </c>
      <c r="I861" s="350" t="str">
        <f t="shared" si="62"/>
        <v>Grand Masters</v>
      </c>
      <c r="J861" s="349" t="s">
        <v>1318</v>
      </c>
      <c r="K861" s="354">
        <v>57112300185</v>
      </c>
      <c r="L861" s="355" t="s">
        <v>1498</v>
      </c>
      <c r="M861" s="313"/>
      <c r="N861" s="312"/>
    </row>
    <row r="862" spans="1:14" ht="12.5" hidden="1" x14ac:dyDescent="0.25">
      <c r="A862" s="370" t="s">
        <v>1691</v>
      </c>
      <c r="B862" s="358" t="s">
        <v>1292</v>
      </c>
      <c r="C862" s="358" t="s">
        <v>464</v>
      </c>
      <c r="D862" s="358" t="s">
        <v>96</v>
      </c>
      <c r="E862" s="350" t="str">
        <f t="shared" si="61"/>
        <v>Men Senior</v>
      </c>
      <c r="F862" s="371">
        <v>35214</v>
      </c>
      <c r="G862" s="352">
        <f t="shared" si="58"/>
        <v>44926</v>
      </c>
      <c r="H862" s="353">
        <f t="shared" si="59"/>
        <v>26</v>
      </c>
      <c r="I862" s="350" t="str">
        <f t="shared" si="62"/>
        <v>Senior</v>
      </c>
      <c r="J862" s="349" t="s">
        <v>1318</v>
      </c>
      <c r="K862" s="354">
        <v>96052900342</v>
      </c>
      <c r="L862" s="355" t="s">
        <v>1762</v>
      </c>
      <c r="M862" s="313"/>
      <c r="N862" s="312"/>
    </row>
    <row r="863" spans="1:14" ht="12.5" hidden="1" x14ac:dyDescent="0.25">
      <c r="A863" s="370" t="s">
        <v>1692</v>
      </c>
      <c r="B863" s="358" t="s">
        <v>1292</v>
      </c>
      <c r="C863" s="358" t="s">
        <v>110</v>
      </c>
      <c r="D863" s="358" t="s">
        <v>226</v>
      </c>
      <c r="E863" s="350" t="str">
        <f t="shared" si="61"/>
        <v>Men Senior</v>
      </c>
      <c r="F863" s="371">
        <v>35874</v>
      </c>
      <c r="G863" s="352">
        <f t="shared" si="58"/>
        <v>44926</v>
      </c>
      <c r="H863" s="353">
        <f t="shared" si="59"/>
        <v>24</v>
      </c>
      <c r="I863" s="350" t="str">
        <f t="shared" si="62"/>
        <v>Senior</v>
      </c>
      <c r="J863" s="349" t="s">
        <v>1318</v>
      </c>
      <c r="K863" s="354">
        <v>98032000186</v>
      </c>
      <c r="L863" s="355" t="s">
        <v>1498</v>
      </c>
      <c r="M863" s="313"/>
      <c r="N863" s="312"/>
    </row>
    <row r="864" spans="1:14" ht="13" hidden="1" x14ac:dyDescent="0.3">
      <c r="A864" s="367" t="s">
        <v>1693</v>
      </c>
      <c r="B864" s="340" t="s">
        <v>50</v>
      </c>
      <c r="C864" s="368" t="s">
        <v>1955</v>
      </c>
      <c r="D864" s="368" t="s">
        <v>399</v>
      </c>
      <c r="E864" s="341" t="str">
        <f t="shared" si="61"/>
        <v>Men U/21</v>
      </c>
      <c r="F864" s="369">
        <v>37877</v>
      </c>
      <c r="G864" s="343">
        <f t="shared" si="58"/>
        <v>44926</v>
      </c>
      <c r="H864" s="344">
        <f t="shared" si="59"/>
        <v>19</v>
      </c>
      <c r="I864" s="341" t="str">
        <f t="shared" si="62"/>
        <v>U/21</v>
      </c>
      <c r="J864" s="340" t="s">
        <v>1318</v>
      </c>
      <c r="K864" s="345">
        <v>19930919</v>
      </c>
      <c r="L864" s="346" t="s">
        <v>1498</v>
      </c>
      <c r="M864" s="311"/>
      <c r="N864" s="312"/>
    </row>
    <row r="865" spans="1:14" ht="13" hidden="1" x14ac:dyDescent="0.3">
      <c r="A865" s="367" t="s">
        <v>1694</v>
      </c>
      <c r="B865" s="368" t="s">
        <v>50</v>
      </c>
      <c r="C865" s="368" t="s">
        <v>1455</v>
      </c>
      <c r="D865" s="368" t="s">
        <v>1134</v>
      </c>
      <c r="E865" s="341" t="str">
        <f t="shared" si="61"/>
        <v>Men Senior</v>
      </c>
      <c r="F865" s="369">
        <v>33357</v>
      </c>
      <c r="G865" s="343">
        <f t="shared" si="58"/>
        <v>44926</v>
      </c>
      <c r="H865" s="344">
        <f t="shared" si="59"/>
        <v>31</v>
      </c>
      <c r="I865" s="341" t="str">
        <f t="shared" si="62"/>
        <v>Senior</v>
      </c>
      <c r="J865" s="340" t="s">
        <v>1318</v>
      </c>
      <c r="K865" s="345">
        <v>91042900108</v>
      </c>
      <c r="L865" s="346" t="s">
        <v>1498</v>
      </c>
      <c r="M865" s="311"/>
      <c r="N865" s="312"/>
    </row>
    <row r="866" spans="1:14" ht="12.5" hidden="1" x14ac:dyDescent="0.25">
      <c r="A866" s="370" t="s">
        <v>1695</v>
      </c>
      <c r="B866" s="349" t="s">
        <v>1292</v>
      </c>
      <c r="C866" s="358" t="s">
        <v>1956</v>
      </c>
      <c r="D866" s="358" t="s">
        <v>348</v>
      </c>
      <c r="E866" s="350" t="str">
        <f t="shared" si="61"/>
        <v>Ladies Senior</v>
      </c>
      <c r="F866" s="371">
        <v>32924</v>
      </c>
      <c r="G866" s="352">
        <f t="shared" si="58"/>
        <v>44926</v>
      </c>
      <c r="H866" s="353">
        <f t="shared" si="59"/>
        <v>32</v>
      </c>
      <c r="I866" s="350" t="str">
        <f t="shared" si="62"/>
        <v>Senior</v>
      </c>
      <c r="J866" s="349" t="s">
        <v>67</v>
      </c>
      <c r="K866" s="354">
        <v>6605070111083</v>
      </c>
      <c r="L866" s="355" t="s">
        <v>1501</v>
      </c>
      <c r="M866" s="313"/>
      <c r="N866" s="312"/>
    </row>
    <row r="867" spans="1:14" ht="13" hidden="1" x14ac:dyDescent="0.3">
      <c r="A867" s="370" t="s">
        <v>1696</v>
      </c>
      <c r="B867" s="358" t="s">
        <v>1840</v>
      </c>
      <c r="C867" s="358" t="s">
        <v>1912</v>
      </c>
      <c r="D867" s="358" t="s">
        <v>1957</v>
      </c>
      <c r="E867" s="350" t="str">
        <f t="shared" si="61"/>
        <v>Men Veteran</v>
      </c>
      <c r="F867" s="371">
        <v>30225</v>
      </c>
      <c r="G867" s="352">
        <f t="shared" si="58"/>
        <v>44926</v>
      </c>
      <c r="H867" s="353">
        <f t="shared" si="59"/>
        <v>40</v>
      </c>
      <c r="I867" s="350" t="str">
        <f t="shared" si="62"/>
        <v>Veteran</v>
      </c>
      <c r="J867" s="349" t="s">
        <v>1318</v>
      </c>
      <c r="K867" s="354">
        <v>8210015061085</v>
      </c>
      <c r="L867" s="355" t="s">
        <v>1498</v>
      </c>
      <c r="M867" s="305"/>
      <c r="N867" s="306"/>
    </row>
    <row r="868" spans="1:14" ht="13" hidden="1" x14ac:dyDescent="0.3">
      <c r="A868" s="370" t="s">
        <v>1697</v>
      </c>
      <c r="B868" s="358" t="s">
        <v>1431</v>
      </c>
      <c r="C868" s="358" t="s">
        <v>1958</v>
      </c>
      <c r="D868" s="358" t="s">
        <v>1959</v>
      </c>
      <c r="E868" s="350" t="str">
        <f t="shared" si="61"/>
        <v>Men Veteran</v>
      </c>
      <c r="F868" s="371">
        <v>29765</v>
      </c>
      <c r="G868" s="352">
        <f t="shared" si="58"/>
        <v>44926</v>
      </c>
      <c r="H868" s="353">
        <f t="shared" si="59"/>
        <v>41</v>
      </c>
      <c r="I868" s="350" t="str">
        <f t="shared" si="62"/>
        <v>Veteran</v>
      </c>
      <c r="J868" s="349" t="s">
        <v>1318</v>
      </c>
      <c r="K868" s="354">
        <v>81062810694</v>
      </c>
      <c r="L868" s="355"/>
      <c r="M868" s="311"/>
      <c r="N868" s="312"/>
    </row>
    <row r="869" spans="1:14" ht="13" hidden="1" x14ac:dyDescent="0.3">
      <c r="A869" s="367" t="s">
        <v>1698</v>
      </c>
      <c r="B869" s="368" t="s">
        <v>38</v>
      </c>
      <c r="C869" s="368" t="s">
        <v>1933</v>
      </c>
      <c r="D869" s="368" t="s">
        <v>1732</v>
      </c>
      <c r="E869" s="341" t="str">
        <f t="shared" si="61"/>
        <v>Men Master</v>
      </c>
      <c r="F869" s="369">
        <v>25088</v>
      </c>
      <c r="G869" s="343">
        <f t="shared" ref="G869:G887" si="63">$G$5</f>
        <v>44926</v>
      </c>
      <c r="H869" s="344">
        <f t="shared" ref="H869:H887" si="64">INT(YEARFRAC(F869,G869))</f>
        <v>54</v>
      </c>
      <c r="I869" s="341" t="str">
        <f t="shared" si="62"/>
        <v>Master</v>
      </c>
      <c r="J869" s="340" t="s">
        <v>1318</v>
      </c>
      <c r="K869" s="345">
        <v>68090710131</v>
      </c>
      <c r="L869" s="346" t="s">
        <v>1498</v>
      </c>
      <c r="M869" s="311"/>
      <c r="N869" s="312"/>
    </row>
    <row r="870" spans="1:14" ht="13" hidden="1" x14ac:dyDescent="0.3">
      <c r="A870" s="370" t="s">
        <v>1699</v>
      </c>
      <c r="B870" s="358" t="s">
        <v>1517</v>
      </c>
      <c r="C870" s="358" t="s">
        <v>103</v>
      </c>
      <c r="D870" s="358" t="s">
        <v>1710</v>
      </c>
      <c r="E870" s="350" t="str">
        <f t="shared" si="61"/>
        <v>Men Veteran</v>
      </c>
      <c r="F870" s="371">
        <v>29484</v>
      </c>
      <c r="G870" s="352">
        <f t="shared" si="63"/>
        <v>44926</v>
      </c>
      <c r="H870" s="353">
        <f t="shared" si="64"/>
        <v>42</v>
      </c>
      <c r="I870" s="350" t="str">
        <f t="shared" si="62"/>
        <v>Veteran</v>
      </c>
      <c r="J870" s="349" t="s">
        <v>1318</v>
      </c>
      <c r="K870" s="354">
        <v>80092010717</v>
      </c>
      <c r="L870" s="355" t="s">
        <v>1498</v>
      </c>
      <c r="M870" s="311"/>
      <c r="N870" s="312"/>
    </row>
    <row r="871" spans="1:14" ht="13" hidden="1" x14ac:dyDescent="0.3">
      <c r="A871" s="367" t="s">
        <v>1700</v>
      </c>
      <c r="B871" s="340" t="s">
        <v>1635</v>
      </c>
      <c r="C871" s="368" t="s">
        <v>196</v>
      </c>
      <c r="D871" s="368" t="s">
        <v>1827</v>
      </c>
      <c r="E871" s="341" t="str">
        <f t="shared" si="61"/>
        <v>Men Master</v>
      </c>
      <c r="F871" s="369">
        <v>26271</v>
      </c>
      <c r="G871" s="343">
        <f t="shared" si="63"/>
        <v>44926</v>
      </c>
      <c r="H871" s="344">
        <f t="shared" si="64"/>
        <v>51</v>
      </c>
      <c r="I871" s="341" t="str">
        <f t="shared" si="62"/>
        <v>Master</v>
      </c>
      <c r="J871" s="340" t="s">
        <v>1318</v>
      </c>
      <c r="K871" s="345">
        <v>7112045083082</v>
      </c>
      <c r="L871" s="346" t="s">
        <v>1498</v>
      </c>
      <c r="M871" s="311"/>
      <c r="N871" s="312"/>
    </row>
    <row r="872" spans="1:14" ht="13" hidden="1" x14ac:dyDescent="0.3">
      <c r="A872" s="348" t="s">
        <v>1701</v>
      </c>
      <c r="B872" s="349" t="s">
        <v>1310</v>
      </c>
      <c r="C872" s="349" t="s">
        <v>1086</v>
      </c>
      <c r="D872" s="349" t="s">
        <v>1960</v>
      </c>
      <c r="E872" s="350" t="str">
        <f t="shared" si="61"/>
        <v>Men Senior</v>
      </c>
      <c r="F872" s="351">
        <v>31191</v>
      </c>
      <c r="G872" s="352">
        <f t="shared" si="63"/>
        <v>44926</v>
      </c>
      <c r="H872" s="353">
        <f t="shared" si="64"/>
        <v>37</v>
      </c>
      <c r="I872" s="350" t="str">
        <f t="shared" si="62"/>
        <v>Senior</v>
      </c>
      <c r="J872" s="349" t="s">
        <v>1318</v>
      </c>
      <c r="K872" s="354">
        <v>85052410867</v>
      </c>
      <c r="L872" s="355" t="s">
        <v>1498</v>
      </c>
      <c r="M872" s="311"/>
      <c r="N872" s="312"/>
    </row>
    <row r="873" spans="1:14" ht="12.5" hidden="1" x14ac:dyDescent="0.25">
      <c r="A873" s="348" t="s">
        <v>1702</v>
      </c>
      <c r="B873" s="349" t="s">
        <v>1292</v>
      </c>
      <c r="C873" s="349" t="s">
        <v>126</v>
      </c>
      <c r="D873" s="349" t="s">
        <v>1961</v>
      </c>
      <c r="E873" s="350" t="str">
        <f t="shared" si="61"/>
        <v>Men Senior</v>
      </c>
      <c r="F873" s="351">
        <v>30329</v>
      </c>
      <c r="G873" s="352">
        <f t="shared" si="63"/>
        <v>44926</v>
      </c>
      <c r="H873" s="353">
        <f t="shared" si="64"/>
        <v>39</v>
      </c>
      <c r="I873" s="350" t="str">
        <f t="shared" si="62"/>
        <v>Senior</v>
      </c>
      <c r="J873" s="349" t="s">
        <v>1318</v>
      </c>
      <c r="K873" s="354">
        <v>58061200600</v>
      </c>
      <c r="L873" s="355" t="s">
        <v>1498</v>
      </c>
      <c r="M873" s="313"/>
      <c r="N873" s="312"/>
    </row>
    <row r="874" spans="1:14" ht="12.5" hidden="1" x14ac:dyDescent="0.25">
      <c r="A874" s="370" t="s">
        <v>1703</v>
      </c>
      <c r="B874" s="349" t="s">
        <v>1292</v>
      </c>
      <c r="C874" s="358" t="s">
        <v>1962</v>
      </c>
      <c r="D874" s="358" t="s">
        <v>399</v>
      </c>
      <c r="E874" s="350" t="str">
        <f t="shared" si="61"/>
        <v>Men Grand Masters</v>
      </c>
      <c r="F874" s="371">
        <v>21147</v>
      </c>
      <c r="G874" s="352">
        <f t="shared" si="63"/>
        <v>44926</v>
      </c>
      <c r="H874" s="353">
        <f t="shared" si="64"/>
        <v>65</v>
      </c>
      <c r="I874" s="350" t="str">
        <f t="shared" si="62"/>
        <v>Grand Masters</v>
      </c>
      <c r="J874" s="349" t="s">
        <v>1318</v>
      </c>
      <c r="K874" s="354"/>
      <c r="L874" s="355" t="s">
        <v>1515</v>
      </c>
      <c r="M874" s="313"/>
      <c r="N874" s="312"/>
    </row>
    <row r="875" spans="1:14" ht="12.5" hidden="1" x14ac:dyDescent="0.25">
      <c r="A875" s="367" t="s">
        <v>1704</v>
      </c>
      <c r="B875" s="368" t="s">
        <v>39</v>
      </c>
      <c r="C875" s="368" t="s">
        <v>370</v>
      </c>
      <c r="D875" s="368" t="s">
        <v>1175</v>
      </c>
      <c r="E875" s="341" t="str">
        <f t="shared" si="61"/>
        <v>Men Master</v>
      </c>
      <c r="F875" s="369">
        <v>25068</v>
      </c>
      <c r="G875" s="343">
        <f t="shared" si="63"/>
        <v>44926</v>
      </c>
      <c r="H875" s="344">
        <f t="shared" si="64"/>
        <v>54</v>
      </c>
      <c r="I875" s="341" t="str">
        <f t="shared" si="62"/>
        <v>Master</v>
      </c>
      <c r="J875" s="340" t="s">
        <v>1318</v>
      </c>
      <c r="K875" s="345">
        <v>78110610137</v>
      </c>
      <c r="L875" s="346" t="s">
        <v>2151</v>
      </c>
      <c r="M875" s="313"/>
      <c r="N875" s="312"/>
    </row>
    <row r="876" spans="1:14" ht="13" hidden="1" x14ac:dyDescent="0.3">
      <c r="A876" s="370" t="s">
        <v>1705</v>
      </c>
      <c r="B876" s="358" t="s">
        <v>1517</v>
      </c>
      <c r="C876" s="358" t="s">
        <v>1964</v>
      </c>
      <c r="D876" s="358" t="s">
        <v>1965</v>
      </c>
      <c r="E876" s="350" t="str">
        <f t="shared" si="61"/>
        <v>Ladies Veteran</v>
      </c>
      <c r="F876" s="371">
        <v>29140</v>
      </c>
      <c r="G876" s="352">
        <f t="shared" si="63"/>
        <v>44926</v>
      </c>
      <c r="H876" s="353">
        <f t="shared" si="64"/>
        <v>43</v>
      </c>
      <c r="I876" s="350" t="str">
        <f t="shared" si="62"/>
        <v>Veteran</v>
      </c>
      <c r="J876" s="349" t="s">
        <v>67</v>
      </c>
      <c r="K876" s="354"/>
      <c r="L876" s="355"/>
      <c r="M876" s="311"/>
      <c r="N876" s="312"/>
    </row>
    <row r="877" spans="1:14" hidden="1" x14ac:dyDescent="0.25">
      <c r="A877" s="367" t="s">
        <v>2152</v>
      </c>
      <c r="B877" s="340" t="s">
        <v>43</v>
      </c>
      <c r="C877" s="368" t="s">
        <v>2153</v>
      </c>
      <c r="D877" s="368" t="s">
        <v>2154</v>
      </c>
      <c r="E877" s="341" t="str">
        <f t="shared" si="61"/>
        <v>Ladies Veteran</v>
      </c>
      <c r="F877" s="369">
        <v>29908</v>
      </c>
      <c r="G877" s="343">
        <f t="shared" si="63"/>
        <v>44926</v>
      </c>
      <c r="H877" s="344">
        <f t="shared" si="64"/>
        <v>41</v>
      </c>
      <c r="I877" s="341" t="str">
        <f t="shared" si="62"/>
        <v>Veteran</v>
      </c>
      <c r="J877" s="340" t="s">
        <v>67</v>
      </c>
      <c r="K877" s="345">
        <v>79030810092</v>
      </c>
      <c r="L877" s="374" t="s">
        <v>1498</v>
      </c>
    </row>
    <row r="878" spans="1:14" hidden="1" x14ac:dyDescent="0.25">
      <c r="A878" s="367" t="s">
        <v>2155</v>
      </c>
      <c r="B878" s="368" t="s">
        <v>43</v>
      </c>
      <c r="C878" s="368" t="s">
        <v>1143</v>
      </c>
      <c r="D878" s="368" t="s">
        <v>2156</v>
      </c>
      <c r="E878" s="341" t="str">
        <f t="shared" si="61"/>
        <v>Men Senior</v>
      </c>
      <c r="F878" s="369">
        <v>35492</v>
      </c>
      <c r="G878" s="343">
        <f t="shared" si="63"/>
        <v>44926</v>
      </c>
      <c r="H878" s="344">
        <f t="shared" si="64"/>
        <v>25</v>
      </c>
      <c r="I878" s="341" t="str">
        <f t="shared" si="62"/>
        <v>Senior</v>
      </c>
      <c r="J878" s="368" t="s">
        <v>1318</v>
      </c>
      <c r="K878" s="345">
        <v>97030300076</v>
      </c>
      <c r="L878" s="375" t="s">
        <v>1498</v>
      </c>
    </row>
    <row r="879" spans="1:14" hidden="1" x14ac:dyDescent="0.25">
      <c r="A879" s="367" t="s">
        <v>2157</v>
      </c>
      <c r="B879" s="368" t="s">
        <v>38</v>
      </c>
      <c r="C879" s="368" t="s">
        <v>501</v>
      </c>
      <c r="D879" s="368" t="s">
        <v>2158</v>
      </c>
      <c r="E879" s="341" t="str">
        <f t="shared" ref="E879:E887" si="65">IF(C879="NEW NAME","",CONCATENATE(J879," ",I879))</f>
        <v>Men Senior</v>
      </c>
      <c r="F879" s="369">
        <v>36876</v>
      </c>
      <c r="G879" s="343">
        <f t="shared" si="63"/>
        <v>44926</v>
      </c>
      <c r="H879" s="344">
        <f t="shared" si="64"/>
        <v>22</v>
      </c>
      <c r="I879" s="341" t="str">
        <f t="shared" si="62"/>
        <v>Senior</v>
      </c>
      <c r="J879" s="368" t="s">
        <v>1318</v>
      </c>
      <c r="K879" s="360" t="s">
        <v>2159</v>
      </c>
      <c r="L879" s="346" t="s">
        <v>1498</v>
      </c>
    </row>
    <row r="880" spans="1:14" hidden="1" x14ac:dyDescent="0.25">
      <c r="A880" s="372" t="s">
        <v>2160</v>
      </c>
      <c r="B880" s="366" t="s">
        <v>42</v>
      </c>
      <c r="C880" s="366" t="s">
        <v>196</v>
      </c>
      <c r="D880" s="366" t="s">
        <v>2161</v>
      </c>
      <c r="E880" s="333" t="str">
        <f t="shared" si="65"/>
        <v>Men Grand Masters</v>
      </c>
      <c r="F880" s="373">
        <v>19709</v>
      </c>
      <c r="G880" s="335">
        <f t="shared" si="63"/>
        <v>44926</v>
      </c>
      <c r="H880" s="336">
        <f t="shared" si="64"/>
        <v>69</v>
      </c>
      <c r="I880" s="333" t="str">
        <f t="shared" si="62"/>
        <v>Grand Masters</v>
      </c>
      <c r="J880" s="366" t="s">
        <v>1318</v>
      </c>
      <c r="K880" s="337">
        <v>53121600435</v>
      </c>
      <c r="L880" s="376" t="s">
        <v>1498</v>
      </c>
    </row>
    <row r="881" spans="1:12" hidden="1" x14ac:dyDescent="0.25">
      <c r="A881" s="370" t="s">
        <v>2162</v>
      </c>
      <c r="B881" s="358" t="s">
        <v>1307</v>
      </c>
      <c r="C881" s="358" t="s">
        <v>78</v>
      </c>
      <c r="D881" s="358" t="s">
        <v>2163</v>
      </c>
      <c r="E881" s="350" t="str">
        <f t="shared" si="65"/>
        <v>Men Senior</v>
      </c>
      <c r="F881" s="371">
        <v>35541</v>
      </c>
      <c r="G881" s="352">
        <f t="shared" si="63"/>
        <v>44926</v>
      </c>
      <c r="H881" s="353">
        <f t="shared" si="64"/>
        <v>25</v>
      </c>
      <c r="I881" s="350" t="str">
        <f t="shared" si="62"/>
        <v>Senior</v>
      </c>
      <c r="J881" s="358" t="s">
        <v>1318</v>
      </c>
      <c r="K881" s="354">
        <v>97042100468</v>
      </c>
      <c r="L881" s="377" t="s">
        <v>1498</v>
      </c>
    </row>
    <row r="882" spans="1:12" hidden="1" x14ac:dyDescent="0.25">
      <c r="A882" s="367" t="s">
        <v>2164</v>
      </c>
      <c r="B882" s="368" t="s">
        <v>43</v>
      </c>
      <c r="C882" s="368" t="s">
        <v>324</v>
      </c>
      <c r="D882" s="368" t="s">
        <v>2165</v>
      </c>
      <c r="E882" s="341" t="str">
        <f t="shared" si="65"/>
        <v>Men U/16</v>
      </c>
      <c r="F882" s="369">
        <v>38758</v>
      </c>
      <c r="G882" s="343">
        <f t="shared" si="63"/>
        <v>44926</v>
      </c>
      <c r="H882" s="344">
        <f t="shared" si="64"/>
        <v>16</v>
      </c>
      <c r="I882" s="341" t="str">
        <f t="shared" si="62"/>
        <v>U/16</v>
      </c>
      <c r="J882" s="368" t="s">
        <v>1318</v>
      </c>
      <c r="K882" s="345" t="s">
        <v>2166</v>
      </c>
      <c r="L882" s="375" t="s">
        <v>1498</v>
      </c>
    </row>
    <row r="883" spans="1:12" hidden="1" x14ac:dyDescent="0.25">
      <c r="A883" s="367" t="s">
        <v>2167</v>
      </c>
      <c r="B883" s="368" t="s">
        <v>43</v>
      </c>
      <c r="C883" s="368" t="s">
        <v>177</v>
      </c>
      <c r="D883" s="368" t="s">
        <v>2168</v>
      </c>
      <c r="E883" s="341" t="str">
        <f t="shared" si="65"/>
        <v>Men U/21</v>
      </c>
      <c r="F883" s="369">
        <v>37969</v>
      </c>
      <c r="G883" s="343">
        <f t="shared" si="63"/>
        <v>44926</v>
      </c>
      <c r="H883" s="344">
        <f t="shared" si="64"/>
        <v>19</v>
      </c>
      <c r="I883" s="341" t="str">
        <f t="shared" si="62"/>
        <v>U/21</v>
      </c>
      <c r="J883" s="368" t="s">
        <v>1318</v>
      </c>
      <c r="K883" s="345" t="s">
        <v>2169</v>
      </c>
      <c r="L883" s="375" t="s">
        <v>1498</v>
      </c>
    </row>
    <row r="884" spans="1:12" hidden="1" x14ac:dyDescent="0.25">
      <c r="A884" s="370" t="s">
        <v>2170</v>
      </c>
      <c r="B884" s="358" t="s">
        <v>1517</v>
      </c>
      <c r="C884" s="358" t="s">
        <v>1768</v>
      </c>
      <c r="D884" s="358" t="s">
        <v>2168</v>
      </c>
      <c r="E884" s="350" t="str">
        <f t="shared" si="65"/>
        <v>Men U/21</v>
      </c>
      <c r="F884" s="371">
        <v>37969</v>
      </c>
      <c r="G884" s="352">
        <f t="shared" si="63"/>
        <v>44926</v>
      </c>
      <c r="H884" s="353">
        <f t="shared" si="64"/>
        <v>19</v>
      </c>
      <c r="I884" s="350" t="str">
        <f t="shared" si="62"/>
        <v>U/21</v>
      </c>
      <c r="J884" s="358" t="s">
        <v>1318</v>
      </c>
      <c r="K884" s="354">
        <v>3121400231</v>
      </c>
      <c r="L884" s="377" t="s">
        <v>1498</v>
      </c>
    </row>
    <row r="885" spans="1:12" hidden="1" x14ac:dyDescent="0.25">
      <c r="A885" s="370" t="s">
        <v>2171</v>
      </c>
      <c r="B885" s="358" t="s">
        <v>1517</v>
      </c>
      <c r="C885" s="358" t="s">
        <v>1278</v>
      </c>
      <c r="D885" s="358" t="s">
        <v>2172</v>
      </c>
      <c r="E885" s="350" t="str">
        <f t="shared" si="65"/>
        <v>Men Veteran</v>
      </c>
      <c r="F885" s="371">
        <v>29318</v>
      </c>
      <c r="G885" s="352">
        <f t="shared" si="63"/>
        <v>44926</v>
      </c>
      <c r="H885" s="353">
        <f t="shared" si="64"/>
        <v>42</v>
      </c>
      <c r="I885" s="350" t="str">
        <f t="shared" si="62"/>
        <v>Veteran</v>
      </c>
      <c r="J885" s="358" t="s">
        <v>1318</v>
      </c>
      <c r="K885" s="354">
        <v>80040710424</v>
      </c>
      <c r="L885" s="377" t="s">
        <v>1498</v>
      </c>
    </row>
    <row r="886" spans="1:12" hidden="1" x14ac:dyDescent="0.25">
      <c r="A886" s="367" t="s">
        <v>2173</v>
      </c>
      <c r="B886" s="368" t="s">
        <v>43</v>
      </c>
      <c r="C886" s="368" t="s">
        <v>2174</v>
      </c>
      <c r="D886" s="368" t="s">
        <v>252</v>
      </c>
      <c r="E886" s="341" t="str">
        <f t="shared" si="65"/>
        <v>Men U/21</v>
      </c>
      <c r="F886" s="369">
        <v>37281</v>
      </c>
      <c r="G886" s="343">
        <f t="shared" si="63"/>
        <v>44926</v>
      </c>
      <c r="H886" s="344">
        <f t="shared" si="64"/>
        <v>20</v>
      </c>
      <c r="I886" s="341" t="str">
        <f t="shared" si="62"/>
        <v>U/21</v>
      </c>
      <c r="J886" s="368" t="s">
        <v>1318</v>
      </c>
      <c r="K886" s="345">
        <v>2012500277</v>
      </c>
      <c r="L886" s="375" t="s">
        <v>1498</v>
      </c>
    </row>
    <row r="887" spans="1:12" ht="12" hidden="1" thickBot="1" x14ac:dyDescent="0.3">
      <c r="A887" s="378" t="s">
        <v>2175</v>
      </c>
      <c r="B887" s="379" t="s">
        <v>43</v>
      </c>
      <c r="C887" s="379" t="s">
        <v>2176</v>
      </c>
      <c r="D887" s="379" t="s">
        <v>930</v>
      </c>
      <c r="E887" s="380" t="str">
        <f t="shared" si="65"/>
        <v>Men U/21</v>
      </c>
      <c r="F887" s="381">
        <v>37176</v>
      </c>
      <c r="G887" s="382">
        <f t="shared" si="63"/>
        <v>44926</v>
      </c>
      <c r="H887" s="383">
        <f t="shared" si="64"/>
        <v>21</v>
      </c>
      <c r="I887" s="380" t="str">
        <f t="shared" si="62"/>
        <v>U/21</v>
      </c>
      <c r="J887" s="379" t="s">
        <v>1318</v>
      </c>
      <c r="K887" s="384">
        <v>1101200669</v>
      </c>
      <c r="L887" s="385" t="s">
        <v>1498</v>
      </c>
    </row>
    <row r="888" spans="1:12" hidden="1" x14ac:dyDescent="0.25">
      <c r="A888" s="386" t="s">
        <v>2205</v>
      </c>
      <c r="B888" s="387" t="s">
        <v>1709</v>
      </c>
      <c r="C888" s="387" t="s">
        <v>2209</v>
      </c>
      <c r="D888" s="387" t="s">
        <v>1963</v>
      </c>
      <c r="E888" s="388" t="s">
        <v>1328</v>
      </c>
      <c r="F888" s="389"/>
      <c r="G888" s="390"/>
      <c r="H888" s="391"/>
      <c r="I888" s="388"/>
      <c r="J888" s="387"/>
      <c r="K888" s="392"/>
      <c r="L888" s="393"/>
    </row>
    <row r="889" spans="1:12" hidden="1" x14ac:dyDescent="0.25">
      <c r="A889" s="367" t="s">
        <v>2202</v>
      </c>
      <c r="B889" s="368" t="s">
        <v>1709</v>
      </c>
      <c r="C889" s="368" t="s">
        <v>2210</v>
      </c>
      <c r="D889" s="368" t="s">
        <v>2211</v>
      </c>
      <c r="E889" s="341" t="s">
        <v>1328</v>
      </c>
      <c r="F889" s="369"/>
      <c r="G889" s="343"/>
      <c r="H889" s="344"/>
      <c r="I889" s="341"/>
      <c r="J889" s="368"/>
      <c r="K889" s="345"/>
      <c r="L889" s="375"/>
    </row>
    <row r="890" spans="1:12" hidden="1" x14ac:dyDescent="0.25">
      <c r="A890" s="367" t="s">
        <v>2203</v>
      </c>
      <c r="B890" s="368" t="s">
        <v>1709</v>
      </c>
      <c r="C890" s="368" t="s">
        <v>2212</v>
      </c>
      <c r="D890" s="368" t="s">
        <v>1967</v>
      </c>
      <c r="E890" s="341" t="s">
        <v>1328</v>
      </c>
      <c r="F890" s="369"/>
      <c r="G890" s="343"/>
      <c r="H890" s="344"/>
      <c r="I890" s="341"/>
      <c r="J890" s="368"/>
      <c r="K890" s="345"/>
      <c r="L890" s="375"/>
    </row>
    <row r="891" spans="1:12" hidden="1" x14ac:dyDescent="0.25">
      <c r="A891" s="367" t="s">
        <v>2206</v>
      </c>
      <c r="B891" s="368" t="s">
        <v>1709</v>
      </c>
      <c r="C891" s="368" t="s">
        <v>379</v>
      </c>
      <c r="D891" s="368" t="s">
        <v>1814</v>
      </c>
      <c r="E891" s="341" t="s">
        <v>1328</v>
      </c>
      <c r="F891" s="369"/>
      <c r="G891" s="343"/>
      <c r="H891" s="344"/>
      <c r="I891" s="341"/>
      <c r="J891" s="368"/>
      <c r="K891" s="345"/>
      <c r="L891" s="375"/>
    </row>
    <row r="892" spans="1:12" hidden="1" x14ac:dyDescent="0.25">
      <c r="A892" s="367" t="s">
        <v>2204</v>
      </c>
      <c r="B892" s="368" t="s">
        <v>1709</v>
      </c>
      <c r="C892" s="368" t="s">
        <v>331</v>
      </c>
      <c r="D892" s="368" t="s">
        <v>2213</v>
      </c>
      <c r="E892" s="341" t="s">
        <v>1328</v>
      </c>
      <c r="F892" s="369"/>
      <c r="G892" s="343"/>
      <c r="H892" s="344"/>
      <c r="I892" s="341"/>
      <c r="J892" s="368"/>
      <c r="K892" s="345"/>
      <c r="L892" s="375"/>
    </row>
    <row r="893" spans="1:12" hidden="1" x14ac:dyDescent="0.25">
      <c r="A893" s="367" t="s">
        <v>2207</v>
      </c>
      <c r="B893" s="368" t="s">
        <v>1709</v>
      </c>
      <c r="C893" s="368" t="s">
        <v>2214</v>
      </c>
      <c r="D893" s="368" t="s">
        <v>2037</v>
      </c>
      <c r="E893" s="341" t="s">
        <v>1328</v>
      </c>
      <c r="F893" s="369"/>
      <c r="G893" s="343"/>
      <c r="H893" s="344"/>
      <c r="I893" s="341"/>
      <c r="J893" s="368"/>
      <c r="K893" s="345"/>
      <c r="L893" s="375"/>
    </row>
    <row r="894" spans="1:12" hidden="1" x14ac:dyDescent="0.25">
      <c r="A894" s="367" t="s">
        <v>2208</v>
      </c>
      <c r="B894" s="368" t="s">
        <v>1709</v>
      </c>
      <c r="C894" s="368" t="s">
        <v>161</v>
      </c>
      <c r="D894" s="368" t="s">
        <v>390</v>
      </c>
      <c r="E894" s="341" t="s">
        <v>1328</v>
      </c>
      <c r="F894" s="369"/>
      <c r="G894" s="343"/>
      <c r="H894" s="344"/>
      <c r="I894" s="341"/>
      <c r="J894" s="368"/>
      <c r="K894" s="345"/>
      <c r="L894" s="375"/>
    </row>
    <row r="895" spans="1:12" hidden="1" x14ac:dyDescent="0.25">
      <c r="A895" s="367" t="s">
        <v>2215</v>
      </c>
      <c r="B895" s="368" t="s">
        <v>1638</v>
      </c>
      <c r="C895" s="368" t="s">
        <v>1278</v>
      </c>
      <c r="D895" s="368" t="s">
        <v>390</v>
      </c>
      <c r="E895" s="341" t="s">
        <v>1328</v>
      </c>
      <c r="F895" s="369"/>
      <c r="G895" s="343"/>
      <c r="H895" s="344"/>
      <c r="I895" s="341"/>
      <c r="J895" s="368"/>
      <c r="K895" s="345"/>
      <c r="L895" s="375"/>
    </row>
    <row r="896" spans="1:12" hidden="1" x14ac:dyDescent="0.25">
      <c r="A896" s="367" t="s">
        <v>2260</v>
      </c>
      <c r="B896" s="368" t="s">
        <v>1638</v>
      </c>
      <c r="C896" s="368" t="s">
        <v>321</v>
      </c>
      <c r="D896" s="368" t="s">
        <v>87</v>
      </c>
      <c r="E896" s="341" t="s">
        <v>1328</v>
      </c>
      <c r="F896" s="369"/>
      <c r="G896" s="343"/>
      <c r="H896" s="344"/>
      <c r="I896" s="341"/>
      <c r="J896" s="368"/>
      <c r="K896" s="345"/>
      <c r="L896" s="375"/>
    </row>
    <row r="897" spans="1:12" hidden="1" x14ac:dyDescent="0.25">
      <c r="A897" s="367" t="s">
        <v>2261</v>
      </c>
      <c r="B897" s="368" t="s">
        <v>1638</v>
      </c>
      <c r="C897" s="368" t="s">
        <v>2262</v>
      </c>
      <c r="D897" s="368" t="s">
        <v>2263</v>
      </c>
      <c r="E897" s="341" t="s">
        <v>1328</v>
      </c>
      <c r="F897" s="369"/>
      <c r="G897" s="343"/>
      <c r="H897" s="344"/>
      <c r="I897" s="341"/>
      <c r="J897" s="368"/>
      <c r="K897" s="345"/>
      <c r="L897" s="375"/>
    </row>
    <row r="898" spans="1:12" hidden="1" x14ac:dyDescent="0.25">
      <c r="A898" s="367" t="s">
        <v>2216</v>
      </c>
      <c r="B898" s="368" t="s">
        <v>1638</v>
      </c>
      <c r="C898" s="368" t="s">
        <v>114</v>
      </c>
      <c r="D898" s="368" t="s">
        <v>340</v>
      </c>
      <c r="E898" s="341" t="s">
        <v>1328</v>
      </c>
      <c r="F898" s="369"/>
      <c r="G898" s="343"/>
      <c r="H898" s="344"/>
      <c r="I898" s="341"/>
      <c r="J898" s="368"/>
      <c r="K898" s="345"/>
      <c r="L898" s="375"/>
    </row>
    <row r="899" spans="1:12" hidden="1" x14ac:dyDescent="0.25">
      <c r="A899" s="367" t="s">
        <v>2217</v>
      </c>
      <c r="B899" s="368" t="s">
        <v>1638</v>
      </c>
      <c r="C899" s="368" t="s">
        <v>2220</v>
      </c>
      <c r="D899" s="368" t="s">
        <v>157</v>
      </c>
      <c r="E899" s="341" t="s">
        <v>1328</v>
      </c>
      <c r="F899" s="369"/>
      <c r="G899" s="343"/>
      <c r="H899" s="344"/>
      <c r="I899" s="341"/>
      <c r="J899" s="368"/>
      <c r="K899" s="345"/>
      <c r="L899" s="375"/>
    </row>
    <row r="900" spans="1:12" hidden="1" x14ac:dyDescent="0.25">
      <c r="A900" s="367" t="s">
        <v>2218</v>
      </c>
      <c r="B900" s="368" t="s">
        <v>1638</v>
      </c>
      <c r="C900" s="368" t="s">
        <v>99</v>
      </c>
      <c r="D900" s="368" t="s">
        <v>2221</v>
      </c>
      <c r="E900" s="341" t="s">
        <v>1328</v>
      </c>
      <c r="F900" s="369"/>
      <c r="G900" s="343"/>
      <c r="H900" s="344"/>
      <c r="I900" s="341"/>
      <c r="J900" s="368"/>
      <c r="K900" s="345"/>
      <c r="L900" s="375"/>
    </row>
    <row r="901" spans="1:12" hidden="1" x14ac:dyDescent="0.25">
      <c r="A901" s="367" t="s">
        <v>2219</v>
      </c>
      <c r="B901" s="368" t="s">
        <v>1638</v>
      </c>
      <c r="C901" s="368" t="s">
        <v>2264</v>
      </c>
      <c r="D901" s="368" t="s">
        <v>366</v>
      </c>
      <c r="E901" s="341" t="s">
        <v>1328</v>
      </c>
      <c r="F901" s="369"/>
      <c r="G901" s="343"/>
      <c r="H901" s="344"/>
      <c r="I901" s="341"/>
      <c r="J901" s="368"/>
      <c r="K901" s="345"/>
      <c r="L901" s="375"/>
    </row>
    <row r="902" spans="1:12" hidden="1" x14ac:dyDescent="0.25">
      <c r="A902" s="367" t="s">
        <v>2222</v>
      </c>
      <c r="B902" s="368" t="s">
        <v>1707</v>
      </c>
      <c r="C902" s="368" t="s">
        <v>2229</v>
      </c>
      <c r="D902" s="368" t="s">
        <v>260</v>
      </c>
      <c r="E902" s="341" t="s">
        <v>1974</v>
      </c>
      <c r="F902" s="369"/>
      <c r="G902" s="343"/>
      <c r="H902" s="344"/>
      <c r="I902" s="341"/>
      <c r="J902" s="368"/>
      <c r="K902" s="345"/>
      <c r="L902" s="375"/>
    </row>
    <row r="903" spans="1:12" hidden="1" x14ac:dyDescent="0.25">
      <c r="A903" s="367" t="s">
        <v>2223</v>
      </c>
      <c r="B903" s="368" t="s">
        <v>1707</v>
      </c>
      <c r="C903" s="368" t="s">
        <v>2230</v>
      </c>
      <c r="D903" s="368" t="s">
        <v>2231</v>
      </c>
      <c r="E903" s="341" t="s">
        <v>1974</v>
      </c>
      <c r="F903" s="369"/>
      <c r="G903" s="343"/>
      <c r="H903" s="344"/>
      <c r="I903" s="341"/>
      <c r="J903" s="368"/>
      <c r="K903" s="345"/>
      <c r="L903" s="375"/>
    </row>
    <row r="904" spans="1:12" hidden="1" x14ac:dyDescent="0.25">
      <c r="A904" s="367" t="s">
        <v>2224</v>
      </c>
      <c r="B904" s="368" t="s">
        <v>1707</v>
      </c>
      <c r="C904" s="368" t="s">
        <v>2232</v>
      </c>
      <c r="D904" s="368" t="s">
        <v>146</v>
      </c>
      <c r="E904" s="341" t="s">
        <v>1974</v>
      </c>
      <c r="F904" s="369"/>
      <c r="G904" s="343"/>
      <c r="H904" s="344"/>
      <c r="I904" s="341"/>
      <c r="J904" s="368"/>
      <c r="K904" s="345"/>
      <c r="L904" s="375"/>
    </row>
    <row r="905" spans="1:12" hidden="1" x14ac:dyDescent="0.25">
      <c r="A905" s="367" t="s">
        <v>2225</v>
      </c>
      <c r="B905" s="368" t="s">
        <v>1707</v>
      </c>
      <c r="C905" s="368" t="s">
        <v>2233</v>
      </c>
      <c r="D905" s="368" t="s">
        <v>2234</v>
      </c>
      <c r="E905" s="341" t="s">
        <v>1974</v>
      </c>
      <c r="F905" s="369"/>
      <c r="G905" s="343"/>
      <c r="H905" s="344"/>
      <c r="I905" s="341"/>
      <c r="J905" s="368"/>
      <c r="K905" s="345"/>
      <c r="L905" s="375"/>
    </row>
    <row r="906" spans="1:12" hidden="1" x14ac:dyDescent="0.25">
      <c r="A906" s="367" t="s">
        <v>2226</v>
      </c>
      <c r="B906" s="368" t="s">
        <v>1707</v>
      </c>
      <c r="C906" s="368" t="s">
        <v>2235</v>
      </c>
      <c r="D906" s="368" t="s">
        <v>373</v>
      </c>
      <c r="E906" s="341" t="s">
        <v>1974</v>
      </c>
      <c r="F906" s="369"/>
      <c r="G906" s="343"/>
      <c r="H906" s="344"/>
      <c r="I906" s="341"/>
      <c r="J906" s="368"/>
      <c r="K906" s="345"/>
      <c r="L906" s="375"/>
    </row>
    <row r="907" spans="1:12" hidden="1" x14ac:dyDescent="0.25">
      <c r="A907" s="367" t="s">
        <v>2227</v>
      </c>
      <c r="B907" s="368" t="s">
        <v>1707</v>
      </c>
      <c r="C907" s="368" t="s">
        <v>2236</v>
      </c>
      <c r="D907" s="368" t="s">
        <v>125</v>
      </c>
      <c r="E907" s="341" t="s">
        <v>1974</v>
      </c>
      <c r="F907" s="369"/>
      <c r="G907" s="343"/>
      <c r="H907" s="344"/>
      <c r="I907" s="341"/>
      <c r="J907" s="368"/>
      <c r="K907" s="345"/>
      <c r="L907" s="375"/>
    </row>
    <row r="908" spans="1:12" hidden="1" x14ac:dyDescent="0.25">
      <c r="A908" s="367" t="s">
        <v>2228</v>
      </c>
      <c r="B908" s="368" t="s">
        <v>1707</v>
      </c>
      <c r="C908" s="368" t="s">
        <v>2237</v>
      </c>
      <c r="D908" s="368" t="s">
        <v>2238</v>
      </c>
      <c r="E908" s="341" t="s">
        <v>1974</v>
      </c>
      <c r="F908" s="369"/>
      <c r="G908" s="343"/>
      <c r="H908" s="344"/>
      <c r="I908" s="341"/>
      <c r="J908" s="368"/>
      <c r="K908" s="345"/>
      <c r="L908" s="375"/>
    </row>
    <row r="909" spans="1:12" x14ac:dyDescent="0.25">
      <c r="A909" s="367" t="s">
        <v>2239</v>
      </c>
      <c r="B909" s="368" t="s">
        <v>1706</v>
      </c>
      <c r="C909" s="368" t="s">
        <v>2246</v>
      </c>
      <c r="D909" s="368" t="s">
        <v>2247</v>
      </c>
      <c r="E909" s="341" t="s">
        <v>1326</v>
      </c>
      <c r="F909" s="369"/>
      <c r="G909" s="343"/>
      <c r="H909" s="344"/>
      <c r="I909" s="341"/>
      <c r="J909" s="368"/>
      <c r="K909" s="345"/>
      <c r="L909" s="375"/>
    </row>
    <row r="910" spans="1:12" x14ac:dyDescent="0.25">
      <c r="A910" s="367" t="s">
        <v>2240</v>
      </c>
      <c r="B910" s="368" t="s">
        <v>1706</v>
      </c>
      <c r="C910" s="368" t="s">
        <v>2248</v>
      </c>
      <c r="D910" s="368" t="s">
        <v>340</v>
      </c>
      <c r="E910" s="341" t="s">
        <v>1326</v>
      </c>
      <c r="F910" s="369"/>
      <c r="G910" s="343"/>
      <c r="H910" s="344"/>
      <c r="I910" s="341"/>
      <c r="J910" s="368"/>
      <c r="K910" s="345"/>
      <c r="L910" s="375"/>
    </row>
    <row r="911" spans="1:12" x14ac:dyDescent="0.25">
      <c r="A911" s="367" t="s">
        <v>2241</v>
      </c>
      <c r="B911" s="368" t="s">
        <v>1706</v>
      </c>
      <c r="C911" s="368" t="s">
        <v>1966</v>
      </c>
      <c r="D911" s="368" t="s">
        <v>2249</v>
      </c>
      <c r="E911" s="341" t="s">
        <v>1326</v>
      </c>
      <c r="F911" s="369"/>
      <c r="G911" s="343"/>
      <c r="H911" s="344"/>
      <c r="I911" s="341"/>
      <c r="J911" s="368"/>
      <c r="K911" s="345"/>
      <c r="L911" s="375"/>
    </row>
    <row r="912" spans="1:12" x14ac:dyDescent="0.25">
      <c r="A912" s="367" t="s">
        <v>2242</v>
      </c>
      <c r="B912" s="368" t="s">
        <v>1706</v>
      </c>
      <c r="C912" s="368" t="s">
        <v>2250</v>
      </c>
      <c r="D912" s="368" t="s">
        <v>2251</v>
      </c>
      <c r="E912" s="341" t="s">
        <v>1326</v>
      </c>
      <c r="F912" s="369"/>
      <c r="G912" s="343"/>
      <c r="H912" s="344"/>
      <c r="I912" s="341"/>
      <c r="J912" s="368"/>
      <c r="K912" s="345"/>
      <c r="L912" s="375"/>
    </row>
    <row r="913" spans="1:12" x14ac:dyDescent="0.25">
      <c r="A913" s="367" t="s">
        <v>2243</v>
      </c>
      <c r="B913" s="368" t="s">
        <v>1706</v>
      </c>
      <c r="C913" s="368" t="s">
        <v>370</v>
      </c>
      <c r="D913" s="368" t="s">
        <v>2252</v>
      </c>
      <c r="E913" s="341" t="s">
        <v>1326</v>
      </c>
      <c r="F913" s="369"/>
      <c r="G913" s="343"/>
      <c r="H913" s="344"/>
      <c r="I913" s="341"/>
      <c r="J913" s="368"/>
      <c r="K913" s="345"/>
      <c r="L913" s="375"/>
    </row>
    <row r="914" spans="1:12" x14ac:dyDescent="0.25">
      <c r="A914" s="367" t="s">
        <v>2244</v>
      </c>
      <c r="B914" s="368" t="s">
        <v>1706</v>
      </c>
      <c r="C914" s="368" t="s">
        <v>2253</v>
      </c>
      <c r="D914" s="368" t="s">
        <v>2254</v>
      </c>
      <c r="E914" s="341" t="s">
        <v>1326</v>
      </c>
      <c r="F914" s="369"/>
      <c r="G914" s="343"/>
      <c r="H914" s="344"/>
      <c r="I914" s="341"/>
      <c r="J914" s="368"/>
      <c r="K914" s="345"/>
      <c r="L914" s="375"/>
    </row>
    <row r="915" spans="1:12" x14ac:dyDescent="0.25">
      <c r="A915" s="367" t="s">
        <v>2245</v>
      </c>
      <c r="B915" s="368" t="s">
        <v>1706</v>
      </c>
      <c r="C915" s="368" t="s">
        <v>110</v>
      </c>
      <c r="D915" s="368" t="s">
        <v>2255</v>
      </c>
      <c r="E915" s="341" t="s">
        <v>1326</v>
      </c>
      <c r="F915" s="369"/>
      <c r="G915" s="343"/>
      <c r="H915" s="344"/>
      <c r="I915" s="341"/>
      <c r="J915" s="368"/>
      <c r="K915" s="345"/>
      <c r="L915" s="375"/>
    </row>
    <row r="916" spans="1:12" hidden="1" x14ac:dyDescent="0.25">
      <c r="A916" s="367" t="s">
        <v>1728</v>
      </c>
      <c r="B916" s="368" t="s">
        <v>1714</v>
      </c>
      <c r="C916" s="368" t="s">
        <v>359</v>
      </c>
      <c r="D916" s="368" t="s">
        <v>2057</v>
      </c>
      <c r="E916" s="341" t="s">
        <v>1328</v>
      </c>
      <c r="F916" s="369"/>
      <c r="G916" s="343"/>
      <c r="H916" s="344"/>
      <c r="I916" s="341"/>
      <c r="J916" s="368"/>
      <c r="K916" s="345"/>
      <c r="L916" s="375"/>
    </row>
    <row r="917" spans="1:12" hidden="1" x14ac:dyDescent="0.25">
      <c r="A917" s="367" t="s">
        <v>1727</v>
      </c>
      <c r="B917" s="368" t="s">
        <v>1714</v>
      </c>
      <c r="C917" s="368" t="s">
        <v>1143</v>
      </c>
      <c r="D917" s="368" t="s">
        <v>1726</v>
      </c>
      <c r="E917" s="341" t="s">
        <v>1328</v>
      </c>
      <c r="F917" s="369"/>
      <c r="G917" s="343"/>
      <c r="H917" s="344"/>
      <c r="I917" s="341"/>
      <c r="J917" s="368"/>
      <c r="K917" s="345"/>
      <c r="L917" s="375"/>
    </row>
    <row r="918" spans="1:12" hidden="1" x14ac:dyDescent="0.25">
      <c r="A918" s="367" t="s">
        <v>2177</v>
      </c>
      <c r="B918" s="368" t="s">
        <v>1714</v>
      </c>
      <c r="C918" s="368" t="s">
        <v>424</v>
      </c>
      <c r="D918" s="368" t="s">
        <v>2185</v>
      </c>
      <c r="E918" s="341" t="s">
        <v>1328</v>
      </c>
      <c r="F918" s="369"/>
      <c r="G918" s="343"/>
      <c r="H918" s="344"/>
      <c r="I918" s="341"/>
      <c r="J918" s="368"/>
      <c r="K918" s="345"/>
      <c r="L918" s="375"/>
    </row>
    <row r="919" spans="1:12" hidden="1" x14ac:dyDescent="0.25">
      <c r="A919" s="367" t="s">
        <v>2178</v>
      </c>
      <c r="B919" s="368" t="s">
        <v>1714</v>
      </c>
      <c r="C919" s="368" t="s">
        <v>2182</v>
      </c>
      <c r="D919" s="368" t="s">
        <v>2186</v>
      </c>
      <c r="E919" s="341" t="s">
        <v>1328</v>
      </c>
      <c r="F919" s="369"/>
      <c r="G919" s="343"/>
      <c r="H919" s="344"/>
      <c r="I919" s="341"/>
      <c r="J919" s="368"/>
      <c r="K919" s="345"/>
      <c r="L919" s="375"/>
    </row>
    <row r="920" spans="1:12" hidden="1" x14ac:dyDescent="0.25">
      <c r="A920" s="367" t="s">
        <v>2179</v>
      </c>
      <c r="B920" s="368" t="s">
        <v>1714</v>
      </c>
      <c r="C920" s="368" t="s">
        <v>2183</v>
      </c>
      <c r="D920" s="368" t="s">
        <v>2187</v>
      </c>
      <c r="E920" s="341" t="s">
        <v>1328</v>
      </c>
      <c r="F920" s="369"/>
      <c r="G920" s="343"/>
      <c r="H920" s="344"/>
      <c r="I920" s="341"/>
      <c r="J920" s="368"/>
      <c r="K920" s="345"/>
      <c r="L920" s="375"/>
    </row>
    <row r="921" spans="1:12" hidden="1" x14ac:dyDescent="0.25">
      <c r="A921" s="367" t="s">
        <v>2180</v>
      </c>
      <c r="B921" s="368" t="s">
        <v>1714</v>
      </c>
      <c r="C921" s="368" t="s">
        <v>2184</v>
      </c>
      <c r="D921" s="368" t="s">
        <v>2188</v>
      </c>
      <c r="E921" s="341" t="s">
        <v>1328</v>
      </c>
      <c r="F921" s="369"/>
      <c r="G921" s="343"/>
      <c r="H921" s="344"/>
      <c r="I921" s="341"/>
      <c r="J921" s="368"/>
      <c r="K921" s="345"/>
      <c r="L921" s="375"/>
    </row>
    <row r="922" spans="1:12" hidden="1" x14ac:dyDescent="0.25">
      <c r="A922" s="367" t="s">
        <v>2181</v>
      </c>
      <c r="B922" s="368" t="s">
        <v>1714</v>
      </c>
      <c r="C922" s="368" t="s">
        <v>1278</v>
      </c>
      <c r="D922" s="368" t="s">
        <v>2189</v>
      </c>
      <c r="E922" s="341" t="s">
        <v>1328</v>
      </c>
      <c r="F922" s="369"/>
      <c r="G922" s="343"/>
      <c r="H922" s="344"/>
      <c r="I922" s="341"/>
      <c r="J922" s="368"/>
      <c r="K922" s="345"/>
      <c r="L922" s="375"/>
    </row>
    <row r="923" spans="1:12" hidden="1" x14ac:dyDescent="0.25">
      <c r="A923" s="367" t="s">
        <v>2190</v>
      </c>
      <c r="B923" s="368" t="s">
        <v>1708</v>
      </c>
      <c r="C923" s="368" t="s">
        <v>99</v>
      </c>
      <c r="D923" s="368" t="s">
        <v>2197</v>
      </c>
      <c r="E923" s="341" t="s">
        <v>1328</v>
      </c>
      <c r="F923" s="369"/>
      <c r="G923" s="343"/>
      <c r="H923" s="344"/>
      <c r="I923" s="341"/>
      <c r="J923" s="368"/>
      <c r="K923" s="345"/>
      <c r="L923" s="375"/>
    </row>
    <row r="924" spans="1:12" hidden="1" x14ac:dyDescent="0.25">
      <c r="A924" s="367" t="s">
        <v>1973</v>
      </c>
      <c r="B924" s="368" t="s">
        <v>1708</v>
      </c>
      <c r="C924" s="368" t="s">
        <v>99</v>
      </c>
      <c r="D924" s="368" t="s">
        <v>2198</v>
      </c>
      <c r="E924" s="341" t="s">
        <v>1328</v>
      </c>
      <c r="F924" s="369"/>
      <c r="G924" s="343"/>
      <c r="H924" s="344"/>
      <c r="I924" s="341"/>
      <c r="J924" s="368"/>
      <c r="K924" s="345"/>
      <c r="L924" s="375"/>
    </row>
    <row r="925" spans="1:12" hidden="1" x14ac:dyDescent="0.25">
      <c r="A925" s="367" t="s">
        <v>2191</v>
      </c>
      <c r="B925" s="368" t="s">
        <v>1708</v>
      </c>
      <c r="C925" s="368" t="s">
        <v>2182</v>
      </c>
      <c r="D925" s="368" t="s">
        <v>2199</v>
      </c>
      <c r="E925" s="341" t="s">
        <v>1328</v>
      </c>
      <c r="F925" s="369"/>
      <c r="G925" s="343"/>
      <c r="H925" s="344"/>
      <c r="I925" s="341"/>
      <c r="J925" s="368"/>
      <c r="K925" s="345"/>
      <c r="L925" s="375"/>
    </row>
    <row r="926" spans="1:12" hidden="1" x14ac:dyDescent="0.25">
      <c r="A926" s="367" t="s">
        <v>2192</v>
      </c>
      <c r="B926" s="368" t="s">
        <v>1708</v>
      </c>
      <c r="C926" s="368" t="s">
        <v>2195</v>
      </c>
      <c r="D926" s="368" t="s">
        <v>1518</v>
      </c>
      <c r="E926" s="341" t="s">
        <v>1328</v>
      </c>
      <c r="F926" s="369"/>
      <c r="G926" s="343"/>
      <c r="H926" s="344"/>
      <c r="I926" s="341"/>
      <c r="J926" s="368"/>
      <c r="K926" s="345"/>
      <c r="L926" s="375"/>
    </row>
    <row r="927" spans="1:12" hidden="1" x14ac:dyDescent="0.25">
      <c r="A927" s="367" t="s">
        <v>1970</v>
      </c>
      <c r="B927" s="368" t="s">
        <v>1708</v>
      </c>
      <c r="C927" s="368" t="s">
        <v>1971</v>
      </c>
      <c r="D927" s="368" t="s">
        <v>1972</v>
      </c>
      <c r="E927" s="341" t="s">
        <v>1328</v>
      </c>
      <c r="F927" s="369"/>
      <c r="G927" s="343"/>
      <c r="H927" s="344"/>
      <c r="I927" s="341"/>
      <c r="J927" s="368"/>
      <c r="K927" s="345"/>
      <c r="L927" s="375"/>
    </row>
    <row r="928" spans="1:12" hidden="1" x14ac:dyDescent="0.25">
      <c r="A928" s="367" t="s">
        <v>2193</v>
      </c>
      <c r="B928" s="368" t="s">
        <v>1708</v>
      </c>
      <c r="C928" s="368" t="s">
        <v>2196</v>
      </c>
      <c r="D928" s="368" t="s">
        <v>2200</v>
      </c>
      <c r="E928" s="341" t="s">
        <v>1328</v>
      </c>
      <c r="F928" s="369"/>
      <c r="G928" s="343"/>
      <c r="H928" s="344"/>
      <c r="I928" s="341"/>
      <c r="J928" s="368"/>
      <c r="K928" s="345"/>
      <c r="L928" s="375"/>
    </row>
    <row r="929" spans="1:12" hidden="1" x14ac:dyDescent="0.25">
      <c r="A929" s="367" t="s">
        <v>2194</v>
      </c>
      <c r="B929" s="368" t="s">
        <v>1708</v>
      </c>
      <c r="C929" s="368" t="s">
        <v>99</v>
      </c>
      <c r="D929" s="368" t="s">
        <v>2201</v>
      </c>
      <c r="E929" s="341" t="s">
        <v>1328</v>
      </c>
      <c r="F929" s="369"/>
      <c r="G929" s="343"/>
      <c r="H929" s="344"/>
      <c r="I929" s="341"/>
      <c r="J929" s="368"/>
      <c r="K929" s="345"/>
      <c r="L929" s="375"/>
    </row>
  </sheetData>
  <autoFilter ref="A4:J929" xr:uid="{00000000-0009-0000-0000-000001000000}">
    <filterColumn colId="1">
      <filters>
        <filter val="SA Pres Masters"/>
      </filters>
    </filterColumn>
    <sortState xmlns:xlrd2="http://schemas.microsoft.com/office/spreadsheetml/2017/richdata2" ref="A7:J465">
      <sortCondition descending="1" ref="B4:B582"/>
    </sortState>
  </autoFilter>
  <mergeCells count="2">
    <mergeCell ref="B2:D2"/>
    <mergeCell ref="A1:E1"/>
  </mergeCells>
  <dataValidations disablePrompts="1" count="1">
    <dataValidation type="list" allowBlank="1" showInputMessage="1" showErrorMessage="1" sqref="B519:B520 B503:B505 B516:B517 B500:B501 B507 B509:B511" xr:uid="{B17D2CC2-5499-41F0-8924-89EBF375EA69}">
      <formula1>Clubs</formula1>
    </dataValidation>
  </dataValidations>
  <pageMargins left="0.23622047244094491" right="0.23622047244094491" top="0.19685039370078741" bottom="0.19685039370078741" header="0" footer="0"/>
  <pageSetup paperSize="9" scale="79" fitToHeight="2" orientation="portrait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 filterMode="1">
    <tabColor rgb="FFFF0000"/>
  </sheetPr>
  <dimension ref="A1:M788"/>
  <sheetViews>
    <sheetView zoomScale="110" zoomScaleNormal="110" zoomScaleSheetLayoutView="75" workbookViewId="0">
      <pane ySplit="1" topLeftCell="A56" activePane="bottomLeft" state="frozen"/>
      <selection activeCell="D7" sqref="D7"/>
      <selection pane="bottomLeft" activeCell="E176" sqref="E176:F176"/>
    </sheetView>
  </sheetViews>
  <sheetFormatPr defaultColWidth="20.7265625" defaultRowHeight="11.5" x14ac:dyDescent="0.25"/>
  <cols>
    <col min="1" max="1" width="12.90625" style="407" bestFit="1" customWidth="1"/>
    <col min="2" max="2" width="8.08984375" style="408" bestFit="1" customWidth="1"/>
    <col min="3" max="3" width="9.1796875" style="407" bestFit="1" customWidth="1"/>
    <col min="4" max="4" width="6.54296875" style="394" bestFit="1" customWidth="1"/>
    <col min="5" max="5" width="8.7265625" style="399" bestFit="1" customWidth="1"/>
    <col min="6" max="6" width="12.36328125" style="399" bestFit="1" customWidth="1"/>
    <col min="7" max="7" width="9.7265625" style="399" bestFit="1" customWidth="1"/>
    <col min="8" max="8" width="12.7265625" style="399" bestFit="1" customWidth="1"/>
    <col min="9" max="9" width="19.453125" style="407" bestFit="1" customWidth="1"/>
    <col min="10" max="10" width="16.7265625" style="407" customWidth="1"/>
    <col min="11" max="11" width="9.1796875" style="399" bestFit="1" customWidth="1"/>
    <col min="12" max="12" width="5.453125" style="409" customWidth="1"/>
    <col min="13" max="13" width="8.26953125" style="410" customWidth="1"/>
    <col min="14" max="16384" width="20.7265625" style="399"/>
  </cols>
  <sheetData>
    <row r="1" spans="1:13" ht="31.5" customHeight="1" x14ac:dyDescent="0.25">
      <c r="A1" s="394" t="s">
        <v>504</v>
      </c>
      <c r="B1" s="395" t="s">
        <v>505</v>
      </c>
      <c r="C1" s="394" t="s">
        <v>506</v>
      </c>
      <c r="D1" s="396" t="s">
        <v>507</v>
      </c>
      <c r="E1" s="394" t="s">
        <v>1</v>
      </c>
      <c r="F1" s="394" t="s">
        <v>2</v>
      </c>
      <c r="G1" s="394" t="s">
        <v>4</v>
      </c>
      <c r="H1" s="394" t="s">
        <v>508</v>
      </c>
      <c r="I1" s="396" t="s">
        <v>5</v>
      </c>
      <c r="J1" s="396" t="s">
        <v>6</v>
      </c>
      <c r="K1" s="396" t="s">
        <v>1381</v>
      </c>
      <c r="L1" s="397" t="s">
        <v>509</v>
      </c>
      <c r="M1" s="398" t="s">
        <v>73</v>
      </c>
    </row>
    <row r="2" spans="1:13" hidden="1" x14ac:dyDescent="0.25">
      <c r="A2" s="400" t="str">
        <f t="shared" ref="A2:A33" si="0">IF(D2="","",A1)</f>
        <v>Competition</v>
      </c>
      <c r="B2" s="401" t="str">
        <f t="shared" ref="B2:B33" si="1">IF(D2="","",B1)</f>
        <v>Date</v>
      </c>
      <c r="C2" s="400" t="str">
        <f t="shared" ref="C2:C33" si="2">IF(D2="","",C1)</f>
        <v>Venue</v>
      </c>
      <c r="D2" s="411" t="s">
        <v>2260</v>
      </c>
      <c r="E2" s="403" t="str">
        <f t="shared" ref="E2:E65" si="3">IF(D2="","",VLOOKUP(D2,Master,3,FALSE))</f>
        <v>Jean</v>
      </c>
      <c r="F2" s="403" t="str">
        <f t="shared" ref="F2:F65" si="4">IF(D2="","",VLOOKUP(D2,Master,4,FALSE))</f>
        <v>Coetzee</v>
      </c>
      <c r="G2" s="403" t="str">
        <f t="shared" ref="G2:G65" si="5">IF(D2="","",VLOOKUP(D2,Master,5,FALSE))</f>
        <v>Men Senior</v>
      </c>
      <c r="H2" s="403" t="str">
        <f t="shared" ref="H2:H65" si="6">IF(D2="","",VLOOKUP(D2,Master,2,FALSE))</f>
        <v>SA Pres Inland</v>
      </c>
      <c r="I2" s="402"/>
      <c r="J2" s="402"/>
      <c r="K2" s="404"/>
      <c r="L2" s="405" t="str">
        <f t="shared" ref="L2:L65" si="7">IF(K2="","",IF(I2="",ROUND(HLOOKUP(J2,kgList,K2,FALSE),1),ROUND(HLOOKUP(I2,kgList,K2,FALSE),1)))</f>
        <v/>
      </c>
      <c r="M2" s="405" t="str">
        <f t="shared" ref="M2:M65" si="8">IF(L2="","",IF(COUNTA(I2:J2)&gt;1,"Edible or Inedible",IF(COUNTA(I2)=1,L2*1,IF(COUNTA(J2)=1,L2*1,"ERROR"))))</f>
        <v/>
      </c>
    </row>
    <row r="3" spans="1:13" hidden="1" x14ac:dyDescent="0.25">
      <c r="A3" s="400" t="str">
        <f t="shared" si="0"/>
        <v>Competition</v>
      </c>
      <c r="B3" s="401" t="str">
        <f t="shared" si="1"/>
        <v>Date</v>
      </c>
      <c r="C3" s="400" t="str">
        <f t="shared" si="2"/>
        <v>Venue</v>
      </c>
      <c r="D3" s="411" t="s">
        <v>2261</v>
      </c>
      <c r="E3" s="403" t="str">
        <f t="shared" si="3"/>
        <v>Kunesh</v>
      </c>
      <c r="F3" s="403" t="str">
        <f t="shared" si="4"/>
        <v>Naidoo</v>
      </c>
      <c r="G3" s="403" t="str">
        <f t="shared" si="5"/>
        <v>Men Senior</v>
      </c>
      <c r="H3" s="403" t="str">
        <f t="shared" si="6"/>
        <v>SA Pres Inland</v>
      </c>
      <c r="I3" s="402"/>
      <c r="J3" s="402"/>
      <c r="K3" s="404"/>
      <c r="L3" s="405" t="str">
        <f t="shared" si="7"/>
        <v/>
      </c>
      <c r="M3" s="405" t="str">
        <f t="shared" si="8"/>
        <v/>
      </c>
    </row>
    <row r="4" spans="1:13" hidden="1" x14ac:dyDescent="0.25">
      <c r="A4" s="400" t="str">
        <f t="shared" si="0"/>
        <v>Competition</v>
      </c>
      <c r="B4" s="401" t="str">
        <f t="shared" si="1"/>
        <v>Date</v>
      </c>
      <c r="C4" s="400" t="str">
        <f t="shared" si="2"/>
        <v>Venue</v>
      </c>
      <c r="D4" s="411" t="s">
        <v>543</v>
      </c>
      <c r="E4" s="403" t="str">
        <f t="shared" si="3"/>
        <v>Morne</v>
      </c>
      <c r="F4" s="403" t="str">
        <f t="shared" si="4"/>
        <v>Horn</v>
      </c>
      <c r="G4" s="403" t="str">
        <f t="shared" si="5"/>
        <v>Men Veteran</v>
      </c>
      <c r="H4" s="403" t="str">
        <f t="shared" si="6"/>
        <v>Nam Pres Veterans</v>
      </c>
      <c r="I4" s="402"/>
      <c r="J4" s="402"/>
      <c r="K4" s="404"/>
      <c r="L4" s="405" t="str">
        <f t="shared" si="7"/>
        <v/>
      </c>
      <c r="M4" s="405" t="str">
        <f t="shared" si="8"/>
        <v/>
      </c>
    </row>
    <row r="5" spans="1:13" hidden="1" x14ac:dyDescent="0.25">
      <c r="A5" s="400" t="str">
        <f t="shared" si="0"/>
        <v>Competition</v>
      </c>
      <c r="B5" s="401" t="str">
        <f t="shared" si="1"/>
        <v>Date</v>
      </c>
      <c r="C5" s="400" t="str">
        <f t="shared" si="2"/>
        <v>Venue</v>
      </c>
      <c r="D5" s="411" t="s">
        <v>586</v>
      </c>
      <c r="E5" s="403" t="str">
        <f t="shared" si="3"/>
        <v>Louis</v>
      </c>
      <c r="F5" s="403" t="str">
        <f t="shared" si="4"/>
        <v>Potgieter</v>
      </c>
      <c r="G5" s="403" t="str">
        <f t="shared" si="5"/>
        <v>Men Veteran</v>
      </c>
      <c r="H5" s="403" t="str">
        <f t="shared" si="6"/>
        <v>Nam Pres Veterans</v>
      </c>
      <c r="I5" s="402"/>
      <c r="J5" s="402"/>
      <c r="K5" s="404"/>
      <c r="L5" s="405" t="str">
        <f t="shared" si="7"/>
        <v/>
      </c>
      <c r="M5" s="405" t="str">
        <f t="shared" si="8"/>
        <v/>
      </c>
    </row>
    <row r="6" spans="1:13" hidden="1" x14ac:dyDescent="0.25">
      <c r="A6" s="400" t="str">
        <f t="shared" si="0"/>
        <v>Competition</v>
      </c>
      <c r="B6" s="401" t="str">
        <f t="shared" si="1"/>
        <v>Date</v>
      </c>
      <c r="C6" s="400" t="str">
        <f t="shared" si="2"/>
        <v>Venue</v>
      </c>
      <c r="D6" s="411" t="s">
        <v>588</v>
      </c>
      <c r="E6" s="403" t="str">
        <f t="shared" si="3"/>
        <v>Maritz</v>
      </c>
      <c r="F6" s="403" t="str">
        <f t="shared" si="4"/>
        <v>Jansen van Vuuren</v>
      </c>
      <c r="G6" s="403" t="str">
        <f t="shared" si="5"/>
        <v>Men Veteran</v>
      </c>
      <c r="H6" s="403" t="str">
        <f t="shared" si="6"/>
        <v>Nam Pres Veterans</v>
      </c>
      <c r="I6" s="402"/>
      <c r="J6" s="402"/>
      <c r="K6" s="404"/>
      <c r="L6" s="405" t="str">
        <f t="shared" si="7"/>
        <v/>
      </c>
      <c r="M6" s="405" t="str">
        <f t="shared" si="8"/>
        <v/>
      </c>
    </row>
    <row r="7" spans="1:13" hidden="1" x14ac:dyDescent="0.25">
      <c r="A7" s="400" t="str">
        <f t="shared" si="0"/>
        <v>Competition</v>
      </c>
      <c r="B7" s="401" t="str">
        <f t="shared" si="1"/>
        <v>Date</v>
      </c>
      <c r="C7" s="400" t="str">
        <f t="shared" si="2"/>
        <v>Venue</v>
      </c>
      <c r="D7" s="411" t="s">
        <v>732</v>
      </c>
      <c r="E7" s="403" t="str">
        <f t="shared" si="3"/>
        <v>Heiko</v>
      </c>
      <c r="F7" s="403" t="str">
        <f t="shared" si="4"/>
        <v>Doll</v>
      </c>
      <c r="G7" s="403" t="str">
        <f t="shared" si="5"/>
        <v>Men Veteran</v>
      </c>
      <c r="H7" s="403" t="str">
        <f t="shared" si="6"/>
        <v>Nam Pres Veterans</v>
      </c>
      <c r="I7" s="402"/>
      <c r="J7" s="402"/>
      <c r="K7" s="404"/>
      <c r="L7" s="405" t="str">
        <f t="shared" si="7"/>
        <v/>
      </c>
      <c r="M7" s="405" t="str">
        <f t="shared" si="8"/>
        <v/>
      </c>
    </row>
    <row r="8" spans="1:13" hidden="1" x14ac:dyDescent="0.25">
      <c r="A8" s="400" t="str">
        <f t="shared" si="0"/>
        <v>Competition</v>
      </c>
      <c r="B8" s="401" t="str">
        <f t="shared" si="1"/>
        <v>Date</v>
      </c>
      <c r="C8" s="400" t="str">
        <f t="shared" si="2"/>
        <v>Venue</v>
      </c>
      <c r="D8" s="411" t="s">
        <v>2260</v>
      </c>
      <c r="E8" s="403" t="str">
        <f t="shared" si="3"/>
        <v>Jean</v>
      </c>
      <c r="F8" s="403" t="str">
        <f t="shared" si="4"/>
        <v>Coetzee</v>
      </c>
      <c r="G8" s="403" t="str">
        <f t="shared" si="5"/>
        <v>Men Senior</v>
      </c>
      <c r="H8" s="403" t="str">
        <f t="shared" si="6"/>
        <v>SA Pres Inland</v>
      </c>
      <c r="I8" s="402" t="s">
        <v>19</v>
      </c>
      <c r="J8" s="402"/>
      <c r="K8" s="404">
        <v>40</v>
      </c>
      <c r="L8" s="405">
        <f t="shared" si="7"/>
        <v>0.7</v>
      </c>
      <c r="M8" s="405">
        <f t="shared" si="8"/>
        <v>0.7</v>
      </c>
    </row>
    <row r="9" spans="1:13" hidden="1" x14ac:dyDescent="0.25">
      <c r="A9" s="400" t="str">
        <f t="shared" si="0"/>
        <v>Competition</v>
      </c>
      <c r="B9" s="401" t="str">
        <f t="shared" si="1"/>
        <v>Date</v>
      </c>
      <c r="C9" s="400" t="str">
        <f t="shared" si="2"/>
        <v>Venue</v>
      </c>
      <c r="D9" s="411" t="s">
        <v>2260</v>
      </c>
      <c r="E9" s="403" t="str">
        <f t="shared" si="3"/>
        <v>Jean</v>
      </c>
      <c r="F9" s="403" t="str">
        <f t="shared" si="4"/>
        <v>Coetzee</v>
      </c>
      <c r="G9" s="403" t="str">
        <f t="shared" si="5"/>
        <v>Men Senior</v>
      </c>
      <c r="H9" s="403" t="str">
        <f t="shared" si="6"/>
        <v>SA Pres Inland</v>
      </c>
      <c r="I9" s="402" t="s">
        <v>19</v>
      </c>
      <c r="J9" s="402"/>
      <c r="K9" s="404">
        <v>49</v>
      </c>
      <c r="L9" s="405">
        <f t="shared" si="7"/>
        <v>1.2</v>
      </c>
      <c r="M9" s="405">
        <f t="shared" si="8"/>
        <v>1.2</v>
      </c>
    </row>
    <row r="10" spans="1:13" hidden="1" x14ac:dyDescent="0.25">
      <c r="A10" s="400" t="str">
        <f t="shared" si="0"/>
        <v>Competition</v>
      </c>
      <c r="B10" s="401" t="str">
        <f t="shared" si="1"/>
        <v>Date</v>
      </c>
      <c r="C10" s="400" t="str">
        <f t="shared" si="2"/>
        <v>Venue</v>
      </c>
      <c r="D10" s="411" t="s">
        <v>1421</v>
      </c>
      <c r="E10" s="403" t="str">
        <f t="shared" si="3"/>
        <v>Hannes</v>
      </c>
      <c r="F10" s="403" t="str">
        <f t="shared" si="4"/>
        <v>De Haast</v>
      </c>
      <c r="G10" s="403" t="str">
        <f t="shared" si="5"/>
        <v>Men Senior</v>
      </c>
      <c r="H10" s="403" t="str">
        <f t="shared" si="6"/>
        <v>Nam Pres Veterans</v>
      </c>
      <c r="I10" s="402"/>
      <c r="J10" s="402"/>
      <c r="K10" s="404"/>
      <c r="L10" s="405" t="str">
        <f t="shared" si="7"/>
        <v/>
      </c>
      <c r="M10" s="405" t="str">
        <f t="shared" si="8"/>
        <v/>
      </c>
    </row>
    <row r="11" spans="1:13" hidden="1" x14ac:dyDescent="0.25">
      <c r="A11" s="400" t="str">
        <f t="shared" si="0"/>
        <v>Competition</v>
      </c>
      <c r="B11" s="401" t="str">
        <f t="shared" si="1"/>
        <v>Date</v>
      </c>
      <c r="C11" s="400" t="str">
        <f t="shared" si="2"/>
        <v>Venue</v>
      </c>
      <c r="D11" s="411" t="s">
        <v>2207</v>
      </c>
      <c r="E11" s="403" t="str">
        <f t="shared" si="3"/>
        <v>Byron</v>
      </c>
      <c r="F11" s="403" t="str">
        <f t="shared" si="4"/>
        <v>Adams</v>
      </c>
      <c r="G11" s="403" t="str">
        <f t="shared" si="5"/>
        <v>Men Senior</v>
      </c>
      <c r="H11" s="403" t="str">
        <f t="shared" si="6"/>
        <v>SA Pres Dev</v>
      </c>
      <c r="I11" s="402"/>
      <c r="J11" s="402"/>
      <c r="K11" s="404"/>
      <c r="L11" s="405" t="str">
        <f t="shared" si="7"/>
        <v/>
      </c>
      <c r="M11" s="405" t="str">
        <f t="shared" si="8"/>
        <v/>
      </c>
    </row>
    <row r="12" spans="1:13" hidden="1" x14ac:dyDescent="0.25">
      <c r="A12" s="400" t="str">
        <f t="shared" si="0"/>
        <v>Competition</v>
      </c>
      <c r="B12" s="401" t="str">
        <f t="shared" si="1"/>
        <v>Date</v>
      </c>
      <c r="C12" s="400" t="str">
        <f t="shared" si="2"/>
        <v>Venue</v>
      </c>
      <c r="D12" s="411" t="s">
        <v>2203</v>
      </c>
      <c r="E12" s="403" t="str">
        <f t="shared" si="3"/>
        <v>Pietie</v>
      </c>
      <c r="F12" s="403" t="str">
        <f t="shared" si="4"/>
        <v>May</v>
      </c>
      <c r="G12" s="403" t="str">
        <f t="shared" si="5"/>
        <v>Men Senior</v>
      </c>
      <c r="H12" s="403" t="str">
        <f t="shared" si="6"/>
        <v>SA Pres Dev</v>
      </c>
      <c r="I12" s="402"/>
      <c r="J12" s="402"/>
      <c r="K12" s="404"/>
      <c r="L12" s="405" t="str">
        <f t="shared" si="7"/>
        <v/>
      </c>
      <c r="M12" s="405" t="str">
        <f t="shared" si="8"/>
        <v/>
      </c>
    </row>
    <row r="13" spans="1:13" hidden="1" x14ac:dyDescent="0.25">
      <c r="A13" s="400" t="str">
        <f t="shared" si="0"/>
        <v>Competition</v>
      </c>
      <c r="B13" s="401" t="str">
        <f t="shared" si="1"/>
        <v>Date</v>
      </c>
      <c r="C13" s="400" t="str">
        <f t="shared" si="2"/>
        <v>Venue</v>
      </c>
      <c r="D13" s="411" t="s">
        <v>1888</v>
      </c>
      <c r="E13" s="403" t="str">
        <f t="shared" si="3"/>
        <v>Iwan</v>
      </c>
      <c r="F13" s="403" t="str">
        <f t="shared" si="4"/>
        <v>Kotze</v>
      </c>
      <c r="G13" s="403" t="str">
        <f t="shared" si="5"/>
        <v>Men Senior</v>
      </c>
      <c r="H13" s="403" t="str">
        <f t="shared" si="6"/>
        <v>Nam Pres Dev</v>
      </c>
      <c r="I13" s="402"/>
      <c r="J13" s="402"/>
      <c r="K13" s="404"/>
      <c r="L13" s="405" t="str">
        <f t="shared" si="7"/>
        <v/>
      </c>
      <c r="M13" s="405" t="str">
        <f t="shared" si="8"/>
        <v/>
      </c>
    </row>
    <row r="14" spans="1:13" hidden="1" x14ac:dyDescent="0.25">
      <c r="A14" s="400" t="str">
        <f t="shared" si="0"/>
        <v>Competition</v>
      </c>
      <c r="B14" s="401" t="str">
        <f t="shared" si="1"/>
        <v>Date</v>
      </c>
      <c r="C14" s="400" t="str">
        <f t="shared" si="2"/>
        <v>Venue</v>
      </c>
      <c r="D14" s="411" t="s">
        <v>689</v>
      </c>
      <c r="E14" s="403" t="str">
        <f t="shared" si="3"/>
        <v>Chris Junior</v>
      </c>
      <c r="F14" s="403" t="str">
        <f t="shared" si="4"/>
        <v>Orffer</v>
      </c>
      <c r="G14" s="403" t="str">
        <f t="shared" si="5"/>
        <v>Men Senior</v>
      </c>
      <c r="H14" s="403" t="str">
        <f t="shared" si="6"/>
        <v>Nam Pres Dev</v>
      </c>
      <c r="I14" s="402"/>
      <c r="J14" s="402"/>
      <c r="K14" s="404"/>
      <c r="L14" s="405" t="str">
        <f t="shared" si="7"/>
        <v/>
      </c>
      <c r="M14" s="405" t="str">
        <f t="shared" si="8"/>
        <v/>
      </c>
    </row>
    <row r="15" spans="1:13" hidden="1" x14ac:dyDescent="0.25">
      <c r="A15" s="400" t="str">
        <f t="shared" si="0"/>
        <v>Competition</v>
      </c>
      <c r="B15" s="401" t="str">
        <f t="shared" si="1"/>
        <v>Date</v>
      </c>
      <c r="C15" s="400" t="str">
        <f t="shared" si="2"/>
        <v>Venue</v>
      </c>
      <c r="D15" s="411" t="s">
        <v>689</v>
      </c>
      <c r="E15" s="403" t="str">
        <f t="shared" si="3"/>
        <v>Chris Junior</v>
      </c>
      <c r="F15" s="403" t="str">
        <f t="shared" si="4"/>
        <v>Orffer</v>
      </c>
      <c r="G15" s="403" t="str">
        <f t="shared" si="5"/>
        <v>Men Senior</v>
      </c>
      <c r="H15" s="403" t="str">
        <f t="shared" si="6"/>
        <v>Nam Pres Dev</v>
      </c>
      <c r="I15" s="402"/>
      <c r="J15" s="402"/>
      <c r="K15" s="404"/>
      <c r="L15" s="405" t="str">
        <f t="shared" si="7"/>
        <v/>
      </c>
      <c r="M15" s="405" t="str">
        <f t="shared" si="8"/>
        <v/>
      </c>
    </row>
    <row r="16" spans="1:13" hidden="1" x14ac:dyDescent="0.25">
      <c r="A16" s="400" t="str">
        <f t="shared" si="0"/>
        <v>Competition</v>
      </c>
      <c r="B16" s="401" t="str">
        <f t="shared" si="1"/>
        <v>Date</v>
      </c>
      <c r="C16" s="400" t="str">
        <f t="shared" si="2"/>
        <v>Venue</v>
      </c>
      <c r="D16" s="411" t="s">
        <v>2208</v>
      </c>
      <c r="E16" s="403" t="str">
        <f t="shared" si="3"/>
        <v>Chris</v>
      </c>
      <c r="F16" s="403" t="str">
        <f t="shared" si="4"/>
        <v>Barnard</v>
      </c>
      <c r="G16" s="403" t="str">
        <f t="shared" si="5"/>
        <v>Men Senior</v>
      </c>
      <c r="H16" s="403" t="str">
        <f t="shared" si="6"/>
        <v>SA Pres Dev</v>
      </c>
      <c r="I16" s="402" t="s">
        <v>19</v>
      </c>
      <c r="J16" s="402"/>
      <c r="K16" s="404">
        <v>84</v>
      </c>
      <c r="L16" s="405">
        <f t="shared" si="7"/>
        <v>6.2</v>
      </c>
      <c r="M16" s="405">
        <f t="shared" si="8"/>
        <v>6.2</v>
      </c>
    </row>
    <row r="17" spans="1:13" hidden="1" x14ac:dyDescent="0.25">
      <c r="A17" s="400" t="str">
        <f t="shared" si="0"/>
        <v>Competition</v>
      </c>
      <c r="B17" s="401" t="str">
        <f t="shared" si="1"/>
        <v>Date</v>
      </c>
      <c r="C17" s="400" t="str">
        <f t="shared" si="2"/>
        <v>Venue</v>
      </c>
      <c r="D17" s="411" t="s">
        <v>1888</v>
      </c>
      <c r="E17" s="403" t="str">
        <f t="shared" si="3"/>
        <v>Iwan</v>
      </c>
      <c r="F17" s="403" t="str">
        <f t="shared" si="4"/>
        <v>Kotze</v>
      </c>
      <c r="G17" s="403" t="str">
        <f t="shared" si="5"/>
        <v>Men Senior</v>
      </c>
      <c r="H17" s="403" t="str">
        <f t="shared" si="6"/>
        <v>Nam Pres Dev</v>
      </c>
      <c r="I17" s="402"/>
      <c r="J17" s="402"/>
      <c r="K17" s="404"/>
      <c r="L17" s="405" t="str">
        <f t="shared" si="7"/>
        <v/>
      </c>
      <c r="M17" s="405" t="str">
        <f t="shared" si="8"/>
        <v/>
      </c>
    </row>
    <row r="18" spans="1:13" hidden="1" x14ac:dyDescent="0.25">
      <c r="A18" s="400" t="str">
        <f t="shared" si="0"/>
        <v>Competition</v>
      </c>
      <c r="B18" s="401" t="str">
        <f t="shared" si="1"/>
        <v>Date</v>
      </c>
      <c r="C18" s="400" t="str">
        <f t="shared" si="2"/>
        <v>Venue</v>
      </c>
      <c r="D18" s="411" t="s">
        <v>525</v>
      </c>
      <c r="E18" s="403" t="str">
        <f t="shared" si="3"/>
        <v>Marco</v>
      </c>
      <c r="F18" s="403" t="str">
        <f t="shared" si="4"/>
        <v>Klein</v>
      </c>
      <c r="G18" s="403" t="str">
        <f t="shared" si="5"/>
        <v>Men Senior</v>
      </c>
      <c r="H18" s="403" t="str">
        <f t="shared" si="6"/>
        <v>Nam Pres Dev</v>
      </c>
      <c r="I18" s="402"/>
      <c r="J18" s="402"/>
      <c r="K18" s="404"/>
      <c r="L18" s="405" t="str">
        <f t="shared" si="7"/>
        <v/>
      </c>
      <c r="M18" s="405" t="str">
        <f t="shared" si="8"/>
        <v/>
      </c>
    </row>
    <row r="19" spans="1:13" hidden="1" x14ac:dyDescent="0.25">
      <c r="A19" s="400" t="str">
        <f t="shared" si="0"/>
        <v>Competition</v>
      </c>
      <c r="B19" s="401" t="str">
        <f t="shared" si="1"/>
        <v>Date</v>
      </c>
      <c r="C19" s="400" t="str">
        <f t="shared" si="2"/>
        <v>Venue</v>
      </c>
      <c r="D19" s="411" t="s">
        <v>775</v>
      </c>
      <c r="E19" s="403" t="str">
        <f t="shared" si="3"/>
        <v>Danie</v>
      </c>
      <c r="F19" s="403" t="str">
        <f t="shared" si="4"/>
        <v>Smith</v>
      </c>
      <c r="G19" s="403" t="str">
        <f t="shared" si="5"/>
        <v>Men Veteran</v>
      </c>
      <c r="H19" s="403" t="str">
        <f t="shared" si="6"/>
        <v>Nam Pres Dev</v>
      </c>
      <c r="I19" s="402"/>
      <c r="J19" s="402"/>
      <c r="K19" s="404"/>
      <c r="L19" s="405" t="str">
        <f t="shared" si="7"/>
        <v/>
      </c>
      <c r="M19" s="405" t="str">
        <f t="shared" si="8"/>
        <v/>
      </c>
    </row>
    <row r="20" spans="1:13" hidden="1" x14ac:dyDescent="0.25">
      <c r="A20" s="400" t="str">
        <f t="shared" si="0"/>
        <v>Competition</v>
      </c>
      <c r="B20" s="401" t="str">
        <f t="shared" si="1"/>
        <v>Date</v>
      </c>
      <c r="C20" s="400" t="str">
        <f t="shared" si="2"/>
        <v>Venue</v>
      </c>
      <c r="D20" s="411" t="s">
        <v>2204</v>
      </c>
      <c r="E20" s="403" t="str">
        <f t="shared" si="3"/>
        <v>Grant</v>
      </c>
      <c r="F20" s="403" t="str">
        <f t="shared" si="4"/>
        <v>Thyssen</v>
      </c>
      <c r="G20" s="403" t="str">
        <f t="shared" si="5"/>
        <v>Men Senior</v>
      </c>
      <c r="H20" s="403" t="str">
        <f t="shared" si="6"/>
        <v>SA Pres Dev</v>
      </c>
      <c r="I20" s="402"/>
      <c r="J20" s="402"/>
      <c r="K20" s="404"/>
      <c r="L20" s="405" t="str">
        <f t="shared" si="7"/>
        <v/>
      </c>
      <c r="M20" s="405" t="str">
        <f t="shared" si="8"/>
        <v/>
      </c>
    </row>
    <row r="21" spans="1:13" hidden="1" x14ac:dyDescent="0.25">
      <c r="A21" s="400" t="str">
        <f t="shared" si="0"/>
        <v>Competition</v>
      </c>
      <c r="B21" s="401" t="str">
        <f t="shared" si="1"/>
        <v>Date</v>
      </c>
      <c r="C21" s="400" t="str">
        <f t="shared" si="2"/>
        <v>Venue</v>
      </c>
      <c r="D21" s="411" t="s">
        <v>1727</v>
      </c>
      <c r="E21" s="403" t="str">
        <f t="shared" si="3"/>
        <v>Dylan</v>
      </c>
      <c r="F21" s="403" t="str">
        <f t="shared" si="4"/>
        <v>Peinke</v>
      </c>
      <c r="G21" s="403" t="str">
        <f t="shared" si="5"/>
        <v>Men Senior</v>
      </c>
      <c r="H21" s="403" t="str">
        <f t="shared" si="6"/>
        <v>SA Pres A</v>
      </c>
      <c r="I21" s="402" t="s">
        <v>19</v>
      </c>
      <c r="J21" s="402"/>
      <c r="K21" s="404">
        <v>60</v>
      </c>
      <c r="L21" s="405">
        <f t="shared" si="7"/>
        <v>2.2000000000000002</v>
      </c>
      <c r="M21" s="405">
        <f t="shared" si="8"/>
        <v>2.2000000000000002</v>
      </c>
    </row>
    <row r="22" spans="1:13" hidden="1" x14ac:dyDescent="0.25">
      <c r="A22" s="400" t="str">
        <f t="shared" si="0"/>
        <v>Competition</v>
      </c>
      <c r="B22" s="401" t="str">
        <f t="shared" si="1"/>
        <v>Date</v>
      </c>
      <c r="C22" s="400" t="str">
        <f t="shared" si="2"/>
        <v>Venue</v>
      </c>
      <c r="D22" s="411" t="s">
        <v>1728</v>
      </c>
      <c r="E22" s="403" t="str">
        <f t="shared" si="3"/>
        <v>Adriaan</v>
      </c>
      <c r="F22" s="403" t="str">
        <f t="shared" si="4"/>
        <v>Van Heerden</v>
      </c>
      <c r="G22" s="403" t="str">
        <f t="shared" si="5"/>
        <v>Men Senior</v>
      </c>
      <c r="H22" s="403" t="str">
        <f t="shared" si="6"/>
        <v>SA Pres A</v>
      </c>
      <c r="I22" s="402"/>
      <c r="J22" s="402"/>
      <c r="K22" s="404"/>
      <c r="L22" s="405" t="str">
        <f t="shared" si="7"/>
        <v/>
      </c>
      <c r="M22" s="405" t="str">
        <f t="shared" si="8"/>
        <v/>
      </c>
    </row>
    <row r="23" spans="1:13" hidden="1" x14ac:dyDescent="0.25">
      <c r="A23" s="400" t="str">
        <f t="shared" si="0"/>
        <v>Competition</v>
      </c>
      <c r="B23" s="401" t="str">
        <f t="shared" si="1"/>
        <v>Date</v>
      </c>
      <c r="C23" s="400" t="str">
        <f t="shared" si="2"/>
        <v>Venue</v>
      </c>
      <c r="D23" s="411" t="s">
        <v>1727</v>
      </c>
      <c r="E23" s="403" t="str">
        <f t="shared" si="3"/>
        <v>Dylan</v>
      </c>
      <c r="F23" s="403" t="str">
        <f t="shared" si="4"/>
        <v>Peinke</v>
      </c>
      <c r="G23" s="403" t="str">
        <f t="shared" si="5"/>
        <v>Men Senior</v>
      </c>
      <c r="H23" s="403" t="str">
        <f t="shared" si="6"/>
        <v>SA Pres A</v>
      </c>
      <c r="I23" s="402"/>
      <c r="J23" s="402"/>
      <c r="K23" s="404"/>
      <c r="L23" s="405" t="str">
        <f t="shared" si="7"/>
        <v/>
      </c>
      <c r="M23" s="405" t="str">
        <f t="shared" si="8"/>
        <v/>
      </c>
    </row>
    <row r="24" spans="1:13" hidden="1" x14ac:dyDescent="0.25">
      <c r="A24" s="400" t="str">
        <f t="shared" si="0"/>
        <v>Competition</v>
      </c>
      <c r="B24" s="401" t="str">
        <f t="shared" si="1"/>
        <v>Date</v>
      </c>
      <c r="C24" s="400" t="str">
        <f t="shared" si="2"/>
        <v>Venue</v>
      </c>
      <c r="D24" s="411" t="s">
        <v>2179</v>
      </c>
      <c r="E24" s="403" t="str">
        <f t="shared" si="3"/>
        <v>Mike</v>
      </c>
      <c r="F24" s="403" t="str">
        <f t="shared" si="4"/>
        <v>Karon</v>
      </c>
      <c r="G24" s="403" t="str">
        <f t="shared" si="5"/>
        <v>Men Senior</v>
      </c>
      <c r="H24" s="403" t="str">
        <f t="shared" si="6"/>
        <v>SA Pres A</v>
      </c>
      <c r="I24" s="402"/>
      <c r="J24" s="402"/>
      <c r="K24" s="404"/>
      <c r="L24" s="405" t="str">
        <f t="shared" si="7"/>
        <v/>
      </c>
      <c r="M24" s="405" t="str">
        <f t="shared" si="8"/>
        <v/>
      </c>
    </row>
    <row r="25" spans="1:13" hidden="1" x14ac:dyDescent="0.25">
      <c r="A25" s="400" t="str">
        <f t="shared" si="0"/>
        <v>Competition</v>
      </c>
      <c r="B25" s="401" t="str">
        <f t="shared" si="1"/>
        <v>Date</v>
      </c>
      <c r="C25" s="400" t="str">
        <f t="shared" si="2"/>
        <v>Venue</v>
      </c>
      <c r="D25" s="411" t="s">
        <v>2181</v>
      </c>
      <c r="E25" s="403" t="str">
        <f t="shared" si="3"/>
        <v>Wimpie</v>
      </c>
      <c r="F25" s="403" t="str">
        <f t="shared" si="4"/>
        <v>Kirsten</v>
      </c>
      <c r="G25" s="403" t="str">
        <f t="shared" si="5"/>
        <v>Men Senior</v>
      </c>
      <c r="H25" s="403" t="str">
        <f t="shared" si="6"/>
        <v>SA Pres A</v>
      </c>
      <c r="I25" s="402"/>
      <c r="J25" s="402"/>
      <c r="K25" s="404"/>
      <c r="L25" s="405" t="str">
        <f t="shared" si="7"/>
        <v/>
      </c>
      <c r="M25" s="405" t="str">
        <f t="shared" si="8"/>
        <v/>
      </c>
    </row>
    <row r="26" spans="1:13" hidden="1" x14ac:dyDescent="0.25">
      <c r="A26" s="400" t="str">
        <f t="shared" si="0"/>
        <v>Competition</v>
      </c>
      <c r="B26" s="401" t="str">
        <f t="shared" si="1"/>
        <v>Date</v>
      </c>
      <c r="C26" s="400" t="str">
        <f t="shared" si="2"/>
        <v>Venue</v>
      </c>
      <c r="D26" s="411" t="s">
        <v>1423</v>
      </c>
      <c r="E26" s="403" t="str">
        <f t="shared" si="3"/>
        <v>Allen</v>
      </c>
      <c r="F26" s="403" t="str">
        <f t="shared" si="4"/>
        <v>Langenstrassen</v>
      </c>
      <c r="G26" s="403" t="str">
        <f t="shared" si="5"/>
        <v>Men Veteran</v>
      </c>
      <c r="H26" s="403" t="str">
        <f t="shared" si="6"/>
        <v>Nam Pres A</v>
      </c>
      <c r="I26" s="402"/>
      <c r="J26" s="402"/>
      <c r="K26" s="404"/>
      <c r="L26" s="405" t="str">
        <f t="shared" si="7"/>
        <v/>
      </c>
      <c r="M26" s="405" t="str">
        <f t="shared" si="8"/>
        <v/>
      </c>
    </row>
    <row r="27" spans="1:13" hidden="1" x14ac:dyDescent="0.25">
      <c r="A27" s="400" t="str">
        <f t="shared" si="0"/>
        <v>Competition</v>
      </c>
      <c r="B27" s="401" t="str">
        <f t="shared" si="1"/>
        <v>Date</v>
      </c>
      <c r="C27" s="400" t="str">
        <f t="shared" si="2"/>
        <v>Venue</v>
      </c>
      <c r="D27" s="411" t="s">
        <v>653</v>
      </c>
      <c r="E27" s="403" t="str">
        <f t="shared" si="3"/>
        <v>Hennie</v>
      </c>
      <c r="F27" s="403" t="str">
        <f t="shared" si="4"/>
        <v>Roets</v>
      </c>
      <c r="G27" s="403" t="str">
        <f t="shared" si="5"/>
        <v>Men Veteran</v>
      </c>
      <c r="H27" s="403" t="str">
        <f t="shared" si="6"/>
        <v>Nam Pres A</v>
      </c>
      <c r="I27" s="402"/>
      <c r="J27" s="402"/>
      <c r="K27" s="404"/>
      <c r="L27" s="405" t="str">
        <f t="shared" si="7"/>
        <v/>
      </c>
      <c r="M27" s="405" t="str">
        <f t="shared" si="8"/>
        <v/>
      </c>
    </row>
    <row r="28" spans="1:13" hidden="1" x14ac:dyDescent="0.25">
      <c r="A28" s="400" t="str">
        <f t="shared" si="0"/>
        <v>Competition</v>
      </c>
      <c r="B28" s="401" t="str">
        <f t="shared" si="1"/>
        <v>Date</v>
      </c>
      <c r="C28" s="400" t="str">
        <f t="shared" si="2"/>
        <v>Venue</v>
      </c>
      <c r="D28" s="411" t="s">
        <v>2178</v>
      </c>
      <c r="E28" s="403" t="str">
        <f t="shared" si="3"/>
        <v>Wesley</v>
      </c>
      <c r="F28" s="403" t="str">
        <f t="shared" si="4"/>
        <v>Renken</v>
      </c>
      <c r="G28" s="403" t="str">
        <f t="shared" si="5"/>
        <v>Men Senior</v>
      </c>
      <c r="H28" s="403" t="str">
        <f t="shared" si="6"/>
        <v>SA Pres A</v>
      </c>
      <c r="I28" s="402"/>
      <c r="J28" s="402"/>
      <c r="K28" s="404"/>
      <c r="L28" s="405" t="str">
        <f t="shared" si="7"/>
        <v/>
      </c>
      <c r="M28" s="405" t="str">
        <f t="shared" si="8"/>
        <v/>
      </c>
    </row>
    <row r="29" spans="1:13" hidden="1" x14ac:dyDescent="0.25">
      <c r="A29" s="400" t="str">
        <f t="shared" si="0"/>
        <v>Competition</v>
      </c>
      <c r="B29" s="401" t="str">
        <f t="shared" si="1"/>
        <v>Date</v>
      </c>
      <c r="C29" s="400" t="str">
        <f t="shared" si="2"/>
        <v>Venue</v>
      </c>
      <c r="D29" s="411" t="s">
        <v>653</v>
      </c>
      <c r="E29" s="403" t="str">
        <f t="shared" si="3"/>
        <v>Hennie</v>
      </c>
      <c r="F29" s="403" t="str">
        <f t="shared" si="4"/>
        <v>Roets</v>
      </c>
      <c r="G29" s="403" t="str">
        <f t="shared" si="5"/>
        <v>Men Veteran</v>
      </c>
      <c r="H29" s="403" t="str">
        <f t="shared" si="6"/>
        <v>Nam Pres A</v>
      </c>
      <c r="I29" s="402"/>
      <c r="J29" s="402"/>
      <c r="K29" s="404"/>
      <c r="L29" s="405" t="str">
        <f t="shared" si="7"/>
        <v/>
      </c>
      <c r="M29" s="405" t="str">
        <f t="shared" si="8"/>
        <v/>
      </c>
    </row>
    <row r="30" spans="1:13" hidden="1" x14ac:dyDescent="0.25">
      <c r="A30" s="400" t="str">
        <f t="shared" si="0"/>
        <v>Competition</v>
      </c>
      <c r="B30" s="401" t="str">
        <f t="shared" si="1"/>
        <v>Date</v>
      </c>
      <c r="C30" s="400" t="str">
        <f t="shared" si="2"/>
        <v>Venue</v>
      </c>
      <c r="D30" s="411" t="s">
        <v>693</v>
      </c>
      <c r="E30" s="403" t="str">
        <f t="shared" si="3"/>
        <v>Louis</v>
      </c>
      <c r="F30" s="403" t="str">
        <f t="shared" si="4"/>
        <v>Fenaux</v>
      </c>
      <c r="G30" s="403" t="str">
        <f t="shared" si="5"/>
        <v>Men Veteran</v>
      </c>
      <c r="H30" s="403" t="str">
        <f t="shared" si="6"/>
        <v>Nam Pres A</v>
      </c>
      <c r="I30" s="402"/>
      <c r="J30" s="402"/>
      <c r="K30" s="404"/>
      <c r="L30" s="405" t="str">
        <f t="shared" si="7"/>
        <v/>
      </c>
      <c r="M30" s="405" t="str">
        <f t="shared" si="8"/>
        <v/>
      </c>
    </row>
    <row r="31" spans="1:13" hidden="1" x14ac:dyDescent="0.25">
      <c r="A31" s="400" t="str">
        <f t="shared" si="0"/>
        <v>Competition</v>
      </c>
      <c r="B31" s="401" t="str">
        <f t="shared" si="1"/>
        <v>Date</v>
      </c>
      <c r="C31" s="400" t="str">
        <f t="shared" si="2"/>
        <v>Venue</v>
      </c>
      <c r="D31" s="411" t="s">
        <v>617</v>
      </c>
      <c r="E31" s="403" t="str">
        <f t="shared" si="3"/>
        <v>Tertius</v>
      </c>
      <c r="F31" s="403" t="str">
        <f t="shared" si="4"/>
        <v>Potgieter</v>
      </c>
      <c r="G31" s="403" t="str">
        <f t="shared" si="5"/>
        <v>Men Senior</v>
      </c>
      <c r="H31" s="403" t="str">
        <f t="shared" si="6"/>
        <v>Nam Pres A</v>
      </c>
      <c r="I31" s="402"/>
      <c r="J31" s="402"/>
      <c r="K31" s="404"/>
      <c r="L31" s="405" t="str">
        <f t="shared" si="7"/>
        <v/>
      </c>
      <c r="M31" s="405" t="str">
        <f t="shared" si="8"/>
        <v/>
      </c>
    </row>
    <row r="32" spans="1:13" hidden="1" x14ac:dyDescent="0.25">
      <c r="A32" s="400" t="str">
        <f t="shared" si="0"/>
        <v>Competition</v>
      </c>
      <c r="B32" s="401" t="str">
        <f t="shared" si="1"/>
        <v>Date</v>
      </c>
      <c r="C32" s="400" t="str">
        <f t="shared" si="2"/>
        <v>Venue</v>
      </c>
      <c r="D32" s="411" t="s">
        <v>1423</v>
      </c>
      <c r="E32" s="403" t="str">
        <f t="shared" si="3"/>
        <v>Allen</v>
      </c>
      <c r="F32" s="403" t="str">
        <f t="shared" si="4"/>
        <v>Langenstrassen</v>
      </c>
      <c r="G32" s="403" t="str">
        <f t="shared" si="5"/>
        <v>Men Veteran</v>
      </c>
      <c r="H32" s="403" t="str">
        <f t="shared" si="6"/>
        <v>Nam Pres A</v>
      </c>
      <c r="I32" s="402"/>
      <c r="J32" s="402"/>
      <c r="K32" s="404"/>
      <c r="L32" s="405" t="str">
        <f t="shared" si="7"/>
        <v/>
      </c>
      <c r="M32" s="405" t="str">
        <f t="shared" si="8"/>
        <v/>
      </c>
    </row>
    <row r="33" spans="1:13" hidden="1" x14ac:dyDescent="0.25">
      <c r="A33" s="400" t="str">
        <f t="shared" si="0"/>
        <v>Competition</v>
      </c>
      <c r="B33" s="401" t="str">
        <f t="shared" si="1"/>
        <v>Date</v>
      </c>
      <c r="C33" s="400" t="str">
        <f t="shared" si="2"/>
        <v>Venue</v>
      </c>
      <c r="D33" s="411" t="s">
        <v>631</v>
      </c>
      <c r="E33" s="403" t="str">
        <f t="shared" si="3"/>
        <v xml:space="preserve">Joe </v>
      </c>
      <c r="F33" s="403" t="str">
        <f t="shared" si="4"/>
        <v>Herman</v>
      </c>
      <c r="G33" s="403" t="str">
        <f t="shared" si="5"/>
        <v>Men Senior</v>
      </c>
      <c r="H33" s="403" t="str">
        <f t="shared" si="6"/>
        <v>Nam Pres A</v>
      </c>
      <c r="I33" s="402"/>
      <c r="J33" s="402" t="s">
        <v>1353</v>
      </c>
      <c r="K33" s="404">
        <v>140</v>
      </c>
      <c r="L33" s="405">
        <f t="shared" si="7"/>
        <v>36.1</v>
      </c>
      <c r="M33" s="405">
        <f t="shared" si="8"/>
        <v>36.1</v>
      </c>
    </row>
    <row r="34" spans="1:13" hidden="1" x14ac:dyDescent="0.25">
      <c r="A34" s="400" t="str">
        <f t="shared" ref="A34:A65" si="9">IF(D34="","",A33)</f>
        <v>Competition</v>
      </c>
      <c r="B34" s="401" t="str">
        <f t="shared" ref="B34:B65" si="10">IF(D34="","",B33)</f>
        <v>Date</v>
      </c>
      <c r="C34" s="400" t="str">
        <f t="shared" ref="C34:C65" si="11">IF(D34="","",C33)</f>
        <v>Venue</v>
      </c>
      <c r="D34" s="411" t="s">
        <v>2181</v>
      </c>
      <c r="E34" s="403" t="str">
        <f t="shared" si="3"/>
        <v>Wimpie</v>
      </c>
      <c r="F34" s="403" t="str">
        <f t="shared" si="4"/>
        <v>Kirsten</v>
      </c>
      <c r="G34" s="403" t="str">
        <f t="shared" si="5"/>
        <v>Men Senior</v>
      </c>
      <c r="H34" s="403" t="str">
        <f t="shared" si="6"/>
        <v>SA Pres A</v>
      </c>
      <c r="I34" s="402"/>
      <c r="J34" s="402" t="s">
        <v>1353</v>
      </c>
      <c r="K34" s="404">
        <v>132</v>
      </c>
      <c r="L34" s="405">
        <f t="shared" si="7"/>
        <v>29.8</v>
      </c>
      <c r="M34" s="405">
        <f t="shared" si="8"/>
        <v>29.8</v>
      </c>
    </row>
    <row r="35" spans="1:13" hidden="1" x14ac:dyDescent="0.25">
      <c r="A35" s="400" t="str">
        <f t="shared" si="9"/>
        <v>Competition</v>
      </c>
      <c r="B35" s="401" t="str">
        <f t="shared" si="10"/>
        <v>Date</v>
      </c>
      <c r="C35" s="400" t="str">
        <f t="shared" si="11"/>
        <v>Venue</v>
      </c>
      <c r="D35" s="411" t="s">
        <v>1423</v>
      </c>
      <c r="E35" s="403" t="str">
        <f t="shared" si="3"/>
        <v>Allen</v>
      </c>
      <c r="F35" s="403" t="str">
        <f t="shared" si="4"/>
        <v>Langenstrassen</v>
      </c>
      <c r="G35" s="403" t="str">
        <f t="shared" si="5"/>
        <v>Men Veteran</v>
      </c>
      <c r="H35" s="403" t="str">
        <f t="shared" si="6"/>
        <v>Nam Pres A</v>
      </c>
      <c r="I35" s="402"/>
      <c r="J35" s="402" t="s">
        <v>1354</v>
      </c>
      <c r="K35" s="404">
        <v>170</v>
      </c>
      <c r="L35" s="405">
        <f t="shared" si="7"/>
        <v>26.7</v>
      </c>
      <c r="M35" s="405">
        <f t="shared" si="8"/>
        <v>26.7</v>
      </c>
    </row>
    <row r="36" spans="1:13" hidden="1" x14ac:dyDescent="0.25">
      <c r="A36" s="400" t="str">
        <f t="shared" si="9"/>
        <v>Competition</v>
      </c>
      <c r="B36" s="401" t="str">
        <f t="shared" si="10"/>
        <v>Date</v>
      </c>
      <c r="C36" s="400" t="str">
        <f t="shared" si="11"/>
        <v>Venue</v>
      </c>
      <c r="D36" s="411" t="s">
        <v>2191</v>
      </c>
      <c r="E36" s="403" t="str">
        <f t="shared" si="3"/>
        <v>Wesley</v>
      </c>
      <c r="F36" s="403" t="str">
        <f t="shared" si="4"/>
        <v>Peens</v>
      </c>
      <c r="G36" s="403" t="str">
        <f t="shared" si="5"/>
        <v>Men Senior</v>
      </c>
      <c r="H36" s="403" t="str">
        <f t="shared" si="6"/>
        <v>SA Pres B</v>
      </c>
      <c r="I36" s="402" t="s">
        <v>19</v>
      </c>
      <c r="J36" s="402"/>
      <c r="K36" s="404">
        <v>47</v>
      </c>
      <c r="L36" s="405">
        <f t="shared" si="7"/>
        <v>1.1000000000000001</v>
      </c>
      <c r="M36" s="405">
        <f t="shared" si="8"/>
        <v>1.1000000000000001</v>
      </c>
    </row>
    <row r="37" spans="1:13" hidden="1" x14ac:dyDescent="0.25">
      <c r="A37" s="400" t="str">
        <f t="shared" si="9"/>
        <v>Competition</v>
      </c>
      <c r="B37" s="401" t="str">
        <f t="shared" si="10"/>
        <v>Date</v>
      </c>
      <c r="C37" s="400" t="str">
        <f t="shared" si="11"/>
        <v>Venue</v>
      </c>
      <c r="D37" s="411" t="s">
        <v>1610</v>
      </c>
      <c r="E37" s="403" t="str">
        <f t="shared" si="3"/>
        <v>Stefano</v>
      </c>
      <c r="F37" s="403" t="str">
        <f t="shared" si="4"/>
        <v>Strappazzon</v>
      </c>
      <c r="G37" s="403" t="str">
        <f t="shared" si="5"/>
        <v>Men Veteran</v>
      </c>
      <c r="H37" s="403" t="str">
        <f t="shared" si="6"/>
        <v>Nam Pres B</v>
      </c>
      <c r="I37" s="402" t="s">
        <v>19</v>
      </c>
      <c r="J37" s="402"/>
      <c r="K37" s="404">
        <v>54</v>
      </c>
      <c r="L37" s="405">
        <f t="shared" si="7"/>
        <v>1.6</v>
      </c>
      <c r="M37" s="405">
        <f t="shared" si="8"/>
        <v>1.6</v>
      </c>
    </row>
    <row r="38" spans="1:13" hidden="1" x14ac:dyDescent="0.25">
      <c r="A38" s="400" t="str">
        <f t="shared" si="9"/>
        <v>Competition</v>
      </c>
      <c r="B38" s="401" t="str">
        <f t="shared" si="10"/>
        <v>Date</v>
      </c>
      <c r="C38" s="400" t="str">
        <f t="shared" si="11"/>
        <v>Venue</v>
      </c>
      <c r="D38" s="411" t="s">
        <v>1875</v>
      </c>
      <c r="E38" s="403" t="str">
        <f t="shared" si="3"/>
        <v>Johan</v>
      </c>
      <c r="F38" s="403" t="str">
        <f t="shared" si="4"/>
        <v>Van Niekerk</v>
      </c>
      <c r="G38" s="403" t="str">
        <f t="shared" si="5"/>
        <v>Men Senior</v>
      </c>
      <c r="H38" s="403" t="str">
        <f t="shared" si="6"/>
        <v>Nam Pres B</v>
      </c>
      <c r="I38" s="402" t="s">
        <v>19</v>
      </c>
      <c r="J38" s="402"/>
      <c r="K38" s="404">
        <v>62</v>
      </c>
      <c r="L38" s="405">
        <f t="shared" si="7"/>
        <v>2.5</v>
      </c>
      <c r="M38" s="405">
        <f t="shared" si="8"/>
        <v>2.5</v>
      </c>
    </row>
    <row r="39" spans="1:13" hidden="1" x14ac:dyDescent="0.25">
      <c r="A39" s="400" t="str">
        <f t="shared" si="9"/>
        <v>Competition</v>
      </c>
      <c r="B39" s="401" t="str">
        <f t="shared" si="10"/>
        <v>Date</v>
      </c>
      <c r="C39" s="400" t="str">
        <f t="shared" si="11"/>
        <v>Venue</v>
      </c>
      <c r="D39" s="411" t="s">
        <v>2191</v>
      </c>
      <c r="E39" s="403" t="str">
        <f t="shared" si="3"/>
        <v>Wesley</v>
      </c>
      <c r="F39" s="403" t="str">
        <f t="shared" si="4"/>
        <v>Peens</v>
      </c>
      <c r="G39" s="403" t="str">
        <f t="shared" si="5"/>
        <v>Men Senior</v>
      </c>
      <c r="H39" s="403" t="str">
        <f t="shared" si="6"/>
        <v>SA Pres B</v>
      </c>
      <c r="I39" s="402" t="s">
        <v>19</v>
      </c>
      <c r="J39" s="402"/>
      <c r="K39" s="404">
        <v>79</v>
      </c>
      <c r="L39" s="405">
        <f t="shared" si="7"/>
        <v>5.2</v>
      </c>
      <c r="M39" s="405">
        <f t="shared" si="8"/>
        <v>5.2</v>
      </c>
    </row>
    <row r="40" spans="1:13" hidden="1" x14ac:dyDescent="0.25">
      <c r="A40" s="400" t="str">
        <f t="shared" si="9"/>
        <v>Competition</v>
      </c>
      <c r="B40" s="401" t="str">
        <f t="shared" si="10"/>
        <v>Date</v>
      </c>
      <c r="C40" s="400" t="str">
        <f t="shared" si="11"/>
        <v>Venue</v>
      </c>
      <c r="D40" s="411" t="s">
        <v>2190</v>
      </c>
      <c r="E40" s="403" t="str">
        <f t="shared" si="3"/>
        <v>Deon</v>
      </c>
      <c r="F40" s="403" t="str">
        <f t="shared" si="4"/>
        <v>Verster</v>
      </c>
      <c r="G40" s="403" t="str">
        <f t="shared" si="5"/>
        <v>Men Senior</v>
      </c>
      <c r="H40" s="403" t="str">
        <f t="shared" si="6"/>
        <v>SA Pres B</v>
      </c>
      <c r="I40" s="402" t="s">
        <v>19</v>
      </c>
      <c r="J40" s="402"/>
      <c r="K40" s="404">
        <v>92</v>
      </c>
      <c r="L40" s="405">
        <f t="shared" si="7"/>
        <v>8.1999999999999993</v>
      </c>
      <c r="M40" s="405">
        <f t="shared" si="8"/>
        <v>8.1999999999999993</v>
      </c>
    </row>
    <row r="41" spans="1:13" hidden="1" x14ac:dyDescent="0.25">
      <c r="A41" s="400" t="str">
        <f t="shared" si="9"/>
        <v>Competition</v>
      </c>
      <c r="B41" s="401" t="str">
        <f t="shared" si="10"/>
        <v>Date</v>
      </c>
      <c r="C41" s="400" t="str">
        <f t="shared" si="11"/>
        <v>Venue</v>
      </c>
      <c r="D41" s="411" t="s">
        <v>864</v>
      </c>
      <c r="E41" s="403" t="str">
        <f t="shared" si="3"/>
        <v>Raymond</v>
      </c>
      <c r="F41" s="403" t="str">
        <f t="shared" si="4"/>
        <v>Duvenhage</v>
      </c>
      <c r="G41" s="403" t="str">
        <f t="shared" si="5"/>
        <v>Men Veteran</v>
      </c>
      <c r="H41" s="403" t="str">
        <f t="shared" si="6"/>
        <v>Nam Pres B</v>
      </c>
      <c r="I41" s="402" t="s">
        <v>19</v>
      </c>
      <c r="J41" s="402"/>
      <c r="K41" s="404">
        <v>105</v>
      </c>
      <c r="L41" s="405">
        <f t="shared" si="7"/>
        <v>12.2</v>
      </c>
      <c r="M41" s="405">
        <f t="shared" si="8"/>
        <v>12.2</v>
      </c>
    </row>
    <row r="42" spans="1:13" hidden="1" x14ac:dyDescent="0.25">
      <c r="A42" s="400" t="str">
        <f t="shared" si="9"/>
        <v>Competition</v>
      </c>
      <c r="B42" s="401" t="str">
        <f t="shared" si="10"/>
        <v>Date</v>
      </c>
      <c r="C42" s="400" t="str">
        <f t="shared" si="11"/>
        <v>Venue</v>
      </c>
      <c r="D42" s="411" t="s">
        <v>2193</v>
      </c>
      <c r="E42" s="403" t="str">
        <f t="shared" si="3"/>
        <v>Guy</v>
      </c>
      <c r="F42" s="403" t="str">
        <f t="shared" si="4"/>
        <v>Nicholson</v>
      </c>
      <c r="G42" s="403" t="str">
        <f t="shared" si="5"/>
        <v>Men Senior</v>
      </c>
      <c r="H42" s="403" t="str">
        <f t="shared" si="6"/>
        <v>SA Pres B</v>
      </c>
      <c r="I42" s="402"/>
      <c r="J42" s="402"/>
      <c r="K42" s="404"/>
      <c r="L42" s="405" t="str">
        <f t="shared" si="7"/>
        <v/>
      </c>
      <c r="M42" s="405" t="str">
        <f t="shared" si="8"/>
        <v/>
      </c>
    </row>
    <row r="43" spans="1:13" hidden="1" x14ac:dyDescent="0.25">
      <c r="A43" s="400" t="str">
        <f t="shared" si="9"/>
        <v>Competition</v>
      </c>
      <c r="B43" s="401" t="str">
        <f t="shared" si="10"/>
        <v>Date</v>
      </c>
      <c r="C43" s="400" t="str">
        <f t="shared" si="11"/>
        <v>Venue</v>
      </c>
      <c r="D43" s="411" t="s">
        <v>1970</v>
      </c>
      <c r="E43" s="403" t="str">
        <f t="shared" si="3"/>
        <v>Neil</v>
      </c>
      <c r="F43" s="403" t="str">
        <f t="shared" si="4"/>
        <v>Reynolds</v>
      </c>
      <c r="G43" s="403" t="str">
        <f t="shared" si="5"/>
        <v>Men Senior</v>
      </c>
      <c r="H43" s="403" t="str">
        <f t="shared" si="6"/>
        <v>SA Pres B</v>
      </c>
      <c r="I43" s="402"/>
      <c r="J43" s="402"/>
      <c r="K43" s="404"/>
      <c r="L43" s="405" t="str">
        <f t="shared" si="7"/>
        <v/>
      </c>
      <c r="M43" s="405" t="str">
        <f t="shared" si="8"/>
        <v/>
      </c>
    </row>
    <row r="44" spans="1:13" hidden="1" x14ac:dyDescent="0.25">
      <c r="A44" s="400" t="str">
        <f t="shared" si="9"/>
        <v>Competition</v>
      </c>
      <c r="B44" s="401" t="str">
        <f t="shared" si="10"/>
        <v>Date</v>
      </c>
      <c r="C44" s="400" t="str">
        <f t="shared" si="11"/>
        <v>Venue</v>
      </c>
      <c r="D44" s="411" t="s">
        <v>1973</v>
      </c>
      <c r="E44" s="403" t="str">
        <f t="shared" si="3"/>
        <v>Deon</v>
      </c>
      <c r="F44" s="403" t="str">
        <f t="shared" si="4"/>
        <v>Van Emmenes</v>
      </c>
      <c r="G44" s="403" t="str">
        <f t="shared" si="5"/>
        <v>Men Senior</v>
      </c>
      <c r="H44" s="403" t="str">
        <f t="shared" si="6"/>
        <v>SA Pres B</v>
      </c>
      <c r="I44" s="402"/>
      <c r="J44" s="402"/>
      <c r="K44" s="404"/>
      <c r="L44" s="405" t="str">
        <f t="shared" si="7"/>
        <v/>
      </c>
      <c r="M44" s="405" t="str">
        <f t="shared" si="8"/>
        <v/>
      </c>
    </row>
    <row r="45" spans="1:13" hidden="1" x14ac:dyDescent="0.25">
      <c r="A45" s="400" t="str">
        <f t="shared" si="9"/>
        <v>Competition</v>
      </c>
      <c r="B45" s="401" t="str">
        <f t="shared" si="10"/>
        <v>Date</v>
      </c>
      <c r="C45" s="400" t="str">
        <f t="shared" si="11"/>
        <v>Venue</v>
      </c>
      <c r="D45" s="411" t="s">
        <v>2194</v>
      </c>
      <c r="E45" s="403" t="str">
        <f t="shared" si="3"/>
        <v>Deon</v>
      </c>
      <c r="F45" s="403" t="str">
        <f t="shared" si="4"/>
        <v>St Clair-Whicker</v>
      </c>
      <c r="G45" s="403" t="str">
        <f t="shared" si="5"/>
        <v>Men Senior</v>
      </c>
      <c r="H45" s="403" t="str">
        <f t="shared" si="6"/>
        <v>SA Pres B</v>
      </c>
      <c r="I45" s="402"/>
      <c r="J45" s="402"/>
      <c r="K45" s="404"/>
      <c r="L45" s="405" t="str">
        <f t="shared" si="7"/>
        <v/>
      </c>
      <c r="M45" s="405" t="str">
        <f t="shared" si="8"/>
        <v/>
      </c>
    </row>
    <row r="46" spans="1:13" hidden="1" x14ac:dyDescent="0.25">
      <c r="A46" s="400" t="str">
        <f t="shared" si="9"/>
        <v>Competition</v>
      </c>
      <c r="B46" s="401" t="str">
        <f t="shared" si="10"/>
        <v>Date</v>
      </c>
      <c r="C46" s="400" t="str">
        <f t="shared" si="11"/>
        <v>Venue</v>
      </c>
      <c r="D46" s="411" t="s">
        <v>1397</v>
      </c>
      <c r="E46" s="403" t="str">
        <f t="shared" si="3"/>
        <v>Frikkie</v>
      </c>
      <c r="F46" s="403" t="str">
        <f t="shared" si="4"/>
        <v>Ferreira</v>
      </c>
      <c r="G46" s="403" t="str">
        <f t="shared" si="5"/>
        <v>Men Master</v>
      </c>
      <c r="H46" s="403" t="str">
        <f t="shared" si="6"/>
        <v>Nam Pres Masters</v>
      </c>
      <c r="I46" s="402"/>
      <c r="J46" s="402"/>
      <c r="K46" s="404"/>
      <c r="L46" s="405" t="str">
        <f t="shared" si="7"/>
        <v/>
      </c>
      <c r="M46" s="405" t="str">
        <f t="shared" si="8"/>
        <v/>
      </c>
    </row>
    <row r="47" spans="1:13" hidden="1" x14ac:dyDescent="0.25">
      <c r="A47" s="400" t="str">
        <f t="shared" si="9"/>
        <v>Competition</v>
      </c>
      <c r="B47" s="401" t="str">
        <f t="shared" si="10"/>
        <v>Date</v>
      </c>
      <c r="C47" s="400" t="str">
        <f t="shared" si="11"/>
        <v>Venue</v>
      </c>
      <c r="D47" s="411" t="s">
        <v>713</v>
      </c>
      <c r="E47" s="403" t="str">
        <f t="shared" si="3"/>
        <v>Spyker</v>
      </c>
      <c r="F47" s="403" t="str">
        <f t="shared" si="4"/>
        <v>Kruger</v>
      </c>
      <c r="G47" s="403" t="str">
        <f t="shared" si="5"/>
        <v>Men Master</v>
      </c>
      <c r="H47" s="403" t="str">
        <f t="shared" si="6"/>
        <v>Nam Pres Masters</v>
      </c>
      <c r="I47" s="402"/>
      <c r="J47" s="402"/>
      <c r="K47" s="404"/>
      <c r="L47" s="405" t="str">
        <f t="shared" si="7"/>
        <v/>
      </c>
      <c r="M47" s="405" t="str">
        <f t="shared" si="8"/>
        <v/>
      </c>
    </row>
    <row r="48" spans="1:13" hidden="1" x14ac:dyDescent="0.25">
      <c r="A48" s="400" t="str">
        <f t="shared" si="9"/>
        <v>Competition</v>
      </c>
      <c r="B48" s="401" t="str">
        <f t="shared" si="10"/>
        <v>Date</v>
      </c>
      <c r="C48" s="400" t="str">
        <f t="shared" si="11"/>
        <v>Venue</v>
      </c>
      <c r="D48" s="411" t="s">
        <v>2244</v>
      </c>
      <c r="E48" s="403" t="str">
        <f t="shared" si="3"/>
        <v>Boyce</v>
      </c>
      <c r="F48" s="403" t="str">
        <f t="shared" si="4"/>
        <v>Lloyd</v>
      </c>
      <c r="G48" s="403" t="str">
        <f t="shared" si="5"/>
        <v>Men Masters</v>
      </c>
      <c r="H48" s="403" t="str">
        <f t="shared" si="6"/>
        <v>SA Pres Masters</v>
      </c>
      <c r="I48" s="402"/>
      <c r="J48" s="402"/>
      <c r="K48" s="404"/>
      <c r="L48" s="405" t="str">
        <f t="shared" si="7"/>
        <v/>
      </c>
      <c r="M48" s="405" t="str">
        <f t="shared" si="8"/>
        <v/>
      </c>
    </row>
    <row r="49" spans="1:13" hidden="1" x14ac:dyDescent="0.25">
      <c r="A49" s="400" t="str">
        <f t="shared" si="9"/>
        <v>Competition</v>
      </c>
      <c r="B49" s="401" t="str">
        <f t="shared" si="10"/>
        <v>Date</v>
      </c>
      <c r="C49" s="400" t="str">
        <f t="shared" si="11"/>
        <v>Venue</v>
      </c>
      <c r="D49" s="411" t="s">
        <v>2243</v>
      </c>
      <c r="E49" s="403" t="str">
        <f t="shared" si="3"/>
        <v>Steve</v>
      </c>
      <c r="F49" s="403" t="str">
        <f t="shared" si="4"/>
        <v>Denny</v>
      </c>
      <c r="G49" s="403" t="str">
        <f t="shared" si="5"/>
        <v>Men Masters</v>
      </c>
      <c r="H49" s="403" t="str">
        <f t="shared" si="6"/>
        <v>SA Pres Masters</v>
      </c>
      <c r="I49" s="402"/>
      <c r="J49" s="402"/>
      <c r="K49" s="404"/>
      <c r="L49" s="405" t="str">
        <f t="shared" si="7"/>
        <v/>
      </c>
      <c r="M49" s="405" t="str">
        <f t="shared" si="8"/>
        <v/>
      </c>
    </row>
    <row r="50" spans="1:13" hidden="1" x14ac:dyDescent="0.25">
      <c r="A50" s="400" t="str">
        <f t="shared" si="9"/>
        <v>Competition</v>
      </c>
      <c r="B50" s="401" t="str">
        <f t="shared" si="10"/>
        <v>Date</v>
      </c>
      <c r="C50" s="400" t="str">
        <f t="shared" si="11"/>
        <v>Venue</v>
      </c>
      <c r="D50" s="411" t="s">
        <v>2243</v>
      </c>
      <c r="E50" s="403" t="str">
        <f t="shared" si="3"/>
        <v>Steve</v>
      </c>
      <c r="F50" s="403" t="str">
        <f t="shared" si="4"/>
        <v>Denny</v>
      </c>
      <c r="G50" s="403" t="str">
        <f t="shared" si="5"/>
        <v>Men Masters</v>
      </c>
      <c r="H50" s="403" t="str">
        <f t="shared" si="6"/>
        <v>SA Pres Masters</v>
      </c>
      <c r="I50" s="402"/>
      <c r="J50" s="402"/>
      <c r="K50" s="404"/>
      <c r="L50" s="405" t="str">
        <f t="shared" si="7"/>
        <v/>
      </c>
      <c r="M50" s="405" t="str">
        <f t="shared" si="8"/>
        <v/>
      </c>
    </row>
    <row r="51" spans="1:13" hidden="1" x14ac:dyDescent="0.25">
      <c r="A51" s="400" t="str">
        <f t="shared" si="9"/>
        <v>Competition</v>
      </c>
      <c r="B51" s="401" t="str">
        <f t="shared" si="10"/>
        <v>Date</v>
      </c>
      <c r="C51" s="400" t="str">
        <f t="shared" si="11"/>
        <v>Venue</v>
      </c>
      <c r="D51" s="411" t="s">
        <v>1397</v>
      </c>
      <c r="E51" s="403" t="str">
        <f t="shared" si="3"/>
        <v>Frikkie</v>
      </c>
      <c r="F51" s="403" t="str">
        <f t="shared" si="4"/>
        <v>Ferreira</v>
      </c>
      <c r="G51" s="403" t="str">
        <f t="shared" si="5"/>
        <v>Men Master</v>
      </c>
      <c r="H51" s="403" t="str">
        <f t="shared" si="6"/>
        <v>Nam Pres Masters</v>
      </c>
      <c r="I51" s="402"/>
      <c r="J51" s="402"/>
      <c r="K51" s="404"/>
      <c r="L51" s="405" t="str">
        <f t="shared" si="7"/>
        <v/>
      </c>
      <c r="M51" s="405" t="str">
        <f t="shared" si="8"/>
        <v/>
      </c>
    </row>
    <row r="52" spans="1:13" hidden="1" x14ac:dyDescent="0.25">
      <c r="A52" s="400" t="str">
        <f t="shared" si="9"/>
        <v>Competition</v>
      </c>
      <c r="B52" s="401" t="str">
        <f t="shared" si="10"/>
        <v>Date</v>
      </c>
      <c r="C52" s="400" t="str">
        <f t="shared" si="11"/>
        <v>Venue</v>
      </c>
      <c r="D52" s="411" t="s">
        <v>611</v>
      </c>
      <c r="E52" s="403" t="str">
        <f t="shared" si="3"/>
        <v>Simen</v>
      </c>
      <c r="F52" s="403" t="str">
        <f t="shared" si="4"/>
        <v>Andersen</v>
      </c>
      <c r="G52" s="403" t="str">
        <f t="shared" si="5"/>
        <v>Men Master</v>
      </c>
      <c r="H52" s="403" t="str">
        <f t="shared" si="6"/>
        <v>Nam Pres Masters</v>
      </c>
      <c r="I52" s="402"/>
      <c r="J52" s="402" t="s">
        <v>1354</v>
      </c>
      <c r="K52" s="404">
        <v>168</v>
      </c>
      <c r="L52" s="405">
        <f t="shared" si="7"/>
        <v>25.7</v>
      </c>
      <c r="M52" s="405">
        <f t="shared" si="8"/>
        <v>25.7</v>
      </c>
    </row>
    <row r="53" spans="1:13" hidden="1" x14ac:dyDescent="0.25">
      <c r="A53" s="400" t="str">
        <f t="shared" si="9"/>
        <v>Competition</v>
      </c>
      <c r="B53" s="401" t="str">
        <f t="shared" si="10"/>
        <v>Date</v>
      </c>
      <c r="C53" s="400" t="str">
        <f t="shared" si="11"/>
        <v>Venue</v>
      </c>
      <c r="D53" s="411" t="s">
        <v>549</v>
      </c>
      <c r="E53" s="403" t="str">
        <f t="shared" si="3"/>
        <v>Johan</v>
      </c>
      <c r="F53" s="403" t="str">
        <f t="shared" si="4"/>
        <v>Agenbag</v>
      </c>
      <c r="G53" s="403" t="str">
        <f t="shared" si="5"/>
        <v>Men Master</v>
      </c>
      <c r="H53" s="403" t="str">
        <f t="shared" si="6"/>
        <v>Nam Pres Masters</v>
      </c>
      <c r="I53" s="402"/>
      <c r="J53" s="402" t="s">
        <v>1354</v>
      </c>
      <c r="K53" s="404">
        <v>167</v>
      </c>
      <c r="L53" s="405">
        <f t="shared" si="7"/>
        <v>25.2</v>
      </c>
      <c r="M53" s="405">
        <f t="shared" si="8"/>
        <v>25.2</v>
      </c>
    </row>
    <row r="54" spans="1:13" hidden="1" x14ac:dyDescent="0.25">
      <c r="A54" s="400" t="str">
        <f t="shared" si="9"/>
        <v>Competition</v>
      </c>
      <c r="B54" s="401" t="str">
        <f t="shared" si="10"/>
        <v>Date</v>
      </c>
      <c r="C54" s="400" t="str">
        <f t="shared" si="11"/>
        <v>Venue</v>
      </c>
      <c r="D54" s="411" t="s">
        <v>611</v>
      </c>
      <c r="E54" s="403" t="str">
        <f t="shared" si="3"/>
        <v>Simen</v>
      </c>
      <c r="F54" s="403" t="str">
        <f t="shared" si="4"/>
        <v>Andersen</v>
      </c>
      <c r="G54" s="403" t="str">
        <f t="shared" si="5"/>
        <v>Men Master</v>
      </c>
      <c r="H54" s="403" t="str">
        <f t="shared" si="6"/>
        <v>Nam Pres Masters</v>
      </c>
      <c r="I54" s="402"/>
      <c r="J54" s="402" t="s">
        <v>1353</v>
      </c>
      <c r="K54" s="404">
        <v>124</v>
      </c>
      <c r="L54" s="405">
        <f t="shared" si="7"/>
        <v>24.3</v>
      </c>
      <c r="M54" s="405">
        <f t="shared" si="8"/>
        <v>24.3</v>
      </c>
    </row>
    <row r="55" spans="1:13" hidden="1" x14ac:dyDescent="0.25">
      <c r="A55" s="400" t="str">
        <f t="shared" si="9"/>
        <v>Competition</v>
      </c>
      <c r="B55" s="401" t="str">
        <f t="shared" si="10"/>
        <v>Date</v>
      </c>
      <c r="C55" s="400" t="str">
        <f t="shared" si="11"/>
        <v>Venue</v>
      </c>
      <c r="D55" s="411" t="s">
        <v>2245</v>
      </c>
      <c r="E55" s="403" t="str">
        <f t="shared" si="3"/>
        <v>Johan</v>
      </c>
      <c r="F55" s="403" t="str">
        <f t="shared" si="4"/>
        <v>La Grange</v>
      </c>
      <c r="G55" s="403" t="str">
        <f t="shared" si="5"/>
        <v>Men Masters</v>
      </c>
      <c r="H55" s="403" t="str">
        <f t="shared" si="6"/>
        <v>SA Pres Masters</v>
      </c>
      <c r="I55" s="402"/>
      <c r="J55" s="402" t="s">
        <v>1354</v>
      </c>
      <c r="K55" s="404">
        <v>165</v>
      </c>
      <c r="L55" s="405">
        <f t="shared" si="7"/>
        <v>24.1</v>
      </c>
      <c r="M55" s="405">
        <f t="shared" si="8"/>
        <v>24.1</v>
      </c>
    </row>
    <row r="56" spans="1:13" hidden="1" x14ac:dyDescent="0.25">
      <c r="A56" s="400" t="str">
        <f t="shared" si="9"/>
        <v>Competition</v>
      </c>
      <c r="B56" s="401" t="str">
        <f t="shared" si="10"/>
        <v>Date</v>
      </c>
      <c r="C56" s="400" t="str">
        <f t="shared" si="11"/>
        <v>Venue</v>
      </c>
      <c r="D56" s="411" t="s">
        <v>2224</v>
      </c>
      <c r="E56" s="403" t="str">
        <f t="shared" si="3"/>
        <v>Kabous</v>
      </c>
      <c r="F56" s="403" t="str">
        <f t="shared" si="4"/>
        <v>Louw</v>
      </c>
      <c r="G56" s="403" t="str">
        <f t="shared" si="5"/>
        <v>Ladies Senior</v>
      </c>
      <c r="H56" s="403" t="str">
        <f t="shared" si="6"/>
        <v>SA Pres Ladies</v>
      </c>
      <c r="I56" s="402"/>
      <c r="J56" s="402" t="s">
        <v>1355</v>
      </c>
      <c r="K56" s="404">
        <v>81</v>
      </c>
      <c r="L56" s="405">
        <f t="shared" si="7"/>
        <v>1.8</v>
      </c>
      <c r="M56" s="405">
        <f t="shared" si="8"/>
        <v>1.8</v>
      </c>
    </row>
    <row r="57" spans="1:13" hidden="1" x14ac:dyDescent="0.25">
      <c r="A57" s="400" t="str">
        <f t="shared" si="9"/>
        <v>Competition</v>
      </c>
      <c r="B57" s="401" t="str">
        <f t="shared" si="10"/>
        <v>Date</v>
      </c>
      <c r="C57" s="400" t="str">
        <f t="shared" si="11"/>
        <v>Venue</v>
      </c>
      <c r="D57" s="411" t="s">
        <v>2226</v>
      </c>
      <c r="E57" s="403" t="str">
        <f t="shared" si="3"/>
        <v>Helen</v>
      </c>
      <c r="F57" s="403" t="str">
        <f t="shared" si="4"/>
        <v>Potgieter</v>
      </c>
      <c r="G57" s="403" t="str">
        <f t="shared" si="5"/>
        <v>Ladies Senior</v>
      </c>
      <c r="H57" s="403" t="str">
        <f t="shared" si="6"/>
        <v>SA Pres Ladies</v>
      </c>
      <c r="I57" s="402"/>
      <c r="J57" s="402" t="s">
        <v>20</v>
      </c>
      <c r="K57" s="404">
        <v>87</v>
      </c>
      <c r="L57" s="405">
        <f t="shared" si="7"/>
        <v>2.4</v>
      </c>
      <c r="M57" s="405">
        <f t="shared" si="8"/>
        <v>2.4</v>
      </c>
    </row>
    <row r="58" spans="1:13" x14ac:dyDescent="0.25">
      <c r="A58" s="400" t="str">
        <f t="shared" si="9"/>
        <v>Competition</v>
      </c>
      <c r="B58" s="401" t="str">
        <f t="shared" si="10"/>
        <v>Date</v>
      </c>
      <c r="C58" s="400" t="str">
        <f t="shared" si="11"/>
        <v>Venue</v>
      </c>
      <c r="D58" s="411" t="s">
        <v>2223</v>
      </c>
      <c r="E58" s="403" t="str">
        <f t="shared" si="3"/>
        <v>Anet</v>
      </c>
      <c r="F58" s="403" t="str">
        <f t="shared" si="4"/>
        <v>Rheeder</v>
      </c>
      <c r="G58" s="403" t="str">
        <f t="shared" si="5"/>
        <v>Ladies Senior</v>
      </c>
      <c r="H58" s="403" t="str">
        <f t="shared" si="6"/>
        <v>SA Pres Ladies</v>
      </c>
      <c r="I58" s="402" t="s">
        <v>19</v>
      </c>
      <c r="J58" s="402"/>
      <c r="K58" s="404">
        <v>43</v>
      </c>
      <c r="L58" s="405">
        <f t="shared" si="7"/>
        <v>0.8</v>
      </c>
      <c r="M58" s="405">
        <f t="shared" si="8"/>
        <v>0.8</v>
      </c>
    </row>
    <row r="59" spans="1:13" x14ac:dyDescent="0.25">
      <c r="A59" s="400" t="str">
        <f t="shared" si="9"/>
        <v>Competition</v>
      </c>
      <c r="B59" s="401" t="str">
        <f t="shared" si="10"/>
        <v>Date</v>
      </c>
      <c r="C59" s="400" t="str">
        <f t="shared" si="11"/>
        <v>Venue</v>
      </c>
      <c r="D59" s="411" t="s">
        <v>1784</v>
      </c>
      <c r="E59" s="403" t="str">
        <f t="shared" si="3"/>
        <v>Abriana</v>
      </c>
      <c r="F59" s="403" t="str">
        <f t="shared" si="4"/>
        <v>Koberzig</v>
      </c>
      <c r="G59" s="403" t="str">
        <f t="shared" si="5"/>
        <v>Ladies Senior</v>
      </c>
      <c r="H59" s="403" t="str">
        <f t="shared" si="6"/>
        <v>Nam Pres Ladies</v>
      </c>
      <c r="I59" s="402" t="s">
        <v>19</v>
      </c>
      <c r="J59" s="402"/>
      <c r="K59" s="404">
        <v>42</v>
      </c>
      <c r="L59" s="405">
        <f t="shared" si="7"/>
        <v>0.8</v>
      </c>
      <c r="M59" s="405">
        <f t="shared" si="8"/>
        <v>0.8</v>
      </c>
    </row>
    <row r="60" spans="1:13" hidden="1" x14ac:dyDescent="0.25">
      <c r="A60" s="400" t="str">
        <f t="shared" si="9"/>
        <v>Competition</v>
      </c>
      <c r="B60" s="401" t="str">
        <f t="shared" si="10"/>
        <v>Date</v>
      </c>
      <c r="C60" s="400" t="str">
        <f t="shared" si="11"/>
        <v>Venue</v>
      </c>
      <c r="D60" s="411" t="s">
        <v>2224</v>
      </c>
      <c r="E60" s="403" t="str">
        <f t="shared" si="3"/>
        <v>Kabous</v>
      </c>
      <c r="F60" s="403" t="str">
        <f t="shared" si="4"/>
        <v>Louw</v>
      </c>
      <c r="G60" s="403" t="str">
        <f t="shared" si="5"/>
        <v>Ladies Senior</v>
      </c>
      <c r="H60" s="403" t="str">
        <f t="shared" si="6"/>
        <v>SA Pres Ladies</v>
      </c>
      <c r="I60" s="402"/>
      <c r="J60" s="402" t="s">
        <v>1354</v>
      </c>
      <c r="K60" s="404">
        <v>95</v>
      </c>
      <c r="L60" s="405">
        <f t="shared" si="7"/>
        <v>3.6</v>
      </c>
      <c r="M60" s="405">
        <f t="shared" si="8"/>
        <v>3.6</v>
      </c>
    </row>
    <row r="61" spans="1:13" hidden="1" x14ac:dyDescent="0.25">
      <c r="A61" s="400" t="str">
        <f t="shared" si="9"/>
        <v>Competition</v>
      </c>
      <c r="B61" s="401" t="str">
        <f t="shared" si="10"/>
        <v>Date</v>
      </c>
      <c r="C61" s="400" t="str">
        <f t="shared" si="11"/>
        <v>Venue</v>
      </c>
      <c r="D61" s="411" t="s">
        <v>2224</v>
      </c>
      <c r="E61" s="403" t="str">
        <f t="shared" si="3"/>
        <v>Kabous</v>
      </c>
      <c r="F61" s="403" t="str">
        <f t="shared" si="4"/>
        <v>Louw</v>
      </c>
      <c r="G61" s="403" t="str">
        <f t="shared" si="5"/>
        <v>Ladies Senior</v>
      </c>
      <c r="H61" s="403" t="str">
        <f t="shared" si="6"/>
        <v>SA Pres Ladies</v>
      </c>
      <c r="I61" s="402"/>
      <c r="J61" s="402" t="s">
        <v>1354</v>
      </c>
      <c r="K61" s="404">
        <v>97</v>
      </c>
      <c r="L61" s="405">
        <f t="shared" si="7"/>
        <v>3.9</v>
      </c>
      <c r="M61" s="405">
        <f t="shared" si="8"/>
        <v>3.9</v>
      </c>
    </row>
    <row r="62" spans="1:13" hidden="1" x14ac:dyDescent="0.25">
      <c r="A62" s="400" t="str">
        <f t="shared" si="9"/>
        <v>Competition</v>
      </c>
      <c r="B62" s="401" t="str">
        <f t="shared" si="10"/>
        <v>Date</v>
      </c>
      <c r="C62" s="400" t="str">
        <f t="shared" si="11"/>
        <v>Venue</v>
      </c>
      <c r="D62" s="411" t="s">
        <v>1683</v>
      </c>
      <c r="E62" s="403" t="str">
        <f t="shared" si="3"/>
        <v>Wanda</v>
      </c>
      <c r="F62" s="403" t="str">
        <f t="shared" si="4"/>
        <v>Enslin</v>
      </c>
      <c r="G62" s="403" t="str">
        <f t="shared" si="5"/>
        <v>Ladies Senior</v>
      </c>
      <c r="H62" s="403" t="str">
        <f t="shared" si="6"/>
        <v>Nam Pres Ladies</v>
      </c>
      <c r="I62" s="402"/>
      <c r="J62" s="402" t="s">
        <v>1354</v>
      </c>
      <c r="K62" s="404">
        <v>97</v>
      </c>
      <c r="L62" s="405">
        <f t="shared" si="7"/>
        <v>3.9</v>
      </c>
      <c r="M62" s="405">
        <f t="shared" si="8"/>
        <v>3.9</v>
      </c>
    </row>
    <row r="63" spans="1:13" hidden="1" x14ac:dyDescent="0.25">
      <c r="A63" s="400" t="str">
        <f t="shared" si="9"/>
        <v>Competition</v>
      </c>
      <c r="B63" s="401" t="str">
        <f t="shared" si="10"/>
        <v>Date</v>
      </c>
      <c r="C63" s="400" t="str">
        <f t="shared" si="11"/>
        <v>Venue</v>
      </c>
      <c r="D63" s="411" t="s">
        <v>2177</v>
      </c>
      <c r="E63" s="403" t="str">
        <f t="shared" si="3"/>
        <v>Niel</v>
      </c>
      <c r="F63" s="403" t="str">
        <f t="shared" si="4"/>
        <v>Van Der Linde</v>
      </c>
      <c r="G63" s="403" t="str">
        <f t="shared" si="5"/>
        <v>Men Senior</v>
      </c>
      <c r="H63" s="403" t="str">
        <f t="shared" si="6"/>
        <v>SA Pres A</v>
      </c>
      <c r="I63" s="402"/>
      <c r="J63" s="402" t="s">
        <v>1354</v>
      </c>
      <c r="K63" s="404">
        <v>168</v>
      </c>
      <c r="L63" s="405">
        <f t="shared" si="7"/>
        <v>25.7</v>
      </c>
      <c r="M63" s="405">
        <f t="shared" si="8"/>
        <v>25.7</v>
      </c>
    </row>
    <row r="64" spans="1:13" hidden="1" x14ac:dyDescent="0.25">
      <c r="A64" s="400" t="str">
        <f t="shared" si="9"/>
        <v>Competition</v>
      </c>
      <c r="B64" s="401" t="str">
        <f t="shared" si="10"/>
        <v>Date</v>
      </c>
      <c r="C64" s="400" t="str">
        <f t="shared" si="11"/>
        <v>Venue</v>
      </c>
      <c r="D64" s="411" t="s">
        <v>617</v>
      </c>
      <c r="E64" s="403" t="str">
        <f t="shared" si="3"/>
        <v>Tertius</v>
      </c>
      <c r="F64" s="403" t="str">
        <f t="shared" si="4"/>
        <v>Potgieter</v>
      </c>
      <c r="G64" s="403" t="str">
        <f t="shared" si="5"/>
        <v>Men Senior</v>
      </c>
      <c r="H64" s="403" t="str">
        <f t="shared" si="6"/>
        <v>Nam Pres A</v>
      </c>
      <c r="I64" s="402"/>
      <c r="J64" s="402" t="s">
        <v>1353</v>
      </c>
      <c r="K64" s="404">
        <v>124</v>
      </c>
      <c r="L64" s="405">
        <f t="shared" si="7"/>
        <v>24.3</v>
      </c>
      <c r="M64" s="405">
        <f t="shared" si="8"/>
        <v>24.3</v>
      </c>
    </row>
    <row r="65" spans="1:13" hidden="1" x14ac:dyDescent="0.25">
      <c r="A65" s="400" t="str">
        <f t="shared" si="9"/>
        <v>Competition</v>
      </c>
      <c r="B65" s="401" t="str">
        <f t="shared" si="10"/>
        <v>Date</v>
      </c>
      <c r="C65" s="400" t="str">
        <f t="shared" si="11"/>
        <v>Venue</v>
      </c>
      <c r="D65" s="411" t="s">
        <v>617</v>
      </c>
      <c r="E65" s="403" t="str">
        <f t="shared" si="3"/>
        <v>Tertius</v>
      </c>
      <c r="F65" s="403" t="str">
        <f t="shared" si="4"/>
        <v>Potgieter</v>
      </c>
      <c r="G65" s="403" t="str">
        <f t="shared" si="5"/>
        <v>Men Senior</v>
      </c>
      <c r="H65" s="403" t="str">
        <f t="shared" si="6"/>
        <v>Nam Pres A</v>
      </c>
      <c r="I65" s="402"/>
      <c r="J65" s="402" t="s">
        <v>1353</v>
      </c>
      <c r="K65" s="404">
        <v>124</v>
      </c>
      <c r="L65" s="405">
        <f t="shared" si="7"/>
        <v>24.3</v>
      </c>
      <c r="M65" s="405">
        <f t="shared" si="8"/>
        <v>24.3</v>
      </c>
    </row>
    <row r="66" spans="1:13" hidden="1" x14ac:dyDescent="0.25">
      <c r="A66" s="400" t="str">
        <f t="shared" ref="A66:A97" si="12">IF(D66="","",A65)</f>
        <v>Competition</v>
      </c>
      <c r="B66" s="401" t="str">
        <f t="shared" ref="B66:B97" si="13">IF(D66="","",B65)</f>
        <v>Date</v>
      </c>
      <c r="C66" s="400" t="str">
        <f t="shared" ref="C66:C97" si="14">IF(D66="","",C65)</f>
        <v>Venue</v>
      </c>
      <c r="D66" s="411" t="s">
        <v>1728</v>
      </c>
      <c r="E66" s="403" t="str">
        <f t="shared" ref="E66:E129" si="15">IF(D66="","",VLOOKUP(D66,Master,3,FALSE))</f>
        <v>Adriaan</v>
      </c>
      <c r="F66" s="403" t="str">
        <f t="shared" ref="F66:F129" si="16">IF(D66="","",VLOOKUP(D66,Master,4,FALSE))</f>
        <v>Van Heerden</v>
      </c>
      <c r="G66" s="403" t="str">
        <f t="shared" ref="G66:G129" si="17">IF(D66="","",VLOOKUP(D66,Master,5,FALSE))</f>
        <v>Men Senior</v>
      </c>
      <c r="H66" s="403" t="str">
        <f t="shared" ref="H66:H129" si="18">IF(D66="","",VLOOKUP(D66,Master,2,FALSE))</f>
        <v>SA Pres A</v>
      </c>
      <c r="I66" s="402"/>
      <c r="J66" s="402" t="s">
        <v>1354</v>
      </c>
      <c r="K66" s="404">
        <v>165</v>
      </c>
      <c r="L66" s="405">
        <f t="shared" ref="L66:L129" si="19">IF(K66="","",IF(I66="",ROUND(HLOOKUP(J66,kgList,K66,FALSE),1),ROUND(HLOOKUP(I66,kgList,K66,FALSE),1)))</f>
        <v>24.1</v>
      </c>
      <c r="M66" s="405">
        <f t="shared" ref="M66:M129" si="20">IF(L66="","",IF(COUNTA(I66:J66)&gt;1,"Edible or Inedible",IF(COUNTA(I66)=1,L66*1,IF(COUNTA(J66)=1,L66*1,"ERROR"))))</f>
        <v>24.1</v>
      </c>
    </row>
    <row r="67" spans="1:13" hidden="1" x14ac:dyDescent="0.25">
      <c r="A67" s="400" t="str">
        <f t="shared" si="12"/>
        <v>Competition</v>
      </c>
      <c r="B67" s="401" t="str">
        <f t="shared" si="13"/>
        <v>Date</v>
      </c>
      <c r="C67" s="400" t="str">
        <f t="shared" si="14"/>
        <v>Venue</v>
      </c>
      <c r="D67" s="411" t="s">
        <v>1252</v>
      </c>
      <c r="E67" s="403" t="str">
        <f t="shared" si="15"/>
        <v>Martinus</v>
      </c>
      <c r="F67" s="403" t="str">
        <f t="shared" si="16"/>
        <v>Venter</v>
      </c>
      <c r="G67" s="403" t="str">
        <f t="shared" si="17"/>
        <v>Men Veteran</v>
      </c>
      <c r="H67" s="403" t="str">
        <f t="shared" si="18"/>
        <v>Nam Pres A</v>
      </c>
      <c r="I67" s="402"/>
      <c r="J67" s="402" t="s">
        <v>1354</v>
      </c>
      <c r="K67" s="404">
        <v>164</v>
      </c>
      <c r="L67" s="405">
        <f t="shared" si="19"/>
        <v>23.6</v>
      </c>
      <c r="M67" s="405">
        <f t="shared" si="20"/>
        <v>23.6</v>
      </c>
    </row>
    <row r="68" spans="1:13" hidden="1" x14ac:dyDescent="0.25">
      <c r="A68" s="400" t="str">
        <f t="shared" si="12"/>
        <v>Competition</v>
      </c>
      <c r="B68" s="401" t="str">
        <f t="shared" si="13"/>
        <v>Date</v>
      </c>
      <c r="C68" s="400" t="str">
        <f t="shared" si="14"/>
        <v>Venue</v>
      </c>
      <c r="D68" s="411" t="s">
        <v>2180</v>
      </c>
      <c r="E68" s="403" t="str">
        <f t="shared" si="15"/>
        <v>Josh</v>
      </c>
      <c r="F68" s="403" t="str">
        <f t="shared" si="16"/>
        <v>Timm</v>
      </c>
      <c r="G68" s="403" t="str">
        <f t="shared" si="17"/>
        <v>Men Senior</v>
      </c>
      <c r="H68" s="403" t="str">
        <f t="shared" si="18"/>
        <v>SA Pres A</v>
      </c>
      <c r="I68" s="402"/>
      <c r="J68" s="402" t="s">
        <v>1354</v>
      </c>
      <c r="K68" s="404">
        <v>162</v>
      </c>
      <c r="L68" s="405">
        <f t="shared" si="19"/>
        <v>22.7</v>
      </c>
      <c r="M68" s="405">
        <f t="shared" si="20"/>
        <v>22.7</v>
      </c>
    </row>
    <row r="69" spans="1:13" hidden="1" x14ac:dyDescent="0.25">
      <c r="A69" s="400" t="str">
        <f t="shared" si="12"/>
        <v>Competition</v>
      </c>
      <c r="B69" s="401" t="str">
        <f t="shared" si="13"/>
        <v>Date</v>
      </c>
      <c r="C69" s="400" t="str">
        <f t="shared" si="14"/>
        <v>Venue</v>
      </c>
      <c r="D69" s="411" t="s">
        <v>617</v>
      </c>
      <c r="E69" s="403" t="str">
        <f t="shared" si="15"/>
        <v>Tertius</v>
      </c>
      <c r="F69" s="403" t="str">
        <f t="shared" si="16"/>
        <v>Potgieter</v>
      </c>
      <c r="G69" s="403" t="str">
        <f t="shared" si="17"/>
        <v>Men Senior</v>
      </c>
      <c r="H69" s="403" t="str">
        <f t="shared" si="18"/>
        <v>Nam Pres A</v>
      </c>
      <c r="I69" s="402"/>
      <c r="J69" s="402" t="s">
        <v>1353</v>
      </c>
      <c r="K69" s="404">
        <v>121</v>
      </c>
      <c r="L69" s="405">
        <f t="shared" si="19"/>
        <v>22.4</v>
      </c>
      <c r="M69" s="405">
        <f t="shared" si="20"/>
        <v>22.4</v>
      </c>
    </row>
    <row r="70" spans="1:13" hidden="1" x14ac:dyDescent="0.25">
      <c r="A70" s="400" t="str">
        <f t="shared" si="12"/>
        <v>Competition</v>
      </c>
      <c r="B70" s="401" t="str">
        <f t="shared" si="13"/>
        <v>Date</v>
      </c>
      <c r="C70" s="400" t="str">
        <f t="shared" si="14"/>
        <v>Venue</v>
      </c>
      <c r="D70" s="411" t="s">
        <v>1556</v>
      </c>
      <c r="E70" s="403" t="str">
        <f t="shared" si="15"/>
        <v>Wikus</v>
      </c>
      <c r="F70" s="403" t="str">
        <f t="shared" si="16"/>
        <v>Viljoen</v>
      </c>
      <c r="G70" s="403" t="str">
        <f t="shared" si="17"/>
        <v>Men Veteran</v>
      </c>
      <c r="H70" s="403" t="str">
        <f t="shared" si="18"/>
        <v>Nam Pres A</v>
      </c>
      <c r="I70" s="402"/>
      <c r="J70" s="402" t="s">
        <v>1353</v>
      </c>
      <c r="K70" s="404">
        <v>120</v>
      </c>
      <c r="L70" s="405">
        <f t="shared" si="19"/>
        <v>21.8</v>
      </c>
      <c r="M70" s="405">
        <f t="shared" si="20"/>
        <v>21.8</v>
      </c>
    </row>
    <row r="71" spans="1:13" hidden="1" x14ac:dyDescent="0.25">
      <c r="A71" s="400" t="str">
        <f t="shared" si="12"/>
        <v>Competition</v>
      </c>
      <c r="B71" s="401" t="str">
        <f t="shared" si="13"/>
        <v>Date</v>
      </c>
      <c r="C71" s="400" t="str">
        <f t="shared" si="14"/>
        <v>Venue</v>
      </c>
      <c r="D71" s="411" t="s">
        <v>2181</v>
      </c>
      <c r="E71" s="403" t="str">
        <f t="shared" si="15"/>
        <v>Wimpie</v>
      </c>
      <c r="F71" s="403" t="str">
        <f t="shared" si="16"/>
        <v>Kirsten</v>
      </c>
      <c r="G71" s="403" t="str">
        <f t="shared" si="17"/>
        <v>Men Senior</v>
      </c>
      <c r="H71" s="403" t="str">
        <f t="shared" si="18"/>
        <v>SA Pres A</v>
      </c>
      <c r="I71" s="402"/>
      <c r="J71" s="402" t="s">
        <v>1354</v>
      </c>
      <c r="K71" s="404">
        <v>160</v>
      </c>
      <c r="L71" s="405">
        <f t="shared" si="19"/>
        <v>21.7</v>
      </c>
      <c r="M71" s="405">
        <f t="shared" si="20"/>
        <v>21.7</v>
      </c>
    </row>
    <row r="72" spans="1:13" hidden="1" x14ac:dyDescent="0.25">
      <c r="A72" s="400" t="str">
        <f t="shared" si="12"/>
        <v>Competition</v>
      </c>
      <c r="B72" s="401" t="str">
        <f t="shared" si="13"/>
        <v>Date</v>
      </c>
      <c r="C72" s="400" t="str">
        <f t="shared" si="14"/>
        <v>Venue</v>
      </c>
      <c r="D72" s="411" t="s">
        <v>2179</v>
      </c>
      <c r="E72" s="403" t="str">
        <f t="shared" si="15"/>
        <v>Mike</v>
      </c>
      <c r="F72" s="403" t="str">
        <f t="shared" si="16"/>
        <v>Karon</v>
      </c>
      <c r="G72" s="403" t="str">
        <f t="shared" si="17"/>
        <v>Men Senior</v>
      </c>
      <c r="H72" s="403" t="str">
        <f t="shared" si="18"/>
        <v>SA Pres A</v>
      </c>
      <c r="I72" s="402"/>
      <c r="J72" s="402" t="s">
        <v>1354</v>
      </c>
      <c r="K72" s="404">
        <v>158</v>
      </c>
      <c r="L72" s="405">
        <f t="shared" si="19"/>
        <v>20.8</v>
      </c>
      <c r="M72" s="405">
        <f t="shared" si="20"/>
        <v>20.8</v>
      </c>
    </row>
    <row r="73" spans="1:13" hidden="1" x14ac:dyDescent="0.25">
      <c r="A73" s="400" t="str">
        <f t="shared" si="12"/>
        <v>Competition</v>
      </c>
      <c r="B73" s="401" t="str">
        <f t="shared" si="13"/>
        <v>Date</v>
      </c>
      <c r="C73" s="400" t="str">
        <f t="shared" si="14"/>
        <v>Venue</v>
      </c>
      <c r="D73" s="411" t="s">
        <v>2179</v>
      </c>
      <c r="E73" s="403" t="str">
        <f t="shared" si="15"/>
        <v>Mike</v>
      </c>
      <c r="F73" s="403" t="str">
        <f t="shared" si="16"/>
        <v>Karon</v>
      </c>
      <c r="G73" s="403" t="str">
        <f t="shared" si="17"/>
        <v>Men Senior</v>
      </c>
      <c r="H73" s="403" t="str">
        <f t="shared" si="18"/>
        <v>SA Pres A</v>
      </c>
      <c r="I73" s="402"/>
      <c r="J73" s="402" t="s">
        <v>1354</v>
      </c>
      <c r="K73" s="404">
        <v>158</v>
      </c>
      <c r="L73" s="405">
        <f t="shared" si="19"/>
        <v>20.8</v>
      </c>
      <c r="M73" s="405">
        <f t="shared" si="20"/>
        <v>20.8</v>
      </c>
    </row>
    <row r="74" spans="1:13" hidden="1" x14ac:dyDescent="0.25">
      <c r="A74" s="400" t="str">
        <f t="shared" si="12"/>
        <v>Competition</v>
      </c>
      <c r="B74" s="401" t="str">
        <f t="shared" si="13"/>
        <v>Date</v>
      </c>
      <c r="C74" s="400" t="str">
        <f t="shared" si="14"/>
        <v>Venue</v>
      </c>
      <c r="D74" s="411" t="s">
        <v>1728</v>
      </c>
      <c r="E74" s="403" t="str">
        <f t="shared" si="15"/>
        <v>Adriaan</v>
      </c>
      <c r="F74" s="403" t="str">
        <f t="shared" si="16"/>
        <v>Van Heerden</v>
      </c>
      <c r="G74" s="403" t="str">
        <f t="shared" si="17"/>
        <v>Men Senior</v>
      </c>
      <c r="H74" s="403" t="str">
        <f t="shared" si="18"/>
        <v>SA Pres A</v>
      </c>
      <c r="I74" s="402"/>
      <c r="J74" s="402" t="s">
        <v>1354</v>
      </c>
      <c r="K74" s="404">
        <v>156</v>
      </c>
      <c r="L74" s="405">
        <f t="shared" si="19"/>
        <v>19.899999999999999</v>
      </c>
      <c r="M74" s="405">
        <f t="shared" si="20"/>
        <v>19.899999999999999</v>
      </c>
    </row>
    <row r="75" spans="1:13" hidden="1" x14ac:dyDescent="0.25">
      <c r="A75" s="400" t="str">
        <f t="shared" si="12"/>
        <v>Competition</v>
      </c>
      <c r="B75" s="401" t="str">
        <f t="shared" si="13"/>
        <v>Date</v>
      </c>
      <c r="C75" s="400" t="str">
        <f t="shared" si="14"/>
        <v>Venue</v>
      </c>
      <c r="D75" s="411" t="s">
        <v>1556</v>
      </c>
      <c r="E75" s="403" t="str">
        <f t="shared" si="15"/>
        <v>Wikus</v>
      </c>
      <c r="F75" s="403" t="str">
        <f t="shared" si="16"/>
        <v>Viljoen</v>
      </c>
      <c r="G75" s="403" t="str">
        <f t="shared" si="17"/>
        <v>Men Veteran</v>
      </c>
      <c r="H75" s="403" t="str">
        <f t="shared" si="18"/>
        <v>Nam Pres A</v>
      </c>
      <c r="I75" s="402"/>
      <c r="J75" s="402" t="s">
        <v>1354</v>
      </c>
      <c r="K75" s="404">
        <v>156</v>
      </c>
      <c r="L75" s="405">
        <f t="shared" si="19"/>
        <v>19.899999999999999</v>
      </c>
      <c r="M75" s="405">
        <f t="shared" si="20"/>
        <v>19.899999999999999</v>
      </c>
    </row>
    <row r="76" spans="1:13" hidden="1" x14ac:dyDescent="0.25">
      <c r="A76" s="400" t="str">
        <f t="shared" si="12"/>
        <v>Competition</v>
      </c>
      <c r="B76" s="401" t="str">
        <f t="shared" si="13"/>
        <v>Date</v>
      </c>
      <c r="C76" s="400" t="str">
        <f t="shared" si="14"/>
        <v>Venue</v>
      </c>
      <c r="D76" s="411" t="s">
        <v>2179</v>
      </c>
      <c r="E76" s="403" t="str">
        <f t="shared" si="15"/>
        <v>Mike</v>
      </c>
      <c r="F76" s="403" t="str">
        <f t="shared" si="16"/>
        <v>Karon</v>
      </c>
      <c r="G76" s="403" t="str">
        <f t="shared" si="17"/>
        <v>Men Senior</v>
      </c>
      <c r="H76" s="403" t="str">
        <f t="shared" si="18"/>
        <v>SA Pres A</v>
      </c>
      <c r="I76" s="402"/>
      <c r="J76" s="402" t="s">
        <v>1354</v>
      </c>
      <c r="K76" s="404">
        <v>155</v>
      </c>
      <c r="L76" s="405">
        <f t="shared" si="19"/>
        <v>19.5</v>
      </c>
      <c r="M76" s="405">
        <f t="shared" si="20"/>
        <v>19.5</v>
      </c>
    </row>
    <row r="77" spans="1:13" hidden="1" x14ac:dyDescent="0.25">
      <c r="A77" s="400" t="str">
        <f t="shared" si="12"/>
        <v>Competition</v>
      </c>
      <c r="B77" s="401" t="str">
        <f t="shared" si="13"/>
        <v>Date</v>
      </c>
      <c r="C77" s="400" t="str">
        <f t="shared" si="14"/>
        <v>Venue</v>
      </c>
      <c r="D77" s="411" t="s">
        <v>1891</v>
      </c>
      <c r="E77" s="403" t="str">
        <f t="shared" si="15"/>
        <v>William</v>
      </c>
      <c r="F77" s="403" t="str">
        <f t="shared" si="16"/>
        <v>Schickerling</v>
      </c>
      <c r="G77" s="403" t="str">
        <f t="shared" si="17"/>
        <v>Men Senior</v>
      </c>
      <c r="H77" s="403" t="str">
        <f t="shared" si="18"/>
        <v>Nam Pres B</v>
      </c>
      <c r="I77" s="402"/>
      <c r="J77" s="402"/>
      <c r="K77" s="404"/>
      <c r="L77" s="405" t="str">
        <f t="shared" si="19"/>
        <v/>
      </c>
      <c r="M77" s="405" t="str">
        <f t="shared" si="20"/>
        <v/>
      </c>
    </row>
    <row r="78" spans="1:13" hidden="1" x14ac:dyDescent="0.25">
      <c r="A78" s="400" t="str">
        <f t="shared" si="12"/>
        <v>Competition</v>
      </c>
      <c r="B78" s="401" t="str">
        <f t="shared" si="13"/>
        <v>Date</v>
      </c>
      <c r="C78" s="400" t="str">
        <f t="shared" si="14"/>
        <v>Venue</v>
      </c>
      <c r="D78" s="411" t="s">
        <v>1267</v>
      </c>
      <c r="E78" s="403" t="str">
        <f t="shared" si="15"/>
        <v>Flippie</v>
      </c>
      <c r="F78" s="403" t="str">
        <f t="shared" si="16"/>
        <v>Scheepers</v>
      </c>
      <c r="G78" s="403" t="str">
        <f t="shared" si="17"/>
        <v>Men Veteran</v>
      </c>
      <c r="H78" s="403" t="str">
        <f t="shared" si="18"/>
        <v>Nam Pres B</v>
      </c>
      <c r="I78" s="402"/>
      <c r="J78" s="402"/>
      <c r="K78" s="404"/>
      <c r="L78" s="405" t="str">
        <f t="shared" si="19"/>
        <v/>
      </c>
      <c r="M78" s="405" t="str">
        <f t="shared" si="20"/>
        <v/>
      </c>
    </row>
    <row r="79" spans="1:13" hidden="1" x14ac:dyDescent="0.25">
      <c r="A79" s="400" t="str">
        <f t="shared" si="12"/>
        <v>Competition</v>
      </c>
      <c r="B79" s="401" t="str">
        <f t="shared" si="13"/>
        <v>Date</v>
      </c>
      <c r="C79" s="400" t="str">
        <f t="shared" si="14"/>
        <v>Venue</v>
      </c>
      <c r="D79" s="411" t="s">
        <v>2193</v>
      </c>
      <c r="E79" s="403" t="str">
        <f t="shared" si="15"/>
        <v>Guy</v>
      </c>
      <c r="F79" s="403" t="str">
        <f t="shared" si="16"/>
        <v>Nicholson</v>
      </c>
      <c r="G79" s="403" t="str">
        <f t="shared" si="17"/>
        <v>Men Senior</v>
      </c>
      <c r="H79" s="403" t="str">
        <f t="shared" si="18"/>
        <v>SA Pres B</v>
      </c>
      <c r="I79" s="402"/>
      <c r="J79" s="402"/>
      <c r="K79" s="404"/>
      <c r="L79" s="405" t="str">
        <f t="shared" si="19"/>
        <v/>
      </c>
      <c r="M79" s="405" t="str">
        <f t="shared" si="20"/>
        <v/>
      </c>
    </row>
    <row r="80" spans="1:13" hidden="1" x14ac:dyDescent="0.25">
      <c r="A80" s="400" t="str">
        <f t="shared" si="12"/>
        <v>Competition</v>
      </c>
      <c r="B80" s="401" t="str">
        <f t="shared" si="13"/>
        <v>Date</v>
      </c>
      <c r="C80" s="400" t="str">
        <f t="shared" si="14"/>
        <v>Venue</v>
      </c>
      <c r="D80" s="411" t="s">
        <v>2194</v>
      </c>
      <c r="E80" s="403" t="str">
        <f t="shared" si="15"/>
        <v>Deon</v>
      </c>
      <c r="F80" s="403" t="str">
        <f t="shared" si="16"/>
        <v>St Clair-Whicker</v>
      </c>
      <c r="G80" s="403" t="str">
        <f t="shared" si="17"/>
        <v>Men Senior</v>
      </c>
      <c r="H80" s="403" t="str">
        <f t="shared" si="18"/>
        <v>SA Pres B</v>
      </c>
      <c r="I80" s="402"/>
      <c r="J80" s="402"/>
      <c r="K80" s="404"/>
      <c r="L80" s="405" t="str">
        <f t="shared" si="19"/>
        <v/>
      </c>
      <c r="M80" s="405" t="str">
        <f t="shared" si="20"/>
        <v/>
      </c>
    </row>
    <row r="81" spans="1:13" hidden="1" x14ac:dyDescent="0.25">
      <c r="A81" s="400" t="str">
        <f t="shared" si="12"/>
        <v>Competition</v>
      </c>
      <c r="B81" s="401" t="str">
        <f t="shared" si="13"/>
        <v>Date</v>
      </c>
      <c r="C81" s="400" t="str">
        <f t="shared" si="14"/>
        <v>Venue</v>
      </c>
      <c r="D81" s="411" t="s">
        <v>1970</v>
      </c>
      <c r="E81" s="403" t="str">
        <f t="shared" si="15"/>
        <v>Neil</v>
      </c>
      <c r="F81" s="403" t="str">
        <f t="shared" si="16"/>
        <v>Reynolds</v>
      </c>
      <c r="G81" s="403" t="str">
        <f t="shared" si="17"/>
        <v>Men Senior</v>
      </c>
      <c r="H81" s="403" t="str">
        <f t="shared" si="18"/>
        <v>SA Pres B</v>
      </c>
      <c r="I81" s="402"/>
      <c r="J81" s="402"/>
      <c r="K81" s="404"/>
      <c r="L81" s="405" t="str">
        <f t="shared" si="19"/>
        <v/>
      </c>
      <c r="M81" s="405" t="str">
        <f t="shared" si="20"/>
        <v/>
      </c>
    </row>
    <row r="82" spans="1:13" hidden="1" x14ac:dyDescent="0.25">
      <c r="A82" s="400" t="str">
        <f t="shared" si="12"/>
        <v>Competition</v>
      </c>
      <c r="B82" s="401" t="str">
        <f t="shared" si="13"/>
        <v>Date</v>
      </c>
      <c r="C82" s="400" t="str">
        <f t="shared" si="14"/>
        <v>Venue</v>
      </c>
      <c r="D82" s="411" t="s">
        <v>1973</v>
      </c>
      <c r="E82" s="403" t="str">
        <f t="shared" si="15"/>
        <v>Deon</v>
      </c>
      <c r="F82" s="403" t="str">
        <f t="shared" si="16"/>
        <v>Van Emmenes</v>
      </c>
      <c r="G82" s="403" t="str">
        <f t="shared" si="17"/>
        <v>Men Senior</v>
      </c>
      <c r="H82" s="403" t="str">
        <f t="shared" si="18"/>
        <v>SA Pres B</v>
      </c>
      <c r="I82" s="402"/>
      <c r="J82" s="402"/>
      <c r="K82" s="404"/>
      <c r="L82" s="405" t="str">
        <f t="shared" si="19"/>
        <v/>
      </c>
      <c r="M82" s="405" t="str">
        <f t="shared" si="20"/>
        <v/>
      </c>
    </row>
    <row r="83" spans="1:13" hidden="1" x14ac:dyDescent="0.25">
      <c r="A83" s="400" t="str">
        <f t="shared" si="12"/>
        <v>Competition</v>
      </c>
      <c r="B83" s="401" t="str">
        <f t="shared" si="13"/>
        <v>Date</v>
      </c>
      <c r="C83" s="400" t="str">
        <f t="shared" si="14"/>
        <v>Venue</v>
      </c>
      <c r="D83" s="411" t="s">
        <v>2193</v>
      </c>
      <c r="E83" s="403" t="str">
        <f t="shared" si="15"/>
        <v>Guy</v>
      </c>
      <c r="F83" s="403" t="str">
        <f t="shared" si="16"/>
        <v>Nicholson</v>
      </c>
      <c r="G83" s="403" t="str">
        <f t="shared" si="17"/>
        <v>Men Senior</v>
      </c>
      <c r="H83" s="403" t="str">
        <f t="shared" si="18"/>
        <v>SA Pres B</v>
      </c>
      <c r="I83" s="402"/>
      <c r="J83" s="402"/>
      <c r="K83" s="404"/>
      <c r="L83" s="405" t="str">
        <f t="shared" si="19"/>
        <v/>
      </c>
      <c r="M83" s="405" t="str">
        <f t="shared" si="20"/>
        <v/>
      </c>
    </row>
    <row r="84" spans="1:13" hidden="1" x14ac:dyDescent="0.25">
      <c r="A84" s="400" t="str">
        <f t="shared" si="12"/>
        <v>Competition</v>
      </c>
      <c r="B84" s="401" t="str">
        <f t="shared" si="13"/>
        <v>Date</v>
      </c>
      <c r="C84" s="400" t="str">
        <f t="shared" si="14"/>
        <v>Venue</v>
      </c>
      <c r="D84" s="411" t="s">
        <v>1875</v>
      </c>
      <c r="E84" s="403" t="str">
        <f t="shared" si="15"/>
        <v>Johan</v>
      </c>
      <c r="F84" s="403" t="str">
        <f t="shared" si="16"/>
        <v>Van Niekerk</v>
      </c>
      <c r="G84" s="403" t="str">
        <f t="shared" si="17"/>
        <v>Men Senior</v>
      </c>
      <c r="H84" s="403" t="str">
        <f t="shared" si="18"/>
        <v>Nam Pres B</v>
      </c>
      <c r="I84" s="402"/>
      <c r="J84" s="402" t="s">
        <v>1354</v>
      </c>
      <c r="K84" s="404">
        <v>161</v>
      </c>
      <c r="L84" s="405">
        <f t="shared" si="19"/>
        <v>22.2</v>
      </c>
      <c r="M84" s="405">
        <f t="shared" si="20"/>
        <v>22.2</v>
      </c>
    </row>
    <row r="85" spans="1:13" hidden="1" x14ac:dyDescent="0.25">
      <c r="A85" s="400" t="str">
        <f t="shared" si="12"/>
        <v>Competition</v>
      </c>
      <c r="B85" s="401" t="str">
        <f t="shared" si="13"/>
        <v>Date</v>
      </c>
      <c r="C85" s="400" t="str">
        <f t="shared" si="14"/>
        <v>Venue</v>
      </c>
      <c r="D85" s="411" t="s">
        <v>1267</v>
      </c>
      <c r="E85" s="403" t="str">
        <f t="shared" si="15"/>
        <v>Flippie</v>
      </c>
      <c r="F85" s="403" t="str">
        <f t="shared" si="16"/>
        <v>Scheepers</v>
      </c>
      <c r="G85" s="403" t="str">
        <f t="shared" si="17"/>
        <v>Men Veteran</v>
      </c>
      <c r="H85" s="403" t="str">
        <f t="shared" si="18"/>
        <v>Nam Pres B</v>
      </c>
      <c r="I85" s="402"/>
      <c r="J85" s="402" t="s">
        <v>1354</v>
      </c>
      <c r="K85" s="404">
        <v>161</v>
      </c>
      <c r="L85" s="405">
        <f t="shared" si="19"/>
        <v>22.2</v>
      </c>
      <c r="M85" s="405">
        <f t="shared" si="20"/>
        <v>22.2</v>
      </c>
    </row>
    <row r="86" spans="1:13" hidden="1" x14ac:dyDescent="0.25">
      <c r="A86" s="400" t="str">
        <f t="shared" si="12"/>
        <v>Competition</v>
      </c>
      <c r="B86" s="401" t="str">
        <f t="shared" si="13"/>
        <v>Date</v>
      </c>
      <c r="C86" s="400" t="str">
        <f t="shared" si="14"/>
        <v>Venue</v>
      </c>
      <c r="D86" s="411" t="s">
        <v>2192</v>
      </c>
      <c r="E86" s="403" t="str">
        <f t="shared" si="15"/>
        <v>Elmaine</v>
      </c>
      <c r="F86" s="403" t="str">
        <f t="shared" si="16"/>
        <v>Terblanche</v>
      </c>
      <c r="G86" s="403" t="str">
        <f t="shared" si="17"/>
        <v>Men Senior</v>
      </c>
      <c r="H86" s="403" t="str">
        <f t="shared" si="18"/>
        <v>SA Pres B</v>
      </c>
      <c r="I86" s="402"/>
      <c r="J86" s="402" t="s">
        <v>1353</v>
      </c>
      <c r="K86" s="404">
        <v>120</v>
      </c>
      <c r="L86" s="405">
        <f t="shared" si="19"/>
        <v>21.8</v>
      </c>
      <c r="M86" s="405">
        <f t="shared" si="20"/>
        <v>21.8</v>
      </c>
    </row>
    <row r="87" spans="1:13" hidden="1" x14ac:dyDescent="0.25">
      <c r="A87" s="400" t="str">
        <f t="shared" si="12"/>
        <v>Competition</v>
      </c>
      <c r="B87" s="401" t="str">
        <f t="shared" si="13"/>
        <v>Date</v>
      </c>
      <c r="C87" s="400" t="str">
        <f t="shared" si="14"/>
        <v>Venue</v>
      </c>
      <c r="D87" s="411" t="s">
        <v>586</v>
      </c>
      <c r="E87" s="403" t="str">
        <f t="shared" si="15"/>
        <v>Louis</v>
      </c>
      <c r="F87" s="403" t="str">
        <f t="shared" si="16"/>
        <v>Potgieter</v>
      </c>
      <c r="G87" s="403" t="str">
        <f t="shared" si="17"/>
        <v>Men Veteran</v>
      </c>
      <c r="H87" s="403" t="str">
        <f t="shared" si="18"/>
        <v>Nam Pres Veterans</v>
      </c>
      <c r="I87" s="402"/>
      <c r="J87" s="402"/>
      <c r="K87" s="404"/>
      <c r="L87" s="405" t="str">
        <f t="shared" si="19"/>
        <v/>
      </c>
      <c r="M87" s="405" t="str">
        <f t="shared" si="20"/>
        <v/>
      </c>
    </row>
    <row r="88" spans="1:13" hidden="1" x14ac:dyDescent="0.25">
      <c r="A88" s="400" t="str">
        <f t="shared" si="12"/>
        <v>Competition</v>
      </c>
      <c r="B88" s="401" t="str">
        <f t="shared" si="13"/>
        <v>Date</v>
      </c>
      <c r="C88" s="400" t="str">
        <f t="shared" si="14"/>
        <v>Venue</v>
      </c>
      <c r="D88" s="411" t="s">
        <v>537</v>
      </c>
      <c r="E88" s="403" t="str">
        <f t="shared" si="15"/>
        <v>Willem</v>
      </c>
      <c r="F88" s="403" t="str">
        <f t="shared" si="16"/>
        <v>Steyn</v>
      </c>
      <c r="G88" s="403" t="str">
        <f t="shared" si="17"/>
        <v>Men Veteran</v>
      </c>
      <c r="H88" s="403" t="str">
        <f t="shared" si="18"/>
        <v>Nam Pres Veterans</v>
      </c>
      <c r="I88" s="402"/>
      <c r="J88" s="402"/>
      <c r="K88" s="404"/>
      <c r="L88" s="405" t="str">
        <f t="shared" si="19"/>
        <v/>
      </c>
      <c r="M88" s="405" t="str">
        <f t="shared" si="20"/>
        <v/>
      </c>
    </row>
    <row r="89" spans="1:13" hidden="1" x14ac:dyDescent="0.25">
      <c r="A89" s="400" t="str">
        <f t="shared" si="12"/>
        <v>Competition</v>
      </c>
      <c r="B89" s="401" t="str">
        <f t="shared" si="13"/>
        <v>Date</v>
      </c>
      <c r="C89" s="400" t="str">
        <f t="shared" si="14"/>
        <v>Venue</v>
      </c>
      <c r="D89" s="411" t="s">
        <v>2260</v>
      </c>
      <c r="E89" s="403" t="str">
        <f t="shared" si="15"/>
        <v>Jean</v>
      </c>
      <c r="F89" s="403" t="str">
        <f t="shared" si="16"/>
        <v>Coetzee</v>
      </c>
      <c r="G89" s="403" t="str">
        <f t="shared" si="17"/>
        <v>Men Senior</v>
      </c>
      <c r="H89" s="403" t="str">
        <f t="shared" si="18"/>
        <v>SA Pres Inland</v>
      </c>
      <c r="I89" s="402"/>
      <c r="J89" s="402"/>
      <c r="K89" s="404"/>
      <c r="L89" s="405" t="str">
        <f t="shared" si="19"/>
        <v/>
      </c>
      <c r="M89" s="405" t="str">
        <f t="shared" si="20"/>
        <v/>
      </c>
    </row>
    <row r="90" spans="1:13" hidden="1" x14ac:dyDescent="0.25">
      <c r="A90" s="400" t="str">
        <f t="shared" si="12"/>
        <v>Competition</v>
      </c>
      <c r="B90" s="401" t="str">
        <f t="shared" si="13"/>
        <v>Date</v>
      </c>
      <c r="C90" s="400" t="str">
        <f t="shared" si="14"/>
        <v>Venue</v>
      </c>
      <c r="D90" s="411" t="s">
        <v>2218</v>
      </c>
      <c r="E90" s="403" t="str">
        <f t="shared" si="15"/>
        <v>Deon</v>
      </c>
      <c r="F90" s="403" t="str">
        <f t="shared" si="16"/>
        <v>Eksteen</v>
      </c>
      <c r="G90" s="403" t="str">
        <f t="shared" si="17"/>
        <v>Men Senior</v>
      </c>
      <c r="H90" s="403" t="str">
        <f t="shared" si="18"/>
        <v>SA Pres Inland</v>
      </c>
      <c r="I90" s="402"/>
      <c r="J90" s="402"/>
      <c r="K90" s="404"/>
      <c r="L90" s="405" t="str">
        <f t="shared" si="19"/>
        <v/>
      </c>
      <c r="M90" s="405" t="str">
        <f t="shared" si="20"/>
        <v/>
      </c>
    </row>
    <row r="91" spans="1:13" hidden="1" x14ac:dyDescent="0.25">
      <c r="A91" s="400" t="str">
        <f t="shared" si="12"/>
        <v>Competition</v>
      </c>
      <c r="B91" s="401" t="str">
        <f t="shared" si="13"/>
        <v>Date</v>
      </c>
      <c r="C91" s="400" t="str">
        <f t="shared" si="14"/>
        <v>Venue</v>
      </c>
      <c r="D91" s="411" t="s">
        <v>586</v>
      </c>
      <c r="E91" s="403" t="str">
        <f t="shared" si="15"/>
        <v>Louis</v>
      </c>
      <c r="F91" s="403" t="str">
        <f t="shared" si="16"/>
        <v>Potgieter</v>
      </c>
      <c r="G91" s="403" t="str">
        <f t="shared" si="17"/>
        <v>Men Veteran</v>
      </c>
      <c r="H91" s="403" t="str">
        <f t="shared" si="18"/>
        <v>Nam Pres Veterans</v>
      </c>
      <c r="I91" s="402"/>
      <c r="J91" s="402"/>
      <c r="K91" s="404"/>
      <c r="L91" s="405" t="str">
        <f t="shared" si="19"/>
        <v/>
      </c>
      <c r="M91" s="405" t="str">
        <f t="shared" si="20"/>
        <v/>
      </c>
    </row>
    <row r="92" spans="1:13" hidden="1" x14ac:dyDescent="0.25">
      <c r="A92" s="400" t="str">
        <f t="shared" si="12"/>
        <v>Competition</v>
      </c>
      <c r="B92" s="401" t="str">
        <f t="shared" si="13"/>
        <v>Date</v>
      </c>
      <c r="C92" s="400" t="str">
        <f t="shared" si="14"/>
        <v>Venue</v>
      </c>
      <c r="D92" s="411" t="s">
        <v>732</v>
      </c>
      <c r="E92" s="403" t="str">
        <f t="shared" si="15"/>
        <v>Heiko</v>
      </c>
      <c r="F92" s="403" t="str">
        <f t="shared" si="16"/>
        <v>Doll</v>
      </c>
      <c r="G92" s="403" t="str">
        <f t="shared" si="17"/>
        <v>Men Veteran</v>
      </c>
      <c r="H92" s="403" t="str">
        <f t="shared" si="18"/>
        <v>Nam Pres Veterans</v>
      </c>
      <c r="I92" s="402"/>
      <c r="J92" s="402"/>
      <c r="K92" s="404"/>
      <c r="L92" s="405" t="str">
        <f t="shared" si="19"/>
        <v/>
      </c>
      <c r="M92" s="405" t="str">
        <f t="shared" si="20"/>
        <v/>
      </c>
    </row>
    <row r="93" spans="1:13" hidden="1" x14ac:dyDescent="0.25">
      <c r="A93" s="400" t="str">
        <f t="shared" si="12"/>
        <v>Competition</v>
      </c>
      <c r="B93" s="401" t="str">
        <f t="shared" si="13"/>
        <v>Date</v>
      </c>
      <c r="C93" s="400" t="str">
        <f t="shared" si="14"/>
        <v>Venue</v>
      </c>
      <c r="D93" s="411" t="s">
        <v>588</v>
      </c>
      <c r="E93" s="403" t="str">
        <f t="shared" si="15"/>
        <v>Maritz</v>
      </c>
      <c r="F93" s="403" t="str">
        <f t="shared" si="16"/>
        <v>Jansen van Vuuren</v>
      </c>
      <c r="G93" s="403" t="str">
        <f t="shared" si="17"/>
        <v>Men Veteran</v>
      </c>
      <c r="H93" s="403" t="str">
        <f t="shared" si="18"/>
        <v>Nam Pres Veterans</v>
      </c>
      <c r="I93" s="402"/>
      <c r="J93" s="402"/>
      <c r="K93" s="404"/>
      <c r="L93" s="405" t="str">
        <f t="shared" si="19"/>
        <v/>
      </c>
      <c r="M93" s="405" t="str">
        <f t="shared" si="20"/>
        <v/>
      </c>
    </row>
    <row r="94" spans="1:13" hidden="1" x14ac:dyDescent="0.25">
      <c r="A94" s="400" t="str">
        <f t="shared" si="12"/>
        <v>Competition</v>
      </c>
      <c r="B94" s="401" t="str">
        <f t="shared" si="13"/>
        <v>Date</v>
      </c>
      <c r="C94" s="400" t="str">
        <f t="shared" si="14"/>
        <v>Venue</v>
      </c>
      <c r="D94" s="411" t="s">
        <v>537</v>
      </c>
      <c r="E94" s="403" t="str">
        <f t="shared" si="15"/>
        <v>Willem</v>
      </c>
      <c r="F94" s="403" t="str">
        <f t="shared" si="16"/>
        <v>Steyn</v>
      </c>
      <c r="G94" s="403" t="str">
        <f t="shared" si="17"/>
        <v>Men Veteran</v>
      </c>
      <c r="H94" s="403" t="str">
        <f t="shared" si="18"/>
        <v>Nam Pres Veterans</v>
      </c>
      <c r="I94" s="402"/>
      <c r="J94" s="402"/>
      <c r="K94" s="404"/>
      <c r="L94" s="405" t="str">
        <f t="shared" si="19"/>
        <v/>
      </c>
      <c r="M94" s="405" t="str">
        <f t="shared" si="20"/>
        <v/>
      </c>
    </row>
    <row r="95" spans="1:13" hidden="1" x14ac:dyDescent="0.25">
      <c r="A95" s="400" t="str">
        <f t="shared" si="12"/>
        <v>Competition</v>
      </c>
      <c r="B95" s="401" t="str">
        <f t="shared" si="13"/>
        <v>Date</v>
      </c>
      <c r="C95" s="400" t="str">
        <f t="shared" si="14"/>
        <v>Venue</v>
      </c>
      <c r="D95" s="411" t="s">
        <v>2215</v>
      </c>
      <c r="E95" s="403" t="str">
        <f t="shared" si="15"/>
        <v>Wimpie</v>
      </c>
      <c r="F95" s="403" t="str">
        <f t="shared" si="16"/>
        <v>Barnard</v>
      </c>
      <c r="G95" s="403" t="str">
        <f t="shared" si="17"/>
        <v>Men Senior</v>
      </c>
      <c r="H95" s="403" t="str">
        <f t="shared" si="18"/>
        <v>SA Pres Inland</v>
      </c>
      <c r="I95" s="402"/>
      <c r="J95" s="402"/>
      <c r="K95" s="404"/>
      <c r="L95" s="405" t="str">
        <f t="shared" si="19"/>
        <v/>
      </c>
      <c r="M95" s="405" t="str">
        <f t="shared" si="20"/>
        <v/>
      </c>
    </row>
    <row r="96" spans="1:13" hidden="1" x14ac:dyDescent="0.25">
      <c r="A96" s="400" t="str">
        <f t="shared" si="12"/>
        <v>Competition</v>
      </c>
      <c r="B96" s="401" t="str">
        <f t="shared" si="13"/>
        <v>Date</v>
      </c>
      <c r="C96" s="400" t="str">
        <f t="shared" si="14"/>
        <v>Venue</v>
      </c>
      <c r="D96" s="411" t="s">
        <v>2261</v>
      </c>
      <c r="E96" s="403" t="str">
        <f t="shared" si="15"/>
        <v>Kunesh</v>
      </c>
      <c r="F96" s="403" t="str">
        <f t="shared" si="16"/>
        <v>Naidoo</v>
      </c>
      <c r="G96" s="403" t="str">
        <f t="shared" si="17"/>
        <v>Men Senior</v>
      </c>
      <c r="H96" s="403" t="str">
        <f t="shared" si="18"/>
        <v>SA Pres Inland</v>
      </c>
      <c r="I96" s="402"/>
      <c r="J96" s="402"/>
      <c r="K96" s="404"/>
      <c r="L96" s="405" t="str">
        <f t="shared" si="19"/>
        <v/>
      </c>
      <c r="M96" s="405" t="str">
        <f t="shared" si="20"/>
        <v/>
      </c>
    </row>
    <row r="97" spans="1:13" hidden="1" x14ac:dyDescent="0.25">
      <c r="A97" s="400" t="str">
        <f t="shared" si="12"/>
        <v>Competition</v>
      </c>
      <c r="B97" s="401" t="str">
        <f t="shared" si="13"/>
        <v>Date</v>
      </c>
      <c r="C97" s="400" t="str">
        <f t="shared" si="14"/>
        <v>Venue</v>
      </c>
      <c r="D97" s="411" t="s">
        <v>2216</v>
      </c>
      <c r="E97" s="403" t="str">
        <f t="shared" si="15"/>
        <v>Steyn</v>
      </c>
      <c r="F97" s="403" t="str">
        <f t="shared" si="16"/>
        <v>Van Zyl</v>
      </c>
      <c r="G97" s="403" t="str">
        <f t="shared" si="17"/>
        <v>Men Senior</v>
      </c>
      <c r="H97" s="403" t="str">
        <f t="shared" si="18"/>
        <v>SA Pres Inland</v>
      </c>
      <c r="I97" s="402"/>
      <c r="J97" s="402"/>
      <c r="K97" s="404"/>
      <c r="L97" s="405" t="str">
        <f t="shared" si="19"/>
        <v/>
      </c>
      <c r="M97" s="405" t="str">
        <f t="shared" si="20"/>
        <v/>
      </c>
    </row>
    <row r="98" spans="1:13" hidden="1" x14ac:dyDescent="0.25">
      <c r="A98" s="400" t="str">
        <f t="shared" ref="A98:A129" si="21">IF(D98="","",A97)</f>
        <v>Competition</v>
      </c>
      <c r="B98" s="401" t="str">
        <f t="shared" ref="B98:B129" si="22">IF(D98="","",B97)</f>
        <v>Date</v>
      </c>
      <c r="C98" s="400" t="str">
        <f t="shared" ref="C98:C129" si="23">IF(D98="","",C97)</f>
        <v>Venue</v>
      </c>
      <c r="D98" s="411" t="s">
        <v>2215</v>
      </c>
      <c r="E98" s="403" t="str">
        <f t="shared" si="15"/>
        <v>Wimpie</v>
      </c>
      <c r="F98" s="403" t="str">
        <f t="shared" si="16"/>
        <v>Barnard</v>
      </c>
      <c r="G98" s="403" t="str">
        <f t="shared" si="17"/>
        <v>Men Senior</v>
      </c>
      <c r="H98" s="403" t="str">
        <f t="shared" si="18"/>
        <v>SA Pres Inland</v>
      </c>
      <c r="I98" s="402" t="s">
        <v>19</v>
      </c>
      <c r="J98" s="402"/>
      <c r="K98" s="404">
        <v>65</v>
      </c>
      <c r="L98" s="405">
        <f t="shared" si="19"/>
        <v>2.8</v>
      </c>
      <c r="M98" s="405">
        <f t="shared" si="20"/>
        <v>2.8</v>
      </c>
    </row>
    <row r="99" spans="1:13" hidden="1" x14ac:dyDescent="0.25">
      <c r="A99" s="400" t="str">
        <f t="shared" si="21"/>
        <v>Competition</v>
      </c>
      <c r="B99" s="401" t="str">
        <f t="shared" si="22"/>
        <v>Date</v>
      </c>
      <c r="C99" s="400" t="str">
        <f t="shared" si="23"/>
        <v>Venue</v>
      </c>
      <c r="D99" s="411" t="s">
        <v>2260</v>
      </c>
      <c r="E99" s="403" t="str">
        <f t="shared" si="15"/>
        <v>Jean</v>
      </c>
      <c r="F99" s="403" t="str">
        <f t="shared" si="16"/>
        <v>Coetzee</v>
      </c>
      <c r="G99" s="403" t="str">
        <f t="shared" si="17"/>
        <v>Men Senior</v>
      </c>
      <c r="H99" s="403" t="str">
        <f t="shared" si="18"/>
        <v>SA Pres Inland</v>
      </c>
      <c r="I99" s="402" t="s">
        <v>19</v>
      </c>
      <c r="J99" s="402"/>
      <c r="K99" s="404">
        <v>74</v>
      </c>
      <c r="L99" s="405">
        <f t="shared" si="19"/>
        <v>4.2</v>
      </c>
      <c r="M99" s="405">
        <f t="shared" si="20"/>
        <v>4.2</v>
      </c>
    </row>
    <row r="100" spans="1:13" hidden="1" x14ac:dyDescent="0.25">
      <c r="A100" s="400" t="str">
        <f t="shared" si="21"/>
        <v>Competition</v>
      </c>
      <c r="B100" s="401" t="str">
        <f t="shared" si="22"/>
        <v>Date</v>
      </c>
      <c r="C100" s="400" t="str">
        <f t="shared" si="23"/>
        <v>Venue</v>
      </c>
      <c r="D100" s="411" t="s">
        <v>2216</v>
      </c>
      <c r="E100" s="403" t="str">
        <f t="shared" si="15"/>
        <v>Steyn</v>
      </c>
      <c r="F100" s="403" t="str">
        <f t="shared" si="16"/>
        <v>Van Zyl</v>
      </c>
      <c r="G100" s="403" t="str">
        <f t="shared" si="17"/>
        <v>Men Senior</v>
      </c>
      <c r="H100" s="403" t="str">
        <f t="shared" si="18"/>
        <v>SA Pres Inland</v>
      </c>
      <c r="I100" s="402" t="s">
        <v>19</v>
      </c>
      <c r="J100" s="402"/>
      <c r="K100" s="404">
        <v>92</v>
      </c>
      <c r="L100" s="405">
        <f t="shared" si="19"/>
        <v>8.1999999999999993</v>
      </c>
      <c r="M100" s="405">
        <f t="shared" si="20"/>
        <v>8.1999999999999993</v>
      </c>
    </row>
    <row r="101" spans="1:13" hidden="1" x14ac:dyDescent="0.25">
      <c r="A101" s="400" t="str">
        <f t="shared" si="21"/>
        <v>Competition</v>
      </c>
      <c r="B101" s="401" t="str">
        <f t="shared" si="22"/>
        <v>Date</v>
      </c>
      <c r="C101" s="400" t="str">
        <f t="shared" si="23"/>
        <v>Venue</v>
      </c>
      <c r="D101" s="411" t="s">
        <v>549</v>
      </c>
      <c r="E101" s="403" t="str">
        <f t="shared" si="15"/>
        <v>Johan</v>
      </c>
      <c r="F101" s="403" t="str">
        <f t="shared" si="16"/>
        <v>Agenbag</v>
      </c>
      <c r="G101" s="403" t="str">
        <f t="shared" si="17"/>
        <v>Men Master</v>
      </c>
      <c r="H101" s="403" t="str">
        <f t="shared" si="18"/>
        <v>Nam Pres Masters</v>
      </c>
      <c r="I101" s="402"/>
      <c r="J101" s="402" t="s">
        <v>1354</v>
      </c>
      <c r="K101" s="404">
        <v>165</v>
      </c>
      <c r="L101" s="405">
        <f t="shared" si="19"/>
        <v>24.1</v>
      </c>
      <c r="M101" s="405">
        <f t="shared" si="20"/>
        <v>24.1</v>
      </c>
    </row>
    <row r="102" spans="1:13" hidden="1" x14ac:dyDescent="0.25">
      <c r="A102" s="400" t="str">
        <f t="shared" si="21"/>
        <v>Competition</v>
      </c>
      <c r="B102" s="401" t="str">
        <f t="shared" si="22"/>
        <v>Date</v>
      </c>
      <c r="C102" s="400" t="str">
        <f t="shared" si="23"/>
        <v>Venue</v>
      </c>
      <c r="D102" s="411" t="s">
        <v>2241</v>
      </c>
      <c r="E102" s="403" t="str">
        <f t="shared" si="15"/>
        <v>John</v>
      </c>
      <c r="F102" s="403" t="str">
        <f t="shared" si="16"/>
        <v>Loomes</v>
      </c>
      <c r="G102" s="403" t="str">
        <f t="shared" si="17"/>
        <v>Men Masters</v>
      </c>
      <c r="H102" s="403" t="str">
        <f t="shared" si="18"/>
        <v>SA Pres Masters</v>
      </c>
      <c r="I102" s="402"/>
      <c r="J102" s="402" t="s">
        <v>1354</v>
      </c>
      <c r="K102" s="404">
        <v>163</v>
      </c>
      <c r="L102" s="405">
        <f t="shared" si="19"/>
        <v>23.1</v>
      </c>
      <c r="M102" s="405">
        <f t="shared" si="20"/>
        <v>23.1</v>
      </c>
    </row>
    <row r="103" spans="1:13" hidden="1" x14ac:dyDescent="0.25">
      <c r="A103" s="400" t="str">
        <f t="shared" si="21"/>
        <v>Competition</v>
      </c>
      <c r="B103" s="401" t="str">
        <f t="shared" si="22"/>
        <v>Date</v>
      </c>
      <c r="C103" s="400" t="str">
        <f t="shared" si="23"/>
        <v>Venue</v>
      </c>
      <c r="D103" s="411" t="s">
        <v>549</v>
      </c>
      <c r="E103" s="403" t="str">
        <f t="shared" si="15"/>
        <v>Johan</v>
      </c>
      <c r="F103" s="403" t="str">
        <f t="shared" si="16"/>
        <v>Agenbag</v>
      </c>
      <c r="G103" s="403" t="str">
        <f t="shared" si="17"/>
        <v>Men Master</v>
      </c>
      <c r="H103" s="403" t="str">
        <f t="shared" si="18"/>
        <v>Nam Pres Masters</v>
      </c>
      <c r="I103" s="402"/>
      <c r="J103" s="402" t="s">
        <v>1354</v>
      </c>
      <c r="K103" s="404">
        <v>163</v>
      </c>
      <c r="L103" s="405">
        <f t="shared" si="19"/>
        <v>23.1</v>
      </c>
      <c r="M103" s="405">
        <f t="shared" si="20"/>
        <v>23.1</v>
      </c>
    </row>
    <row r="104" spans="1:13" hidden="1" x14ac:dyDescent="0.25">
      <c r="A104" s="400" t="str">
        <f t="shared" si="21"/>
        <v>Competition</v>
      </c>
      <c r="B104" s="401" t="str">
        <f t="shared" si="22"/>
        <v>Date</v>
      </c>
      <c r="C104" s="400" t="str">
        <f t="shared" si="23"/>
        <v>Venue</v>
      </c>
      <c r="D104" s="411" t="s">
        <v>2240</v>
      </c>
      <c r="E104" s="403" t="str">
        <f t="shared" si="15"/>
        <v>Whitey</v>
      </c>
      <c r="F104" s="403" t="str">
        <f t="shared" si="16"/>
        <v>Van Zyl</v>
      </c>
      <c r="G104" s="403" t="str">
        <f t="shared" si="17"/>
        <v>Men Masters</v>
      </c>
      <c r="H104" s="403" t="str">
        <f t="shared" si="18"/>
        <v>SA Pres Masters</v>
      </c>
      <c r="I104" s="402"/>
      <c r="J104" s="402" t="s">
        <v>1354</v>
      </c>
      <c r="K104" s="404">
        <v>162</v>
      </c>
      <c r="L104" s="405">
        <f t="shared" si="19"/>
        <v>22.7</v>
      </c>
      <c r="M104" s="405">
        <f t="shared" si="20"/>
        <v>22.7</v>
      </c>
    </row>
    <row r="105" spans="1:13" hidden="1" x14ac:dyDescent="0.25">
      <c r="A105" s="400" t="str">
        <f t="shared" si="21"/>
        <v>Competition</v>
      </c>
      <c r="B105" s="401" t="str">
        <f t="shared" si="22"/>
        <v>Date</v>
      </c>
      <c r="C105" s="400" t="str">
        <f t="shared" si="23"/>
        <v>Venue</v>
      </c>
      <c r="D105" s="411" t="s">
        <v>2245</v>
      </c>
      <c r="E105" s="403" t="str">
        <f t="shared" si="15"/>
        <v>Johan</v>
      </c>
      <c r="F105" s="403" t="str">
        <f t="shared" si="16"/>
        <v>La Grange</v>
      </c>
      <c r="G105" s="403" t="str">
        <f t="shared" si="17"/>
        <v>Men Masters</v>
      </c>
      <c r="H105" s="403" t="str">
        <f t="shared" si="18"/>
        <v>SA Pres Masters</v>
      </c>
      <c r="I105" s="402"/>
      <c r="J105" s="402" t="s">
        <v>1354</v>
      </c>
      <c r="K105" s="404">
        <v>162</v>
      </c>
      <c r="L105" s="405">
        <f t="shared" si="19"/>
        <v>22.7</v>
      </c>
      <c r="M105" s="405">
        <f t="shared" si="20"/>
        <v>22.7</v>
      </c>
    </row>
    <row r="106" spans="1:13" hidden="1" x14ac:dyDescent="0.25">
      <c r="A106" s="400" t="str">
        <f t="shared" si="21"/>
        <v>Competition</v>
      </c>
      <c r="B106" s="401" t="str">
        <f t="shared" si="22"/>
        <v>Date</v>
      </c>
      <c r="C106" s="400" t="str">
        <f t="shared" si="23"/>
        <v>Venue</v>
      </c>
      <c r="D106" s="411" t="s">
        <v>1700</v>
      </c>
      <c r="E106" s="403" t="str">
        <f t="shared" si="15"/>
        <v>Andre</v>
      </c>
      <c r="F106" s="403" t="str">
        <f t="shared" si="16"/>
        <v>Bezuidehout</v>
      </c>
      <c r="G106" s="403" t="str">
        <f t="shared" si="17"/>
        <v>Men Master</v>
      </c>
      <c r="H106" s="403" t="str">
        <f t="shared" si="18"/>
        <v>Nam Pres Masters</v>
      </c>
      <c r="I106" s="402"/>
      <c r="J106" s="402" t="s">
        <v>1354</v>
      </c>
      <c r="K106" s="404">
        <v>161</v>
      </c>
      <c r="L106" s="405">
        <f t="shared" si="19"/>
        <v>22.2</v>
      </c>
      <c r="M106" s="405">
        <f t="shared" si="20"/>
        <v>22.2</v>
      </c>
    </row>
    <row r="107" spans="1:13" hidden="1" x14ac:dyDescent="0.25">
      <c r="A107" s="400" t="str">
        <f t="shared" si="21"/>
        <v>Competition</v>
      </c>
      <c r="B107" s="401" t="str">
        <f t="shared" si="22"/>
        <v>Date</v>
      </c>
      <c r="C107" s="400" t="str">
        <f t="shared" si="23"/>
        <v>Venue</v>
      </c>
      <c r="D107" s="411" t="s">
        <v>2240</v>
      </c>
      <c r="E107" s="403" t="str">
        <f t="shared" si="15"/>
        <v>Whitey</v>
      </c>
      <c r="F107" s="403" t="str">
        <f t="shared" si="16"/>
        <v>Van Zyl</v>
      </c>
      <c r="G107" s="403" t="str">
        <f t="shared" si="17"/>
        <v>Men Masters</v>
      </c>
      <c r="H107" s="403" t="str">
        <f t="shared" si="18"/>
        <v>SA Pres Masters</v>
      </c>
      <c r="I107" s="402"/>
      <c r="J107" s="402" t="s">
        <v>1354</v>
      </c>
      <c r="K107" s="404">
        <v>160</v>
      </c>
      <c r="L107" s="405">
        <f t="shared" si="19"/>
        <v>21.7</v>
      </c>
      <c r="M107" s="405">
        <f t="shared" si="20"/>
        <v>21.7</v>
      </c>
    </row>
    <row r="108" spans="1:13" hidden="1" x14ac:dyDescent="0.25">
      <c r="A108" s="400" t="str">
        <f t="shared" si="21"/>
        <v>Competition</v>
      </c>
      <c r="B108" s="401" t="str">
        <f t="shared" si="22"/>
        <v>Date</v>
      </c>
      <c r="C108" s="400" t="str">
        <f t="shared" si="23"/>
        <v>Venue</v>
      </c>
      <c r="D108" s="411" t="s">
        <v>1700</v>
      </c>
      <c r="E108" s="403" t="str">
        <f t="shared" si="15"/>
        <v>Andre</v>
      </c>
      <c r="F108" s="403" t="str">
        <f t="shared" si="16"/>
        <v>Bezuidehout</v>
      </c>
      <c r="G108" s="403" t="str">
        <f t="shared" si="17"/>
        <v>Men Master</v>
      </c>
      <c r="H108" s="403" t="str">
        <f t="shared" si="18"/>
        <v>Nam Pres Masters</v>
      </c>
      <c r="I108" s="402"/>
      <c r="J108" s="402" t="s">
        <v>1354</v>
      </c>
      <c r="K108" s="404">
        <v>157</v>
      </c>
      <c r="L108" s="405">
        <f t="shared" si="19"/>
        <v>20.399999999999999</v>
      </c>
      <c r="M108" s="405">
        <f t="shared" si="20"/>
        <v>20.399999999999999</v>
      </c>
    </row>
    <row r="109" spans="1:13" hidden="1" x14ac:dyDescent="0.25">
      <c r="A109" s="400" t="str">
        <f t="shared" si="21"/>
        <v>Competition</v>
      </c>
      <c r="B109" s="401" t="str">
        <f t="shared" si="22"/>
        <v>Date</v>
      </c>
      <c r="C109" s="400" t="str">
        <f t="shared" si="23"/>
        <v>Venue</v>
      </c>
      <c r="D109" s="411" t="s">
        <v>2239</v>
      </c>
      <c r="E109" s="403" t="str">
        <f t="shared" si="15"/>
        <v>Barry</v>
      </c>
      <c r="F109" s="403" t="str">
        <f t="shared" si="16"/>
        <v>Tedder</v>
      </c>
      <c r="G109" s="403" t="str">
        <f t="shared" si="17"/>
        <v>Men Masters</v>
      </c>
      <c r="H109" s="403" t="str">
        <f t="shared" si="18"/>
        <v>SA Pres Masters</v>
      </c>
      <c r="I109" s="402"/>
      <c r="J109" s="402" t="s">
        <v>1354</v>
      </c>
      <c r="K109" s="404">
        <v>156</v>
      </c>
      <c r="L109" s="405">
        <f t="shared" si="19"/>
        <v>19.899999999999999</v>
      </c>
      <c r="M109" s="405">
        <f t="shared" si="20"/>
        <v>19.899999999999999</v>
      </c>
    </row>
    <row r="110" spans="1:13" hidden="1" x14ac:dyDescent="0.25">
      <c r="A110" s="400" t="str">
        <f t="shared" si="21"/>
        <v>Competition</v>
      </c>
      <c r="B110" s="401" t="str">
        <f t="shared" si="22"/>
        <v>Date</v>
      </c>
      <c r="C110" s="400" t="str">
        <f t="shared" si="23"/>
        <v>Venue</v>
      </c>
      <c r="D110" s="411" t="s">
        <v>2245</v>
      </c>
      <c r="E110" s="403" t="str">
        <f t="shared" si="15"/>
        <v>Johan</v>
      </c>
      <c r="F110" s="403" t="str">
        <f t="shared" si="16"/>
        <v>La Grange</v>
      </c>
      <c r="G110" s="403" t="str">
        <f t="shared" si="17"/>
        <v>Men Masters</v>
      </c>
      <c r="H110" s="403" t="str">
        <f t="shared" si="18"/>
        <v>SA Pres Masters</v>
      </c>
      <c r="I110" s="402"/>
      <c r="J110" s="402" t="s">
        <v>1354</v>
      </c>
      <c r="K110" s="404">
        <v>156</v>
      </c>
      <c r="L110" s="405">
        <f t="shared" si="19"/>
        <v>19.899999999999999</v>
      </c>
      <c r="M110" s="405">
        <f t="shared" si="20"/>
        <v>19.899999999999999</v>
      </c>
    </row>
    <row r="111" spans="1:13" hidden="1" x14ac:dyDescent="0.25">
      <c r="A111" s="400" t="str">
        <f t="shared" si="21"/>
        <v>Competition</v>
      </c>
      <c r="B111" s="401" t="str">
        <f t="shared" si="22"/>
        <v>Date</v>
      </c>
      <c r="C111" s="400" t="str">
        <f t="shared" si="23"/>
        <v>Venue</v>
      </c>
      <c r="D111" s="411" t="s">
        <v>1700</v>
      </c>
      <c r="E111" s="403" t="str">
        <f t="shared" si="15"/>
        <v>Andre</v>
      </c>
      <c r="F111" s="403" t="str">
        <f t="shared" si="16"/>
        <v>Bezuidehout</v>
      </c>
      <c r="G111" s="403" t="str">
        <f t="shared" si="17"/>
        <v>Men Master</v>
      </c>
      <c r="H111" s="403" t="str">
        <f t="shared" si="18"/>
        <v>Nam Pres Masters</v>
      </c>
      <c r="I111" s="402"/>
      <c r="J111" s="402" t="s">
        <v>1354</v>
      </c>
      <c r="K111" s="404">
        <v>156</v>
      </c>
      <c r="L111" s="405">
        <f t="shared" si="19"/>
        <v>19.899999999999999</v>
      </c>
      <c r="M111" s="405">
        <f t="shared" si="20"/>
        <v>19.899999999999999</v>
      </c>
    </row>
    <row r="112" spans="1:13" hidden="1" x14ac:dyDescent="0.25">
      <c r="A112" s="400" t="str">
        <f t="shared" si="21"/>
        <v>Competition</v>
      </c>
      <c r="B112" s="401" t="str">
        <f t="shared" si="22"/>
        <v>Date</v>
      </c>
      <c r="C112" s="400" t="str">
        <f t="shared" si="23"/>
        <v>Venue</v>
      </c>
      <c r="D112" s="411" t="s">
        <v>1700</v>
      </c>
      <c r="E112" s="403" t="str">
        <f t="shared" si="15"/>
        <v>Andre</v>
      </c>
      <c r="F112" s="403" t="str">
        <f t="shared" si="16"/>
        <v>Bezuidehout</v>
      </c>
      <c r="G112" s="403" t="str">
        <f t="shared" si="17"/>
        <v>Men Master</v>
      </c>
      <c r="H112" s="403" t="str">
        <f t="shared" si="18"/>
        <v>Nam Pres Masters</v>
      </c>
      <c r="I112" s="402"/>
      <c r="J112" s="402" t="s">
        <v>1354</v>
      </c>
      <c r="K112" s="404">
        <v>154</v>
      </c>
      <c r="L112" s="405">
        <f t="shared" si="19"/>
        <v>19.100000000000001</v>
      </c>
      <c r="M112" s="405">
        <f t="shared" si="20"/>
        <v>19.100000000000001</v>
      </c>
    </row>
    <row r="113" spans="1:13" hidden="1" x14ac:dyDescent="0.25">
      <c r="A113" s="400" t="str">
        <f t="shared" si="21"/>
        <v>Competition</v>
      </c>
      <c r="B113" s="401" t="str">
        <f t="shared" si="22"/>
        <v>Date</v>
      </c>
      <c r="C113" s="400" t="str">
        <f t="shared" si="23"/>
        <v>Venue</v>
      </c>
      <c r="D113" s="411" t="s">
        <v>2242</v>
      </c>
      <c r="E113" s="403" t="str">
        <f t="shared" si="15"/>
        <v>Maarten</v>
      </c>
      <c r="F113" s="403" t="str">
        <f t="shared" si="16"/>
        <v>Molenaar</v>
      </c>
      <c r="G113" s="403" t="str">
        <f t="shared" si="17"/>
        <v>Men Masters</v>
      </c>
      <c r="H113" s="403" t="str">
        <f t="shared" si="18"/>
        <v>SA Pres Masters</v>
      </c>
      <c r="I113" s="402"/>
      <c r="J113" s="402" t="s">
        <v>1354</v>
      </c>
      <c r="K113" s="404">
        <v>154</v>
      </c>
      <c r="L113" s="405">
        <f t="shared" si="19"/>
        <v>19.100000000000001</v>
      </c>
      <c r="M113" s="405">
        <f t="shared" si="20"/>
        <v>19.100000000000001</v>
      </c>
    </row>
    <row r="114" spans="1:13" hidden="1" x14ac:dyDescent="0.25">
      <c r="A114" s="400" t="str">
        <f t="shared" si="21"/>
        <v>Competition</v>
      </c>
      <c r="B114" s="401" t="str">
        <f t="shared" si="22"/>
        <v>Date</v>
      </c>
      <c r="C114" s="400" t="str">
        <f t="shared" si="23"/>
        <v>Venue</v>
      </c>
      <c r="D114" s="411" t="s">
        <v>2243</v>
      </c>
      <c r="E114" s="403" t="str">
        <f t="shared" si="15"/>
        <v>Steve</v>
      </c>
      <c r="F114" s="403" t="str">
        <f t="shared" si="16"/>
        <v>Denny</v>
      </c>
      <c r="G114" s="403" t="str">
        <f t="shared" si="17"/>
        <v>Men Masters</v>
      </c>
      <c r="H114" s="403" t="str">
        <f t="shared" si="18"/>
        <v>SA Pres Masters</v>
      </c>
      <c r="I114" s="402"/>
      <c r="J114" s="402" t="s">
        <v>1354</v>
      </c>
      <c r="K114" s="404">
        <v>153</v>
      </c>
      <c r="L114" s="405">
        <f t="shared" si="19"/>
        <v>18.600000000000001</v>
      </c>
      <c r="M114" s="405">
        <f t="shared" si="20"/>
        <v>18.600000000000001</v>
      </c>
    </row>
    <row r="115" spans="1:13" hidden="1" x14ac:dyDescent="0.25">
      <c r="A115" s="400" t="str">
        <f t="shared" si="21"/>
        <v>Competition</v>
      </c>
      <c r="B115" s="401" t="str">
        <f t="shared" si="22"/>
        <v>Date</v>
      </c>
      <c r="C115" s="400" t="str">
        <f t="shared" si="23"/>
        <v>Venue</v>
      </c>
      <c r="D115" s="411" t="s">
        <v>2207</v>
      </c>
      <c r="E115" s="403" t="str">
        <f t="shared" si="15"/>
        <v>Byron</v>
      </c>
      <c r="F115" s="403" t="str">
        <f t="shared" si="16"/>
        <v>Adams</v>
      </c>
      <c r="G115" s="403" t="str">
        <f t="shared" si="17"/>
        <v>Men Senior</v>
      </c>
      <c r="H115" s="403" t="str">
        <f t="shared" si="18"/>
        <v>SA Pres Dev</v>
      </c>
      <c r="I115" s="402"/>
      <c r="J115" s="402"/>
      <c r="K115" s="404"/>
      <c r="L115" s="405" t="str">
        <f t="shared" si="19"/>
        <v/>
      </c>
      <c r="M115" s="405" t="str">
        <f t="shared" si="20"/>
        <v/>
      </c>
    </row>
    <row r="116" spans="1:13" hidden="1" x14ac:dyDescent="0.25">
      <c r="A116" s="400" t="str">
        <f t="shared" si="21"/>
        <v>Competition</v>
      </c>
      <c r="B116" s="401" t="str">
        <f t="shared" si="22"/>
        <v>Date</v>
      </c>
      <c r="C116" s="400" t="str">
        <f t="shared" si="23"/>
        <v>Venue</v>
      </c>
      <c r="D116" s="411" t="s">
        <v>2205</v>
      </c>
      <c r="E116" s="403" t="str">
        <f t="shared" si="15"/>
        <v>Altun</v>
      </c>
      <c r="F116" s="403" t="str">
        <f t="shared" si="16"/>
        <v>Roelofse</v>
      </c>
      <c r="G116" s="403" t="str">
        <f t="shared" si="17"/>
        <v>Men Senior</v>
      </c>
      <c r="H116" s="403" t="str">
        <f t="shared" si="18"/>
        <v>SA Pres Dev</v>
      </c>
      <c r="I116" s="402"/>
      <c r="J116" s="402"/>
      <c r="K116" s="404"/>
      <c r="L116" s="405" t="str">
        <f t="shared" si="19"/>
        <v/>
      </c>
      <c r="M116" s="405" t="str">
        <f t="shared" si="20"/>
        <v/>
      </c>
    </row>
    <row r="117" spans="1:13" hidden="1" x14ac:dyDescent="0.25">
      <c r="A117" s="400" t="str">
        <f t="shared" si="21"/>
        <v>Competition</v>
      </c>
      <c r="B117" s="401" t="str">
        <f t="shared" si="22"/>
        <v>Date</v>
      </c>
      <c r="C117" s="400" t="str">
        <f t="shared" si="23"/>
        <v>Venue</v>
      </c>
      <c r="D117" s="411" t="s">
        <v>2206</v>
      </c>
      <c r="E117" s="403" t="str">
        <f t="shared" si="15"/>
        <v>Martin</v>
      </c>
      <c r="F117" s="403" t="str">
        <f t="shared" si="16"/>
        <v>Truter</v>
      </c>
      <c r="G117" s="403" t="str">
        <f t="shared" si="17"/>
        <v>Men Senior</v>
      </c>
      <c r="H117" s="403" t="str">
        <f t="shared" si="18"/>
        <v>SA Pres Dev</v>
      </c>
      <c r="I117" s="402"/>
      <c r="J117" s="402"/>
      <c r="K117" s="404"/>
      <c r="L117" s="405" t="str">
        <f t="shared" si="19"/>
        <v/>
      </c>
      <c r="M117" s="405" t="str">
        <f t="shared" si="20"/>
        <v/>
      </c>
    </row>
    <row r="118" spans="1:13" hidden="1" x14ac:dyDescent="0.25">
      <c r="A118" s="400" t="str">
        <f t="shared" si="21"/>
        <v>Competition</v>
      </c>
      <c r="B118" s="401" t="str">
        <f t="shared" si="22"/>
        <v>Date</v>
      </c>
      <c r="C118" s="400" t="str">
        <f t="shared" si="23"/>
        <v>Venue</v>
      </c>
      <c r="D118" s="411" t="s">
        <v>2204</v>
      </c>
      <c r="E118" s="403" t="str">
        <f t="shared" si="15"/>
        <v>Grant</v>
      </c>
      <c r="F118" s="403" t="str">
        <f t="shared" si="16"/>
        <v>Thyssen</v>
      </c>
      <c r="G118" s="403" t="str">
        <f t="shared" si="17"/>
        <v>Men Senior</v>
      </c>
      <c r="H118" s="403" t="str">
        <f t="shared" si="18"/>
        <v>SA Pres Dev</v>
      </c>
      <c r="I118" s="402"/>
      <c r="J118" s="402"/>
      <c r="K118" s="404"/>
      <c r="L118" s="405" t="str">
        <f t="shared" si="19"/>
        <v/>
      </c>
      <c r="M118" s="405" t="str">
        <f t="shared" si="20"/>
        <v/>
      </c>
    </row>
    <row r="119" spans="1:13" hidden="1" x14ac:dyDescent="0.25">
      <c r="A119" s="400" t="str">
        <f t="shared" si="21"/>
        <v>Competition</v>
      </c>
      <c r="B119" s="401" t="str">
        <f t="shared" si="22"/>
        <v>Date</v>
      </c>
      <c r="C119" s="400" t="str">
        <f t="shared" si="23"/>
        <v>Venue</v>
      </c>
      <c r="D119" s="411" t="s">
        <v>2205</v>
      </c>
      <c r="E119" s="403" t="str">
        <f t="shared" si="15"/>
        <v>Altun</v>
      </c>
      <c r="F119" s="403" t="str">
        <f t="shared" si="16"/>
        <v>Roelofse</v>
      </c>
      <c r="G119" s="403" t="str">
        <f t="shared" si="17"/>
        <v>Men Senior</v>
      </c>
      <c r="H119" s="403" t="str">
        <f t="shared" si="18"/>
        <v>SA Pres Dev</v>
      </c>
      <c r="I119" s="402"/>
      <c r="J119" s="402"/>
      <c r="K119" s="404"/>
      <c r="L119" s="405" t="str">
        <f t="shared" si="19"/>
        <v/>
      </c>
      <c r="M119" s="405" t="str">
        <f t="shared" si="20"/>
        <v/>
      </c>
    </row>
    <row r="120" spans="1:13" hidden="1" x14ac:dyDescent="0.25">
      <c r="A120" s="400" t="str">
        <f t="shared" si="21"/>
        <v>Competition</v>
      </c>
      <c r="B120" s="401" t="str">
        <f t="shared" si="22"/>
        <v>Date</v>
      </c>
      <c r="C120" s="400" t="str">
        <f t="shared" si="23"/>
        <v>Venue</v>
      </c>
      <c r="D120" s="411" t="s">
        <v>2206</v>
      </c>
      <c r="E120" s="403" t="str">
        <f t="shared" si="15"/>
        <v>Martin</v>
      </c>
      <c r="F120" s="403" t="str">
        <f t="shared" si="16"/>
        <v>Truter</v>
      </c>
      <c r="G120" s="403" t="str">
        <f t="shared" si="17"/>
        <v>Men Senior</v>
      </c>
      <c r="H120" s="403" t="str">
        <f t="shared" si="18"/>
        <v>SA Pres Dev</v>
      </c>
      <c r="I120" s="402"/>
      <c r="J120" s="402"/>
      <c r="K120" s="404"/>
      <c r="L120" s="405" t="str">
        <f t="shared" si="19"/>
        <v/>
      </c>
      <c r="M120" s="405" t="str">
        <f t="shared" si="20"/>
        <v/>
      </c>
    </row>
    <row r="121" spans="1:13" hidden="1" x14ac:dyDescent="0.25">
      <c r="A121" s="400" t="str">
        <f t="shared" si="21"/>
        <v>Competition</v>
      </c>
      <c r="B121" s="401" t="str">
        <f t="shared" si="22"/>
        <v>Date</v>
      </c>
      <c r="C121" s="400" t="str">
        <f t="shared" si="23"/>
        <v>Venue</v>
      </c>
      <c r="D121" s="411" t="s">
        <v>2207</v>
      </c>
      <c r="E121" s="403" t="str">
        <f t="shared" si="15"/>
        <v>Byron</v>
      </c>
      <c r="F121" s="403" t="str">
        <f t="shared" si="16"/>
        <v>Adams</v>
      </c>
      <c r="G121" s="403" t="str">
        <f t="shared" si="17"/>
        <v>Men Senior</v>
      </c>
      <c r="H121" s="403" t="str">
        <f t="shared" si="18"/>
        <v>SA Pres Dev</v>
      </c>
      <c r="I121" s="402"/>
      <c r="J121" s="402"/>
      <c r="K121" s="404"/>
      <c r="L121" s="405" t="str">
        <f t="shared" si="19"/>
        <v/>
      </c>
      <c r="M121" s="405" t="str">
        <f t="shared" si="20"/>
        <v/>
      </c>
    </row>
    <row r="122" spans="1:13" hidden="1" x14ac:dyDescent="0.25">
      <c r="A122" s="400" t="str">
        <f t="shared" si="21"/>
        <v>Competition</v>
      </c>
      <c r="B122" s="401" t="str">
        <f t="shared" si="22"/>
        <v>Date</v>
      </c>
      <c r="C122" s="400" t="str">
        <f t="shared" si="23"/>
        <v>Venue</v>
      </c>
      <c r="D122" s="411" t="s">
        <v>775</v>
      </c>
      <c r="E122" s="403" t="str">
        <f t="shared" si="15"/>
        <v>Danie</v>
      </c>
      <c r="F122" s="403" t="str">
        <f t="shared" si="16"/>
        <v>Smith</v>
      </c>
      <c r="G122" s="403" t="str">
        <f t="shared" si="17"/>
        <v>Men Veteran</v>
      </c>
      <c r="H122" s="403" t="str">
        <f t="shared" si="18"/>
        <v>Nam Pres Dev</v>
      </c>
      <c r="I122" s="402" t="s">
        <v>19</v>
      </c>
      <c r="J122" s="402"/>
      <c r="K122" s="404">
        <v>49</v>
      </c>
      <c r="L122" s="405">
        <f t="shared" si="19"/>
        <v>1.2</v>
      </c>
      <c r="M122" s="405">
        <f t="shared" si="20"/>
        <v>1.2</v>
      </c>
    </row>
    <row r="123" spans="1:13" hidden="1" x14ac:dyDescent="0.25">
      <c r="A123" s="400" t="str">
        <f t="shared" si="21"/>
        <v>Competition</v>
      </c>
      <c r="B123" s="401" t="str">
        <f t="shared" si="22"/>
        <v>Date</v>
      </c>
      <c r="C123" s="400" t="str">
        <f t="shared" si="23"/>
        <v>Venue</v>
      </c>
      <c r="D123" s="411" t="s">
        <v>689</v>
      </c>
      <c r="E123" s="403" t="str">
        <f t="shared" si="15"/>
        <v>Chris Junior</v>
      </c>
      <c r="F123" s="403" t="str">
        <f t="shared" si="16"/>
        <v>Orffer</v>
      </c>
      <c r="G123" s="403" t="str">
        <f t="shared" si="17"/>
        <v>Men Senior</v>
      </c>
      <c r="H123" s="403" t="str">
        <f t="shared" si="18"/>
        <v>Nam Pres Dev</v>
      </c>
      <c r="I123" s="402"/>
      <c r="J123" s="402"/>
      <c r="K123" s="404"/>
      <c r="L123" s="405" t="str">
        <f t="shared" si="19"/>
        <v/>
      </c>
      <c r="M123" s="405" t="str">
        <f t="shared" si="20"/>
        <v/>
      </c>
    </row>
    <row r="124" spans="1:13" hidden="1" x14ac:dyDescent="0.25">
      <c r="A124" s="400" t="str">
        <f t="shared" si="21"/>
        <v>Competition</v>
      </c>
      <c r="B124" s="401" t="str">
        <f t="shared" si="22"/>
        <v>Date</v>
      </c>
      <c r="C124" s="400" t="str">
        <f t="shared" si="23"/>
        <v>Venue</v>
      </c>
      <c r="D124" s="411" t="s">
        <v>548</v>
      </c>
      <c r="E124" s="403" t="str">
        <f t="shared" si="15"/>
        <v>Heini</v>
      </c>
      <c r="F124" s="403" t="str">
        <f t="shared" si="16"/>
        <v>Zahrt</v>
      </c>
      <c r="G124" s="403" t="str">
        <f t="shared" si="17"/>
        <v>Men Senior</v>
      </c>
      <c r="H124" s="403" t="str">
        <f t="shared" si="18"/>
        <v>Nam Pres Dev</v>
      </c>
      <c r="I124" s="402"/>
      <c r="J124" s="402"/>
      <c r="K124" s="404"/>
      <c r="L124" s="405" t="str">
        <f t="shared" si="19"/>
        <v/>
      </c>
      <c r="M124" s="405" t="str">
        <f t="shared" si="20"/>
        <v/>
      </c>
    </row>
    <row r="125" spans="1:13" hidden="1" x14ac:dyDescent="0.25">
      <c r="A125" s="400" t="str">
        <f t="shared" si="21"/>
        <v>Competition</v>
      </c>
      <c r="B125" s="401" t="str">
        <f t="shared" si="22"/>
        <v>Date</v>
      </c>
      <c r="C125" s="400" t="str">
        <f t="shared" si="23"/>
        <v>Venue</v>
      </c>
      <c r="D125" s="411" t="s">
        <v>525</v>
      </c>
      <c r="E125" s="403" t="str">
        <f t="shared" si="15"/>
        <v>Marco</v>
      </c>
      <c r="F125" s="403" t="str">
        <f t="shared" si="16"/>
        <v>Klein</v>
      </c>
      <c r="G125" s="403" t="str">
        <f t="shared" si="17"/>
        <v>Men Senior</v>
      </c>
      <c r="H125" s="403" t="str">
        <f t="shared" si="18"/>
        <v>Nam Pres Dev</v>
      </c>
      <c r="I125" s="402"/>
      <c r="J125" s="402"/>
      <c r="K125" s="404"/>
      <c r="L125" s="405" t="str">
        <f t="shared" si="19"/>
        <v/>
      </c>
      <c r="M125" s="405" t="str">
        <f t="shared" si="20"/>
        <v/>
      </c>
    </row>
    <row r="126" spans="1:13" hidden="1" x14ac:dyDescent="0.25">
      <c r="A126" s="400" t="str">
        <f t="shared" si="21"/>
        <v>Competition</v>
      </c>
      <c r="B126" s="401" t="str">
        <f t="shared" si="22"/>
        <v>Date</v>
      </c>
      <c r="C126" s="400" t="str">
        <f t="shared" si="23"/>
        <v>Venue</v>
      </c>
      <c r="D126" s="411" t="s">
        <v>775</v>
      </c>
      <c r="E126" s="403" t="str">
        <f t="shared" si="15"/>
        <v>Danie</v>
      </c>
      <c r="F126" s="403" t="str">
        <f t="shared" si="16"/>
        <v>Smith</v>
      </c>
      <c r="G126" s="403" t="str">
        <f t="shared" si="17"/>
        <v>Men Veteran</v>
      </c>
      <c r="H126" s="403" t="str">
        <f t="shared" si="18"/>
        <v>Nam Pres Dev</v>
      </c>
      <c r="I126" s="402"/>
      <c r="J126" s="402"/>
      <c r="K126" s="404"/>
      <c r="L126" s="405" t="str">
        <f t="shared" si="19"/>
        <v/>
      </c>
      <c r="M126" s="405" t="str">
        <f t="shared" si="20"/>
        <v/>
      </c>
    </row>
    <row r="127" spans="1:13" hidden="1" x14ac:dyDescent="0.25">
      <c r="A127" s="400" t="str">
        <f t="shared" si="21"/>
        <v>Competition</v>
      </c>
      <c r="B127" s="401" t="str">
        <f t="shared" si="22"/>
        <v>Date</v>
      </c>
      <c r="C127" s="400" t="str">
        <f t="shared" si="23"/>
        <v>Venue</v>
      </c>
      <c r="D127" s="411" t="s">
        <v>2203</v>
      </c>
      <c r="E127" s="403" t="str">
        <f t="shared" si="15"/>
        <v>Pietie</v>
      </c>
      <c r="F127" s="403" t="str">
        <f t="shared" si="16"/>
        <v>May</v>
      </c>
      <c r="G127" s="403" t="str">
        <f t="shared" si="17"/>
        <v>Men Senior</v>
      </c>
      <c r="H127" s="403" t="str">
        <f t="shared" si="18"/>
        <v>SA Pres Dev</v>
      </c>
      <c r="I127" s="402"/>
      <c r="J127" s="402" t="s">
        <v>1353</v>
      </c>
      <c r="K127" s="404">
        <v>130</v>
      </c>
      <c r="L127" s="405">
        <f t="shared" si="19"/>
        <v>28.3</v>
      </c>
      <c r="M127" s="405">
        <f t="shared" si="20"/>
        <v>28.3</v>
      </c>
    </row>
    <row r="128" spans="1:13" hidden="1" x14ac:dyDescent="0.25">
      <c r="A128" s="400" t="str">
        <f t="shared" si="21"/>
        <v>Competition</v>
      </c>
      <c r="B128" s="401" t="str">
        <f t="shared" si="22"/>
        <v>Date</v>
      </c>
      <c r="C128" s="400" t="str">
        <f t="shared" si="23"/>
        <v>Venue</v>
      </c>
      <c r="D128" s="411" t="s">
        <v>681</v>
      </c>
      <c r="E128" s="403" t="str">
        <f t="shared" si="15"/>
        <v>Elaine</v>
      </c>
      <c r="F128" s="403" t="str">
        <f t="shared" si="16"/>
        <v>Vorster</v>
      </c>
      <c r="G128" s="403" t="str">
        <f t="shared" si="17"/>
        <v>Ladies Veteran</v>
      </c>
      <c r="H128" s="403" t="str">
        <f t="shared" si="18"/>
        <v>Nam Pres Ladies</v>
      </c>
      <c r="I128" s="402"/>
      <c r="J128" s="402" t="s">
        <v>1354</v>
      </c>
      <c r="K128" s="404">
        <v>105</v>
      </c>
      <c r="L128" s="405">
        <f t="shared" si="19"/>
        <v>5.0999999999999996</v>
      </c>
      <c r="M128" s="405">
        <f t="shared" si="20"/>
        <v>5.0999999999999996</v>
      </c>
    </row>
    <row r="129" spans="1:13" hidden="1" x14ac:dyDescent="0.25">
      <c r="A129" s="400" t="str">
        <f t="shared" si="21"/>
        <v>Competition</v>
      </c>
      <c r="B129" s="401" t="str">
        <f t="shared" si="22"/>
        <v>Date</v>
      </c>
      <c r="C129" s="400" t="str">
        <f t="shared" si="23"/>
        <v>Venue</v>
      </c>
      <c r="D129" s="411" t="s">
        <v>1784</v>
      </c>
      <c r="E129" s="403" t="str">
        <f t="shared" si="15"/>
        <v>Abriana</v>
      </c>
      <c r="F129" s="403" t="str">
        <f t="shared" si="16"/>
        <v>Koberzig</v>
      </c>
      <c r="G129" s="403" t="str">
        <f t="shared" si="17"/>
        <v>Ladies Senior</v>
      </c>
      <c r="H129" s="403" t="str">
        <f t="shared" si="18"/>
        <v>Nam Pres Ladies</v>
      </c>
      <c r="I129" s="402"/>
      <c r="J129" s="402" t="s">
        <v>1354</v>
      </c>
      <c r="K129" s="404">
        <v>121</v>
      </c>
      <c r="L129" s="405">
        <f t="shared" si="19"/>
        <v>8.3000000000000007</v>
      </c>
      <c r="M129" s="405">
        <f t="shared" si="20"/>
        <v>8.3000000000000007</v>
      </c>
    </row>
    <row r="130" spans="1:13" hidden="1" x14ac:dyDescent="0.25">
      <c r="A130" s="400" t="str">
        <f t="shared" ref="A130:A139" si="24">IF(D130="","",A129)</f>
        <v>Competition</v>
      </c>
      <c r="B130" s="401" t="str">
        <f t="shared" ref="B130:B139" si="25">IF(D130="","",B129)</f>
        <v>Date</v>
      </c>
      <c r="C130" s="400" t="str">
        <f t="shared" ref="C130:C139" si="26">IF(D130="","",C129)</f>
        <v>Venue</v>
      </c>
      <c r="D130" s="411" t="s">
        <v>706</v>
      </c>
      <c r="E130" s="403" t="str">
        <f t="shared" ref="E130:E193" si="27">IF(D130="","",VLOOKUP(D130,Master,3,FALSE))</f>
        <v>Nadia</v>
      </c>
      <c r="F130" s="403" t="str">
        <f t="shared" ref="F130:F193" si="28">IF(D130="","",VLOOKUP(D130,Master,4,FALSE))</f>
        <v>Steenkamp</v>
      </c>
      <c r="G130" s="403" t="str">
        <f t="shared" ref="G130:G193" si="29">IF(D130="","",VLOOKUP(D130,Master,5,FALSE))</f>
        <v>Ladies Veteran</v>
      </c>
      <c r="H130" s="403" t="str">
        <f t="shared" ref="H130:H193" si="30">IF(D130="","",VLOOKUP(D130,Master,2,FALSE))</f>
        <v>Nam Pres Ladies</v>
      </c>
      <c r="I130" s="402"/>
      <c r="J130" s="402" t="s">
        <v>1354</v>
      </c>
      <c r="K130" s="404">
        <v>133</v>
      </c>
      <c r="L130" s="405">
        <f t="shared" ref="L130:L193" si="31">IF(K130="","",IF(I130="",ROUND(HLOOKUP(J130,kgList,K130,FALSE),1),ROUND(HLOOKUP(I130,kgList,K130,FALSE),1)))</f>
        <v>11.5</v>
      </c>
      <c r="M130" s="405">
        <f t="shared" ref="M130:M193" si="32">IF(L130="","",IF(COUNTA(I130:J130)&gt;1,"Edible or Inedible",IF(COUNTA(I130)=1,L130*1,IF(COUNTA(J130)=1,L130*1,"ERROR"))))</f>
        <v>11.5</v>
      </c>
    </row>
    <row r="131" spans="1:13" hidden="1" x14ac:dyDescent="0.25">
      <c r="A131" s="400" t="str">
        <f t="shared" si="24"/>
        <v>Competition</v>
      </c>
      <c r="B131" s="401" t="str">
        <f t="shared" si="25"/>
        <v>Date</v>
      </c>
      <c r="C131" s="400" t="str">
        <f t="shared" si="26"/>
        <v>Venue</v>
      </c>
      <c r="D131" s="411" t="s">
        <v>1784</v>
      </c>
      <c r="E131" s="403" t="str">
        <f t="shared" si="27"/>
        <v>Abriana</v>
      </c>
      <c r="F131" s="403" t="str">
        <f t="shared" si="28"/>
        <v>Koberzig</v>
      </c>
      <c r="G131" s="403" t="str">
        <f t="shared" si="29"/>
        <v>Ladies Senior</v>
      </c>
      <c r="H131" s="403" t="str">
        <f t="shared" si="30"/>
        <v>Nam Pres Ladies</v>
      </c>
      <c r="I131" s="402"/>
      <c r="J131" s="402" t="s">
        <v>1354</v>
      </c>
      <c r="K131" s="404">
        <v>142</v>
      </c>
      <c r="L131" s="405">
        <f t="shared" si="31"/>
        <v>14.4</v>
      </c>
      <c r="M131" s="405">
        <f t="shared" si="32"/>
        <v>14.4</v>
      </c>
    </row>
    <row r="132" spans="1:13" hidden="1" x14ac:dyDescent="0.25">
      <c r="A132" s="400" t="str">
        <f t="shared" si="24"/>
        <v>Competition</v>
      </c>
      <c r="B132" s="401" t="str">
        <f t="shared" si="25"/>
        <v>Date</v>
      </c>
      <c r="C132" s="400" t="str">
        <f t="shared" si="26"/>
        <v>Venue</v>
      </c>
      <c r="D132" s="411" t="s">
        <v>706</v>
      </c>
      <c r="E132" s="403" t="str">
        <f t="shared" si="27"/>
        <v>Nadia</v>
      </c>
      <c r="F132" s="403" t="str">
        <f t="shared" si="28"/>
        <v>Steenkamp</v>
      </c>
      <c r="G132" s="403" t="str">
        <f t="shared" si="29"/>
        <v>Ladies Veteran</v>
      </c>
      <c r="H132" s="403" t="str">
        <f t="shared" si="30"/>
        <v>Nam Pres Ladies</v>
      </c>
      <c r="I132" s="402"/>
      <c r="J132" s="402" t="s">
        <v>1354</v>
      </c>
      <c r="K132" s="404">
        <v>144</v>
      </c>
      <c r="L132" s="405">
        <f t="shared" si="31"/>
        <v>15.1</v>
      </c>
      <c r="M132" s="405">
        <f t="shared" si="32"/>
        <v>15.1</v>
      </c>
    </row>
    <row r="133" spans="1:13" x14ac:dyDescent="0.25">
      <c r="A133" s="400" t="str">
        <f t="shared" si="24"/>
        <v>Competition</v>
      </c>
      <c r="B133" s="401" t="str">
        <f t="shared" si="25"/>
        <v>Date</v>
      </c>
      <c r="C133" s="400" t="str">
        <f t="shared" si="26"/>
        <v>Venue</v>
      </c>
      <c r="D133" s="411" t="s">
        <v>2226</v>
      </c>
      <c r="E133" s="403" t="str">
        <f t="shared" si="27"/>
        <v>Helen</v>
      </c>
      <c r="F133" s="403" t="str">
        <f t="shared" si="28"/>
        <v>Potgieter</v>
      </c>
      <c r="G133" s="403" t="str">
        <f t="shared" si="29"/>
        <v>Ladies Senior</v>
      </c>
      <c r="H133" s="403" t="str">
        <f t="shared" si="30"/>
        <v>SA Pres Ladies</v>
      </c>
      <c r="I133" s="402" t="s">
        <v>19</v>
      </c>
      <c r="J133" s="402"/>
      <c r="K133" s="404">
        <v>43</v>
      </c>
      <c r="L133" s="405">
        <f t="shared" si="31"/>
        <v>0.8</v>
      </c>
      <c r="M133" s="405">
        <f t="shared" si="32"/>
        <v>0.8</v>
      </c>
    </row>
    <row r="134" spans="1:13" hidden="1" x14ac:dyDescent="0.25">
      <c r="A134" s="400" t="str">
        <f t="shared" si="24"/>
        <v>Competition</v>
      </c>
      <c r="B134" s="401" t="str">
        <f t="shared" si="25"/>
        <v>Date</v>
      </c>
      <c r="C134" s="400" t="str">
        <f t="shared" si="26"/>
        <v>Venue</v>
      </c>
      <c r="D134" s="411" t="s">
        <v>2224</v>
      </c>
      <c r="E134" s="403" t="str">
        <f t="shared" si="27"/>
        <v>Kabous</v>
      </c>
      <c r="F134" s="403" t="str">
        <f t="shared" si="28"/>
        <v>Louw</v>
      </c>
      <c r="G134" s="403" t="str">
        <f t="shared" si="29"/>
        <v>Ladies Senior</v>
      </c>
      <c r="H134" s="403" t="str">
        <f t="shared" si="30"/>
        <v>SA Pres Ladies</v>
      </c>
      <c r="I134" s="402"/>
      <c r="J134" s="402" t="s">
        <v>1354</v>
      </c>
      <c r="K134" s="404">
        <v>150</v>
      </c>
      <c r="L134" s="405">
        <f t="shared" si="31"/>
        <v>17.399999999999999</v>
      </c>
      <c r="M134" s="405">
        <f t="shared" si="32"/>
        <v>17.399999999999999</v>
      </c>
    </row>
    <row r="135" spans="1:13" hidden="1" x14ac:dyDescent="0.25">
      <c r="A135" s="400" t="str">
        <f t="shared" si="24"/>
        <v>Competition</v>
      </c>
      <c r="B135" s="401" t="str">
        <f t="shared" si="25"/>
        <v>Date</v>
      </c>
      <c r="C135" s="400" t="str">
        <f t="shared" si="26"/>
        <v>Venue</v>
      </c>
      <c r="D135" s="411" t="s">
        <v>1780</v>
      </c>
      <c r="E135" s="403" t="str">
        <f t="shared" si="27"/>
        <v>Cecilia</v>
      </c>
      <c r="F135" s="403" t="str">
        <f t="shared" si="28"/>
        <v>Brandt</v>
      </c>
      <c r="G135" s="403" t="str">
        <f t="shared" si="29"/>
        <v>Ladies Senior</v>
      </c>
      <c r="H135" s="403" t="str">
        <f t="shared" si="30"/>
        <v>Nam Pres Ladies</v>
      </c>
      <c r="I135" s="402"/>
      <c r="J135" s="402" t="s">
        <v>1354</v>
      </c>
      <c r="K135" s="404">
        <v>154</v>
      </c>
      <c r="L135" s="405">
        <f t="shared" si="31"/>
        <v>19.100000000000001</v>
      </c>
      <c r="M135" s="405">
        <f t="shared" si="32"/>
        <v>19.100000000000001</v>
      </c>
    </row>
    <row r="136" spans="1:13" ht="12" hidden="1" thickBot="1" x14ac:dyDescent="0.3">
      <c r="A136" s="456" t="str">
        <f t="shared" si="24"/>
        <v>Competition</v>
      </c>
      <c r="B136" s="457" t="str">
        <f t="shared" si="25"/>
        <v>Date</v>
      </c>
      <c r="C136" s="456" t="str">
        <f t="shared" si="26"/>
        <v>Venue</v>
      </c>
      <c r="D136" s="458" t="s">
        <v>706</v>
      </c>
      <c r="E136" s="459" t="str">
        <f t="shared" si="27"/>
        <v>Nadia</v>
      </c>
      <c r="F136" s="459" t="str">
        <f t="shared" si="28"/>
        <v>Steenkamp</v>
      </c>
      <c r="G136" s="459" t="str">
        <f t="shared" si="29"/>
        <v>Ladies Veteran</v>
      </c>
      <c r="H136" s="459" t="str">
        <f t="shared" si="30"/>
        <v>Nam Pres Ladies</v>
      </c>
      <c r="I136" s="460"/>
      <c r="J136" s="460" t="s">
        <v>1354</v>
      </c>
      <c r="K136" s="461">
        <v>159</v>
      </c>
      <c r="L136" s="462">
        <f t="shared" si="31"/>
        <v>21.3</v>
      </c>
      <c r="M136" s="462">
        <f t="shared" si="32"/>
        <v>21.3</v>
      </c>
    </row>
    <row r="137" spans="1:13" hidden="1" x14ac:dyDescent="0.25">
      <c r="A137" s="449" t="str">
        <f t="shared" si="24"/>
        <v>Competition</v>
      </c>
      <c r="B137" s="450" t="str">
        <f t="shared" si="25"/>
        <v>Date</v>
      </c>
      <c r="C137" s="449" t="str">
        <f t="shared" si="26"/>
        <v>Venue</v>
      </c>
      <c r="D137" s="451" t="s">
        <v>1700</v>
      </c>
      <c r="E137" s="452" t="str">
        <f t="shared" si="27"/>
        <v>Andre</v>
      </c>
      <c r="F137" s="452" t="str">
        <f t="shared" si="28"/>
        <v>Bezuidehout</v>
      </c>
      <c r="G137" s="452" t="str">
        <f t="shared" si="29"/>
        <v>Men Master</v>
      </c>
      <c r="H137" s="452" t="str">
        <f t="shared" si="30"/>
        <v>Nam Pres Masters</v>
      </c>
      <c r="I137" s="453"/>
      <c r="J137" s="402" t="s">
        <v>1354</v>
      </c>
      <c r="K137" s="454">
        <v>153</v>
      </c>
      <c r="L137" s="455">
        <f t="shared" si="31"/>
        <v>18.600000000000001</v>
      </c>
      <c r="M137" s="455">
        <f t="shared" si="32"/>
        <v>18.600000000000001</v>
      </c>
    </row>
    <row r="138" spans="1:13" hidden="1" x14ac:dyDescent="0.25">
      <c r="A138" s="400" t="str">
        <f t="shared" si="24"/>
        <v>Competition</v>
      </c>
      <c r="B138" s="401" t="str">
        <f t="shared" si="25"/>
        <v>Date</v>
      </c>
      <c r="C138" s="400" t="str">
        <f t="shared" si="26"/>
        <v>Venue</v>
      </c>
      <c r="D138" s="411" t="s">
        <v>1700</v>
      </c>
      <c r="E138" s="403" t="str">
        <f t="shared" si="27"/>
        <v>Andre</v>
      </c>
      <c r="F138" s="403" t="str">
        <f t="shared" si="28"/>
        <v>Bezuidehout</v>
      </c>
      <c r="G138" s="403" t="str">
        <f t="shared" si="29"/>
        <v>Men Master</v>
      </c>
      <c r="H138" s="403" t="str">
        <f t="shared" si="30"/>
        <v>Nam Pres Masters</v>
      </c>
      <c r="I138" s="402"/>
      <c r="J138" s="402" t="s">
        <v>1355</v>
      </c>
      <c r="K138" s="404">
        <v>157</v>
      </c>
      <c r="L138" s="405">
        <f t="shared" si="31"/>
        <v>17.899999999999999</v>
      </c>
      <c r="M138" s="405">
        <f t="shared" si="32"/>
        <v>17.899999999999999</v>
      </c>
    </row>
    <row r="139" spans="1:13" hidden="1" x14ac:dyDescent="0.25">
      <c r="A139" s="400" t="str">
        <f t="shared" si="24"/>
        <v>Competition</v>
      </c>
      <c r="B139" s="401" t="str">
        <f t="shared" si="25"/>
        <v>Date</v>
      </c>
      <c r="C139" s="400" t="str">
        <f t="shared" si="26"/>
        <v>Venue</v>
      </c>
      <c r="D139" s="411" t="s">
        <v>2243</v>
      </c>
      <c r="E139" s="403" t="str">
        <f t="shared" si="27"/>
        <v>Steve</v>
      </c>
      <c r="F139" s="403" t="str">
        <f t="shared" si="28"/>
        <v>Denny</v>
      </c>
      <c r="G139" s="403" t="str">
        <f t="shared" si="29"/>
        <v>Men Masters</v>
      </c>
      <c r="H139" s="403" t="str">
        <f t="shared" si="30"/>
        <v>SA Pres Masters</v>
      </c>
      <c r="I139" s="402"/>
      <c r="J139" s="402" t="s">
        <v>1354</v>
      </c>
      <c r="K139" s="404">
        <v>151</v>
      </c>
      <c r="L139" s="405">
        <f t="shared" si="31"/>
        <v>17.8</v>
      </c>
      <c r="M139" s="405">
        <f t="shared" si="32"/>
        <v>17.8</v>
      </c>
    </row>
    <row r="140" spans="1:13" hidden="1" x14ac:dyDescent="0.25">
      <c r="A140" s="400" t="s">
        <v>2265</v>
      </c>
      <c r="B140" s="401">
        <v>44839</v>
      </c>
      <c r="C140" s="400" t="s">
        <v>1723</v>
      </c>
      <c r="D140" s="411" t="s">
        <v>2241</v>
      </c>
      <c r="E140" s="403" t="str">
        <f t="shared" si="27"/>
        <v>John</v>
      </c>
      <c r="F140" s="403" t="str">
        <f t="shared" si="28"/>
        <v>Loomes</v>
      </c>
      <c r="G140" s="403" t="str">
        <f t="shared" si="29"/>
        <v>Men Masters</v>
      </c>
      <c r="H140" s="403" t="str">
        <f t="shared" si="30"/>
        <v>SA Pres Masters</v>
      </c>
      <c r="I140" s="402"/>
      <c r="J140" s="402" t="s">
        <v>1354</v>
      </c>
      <c r="K140" s="404">
        <v>150</v>
      </c>
      <c r="L140" s="405">
        <f t="shared" si="31"/>
        <v>17.399999999999999</v>
      </c>
      <c r="M140" s="405">
        <f t="shared" si="32"/>
        <v>17.399999999999999</v>
      </c>
    </row>
    <row r="141" spans="1:13" hidden="1" x14ac:dyDescent="0.25">
      <c r="A141" s="400" t="str">
        <f t="shared" ref="A141:A172" si="33">IF(D141="","",A140)</f>
        <v>Gus-2022-D2</v>
      </c>
      <c r="B141" s="401">
        <f t="shared" ref="B141:B172" si="34">IF(D141="","",B140)</f>
        <v>44839</v>
      </c>
      <c r="C141" s="400" t="str">
        <f t="shared" ref="C141:C172" si="35">IF(D141="","",C140)</f>
        <v>Day 2</v>
      </c>
      <c r="D141" s="411" t="s">
        <v>549</v>
      </c>
      <c r="E141" s="403" t="str">
        <f t="shared" si="27"/>
        <v>Johan</v>
      </c>
      <c r="F141" s="403" t="str">
        <f t="shared" si="28"/>
        <v>Agenbag</v>
      </c>
      <c r="G141" s="403" t="str">
        <f t="shared" si="29"/>
        <v>Men Master</v>
      </c>
      <c r="H141" s="403" t="str">
        <f t="shared" si="30"/>
        <v>Nam Pres Masters</v>
      </c>
      <c r="I141" s="402"/>
      <c r="J141" s="402" t="s">
        <v>1354</v>
      </c>
      <c r="K141" s="404">
        <v>150</v>
      </c>
      <c r="L141" s="405">
        <f t="shared" si="31"/>
        <v>17.399999999999999</v>
      </c>
      <c r="M141" s="405">
        <f t="shared" si="32"/>
        <v>17.399999999999999</v>
      </c>
    </row>
    <row r="142" spans="1:13" hidden="1" x14ac:dyDescent="0.25">
      <c r="A142" s="400" t="str">
        <f t="shared" si="33"/>
        <v>Gus-2022-D2</v>
      </c>
      <c r="B142" s="401">
        <f t="shared" si="34"/>
        <v>44839</v>
      </c>
      <c r="C142" s="400" t="str">
        <f t="shared" si="35"/>
        <v>Day 2</v>
      </c>
      <c r="D142" s="411" t="s">
        <v>1807</v>
      </c>
      <c r="E142" s="403" t="str">
        <f t="shared" si="27"/>
        <v>Henning</v>
      </c>
      <c r="F142" s="403" t="str">
        <f t="shared" si="28"/>
        <v>Du Plessis</v>
      </c>
      <c r="G142" s="403" t="str">
        <f t="shared" si="29"/>
        <v>Men Master</v>
      </c>
      <c r="H142" s="403" t="str">
        <f t="shared" si="30"/>
        <v>Nam Pres Masters</v>
      </c>
      <c r="I142" s="402"/>
      <c r="J142" s="402" t="s">
        <v>1354</v>
      </c>
      <c r="K142" s="404">
        <v>147</v>
      </c>
      <c r="L142" s="405">
        <f t="shared" si="31"/>
        <v>16.2</v>
      </c>
      <c r="M142" s="405">
        <f t="shared" si="32"/>
        <v>16.2</v>
      </c>
    </row>
    <row r="143" spans="1:13" hidden="1" x14ac:dyDescent="0.25">
      <c r="A143" s="400" t="str">
        <f t="shared" si="33"/>
        <v>Gus-2022-D2</v>
      </c>
      <c r="B143" s="401">
        <f t="shared" si="34"/>
        <v>44839</v>
      </c>
      <c r="C143" s="400" t="str">
        <f t="shared" si="35"/>
        <v>Day 2</v>
      </c>
      <c r="D143" s="411" t="s">
        <v>1397</v>
      </c>
      <c r="E143" s="403" t="str">
        <f t="shared" si="27"/>
        <v>Frikkie</v>
      </c>
      <c r="F143" s="403" t="str">
        <f t="shared" si="28"/>
        <v>Ferreira</v>
      </c>
      <c r="G143" s="403" t="str">
        <f t="shared" si="29"/>
        <v>Men Master</v>
      </c>
      <c r="H143" s="403" t="str">
        <f t="shared" si="30"/>
        <v>Nam Pres Masters</v>
      </c>
      <c r="I143" s="402"/>
      <c r="J143" s="402" t="s">
        <v>1354</v>
      </c>
      <c r="K143" s="404">
        <v>146</v>
      </c>
      <c r="L143" s="405">
        <f t="shared" si="31"/>
        <v>15.9</v>
      </c>
      <c r="M143" s="405">
        <f t="shared" si="32"/>
        <v>15.9</v>
      </c>
    </row>
    <row r="144" spans="1:13" hidden="1" x14ac:dyDescent="0.25">
      <c r="A144" s="400" t="str">
        <f t="shared" si="33"/>
        <v>Gus-2022-D2</v>
      </c>
      <c r="B144" s="401">
        <f t="shared" si="34"/>
        <v>44839</v>
      </c>
      <c r="C144" s="400" t="str">
        <f t="shared" si="35"/>
        <v>Day 2</v>
      </c>
      <c r="D144" s="411" t="s">
        <v>2241</v>
      </c>
      <c r="E144" s="403" t="str">
        <f t="shared" si="27"/>
        <v>John</v>
      </c>
      <c r="F144" s="403" t="str">
        <f t="shared" si="28"/>
        <v>Loomes</v>
      </c>
      <c r="G144" s="403" t="str">
        <f t="shared" si="29"/>
        <v>Men Masters</v>
      </c>
      <c r="H144" s="403" t="str">
        <f t="shared" si="30"/>
        <v>SA Pres Masters</v>
      </c>
      <c r="I144" s="402"/>
      <c r="J144" s="402" t="s">
        <v>1354</v>
      </c>
      <c r="K144" s="404">
        <v>144</v>
      </c>
      <c r="L144" s="405">
        <f t="shared" si="31"/>
        <v>15.1</v>
      </c>
      <c r="M144" s="405">
        <f t="shared" si="32"/>
        <v>15.1</v>
      </c>
    </row>
    <row r="145" spans="1:13" hidden="1" x14ac:dyDescent="0.25">
      <c r="A145" s="400" t="str">
        <f t="shared" si="33"/>
        <v>Gus-2022-D2</v>
      </c>
      <c r="B145" s="401">
        <f t="shared" si="34"/>
        <v>44839</v>
      </c>
      <c r="C145" s="400" t="str">
        <f t="shared" si="35"/>
        <v>Day 2</v>
      </c>
      <c r="D145" s="411" t="s">
        <v>1700</v>
      </c>
      <c r="E145" s="403" t="str">
        <f t="shared" si="27"/>
        <v>Andre</v>
      </c>
      <c r="F145" s="403" t="str">
        <f t="shared" si="28"/>
        <v>Bezuidehout</v>
      </c>
      <c r="G145" s="403" t="str">
        <f t="shared" si="29"/>
        <v>Men Master</v>
      </c>
      <c r="H145" s="403" t="str">
        <f t="shared" si="30"/>
        <v>Nam Pres Masters</v>
      </c>
      <c r="I145" s="402"/>
      <c r="J145" s="402" t="s">
        <v>1355</v>
      </c>
      <c r="K145" s="404">
        <v>149</v>
      </c>
      <c r="L145" s="405">
        <f t="shared" si="31"/>
        <v>14.9</v>
      </c>
      <c r="M145" s="405">
        <f t="shared" si="32"/>
        <v>14.9</v>
      </c>
    </row>
    <row r="146" spans="1:13" hidden="1" x14ac:dyDescent="0.25">
      <c r="A146" s="400" t="str">
        <f t="shared" si="33"/>
        <v>Gus-2022-D2</v>
      </c>
      <c r="B146" s="401">
        <f t="shared" si="34"/>
        <v>44839</v>
      </c>
      <c r="C146" s="400" t="str">
        <f t="shared" si="35"/>
        <v>Day 2</v>
      </c>
      <c r="D146" s="411" t="s">
        <v>1807</v>
      </c>
      <c r="E146" s="403" t="str">
        <f t="shared" si="27"/>
        <v>Henning</v>
      </c>
      <c r="F146" s="403" t="str">
        <f t="shared" si="28"/>
        <v>Du Plessis</v>
      </c>
      <c r="G146" s="403" t="str">
        <f t="shared" si="29"/>
        <v>Men Master</v>
      </c>
      <c r="H146" s="403" t="str">
        <f t="shared" si="30"/>
        <v>Nam Pres Masters</v>
      </c>
      <c r="I146" s="402"/>
      <c r="J146" s="402" t="s">
        <v>1354</v>
      </c>
      <c r="K146" s="404">
        <v>140</v>
      </c>
      <c r="L146" s="405">
        <f t="shared" si="31"/>
        <v>13.7</v>
      </c>
      <c r="M146" s="405">
        <f t="shared" si="32"/>
        <v>13.7</v>
      </c>
    </row>
    <row r="147" spans="1:13" hidden="1" x14ac:dyDescent="0.25">
      <c r="A147" s="400" t="str">
        <f t="shared" si="33"/>
        <v>Gus-2022-D2</v>
      </c>
      <c r="B147" s="401">
        <f t="shared" si="34"/>
        <v>44839</v>
      </c>
      <c r="C147" s="400" t="str">
        <f t="shared" si="35"/>
        <v>Day 2</v>
      </c>
      <c r="D147" s="411" t="s">
        <v>611</v>
      </c>
      <c r="E147" s="403" t="str">
        <f t="shared" si="27"/>
        <v>Simen</v>
      </c>
      <c r="F147" s="403" t="str">
        <f t="shared" si="28"/>
        <v>Andersen</v>
      </c>
      <c r="G147" s="403" t="str">
        <f t="shared" si="29"/>
        <v>Men Master</v>
      </c>
      <c r="H147" s="403" t="str">
        <f t="shared" si="30"/>
        <v>Nam Pres Masters</v>
      </c>
      <c r="I147" s="402"/>
      <c r="J147" s="402" t="s">
        <v>1354</v>
      </c>
      <c r="K147" s="404">
        <v>139</v>
      </c>
      <c r="L147" s="405">
        <f t="shared" si="31"/>
        <v>13.4</v>
      </c>
      <c r="M147" s="405">
        <f t="shared" si="32"/>
        <v>13.4</v>
      </c>
    </row>
    <row r="148" spans="1:13" hidden="1" x14ac:dyDescent="0.25">
      <c r="A148" s="400" t="str">
        <f t="shared" si="33"/>
        <v>Gus-2022-D2</v>
      </c>
      <c r="B148" s="401">
        <f t="shared" si="34"/>
        <v>44839</v>
      </c>
      <c r="C148" s="400" t="str">
        <f t="shared" si="35"/>
        <v>Day 2</v>
      </c>
      <c r="D148" s="411" t="s">
        <v>2242</v>
      </c>
      <c r="E148" s="403" t="str">
        <f t="shared" si="27"/>
        <v>Maarten</v>
      </c>
      <c r="F148" s="403" t="str">
        <f t="shared" si="28"/>
        <v>Molenaar</v>
      </c>
      <c r="G148" s="403" t="str">
        <f t="shared" si="29"/>
        <v>Men Masters</v>
      </c>
      <c r="H148" s="403" t="str">
        <f t="shared" si="30"/>
        <v>SA Pres Masters</v>
      </c>
      <c r="I148" s="402"/>
      <c r="J148" s="402" t="s">
        <v>1354</v>
      </c>
      <c r="K148" s="404">
        <v>138</v>
      </c>
      <c r="L148" s="405">
        <f t="shared" si="31"/>
        <v>13.1</v>
      </c>
      <c r="M148" s="405">
        <f t="shared" si="32"/>
        <v>13.1</v>
      </c>
    </row>
    <row r="149" spans="1:13" hidden="1" x14ac:dyDescent="0.25">
      <c r="A149" s="400" t="str">
        <f t="shared" si="33"/>
        <v>Gus-2022-D2</v>
      </c>
      <c r="B149" s="401">
        <f t="shared" si="34"/>
        <v>44839</v>
      </c>
      <c r="C149" s="400" t="str">
        <f t="shared" si="35"/>
        <v>Day 2</v>
      </c>
      <c r="D149" s="411" t="s">
        <v>1807</v>
      </c>
      <c r="E149" s="403" t="str">
        <f t="shared" si="27"/>
        <v>Henning</v>
      </c>
      <c r="F149" s="403" t="str">
        <f t="shared" si="28"/>
        <v>Du Plessis</v>
      </c>
      <c r="G149" s="403" t="str">
        <f t="shared" si="29"/>
        <v>Men Master</v>
      </c>
      <c r="H149" s="403" t="str">
        <f t="shared" si="30"/>
        <v>Nam Pres Masters</v>
      </c>
      <c r="I149" s="402"/>
      <c r="J149" s="402" t="s">
        <v>1354</v>
      </c>
      <c r="K149" s="404">
        <v>138</v>
      </c>
      <c r="L149" s="405">
        <f t="shared" si="31"/>
        <v>13.1</v>
      </c>
      <c r="M149" s="405">
        <f t="shared" si="32"/>
        <v>13.1</v>
      </c>
    </row>
    <row r="150" spans="1:13" hidden="1" x14ac:dyDescent="0.25">
      <c r="A150" s="400" t="str">
        <f t="shared" si="33"/>
        <v>Gus-2022-D2</v>
      </c>
      <c r="B150" s="401">
        <f t="shared" si="34"/>
        <v>44839</v>
      </c>
      <c r="C150" s="400" t="str">
        <f t="shared" si="35"/>
        <v>Day 2</v>
      </c>
      <c r="D150" s="411" t="s">
        <v>549</v>
      </c>
      <c r="E150" s="403" t="str">
        <f t="shared" si="27"/>
        <v>Johan</v>
      </c>
      <c r="F150" s="403" t="str">
        <f t="shared" si="28"/>
        <v>Agenbag</v>
      </c>
      <c r="G150" s="403" t="str">
        <f t="shared" si="29"/>
        <v>Men Master</v>
      </c>
      <c r="H150" s="403" t="str">
        <f t="shared" si="30"/>
        <v>Nam Pres Masters</v>
      </c>
      <c r="I150" s="402"/>
      <c r="J150" s="402" t="s">
        <v>1354</v>
      </c>
      <c r="K150" s="404">
        <v>138</v>
      </c>
      <c r="L150" s="405">
        <f t="shared" si="31"/>
        <v>13.1</v>
      </c>
      <c r="M150" s="405">
        <f t="shared" si="32"/>
        <v>13.1</v>
      </c>
    </row>
    <row r="151" spans="1:13" hidden="1" x14ac:dyDescent="0.25">
      <c r="A151" s="400" t="str">
        <f t="shared" si="33"/>
        <v>Gus-2022-D2</v>
      </c>
      <c r="B151" s="401">
        <f t="shared" si="34"/>
        <v>44839</v>
      </c>
      <c r="C151" s="400" t="str">
        <f t="shared" si="35"/>
        <v>Day 2</v>
      </c>
      <c r="D151" s="411" t="s">
        <v>549</v>
      </c>
      <c r="E151" s="403" t="str">
        <f t="shared" si="27"/>
        <v>Johan</v>
      </c>
      <c r="F151" s="403" t="str">
        <f t="shared" si="28"/>
        <v>Agenbag</v>
      </c>
      <c r="G151" s="403" t="str">
        <f t="shared" si="29"/>
        <v>Men Master</v>
      </c>
      <c r="H151" s="403" t="str">
        <f t="shared" si="30"/>
        <v>Nam Pres Masters</v>
      </c>
      <c r="I151" s="402" t="s">
        <v>19</v>
      </c>
      <c r="J151" s="402"/>
      <c r="K151" s="404">
        <v>102</v>
      </c>
      <c r="L151" s="405">
        <f t="shared" si="31"/>
        <v>11.2</v>
      </c>
      <c r="M151" s="405">
        <f t="shared" si="32"/>
        <v>11.2</v>
      </c>
    </row>
    <row r="152" spans="1:13" hidden="1" x14ac:dyDescent="0.25">
      <c r="A152" s="400" t="str">
        <f t="shared" si="33"/>
        <v>Gus-2022-D2</v>
      </c>
      <c r="B152" s="401">
        <f t="shared" si="34"/>
        <v>44839</v>
      </c>
      <c r="C152" s="400" t="str">
        <f t="shared" si="35"/>
        <v>Day 2</v>
      </c>
      <c r="D152" s="411" t="s">
        <v>2242</v>
      </c>
      <c r="E152" s="403" t="str">
        <f t="shared" si="27"/>
        <v>Maarten</v>
      </c>
      <c r="F152" s="403" t="str">
        <f t="shared" si="28"/>
        <v>Molenaar</v>
      </c>
      <c r="G152" s="403" t="str">
        <f t="shared" si="29"/>
        <v>Men Masters</v>
      </c>
      <c r="H152" s="403" t="str">
        <f t="shared" si="30"/>
        <v>SA Pres Masters</v>
      </c>
      <c r="I152" s="402" t="s">
        <v>19</v>
      </c>
      <c r="J152" s="402"/>
      <c r="K152" s="404">
        <v>71</v>
      </c>
      <c r="L152" s="405">
        <f t="shared" si="31"/>
        <v>3.7</v>
      </c>
      <c r="M152" s="405">
        <f t="shared" si="32"/>
        <v>3.7</v>
      </c>
    </row>
    <row r="153" spans="1:13" hidden="1" x14ac:dyDescent="0.25">
      <c r="A153" s="400" t="str">
        <f t="shared" si="33"/>
        <v>Gus-2022-D2</v>
      </c>
      <c r="B153" s="401">
        <f t="shared" si="34"/>
        <v>44839</v>
      </c>
      <c r="C153" s="400" t="str">
        <f t="shared" si="35"/>
        <v>Day 2</v>
      </c>
      <c r="D153" s="411" t="s">
        <v>938</v>
      </c>
      <c r="E153" s="403" t="str">
        <f t="shared" si="27"/>
        <v>Jaco</v>
      </c>
      <c r="F153" s="403" t="str">
        <f t="shared" si="28"/>
        <v>Venter</v>
      </c>
      <c r="G153" s="403" t="str">
        <f t="shared" si="29"/>
        <v>Men Master</v>
      </c>
      <c r="H153" s="403" t="str">
        <f t="shared" si="30"/>
        <v>Nam Pres Masters</v>
      </c>
      <c r="I153" s="402"/>
      <c r="J153" s="402" t="s">
        <v>1354</v>
      </c>
      <c r="K153" s="404">
        <v>137</v>
      </c>
      <c r="L153" s="405">
        <f t="shared" si="31"/>
        <v>12.8</v>
      </c>
      <c r="M153" s="405">
        <f t="shared" si="32"/>
        <v>12.8</v>
      </c>
    </row>
    <row r="154" spans="1:13" hidden="1" x14ac:dyDescent="0.25">
      <c r="A154" s="400" t="str">
        <f t="shared" si="33"/>
        <v>Gus-2022-D2</v>
      </c>
      <c r="B154" s="401">
        <f t="shared" si="34"/>
        <v>44839</v>
      </c>
      <c r="C154" s="400" t="str">
        <f t="shared" si="35"/>
        <v>Day 2</v>
      </c>
      <c r="D154" s="411" t="s">
        <v>611</v>
      </c>
      <c r="E154" s="403" t="str">
        <f t="shared" si="27"/>
        <v>Simen</v>
      </c>
      <c r="F154" s="403" t="str">
        <f t="shared" si="28"/>
        <v>Andersen</v>
      </c>
      <c r="G154" s="403" t="str">
        <f t="shared" si="29"/>
        <v>Men Master</v>
      </c>
      <c r="H154" s="403" t="str">
        <f t="shared" si="30"/>
        <v>Nam Pres Masters</v>
      </c>
      <c r="I154" s="402"/>
      <c r="J154" s="402" t="s">
        <v>1354</v>
      </c>
      <c r="K154" s="404">
        <v>135</v>
      </c>
      <c r="L154" s="405">
        <f t="shared" si="31"/>
        <v>12.1</v>
      </c>
      <c r="M154" s="405">
        <f t="shared" si="32"/>
        <v>12.1</v>
      </c>
    </row>
    <row r="155" spans="1:13" hidden="1" x14ac:dyDescent="0.25">
      <c r="A155" s="400" t="str">
        <f t="shared" si="33"/>
        <v>Gus-2022-D2</v>
      </c>
      <c r="B155" s="401">
        <f t="shared" si="34"/>
        <v>44839</v>
      </c>
      <c r="C155" s="400" t="str">
        <f t="shared" si="35"/>
        <v>Day 2</v>
      </c>
      <c r="D155" s="411" t="s">
        <v>2240</v>
      </c>
      <c r="E155" s="403" t="str">
        <f t="shared" si="27"/>
        <v>Whitey</v>
      </c>
      <c r="F155" s="403" t="str">
        <f t="shared" si="28"/>
        <v>Van Zyl</v>
      </c>
      <c r="G155" s="403" t="str">
        <f t="shared" si="29"/>
        <v>Men Masters</v>
      </c>
      <c r="H155" s="403" t="str">
        <f t="shared" si="30"/>
        <v>SA Pres Masters</v>
      </c>
      <c r="I155" s="402"/>
      <c r="J155" s="402" t="s">
        <v>1354</v>
      </c>
      <c r="K155" s="404">
        <v>134</v>
      </c>
      <c r="L155" s="405">
        <f t="shared" si="31"/>
        <v>11.8</v>
      </c>
      <c r="M155" s="405">
        <f t="shared" si="32"/>
        <v>11.8</v>
      </c>
    </row>
    <row r="156" spans="1:13" hidden="1" x14ac:dyDescent="0.25">
      <c r="A156" s="400" t="str">
        <f t="shared" si="33"/>
        <v>Gus-2022-D2</v>
      </c>
      <c r="B156" s="401">
        <f t="shared" si="34"/>
        <v>44839</v>
      </c>
      <c r="C156" s="400" t="str">
        <f t="shared" si="35"/>
        <v>Day 2</v>
      </c>
      <c r="D156" s="411" t="s">
        <v>2245</v>
      </c>
      <c r="E156" s="403" t="str">
        <f t="shared" si="27"/>
        <v>Johan</v>
      </c>
      <c r="F156" s="403" t="str">
        <f t="shared" si="28"/>
        <v>La Grange</v>
      </c>
      <c r="G156" s="403" t="str">
        <f t="shared" si="29"/>
        <v>Men Masters</v>
      </c>
      <c r="H156" s="403" t="str">
        <f t="shared" si="30"/>
        <v>SA Pres Masters</v>
      </c>
      <c r="I156" s="402"/>
      <c r="J156" s="402" t="s">
        <v>1354</v>
      </c>
      <c r="K156" s="404">
        <v>133</v>
      </c>
      <c r="L156" s="405">
        <f t="shared" si="31"/>
        <v>11.5</v>
      </c>
      <c r="M156" s="405">
        <f t="shared" si="32"/>
        <v>11.5</v>
      </c>
    </row>
    <row r="157" spans="1:13" hidden="1" x14ac:dyDescent="0.25">
      <c r="A157" s="400" t="str">
        <f t="shared" si="33"/>
        <v>Gus-2022-D2</v>
      </c>
      <c r="B157" s="401">
        <f t="shared" si="34"/>
        <v>44839</v>
      </c>
      <c r="C157" s="400" t="str">
        <f t="shared" si="35"/>
        <v>Day 2</v>
      </c>
      <c r="D157" s="411" t="s">
        <v>1700</v>
      </c>
      <c r="E157" s="403" t="str">
        <f t="shared" si="27"/>
        <v>Andre</v>
      </c>
      <c r="F157" s="403" t="str">
        <f t="shared" si="28"/>
        <v>Bezuidehout</v>
      </c>
      <c r="G157" s="403" t="str">
        <f t="shared" si="29"/>
        <v>Men Master</v>
      </c>
      <c r="H157" s="403" t="str">
        <f t="shared" si="30"/>
        <v>Nam Pres Masters</v>
      </c>
      <c r="I157" s="402"/>
      <c r="J157" s="402" t="s">
        <v>1354</v>
      </c>
      <c r="K157" s="404">
        <v>131</v>
      </c>
      <c r="L157" s="405">
        <f t="shared" si="31"/>
        <v>10.9</v>
      </c>
      <c r="M157" s="405">
        <f t="shared" si="32"/>
        <v>10.9</v>
      </c>
    </row>
    <row r="158" spans="1:13" hidden="1" x14ac:dyDescent="0.25">
      <c r="A158" s="400" t="str">
        <f t="shared" si="33"/>
        <v>Gus-2022-D2</v>
      </c>
      <c r="B158" s="401">
        <f t="shared" si="34"/>
        <v>44839</v>
      </c>
      <c r="C158" s="400" t="str">
        <f t="shared" si="35"/>
        <v>Day 2</v>
      </c>
      <c r="D158" s="411" t="s">
        <v>2240</v>
      </c>
      <c r="E158" s="403" t="str">
        <f t="shared" si="27"/>
        <v>Whitey</v>
      </c>
      <c r="F158" s="403" t="str">
        <f t="shared" si="28"/>
        <v>Van Zyl</v>
      </c>
      <c r="G158" s="403" t="str">
        <f t="shared" si="29"/>
        <v>Men Masters</v>
      </c>
      <c r="H158" s="403" t="str">
        <f t="shared" si="30"/>
        <v>SA Pres Masters</v>
      </c>
      <c r="I158" s="402"/>
      <c r="J158" s="402" t="s">
        <v>1354</v>
      </c>
      <c r="K158" s="404">
        <v>131</v>
      </c>
      <c r="L158" s="405">
        <f t="shared" si="31"/>
        <v>10.9</v>
      </c>
      <c r="M158" s="405">
        <f t="shared" si="32"/>
        <v>10.9</v>
      </c>
    </row>
    <row r="159" spans="1:13" hidden="1" x14ac:dyDescent="0.25">
      <c r="A159" s="400" t="str">
        <f t="shared" si="33"/>
        <v>Gus-2022-D2</v>
      </c>
      <c r="B159" s="401">
        <f t="shared" si="34"/>
        <v>44839</v>
      </c>
      <c r="C159" s="400" t="str">
        <f t="shared" si="35"/>
        <v>Day 2</v>
      </c>
      <c r="D159" s="411" t="s">
        <v>2239</v>
      </c>
      <c r="E159" s="403" t="str">
        <f t="shared" si="27"/>
        <v>Barry</v>
      </c>
      <c r="F159" s="403" t="str">
        <f t="shared" si="28"/>
        <v>Tedder</v>
      </c>
      <c r="G159" s="403" t="str">
        <f t="shared" si="29"/>
        <v>Men Masters</v>
      </c>
      <c r="H159" s="403" t="str">
        <f t="shared" si="30"/>
        <v>SA Pres Masters</v>
      </c>
      <c r="I159" s="402"/>
      <c r="J159" s="402" t="s">
        <v>1354</v>
      </c>
      <c r="K159" s="404">
        <v>131</v>
      </c>
      <c r="L159" s="405">
        <f t="shared" si="31"/>
        <v>10.9</v>
      </c>
      <c r="M159" s="405">
        <f t="shared" si="32"/>
        <v>10.9</v>
      </c>
    </row>
    <row r="160" spans="1:13" hidden="1" x14ac:dyDescent="0.25">
      <c r="A160" s="400" t="str">
        <f t="shared" si="33"/>
        <v>Gus-2022-D2</v>
      </c>
      <c r="B160" s="401">
        <f t="shared" si="34"/>
        <v>44839</v>
      </c>
      <c r="C160" s="400" t="str">
        <f t="shared" si="35"/>
        <v>Day 2</v>
      </c>
      <c r="D160" s="411" t="s">
        <v>713</v>
      </c>
      <c r="E160" s="403" t="str">
        <f t="shared" si="27"/>
        <v>Spyker</v>
      </c>
      <c r="F160" s="403" t="str">
        <f t="shared" si="28"/>
        <v>Kruger</v>
      </c>
      <c r="G160" s="403" t="str">
        <f t="shared" si="29"/>
        <v>Men Master</v>
      </c>
      <c r="H160" s="403" t="str">
        <f t="shared" si="30"/>
        <v>Nam Pres Masters</v>
      </c>
      <c r="I160" s="402"/>
      <c r="J160" s="402" t="s">
        <v>1354</v>
      </c>
      <c r="K160" s="404">
        <v>131</v>
      </c>
      <c r="L160" s="405">
        <f t="shared" si="31"/>
        <v>10.9</v>
      </c>
      <c r="M160" s="405">
        <f t="shared" si="32"/>
        <v>10.9</v>
      </c>
    </row>
    <row r="161" spans="1:13" hidden="1" x14ac:dyDescent="0.25">
      <c r="A161" s="400" t="str">
        <f t="shared" si="33"/>
        <v>Gus-2022-D2</v>
      </c>
      <c r="B161" s="401">
        <f t="shared" si="34"/>
        <v>44839</v>
      </c>
      <c r="C161" s="400" t="str">
        <f t="shared" si="35"/>
        <v>Day 2</v>
      </c>
      <c r="D161" s="411" t="s">
        <v>549</v>
      </c>
      <c r="E161" s="403" t="str">
        <f t="shared" si="27"/>
        <v>Johan</v>
      </c>
      <c r="F161" s="403" t="str">
        <f t="shared" si="28"/>
        <v>Agenbag</v>
      </c>
      <c r="G161" s="403" t="str">
        <f t="shared" si="29"/>
        <v>Men Master</v>
      </c>
      <c r="H161" s="403" t="str">
        <f t="shared" si="30"/>
        <v>Nam Pres Masters</v>
      </c>
      <c r="I161" s="402"/>
      <c r="J161" s="402" t="s">
        <v>1354</v>
      </c>
      <c r="K161" s="404">
        <v>130</v>
      </c>
      <c r="L161" s="405">
        <f t="shared" si="31"/>
        <v>10.7</v>
      </c>
      <c r="M161" s="405">
        <f t="shared" si="32"/>
        <v>10.7</v>
      </c>
    </row>
    <row r="162" spans="1:13" hidden="1" x14ac:dyDescent="0.25">
      <c r="A162" s="400" t="str">
        <f t="shared" si="33"/>
        <v>Gus-2022-D2</v>
      </c>
      <c r="B162" s="401">
        <f t="shared" si="34"/>
        <v>44839</v>
      </c>
      <c r="C162" s="400" t="str">
        <f t="shared" si="35"/>
        <v>Day 2</v>
      </c>
      <c r="D162" s="411" t="s">
        <v>549</v>
      </c>
      <c r="E162" s="403" t="str">
        <f t="shared" si="27"/>
        <v>Johan</v>
      </c>
      <c r="F162" s="403" t="str">
        <f t="shared" si="28"/>
        <v>Agenbag</v>
      </c>
      <c r="G162" s="403" t="str">
        <f t="shared" si="29"/>
        <v>Men Master</v>
      </c>
      <c r="H162" s="403" t="str">
        <f t="shared" si="30"/>
        <v>Nam Pres Masters</v>
      </c>
      <c r="I162" s="402"/>
      <c r="J162" s="402" t="s">
        <v>1354</v>
      </c>
      <c r="K162" s="404">
        <v>128</v>
      </c>
      <c r="L162" s="405">
        <f t="shared" si="31"/>
        <v>10.1</v>
      </c>
      <c r="M162" s="405">
        <f t="shared" si="32"/>
        <v>10.1</v>
      </c>
    </row>
    <row r="163" spans="1:13" hidden="1" x14ac:dyDescent="0.25">
      <c r="A163" s="400" t="str">
        <f t="shared" si="33"/>
        <v>Gus-2022-D2</v>
      </c>
      <c r="B163" s="401">
        <f t="shared" si="34"/>
        <v>44839</v>
      </c>
      <c r="C163" s="400" t="str">
        <f t="shared" si="35"/>
        <v>Day 2</v>
      </c>
      <c r="D163" s="411" t="s">
        <v>938</v>
      </c>
      <c r="E163" s="403" t="str">
        <f t="shared" si="27"/>
        <v>Jaco</v>
      </c>
      <c r="F163" s="403" t="str">
        <f t="shared" si="28"/>
        <v>Venter</v>
      </c>
      <c r="G163" s="403" t="str">
        <f t="shared" si="29"/>
        <v>Men Master</v>
      </c>
      <c r="H163" s="403" t="str">
        <f t="shared" si="30"/>
        <v>Nam Pres Masters</v>
      </c>
      <c r="I163" s="402" t="s">
        <v>19</v>
      </c>
      <c r="J163" s="402"/>
      <c r="K163" s="404">
        <v>51</v>
      </c>
      <c r="L163" s="405">
        <f t="shared" si="31"/>
        <v>1.4</v>
      </c>
      <c r="M163" s="405">
        <f t="shared" si="32"/>
        <v>1.4</v>
      </c>
    </row>
    <row r="164" spans="1:13" hidden="1" x14ac:dyDescent="0.25">
      <c r="A164" s="400" t="str">
        <f t="shared" si="33"/>
        <v>Gus-2022-D2</v>
      </c>
      <c r="B164" s="401">
        <f t="shared" si="34"/>
        <v>44839</v>
      </c>
      <c r="C164" s="400" t="str">
        <f t="shared" si="35"/>
        <v>Day 2</v>
      </c>
      <c r="D164" s="411" t="s">
        <v>2242</v>
      </c>
      <c r="E164" s="403" t="str">
        <f t="shared" si="27"/>
        <v>Maarten</v>
      </c>
      <c r="F164" s="403" t="str">
        <f t="shared" si="28"/>
        <v>Molenaar</v>
      </c>
      <c r="G164" s="403" t="str">
        <f t="shared" si="29"/>
        <v>Men Masters</v>
      </c>
      <c r="H164" s="403" t="str">
        <f t="shared" si="30"/>
        <v>SA Pres Masters</v>
      </c>
      <c r="I164" s="402" t="s">
        <v>19</v>
      </c>
      <c r="J164" s="402"/>
      <c r="K164" s="404">
        <v>51</v>
      </c>
      <c r="L164" s="405">
        <f t="shared" si="31"/>
        <v>1.4</v>
      </c>
      <c r="M164" s="405">
        <f t="shared" si="32"/>
        <v>1.4</v>
      </c>
    </row>
    <row r="165" spans="1:13" hidden="1" x14ac:dyDescent="0.25">
      <c r="A165" s="400" t="str">
        <f t="shared" si="33"/>
        <v>Gus-2022-D2</v>
      </c>
      <c r="B165" s="401">
        <f t="shared" si="34"/>
        <v>44839</v>
      </c>
      <c r="C165" s="400" t="str">
        <f t="shared" si="35"/>
        <v>Day 2</v>
      </c>
      <c r="D165" s="411" t="s">
        <v>1807</v>
      </c>
      <c r="E165" s="403" t="str">
        <f t="shared" si="27"/>
        <v>Henning</v>
      </c>
      <c r="F165" s="403" t="str">
        <f t="shared" si="28"/>
        <v>Du Plessis</v>
      </c>
      <c r="G165" s="403" t="str">
        <f t="shared" si="29"/>
        <v>Men Master</v>
      </c>
      <c r="H165" s="403" t="str">
        <f t="shared" si="30"/>
        <v>Nam Pres Masters</v>
      </c>
      <c r="I165" s="402"/>
      <c r="J165" s="402" t="s">
        <v>1354</v>
      </c>
      <c r="K165" s="404">
        <v>126</v>
      </c>
      <c r="L165" s="405">
        <f t="shared" si="31"/>
        <v>9.6</v>
      </c>
      <c r="M165" s="405">
        <f t="shared" si="32"/>
        <v>9.6</v>
      </c>
    </row>
    <row r="166" spans="1:13" hidden="1" x14ac:dyDescent="0.25">
      <c r="A166" s="400" t="str">
        <f t="shared" si="33"/>
        <v>Gus-2022-D2</v>
      </c>
      <c r="B166" s="401">
        <f t="shared" si="34"/>
        <v>44839</v>
      </c>
      <c r="C166" s="400" t="str">
        <f t="shared" si="35"/>
        <v>Day 2</v>
      </c>
      <c r="D166" s="411" t="s">
        <v>938</v>
      </c>
      <c r="E166" s="403" t="str">
        <f t="shared" si="27"/>
        <v>Jaco</v>
      </c>
      <c r="F166" s="403" t="str">
        <f t="shared" si="28"/>
        <v>Venter</v>
      </c>
      <c r="G166" s="403" t="str">
        <f t="shared" si="29"/>
        <v>Men Master</v>
      </c>
      <c r="H166" s="403" t="str">
        <f t="shared" si="30"/>
        <v>Nam Pres Masters</v>
      </c>
      <c r="I166" s="402"/>
      <c r="J166" s="402" t="s">
        <v>1354</v>
      </c>
      <c r="K166" s="404">
        <v>124</v>
      </c>
      <c r="L166" s="405">
        <f t="shared" si="31"/>
        <v>9.1</v>
      </c>
      <c r="M166" s="405">
        <f t="shared" si="32"/>
        <v>9.1</v>
      </c>
    </row>
    <row r="167" spans="1:13" hidden="1" x14ac:dyDescent="0.25">
      <c r="A167" s="400" t="str">
        <f t="shared" si="33"/>
        <v>Gus-2022-D2</v>
      </c>
      <c r="B167" s="401">
        <f t="shared" si="34"/>
        <v>44839</v>
      </c>
      <c r="C167" s="400" t="str">
        <f t="shared" si="35"/>
        <v>Day 2</v>
      </c>
      <c r="D167" s="411" t="s">
        <v>1700</v>
      </c>
      <c r="E167" s="403" t="str">
        <f t="shared" si="27"/>
        <v>Andre</v>
      </c>
      <c r="F167" s="403" t="str">
        <f t="shared" si="28"/>
        <v>Bezuidehout</v>
      </c>
      <c r="G167" s="403" t="str">
        <f t="shared" si="29"/>
        <v>Men Master</v>
      </c>
      <c r="H167" s="403" t="str">
        <f t="shared" si="30"/>
        <v>Nam Pres Masters</v>
      </c>
      <c r="I167" s="402"/>
      <c r="J167" s="402" t="s">
        <v>1354</v>
      </c>
      <c r="K167" s="404">
        <v>123</v>
      </c>
      <c r="L167" s="405">
        <f t="shared" si="31"/>
        <v>8.8000000000000007</v>
      </c>
      <c r="M167" s="405">
        <f t="shared" si="32"/>
        <v>8.8000000000000007</v>
      </c>
    </row>
    <row r="168" spans="1:13" hidden="1" x14ac:dyDescent="0.25">
      <c r="A168" s="400" t="str">
        <f t="shared" si="33"/>
        <v>Gus-2022-D2</v>
      </c>
      <c r="B168" s="401">
        <f t="shared" si="34"/>
        <v>44839</v>
      </c>
      <c r="C168" s="400" t="str">
        <f t="shared" si="35"/>
        <v>Day 2</v>
      </c>
      <c r="D168" s="411" t="s">
        <v>2239</v>
      </c>
      <c r="E168" s="403" t="str">
        <f t="shared" si="27"/>
        <v>Barry</v>
      </c>
      <c r="F168" s="403" t="str">
        <f t="shared" si="28"/>
        <v>Tedder</v>
      </c>
      <c r="G168" s="403" t="str">
        <f t="shared" si="29"/>
        <v>Men Masters</v>
      </c>
      <c r="H168" s="403" t="str">
        <f t="shared" si="30"/>
        <v>SA Pres Masters</v>
      </c>
      <c r="I168" s="402" t="s">
        <v>19</v>
      </c>
      <c r="J168" s="402"/>
      <c r="K168" s="404">
        <v>50</v>
      </c>
      <c r="L168" s="405">
        <f t="shared" si="31"/>
        <v>1.3</v>
      </c>
      <c r="M168" s="405">
        <f t="shared" si="32"/>
        <v>1.3</v>
      </c>
    </row>
    <row r="169" spans="1:13" hidden="1" x14ac:dyDescent="0.25">
      <c r="A169" s="400" t="str">
        <f t="shared" si="33"/>
        <v>Gus-2022-D2</v>
      </c>
      <c r="B169" s="401">
        <f t="shared" si="34"/>
        <v>44839</v>
      </c>
      <c r="C169" s="400" t="str">
        <f t="shared" si="35"/>
        <v>Day 2</v>
      </c>
      <c r="D169" s="411" t="s">
        <v>1807</v>
      </c>
      <c r="E169" s="403" t="str">
        <f t="shared" si="27"/>
        <v>Henning</v>
      </c>
      <c r="F169" s="403" t="str">
        <f t="shared" si="28"/>
        <v>Du Plessis</v>
      </c>
      <c r="G169" s="403" t="str">
        <f t="shared" si="29"/>
        <v>Men Master</v>
      </c>
      <c r="H169" s="403" t="str">
        <f t="shared" si="30"/>
        <v>Nam Pres Masters</v>
      </c>
      <c r="I169" s="402"/>
      <c r="J169" s="402" t="s">
        <v>1354</v>
      </c>
      <c r="K169" s="404">
        <v>119</v>
      </c>
      <c r="L169" s="405">
        <f t="shared" si="31"/>
        <v>7.9</v>
      </c>
      <c r="M169" s="405">
        <f t="shared" si="32"/>
        <v>7.9</v>
      </c>
    </row>
    <row r="170" spans="1:13" x14ac:dyDescent="0.25">
      <c r="A170" s="400" t="str">
        <f t="shared" si="33"/>
        <v>Gus-2022-D2</v>
      </c>
      <c r="B170" s="401">
        <f t="shared" si="34"/>
        <v>44839</v>
      </c>
      <c r="C170" s="400" t="str">
        <f t="shared" si="35"/>
        <v>Day 2</v>
      </c>
      <c r="D170" s="411" t="s">
        <v>2225</v>
      </c>
      <c r="E170" s="403" t="str">
        <f t="shared" si="27"/>
        <v>Susan</v>
      </c>
      <c r="F170" s="403" t="str">
        <f t="shared" si="28"/>
        <v>Breet</v>
      </c>
      <c r="G170" s="403" t="str">
        <f t="shared" si="29"/>
        <v>Ladies Senior</v>
      </c>
      <c r="H170" s="403" t="str">
        <f t="shared" si="30"/>
        <v>SA Pres Ladies</v>
      </c>
      <c r="I170" s="402" t="s">
        <v>19</v>
      </c>
      <c r="J170" s="402"/>
      <c r="K170" s="404">
        <v>47</v>
      </c>
      <c r="L170" s="405">
        <f t="shared" si="31"/>
        <v>1.1000000000000001</v>
      </c>
      <c r="M170" s="405">
        <f t="shared" si="32"/>
        <v>1.1000000000000001</v>
      </c>
    </row>
    <row r="171" spans="1:13" hidden="1" x14ac:dyDescent="0.25">
      <c r="A171" s="400" t="str">
        <f t="shared" si="33"/>
        <v>Gus-2022-D2</v>
      </c>
      <c r="B171" s="401">
        <f t="shared" si="34"/>
        <v>44839</v>
      </c>
      <c r="C171" s="400" t="str">
        <f t="shared" si="35"/>
        <v>Day 2</v>
      </c>
      <c r="D171" s="411" t="s">
        <v>1784</v>
      </c>
      <c r="E171" s="403" t="str">
        <f t="shared" si="27"/>
        <v>Abriana</v>
      </c>
      <c r="F171" s="403" t="str">
        <f t="shared" si="28"/>
        <v>Koberzig</v>
      </c>
      <c r="G171" s="403" t="str">
        <f t="shared" si="29"/>
        <v>Ladies Senior</v>
      </c>
      <c r="H171" s="403" t="str">
        <f t="shared" si="30"/>
        <v>Nam Pres Ladies</v>
      </c>
      <c r="I171" s="402"/>
      <c r="J171" s="402" t="s">
        <v>1354</v>
      </c>
      <c r="K171" s="404">
        <v>160</v>
      </c>
      <c r="L171" s="405">
        <f t="shared" si="31"/>
        <v>21.7</v>
      </c>
      <c r="M171" s="405">
        <f t="shared" si="32"/>
        <v>21.7</v>
      </c>
    </row>
    <row r="172" spans="1:13" hidden="1" x14ac:dyDescent="0.25">
      <c r="A172" s="400" t="str">
        <f t="shared" si="33"/>
        <v>Gus-2022-D2</v>
      </c>
      <c r="B172" s="401">
        <f t="shared" si="34"/>
        <v>44839</v>
      </c>
      <c r="C172" s="400" t="str">
        <f t="shared" si="35"/>
        <v>Day 2</v>
      </c>
      <c r="D172" s="411" t="s">
        <v>871</v>
      </c>
      <c r="E172" s="403" t="str">
        <f t="shared" si="27"/>
        <v>Renate</v>
      </c>
      <c r="F172" s="403" t="str">
        <f t="shared" si="28"/>
        <v>Gruttemeyer</v>
      </c>
      <c r="G172" s="403" t="str">
        <f t="shared" si="29"/>
        <v>Ladies Master</v>
      </c>
      <c r="H172" s="403" t="str">
        <f t="shared" si="30"/>
        <v>Nam Pres Ladies</v>
      </c>
      <c r="I172" s="402"/>
      <c r="J172" s="402" t="s">
        <v>1354</v>
      </c>
      <c r="K172" s="404">
        <v>165</v>
      </c>
      <c r="L172" s="405">
        <f t="shared" si="31"/>
        <v>24.1</v>
      </c>
      <c r="M172" s="405">
        <f t="shared" si="32"/>
        <v>24.1</v>
      </c>
    </row>
    <row r="173" spans="1:13" x14ac:dyDescent="0.25">
      <c r="A173" s="400" t="str">
        <f t="shared" ref="A173:A204" si="36">IF(D173="","",A172)</f>
        <v>Gus-2022-D2</v>
      </c>
      <c r="B173" s="401">
        <f t="shared" ref="B173:B204" si="37">IF(D173="","",B172)</f>
        <v>44839</v>
      </c>
      <c r="C173" s="400" t="str">
        <f t="shared" ref="C173:C204" si="38">IF(D173="","",C172)</f>
        <v>Day 2</v>
      </c>
      <c r="D173" s="411" t="s">
        <v>681</v>
      </c>
      <c r="E173" s="403" t="str">
        <f t="shared" si="27"/>
        <v>Elaine</v>
      </c>
      <c r="F173" s="403" t="str">
        <f t="shared" si="28"/>
        <v>Vorster</v>
      </c>
      <c r="G173" s="403" t="str">
        <f t="shared" si="29"/>
        <v>Ladies Veteran</v>
      </c>
      <c r="H173" s="403" t="str">
        <f t="shared" si="30"/>
        <v>Nam Pres Ladies</v>
      </c>
      <c r="I173" s="402" t="s">
        <v>19</v>
      </c>
      <c r="J173" s="402"/>
      <c r="K173" s="404">
        <v>61</v>
      </c>
      <c r="L173" s="405">
        <f t="shared" si="31"/>
        <v>2.2999999999999998</v>
      </c>
      <c r="M173" s="405">
        <f t="shared" si="32"/>
        <v>2.2999999999999998</v>
      </c>
    </row>
    <row r="174" spans="1:13" x14ac:dyDescent="0.25">
      <c r="A174" s="400" t="str">
        <f t="shared" si="36"/>
        <v>Gus-2022-D2</v>
      </c>
      <c r="B174" s="401">
        <f t="shared" si="37"/>
        <v>44839</v>
      </c>
      <c r="C174" s="400" t="str">
        <f t="shared" si="38"/>
        <v>Day 2</v>
      </c>
      <c r="D174" s="411" t="s">
        <v>2222</v>
      </c>
      <c r="E174" s="403" t="str">
        <f t="shared" si="27"/>
        <v>Wilna</v>
      </c>
      <c r="F174" s="403" t="str">
        <f t="shared" si="28"/>
        <v>Venter</v>
      </c>
      <c r="G174" s="403" t="str">
        <f t="shared" si="29"/>
        <v>Ladies Senior</v>
      </c>
      <c r="H174" s="403" t="str">
        <f t="shared" si="30"/>
        <v>SA Pres Ladies</v>
      </c>
      <c r="I174" s="402" t="s">
        <v>19</v>
      </c>
      <c r="J174" s="402"/>
      <c r="K174" s="404">
        <v>68</v>
      </c>
      <c r="L174" s="405">
        <f t="shared" si="31"/>
        <v>3.3</v>
      </c>
      <c r="M174" s="405">
        <f t="shared" si="32"/>
        <v>3.3</v>
      </c>
    </row>
    <row r="175" spans="1:13" x14ac:dyDescent="0.25">
      <c r="A175" s="400" t="str">
        <f t="shared" si="36"/>
        <v>Gus-2022-D2</v>
      </c>
      <c r="B175" s="401">
        <f t="shared" si="37"/>
        <v>44839</v>
      </c>
      <c r="C175" s="400" t="str">
        <f t="shared" si="38"/>
        <v>Day 2</v>
      </c>
      <c r="D175" s="411" t="s">
        <v>2223</v>
      </c>
      <c r="E175" s="403" t="str">
        <f t="shared" si="27"/>
        <v>Anet</v>
      </c>
      <c r="F175" s="403" t="str">
        <f t="shared" si="28"/>
        <v>Rheeder</v>
      </c>
      <c r="G175" s="403" t="str">
        <f t="shared" si="29"/>
        <v>Ladies Senior</v>
      </c>
      <c r="H175" s="403" t="str">
        <f t="shared" si="30"/>
        <v>SA Pres Ladies</v>
      </c>
      <c r="I175" s="402" t="s">
        <v>19</v>
      </c>
      <c r="J175" s="402"/>
      <c r="K175" s="404">
        <v>69</v>
      </c>
      <c r="L175" s="405">
        <f t="shared" si="31"/>
        <v>3.4</v>
      </c>
      <c r="M175" s="405">
        <f t="shared" si="32"/>
        <v>3.4</v>
      </c>
    </row>
    <row r="176" spans="1:13" x14ac:dyDescent="0.25">
      <c r="A176" s="400" t="str">
        <f t="shared" si="36"/>
        <v>Gus-2022-D2</v>
      </c>
      <c r="B176" s="401">
        <f t="shared" si="37"/>
        <v>44839</v>
      </c>
      <c r="C176" s="400" t="str">
        <f t="shared" si="38"/>
        <v>Day 2</v>
      </c>
      <c r="D176" s="411" t="s">
        <v>2225</v>
      </c>
      <c r="E176" s="403" t="str">
        <f t="shared" si="27"/>
        <v>Susan</v>
      </c>
      <c r="F176" s="403" t="str">
        <f t="shared" si="28"/>
        <v>Breet</v>
      </c>
      <c r="G176" s="403" t="str">
        <f t="shared" si="29"/>
        <v>Ladies Senior</v>
      </c>
      <c r="H176" s="403" t="str">
        <f t="shared" si="30"/>
        <v>SA Pres Ladies</v>
      </c>
      <c r="I176" s="402" t="s">
        <v>19</v>
      </c>
      <c r="J176" s="402"/>
      <c r="K176" s="404">
        <v>70</v>
      </c>
      <c r="L176" s="405">
        <f t="shared" si="31"/>
        <v>3.6</v>
      </c>
      <c r="M176" s="405">
        <f t="shared" si="32"/>
        <v>3.6</v>
      </c>
    </row>
    <row r="177" spans="1:13" x14ac:dyDescent="0.25">
      <c r="A177" s="400" t="str">
        <f t="shared" si="36"/>
        <v>Gus-2022-D2</v>
      </c>
      <c r="B177" s="401">
        <f t="shared" si="37"/>
        <v>44839</v>
      </c>
      <c r="C177" s="400" t="str">
        <f t="shared" si="38"/>
        <v>Day 2</v>
      </c>
      <c r="D177" s="411" t="s">
        <v>2227</v>
      </c>
      <c r="E177" s="403" t="str">
        <f t="shared" si="27"/>
        <v xml:space="preserve">Sue Anne </v>
      </c>
      <c r="F177" s="403" t="str">
        <f t="shared" si="28"/>
        <v>Botha</v>
      </c>
      <c r="G177" s="403" t="str">
        <f t="shared" si="29"/>
        <v>Ladies Senior</v>
      </c>
      <c r="H177" s="403" t="str">
        <f t="shared" si="30"/>
        <v>SA Pres Ladies</v>
      </c>
      <c r="I177" s="402"/>
      <c r="J177" s="402"/>
      <c r="K177" s="404"/>
      <c r="L177" s="405" t="str">
        <f t="shared" si="31"/>
        <v/>
      </c>
      <c r="M177" s="405" t="str">
        <f t="shared" si="32"/>
        <v/>
      </c>
    </row>
    <row r="178" spans="1:13" x14ac:dyDescent="0.25">
      <c r="A178" s="400" t="str">
        <f t="shared" si="36"/>
        <v>Gus-2022-D2</v>
      </c>
      <c r="B178" s="401">
        <f t="shared" si="37"/>
        <v>44839</v>
      </c>
      <c r="C178" s="400" t="str">
        <f t="shared" si="38"/>
        <v>Day 2</v>
      </c>
      <c r="D178" s="411" t="s">
        <v>2222</v>
      </c>
      <c r="E178" s="403" t="str">
        <f t="shared" si="27"/>
        <v>Wilna</v>
      </c>
      <c r="F178" s="403" t="str">
        <f t="shared" si="28"/>
        <v>Venter</v>
      </c>
      <c r="G178" s="403" t="str">
        <f t="shared" si="29"/>
        <v>Ladies Senior</v>
      </c>
      <c r="H178" s="403" t="str">
        <f t="shared" si="30"/>
        <v>SA Pres Ladies</v>
      </c>
      <c r="I178" s="402"/>
      <c r="J178" s="402"/>
      <c r="K178" s="404"/>
      <c r="L178" s="405" t="str">
        <f t="shared" si="31"/>
        <v/>
      </c>
      <c r="M178" s="405" t="str">
        <f t="shared" si="32"/>
        <v/>
      </c>
    </row>
    <row r="179" spans="1:13" x14ac:dyDescent="0.25">
      <c r="A179" s="400" t="str">
        <f t="shared" si="36"/>
        <v>Gus-2022-D2</v>
      </c>
      <c r="B179" s="401">
        <f t="shared" si="37"/>
        <v>44839</v>
      </c>
      <c r="C179" s="400" t="str">
        <f t="shared" si="38"/>
        <v>Day 2</v>
      </c>
      <c r="D179" s="411" t="s">
        <v>2228</v>
      </c>
      <c r="E179" s="403" t="str">
        <f t="shared" si="27"/>
        <v>Ilana</v>
      </c>
      <c r="F179" s="403" t="str">
        <f t="shared" si="28"/>
        <v>Bennett</v>
      </c>
      <c r="G179" s="403" t="str">
        <f t="shared" si="29"/>
        <v>Ladies Senior</v>
      </c>
      <c r="H179" s="403" t="str">
        <f t="shared" si="30"/>
        <v>SA Pres Ladies</v>
      </c>
      <c r="I179" s="402"/>
      <c r="J179" s="402"/>
      <c r="K179" s="404"/>
      <c r="L179" s="405" t="str">
        <f t="shared" si="31"/>
        <v/>
      </c>
      <c r="M179" s="405" t="str">
        <f t="shared" si="32"/>
        <v/>
      </c>
    </row>
    <row r="180" spans="1:13" x14ac:dyDescent="0.25">
      <c r="A180" s="400" t="str">
        <f t="shared" si="36"/>
        <v>Gus-2022-D2</v>
      </c>
      <c r="B180" s="401">
        <f t="shared" si="37"/>
        <v>44839</v>
      </c>
      <c r="C180" s="400" t="str">
        <f t="shared" si="38"/>
        <v>Day 2</v>
      </c>
      <c r="D180" s="411" t="s">
        <v>2226</v>
      </c>
      <c r="E180" s="403" t="str">
        <f t="shared" si="27"/>
        <v>Helen</v>
      </c>
      <c r="F180" s="403" t="str">
        <f t="shared" si="28"/>
        <v>Potgieter</v>
      </c>
      <c r="G180" s="403" t="str">
        <f t="shared" si="29"/>
        <v>Ladies Senior</v>
      </c>
      <c r="H180" s="403" t="str">
        <f t="shared" si="30"/>
        <v>SA Pres Ladies</v>
      </c>
      <c r="I180" s="402"/>
      <c r="J180" s="402"/>
      <c r="K180" s="404"/>
      <c r="L180" s="405" t="str">
        <f t="shared" si="31"/>
        <v/>
      </c>
      <c r="M180" s="405" t="str">
        <f t="shared" si="32"/>
        <v/>
      </c>
    </row>
    <row r="181" spans="1:13" x14ac:dyDescent="0.25">
      <c r="A181" s="400" t="str">
        <f t="shared" si="36"/>
        <v>Gus-2022-D2</v>
      </c>
      <c r="B181" s="401">
        <f t="shared" si="37"/>
        <v>44839</v>
      </c>
      <c r="C181" s="400" t="str">
        <f t="shared" si="38"/>
        <v>Day 2</v>
      </c>
      <c r="D181" s="411" t="s">
        <v>1683</v>
      </c>
      <c r="E181" s="403" t="str">
        <f t="shared" si="27"/>
        <v>Wanda</v>
      </c>
      <c r="F181" s="403" t="str">
        <f t="shared" si="28"/>
        <v>Enslin</v>
      </c>
      <c r="G181" s="403" t="str">
        <f t="shared" si="29"/>
        <v>Ladies Senior</v>
      </c>
      <c r="H181" s="403" t="str">
        <f t="shared" si="30"/>
        <v>Nam Pres Ladies</v>
      </c>
      <c r="I181" s="402"/>
      <c r="J181" s="402"/>
      <c r="K181" s="404"/>
      <c r="L181" s="405" t="str">
        <f t="shared" si="31"/>
        <v/>
      </c>
      <c r="M181" s="405" t="str">
        <f t="shared" si="32"/>
        <v/>
      </c>
    </row>
    <row r="182" spans="1:13" x14ac:dyDescent="0.25">
      <c r="A182" s="400" t="str">
        <f t="shared" si="36"/>
        <v>Gus-2022-D2</v>
      </c>
      <c r="B182" s="401">
        <f t="shared" si="37"/>
        <v>44839</v>
      </c>
      <c r="C182" s="400" t="str">
        <f t="shared" si="38"/>
        <v>Day 2</v>
      </c>
      <c r="D182" s="411" t="s">
        <v>1780</v>
      </c>
      <c r="E182" s="403" t="str">
        <f t="shared" si="27"/>
        <v>Cecilia</v>
      </c>
      <c r="F182" s="403" t="str">
        <f t="shared" si="28"/>
        <v>Brandt</v>
      </c>
      <c r="G182" s="403" t="str">
        <f t="shared" si="29"/>
        <v>Ladies Senior</v>
      </c>
      <c r="H182" s="403" t="str">
        <f t="shared" si="30"/>
        <v>Nam Pres Ladies</v>
      </c>
      <c r="I182" s="402"/>
      <c r="J182" s="402"/>
      <c r="K182" s="404"/>
      <c r="L182" s="405" t="str">
        <f t="shared" si="31"/>
        <v/>
      </c>
      <c r="M182" s="405" t="str">
        <f t="shared" si="32"/>
        <v/>
      </c>
    </row>
    <row r="183" spans="1:13" x14ac:dyDescent="0.25">
      <c r="A183" s="400" t="str">
        <f t="shared" si="36"/>
        <v>Gus-2022-D2</v>
      </c>
      <c r="B183" s="401">
        <f t="shared" si="37"/>
        <v>44839</v>
      </c>
      <c r="C183" s="400" t="str">
        <f t="shared" si="38"/>
        <v>Day 2</v>
      </c>
      <c r="D183" s="411" t="s">
        <v>1856</v>
      </c>
      <c r="E183" s="403" t="str">
        <f t="shared" si="27"/>
        <v>Breggie</v>
      </c>
      <c r="F183" s="403" t="str">
        <f t="shared" si="28"/>
        <v>Ferreira</v>
      </c>
      <c r="G183" s="403" t="str">
        <f t="shared" si="29"/>
        <v>Ladies Master</v>
      </c>
      <c r="H183" s="403" t="str">
        <f t="shared" si="30"/>
        <v>Nam Pres Ladies</v>
      </c>
      <c r="I183" s="402"/>
      <c r="J183" s="402"/>
      <c r="K183" s="404"/>
      <c r="L183" s="405" t="str">
        <f t="shared" si="31"/>
        <v/>
      </c>
      <c r="M183" s="405" t="str">
        <f t="shared" si="32"/>
        <v/>
      </c>
    </row>
    <row r="184" spans="1:13" x14ac:dyDescent="0.25">
      <c r="A184" s="400" t="str">
        <f t="shared" si="36"/>
        <v>Gus-2022-D2</v>
      </c>
      <c r="B184" s="401">
        <f t="shared" si="37"/>
        <v>44839</v>
      </c>
      <c r="C184" s="400" t="str">
        <f t="shared" si="38"/>
        <v>Day 2</v>
      </c>
      <c r="D184" s="411" t="s">
        <v>681</v>
      </c>
      <c r="E184" s="403" t="str">
        <f t="shared" si="27"/>
        <v>Elaine</v>
      </c>
      <c r="F184" s="403" t="str">
        <f t="shared" si="28"/>
        <v>Vorster</v>
      </c>
      <c r="G184" s="403" t="str">
        <f t="shared" si="29"/>
        <v>Ladies Veteran</v>
      </c>
      <c r="H184" s="403" t="str">
        <f t="shared" si="30"/>
        <v>Nam Pres Ladies</v>
      </c>
      <c r="I184" s="402"/>
      <c r="J184" s="402"/>
      <c r="K184" s="404"/>
      <c r="L184" s="405" t="str">
        <f t="shared" si="31"/>
        <v/>
      </c>
      <c r="M184" s="405" t="str">
        <f t="shared" si="32"/>
        <v/>
      </c>
    </row>
    <row r="185" spans="1:13" hidden="1" x14ac:dyDescent="0.25">
      <c r="A185" s="400" t="str">
        <f t="shared" si="36"/>
        <v>Gus-2022-D2</v>
      </c>
      <c r="B185" s="401">
        <f t="shared" si="37"/>
        <v>44839</v>
      </c>
      <c r="C185" s="400" t="str">
        <f t="shared" si="38"/>
        <v>Day 2</v>
      </c>
      <c r="D185" s="411" t="s">
        <v>1252</v>
      </c>
      <c r="E185" s="403" t="str">
        <f t="shared" si="27"/>
        <v>Martinus</v>
      </c>
      <c r="F185" s="403" t="str">
        <f t="shared" si="28"/>
        <v>Venter</v>
      </c>
      <c r="G185" s="403" t="str">
        <f t="shared" si="29"/>
        <v>Men Veteran</v>
      </c>
      <c r="H185" s="403" t="str">
        <f t="shared" si="30"/>
        <v>Nam Pres A</v>
      </c>
      <c r="I185" s="402"/>
      <c r="J185" s="402" t="s">
        <v>1354</v>
      </c>
      <c r="K185" s="404">
        <v>155</v>
      </c>
      <c r="L185" s="405">
        <f t="shared" si="31"/>
        <v>19.5</v>
      </c>
      <c r="M185" s="405">
        <f t="shared" si="32"/>
        <v>19.5</v>
      </c>
    </row>
    <row r="186" spans="1:13" hidden="1" x14ac:dyDescent="0.25">
      <c r="A186" s="400" t="str">
        <f t="shared" si="36"/>
        <v>Gus-2022-D2</v>
      </c>
      <c r="B186" s="401">
        <f t="shared" si="37"/>
        <v>44839</v>
      </c>
      <c r="C186" s="400" t="str">
        <f t="shared" si="38"/>
        <v>Day 2</v>
      </c>
      <c r="D186" s="411" t="s">
        <v>1727</v>
      </c>
      <c r="E186" s="403" t="str">
        <f t="shared" si="27"/>
        <v>Dylan</v>
      </c>
      <c r="F186" s="403" t="str">
        <f t="shared" si="28"/>
        <v>Peinke</v>
      </c>
      <c r="G186" s="403" t="str">
        <f t="shared" si="29"/>
        <v>Men Senior</v>
      </c>
      <c r="H186" s="403" t="str">
        <f t="shared" si="30"/>
        <v>SA Pres A</v>
      </c>
      <c r="I186" s="402"/>
      <c r="J186" s="402" t="s">
        <v>1354</v>
      </c>
      <c r="K186" s="404">
        <v>155</v>
      </c>
      <c r="L186" s="405">
        <f t="shared" si="31"/>
        <v>19.5</v>
      </c>
      <c r="M186" s="405">
        <f t="shared" si="32"/>
        <v>19.5</v>
      </c>
    </row>
    <row r="187" spans="1:13" hidden="1" x14ac:dyDescent="0.25">
      <c r="A187" s="400" t="str">
        <f t="shared" si="36"/>
        <v>Gus-2022-D2</v>
      </c>
      <c r="B187" s="401">
        <f t="shared" si="37"/>
        <v>44839</v>
      </c>
      <c r="C187" s="400" t="str">
        <f t="shared" si="38"/>
        <v>Day 2</v>
      </c>
      <c r="D187" s="411" t="s">
        <v>2180</v>
      </c>
      <c r="E187" s="403" t="str">
        <f t="shared" si="27"/>
        <v>Josh</v>
      </c>
      <c r="F187" s="403" t="str">
        <f t="shared" si="28"/>
        <v>Timm</v>
      </c>
      <c r="G187" s="403" t="str">
        <f t="shared" si="29"/>
        <v>Men Senior</v>
      </c>
      <c r="H187" s="403" t="str">
        <f t="shared" si="30"/>
        <v>SA Pres A</v>
      </c>
      <c r="I187" s="402"/>
      <c r="J187" s="402" t="s">
        <v>1354</v>
      </c>
      <c r="K187" s="404">
        <v>153</v>
      </c>
      <c r="L187" s="405">
        <f t="shared" si="31"/>
        <v>18.600000000000001</v>
      </c>
      <c r="M187" s="405">
        <f t="shared" si="32"/>
        <v>18.600000000000001</v>
      </c>
    </row>
    <row r="188" spans="1:13" hidden="1" x14ac:dyDescent="0.25">
      <c r="A188" s="400" t="str">
        <f t="shared" si="36"/>
        <v>Gus-2022-D2</v>
      </c>
      <c r="B188" s="401">
        <f t="shared" si="37"/>
        <v>44839</v>
      </c>
      <c r="C188" s="400" t="str">
        <f t="shared" si="38"/>
        <v>Day 2</v>
      </c>
      <c r="D188" s="411" t="s">
        <v>2177</v>
      </c>
      <c r="E188" s="403" t="str">
        <f t="shared" si="27"/>
        <v>Niel</v>
      </c>
      <c r="F188" s="403" t="str">
        <f t="shared" si="28"/>
        <v>Van Der Linde</v>
      </c>
      <c r="G188" s="403" t="str">
        <f t="shared" si="29"/>
        <v>Men Senior</v>
      </c>
      <c r="H188" s="403" t="str">
        <f t="shared" si="30"/>
        <v>SA Pres A</v>
      </c>
      <c r="I188" s="402"/>
      <c r="J188" s="402" t="s">
        <v>1355</v>
      </c>
      <c r="K188" s="404">
        <v>158</v>
      </c>
      <c r="L188" s="405">
        <f t="shared" si="31"/>
        <v>18.3</v>
      </c>
      <c r="M188" s="405">
        <f t="shared" si="32"/>
        <v>18.3</v>
      </c>
    </row>
    <row r="189" spans="1:13" hidden="1" x14ac:dyDescent="0.25">
      <c r="A189" s="400" t="str">
        <f t="shared" si="36"/>
        <v>Gus-2022-D2</v>
      </c>
      <c r="B189" s="401">
        <f t="shared" si="37"/>
        <v>44839</v>
      </c>
      <c r="C189" s="400" t="str">
        <f t="shared" si="38"/>
        <v>Day 2</v>
      </c>
      <c r="D189" s="411" t="s">
        <v>1727</v>
      </c>
      <c r="E189" s="403" t="str">
        <f t="shared" si="27"/>
        <v>Dylan</v>
      </c>
      <c r="F189" s="403" t="str">
        <f t="shared" si="28"/>
        <v>Peinke</v>
      </c>
      <c r="G189" s="403" t="str">
        <f t="shared" si="29"/>
        <v>Men Senior</v>
      </c>
      <c r="H189" s="403" t="str">
        <f t="shared" si="30"/>
        <v>SA Pres A</v>
      </c>
      <c r="I189" s="402"/>
      <c r="J189" s="402" t="s">
        <v>1354</v>
      </c>
      <c r="K189" s="404">
        <v>152</v>
      </c>
      <c r="L189" s="405">
        <f t="shared" si="31"/>
        <v>18.2</v>
      </c>
      <c r="M189" s="405">
        <f t="shared" si="32"/>
        <v>18.2</v>
      </c>
    </row>
    <row r="190" spans="1:13" hidden="1" x14ac:dyDescent="0.25">
      <c r="A190" s="400" t="str">
        <f t="shared" si="36"/>
        <v>Gus-2022-D2</v>
      </c>
      <c r="B190" s="401">
        <f t="shared" si="37"/>
        <v>44839</v>
      </c>
      <c r="C190" s="400" t="str">
        <f t="shared" si="38"/>
        <v>Day 2</v>
      </c>
      <c r="D190" s="411" t="s">
        <v>2178</v>
      </c>
      <c r="E190" s="403" t="str">
        <f t="shared" si="27"/>
        <v>Wesley</v>
      </c>
      <c r="F190" s="403" t="str">
        <f t="shared" si="28"/>
        <v>Renken</v>
      </c>
      <c r="G190" s="403" t="str">
        <f t="shared" si="29"/>
        <v>Men Senior</v>
      </c>
      <c r="H190" s="403" t="str">
        <f t="shared" si="30"/>
        <v>SA Pres A</v>
      </c>
      <c r="I190" s="402"/>
      <c r="J190" s="402" t="s">
        <v>1354</v>
      </c>
      <c r="K190" s="404">
        <v>151</v>
      </c>
      <c r="L190" s="405">
        <f t="shared" si="31"/>
        <v>17.8</v>
      </c>
      <c r="M190" s="405">
        <f t="shared" si="32"/>
        <v>17.8</v>
      </c>
    </row>
    <row r="191" spans="1:13" hidden="1" x14ac:dyDescent="0.25">
      <c r="A191" s="400" t="str">
        <f t="shared" si="36"/>
        <v>Gus-2022-D2</v>
      </c>
      <c r="B191" s="401">
        <f t="shared" si="37"/>
        <v>44839</v>
      </c>
      <c r="C191" s="400" t="str">
        <f t="shared" si="38"/>
        <v>Day 2</v>
      </c>
      <c r="D191" s="411" t="s">
        <v>1727</v>
      </c>
      <c r="E191" s="403" t="str">
        <f t="shared" si="27"/>
        <v>Dylan</v>
      </c>
      <c r="F191" s="403" t="str">
        <f t="shared" si="28"/>
        <v>Peinke</v>
      </c>
      <c r="G191" s="403" t="str">
        <f t="shared" si="29"/>
        <v>Men Senior</v>
      </c>
      <c r="H191" s="403" t="str">
        <f t="shared" si="30"/>
        <v>SA Pres A</v>
      </c>
      <c r="I191" s="402"/>
      <c r="J191" s="402" t="s">
        <v>1354</v>
      </c>
      <c r="K191" s="404">
        <v>147</v>
      </c>
      <c r="L191" s="405">
        <f t="shared" si="31"/>
        <v>16.2</v>
      </c>
      <c r="M191" s="405">
        <f t="shared" si="32"/>
        <v>16.2</v>
      </c>
    </row>
    <row r="192" spans="1:13" hidden="1" x14ac:dyDescent="0.25">
      <c r="A192" s="400" t="str">
        <f t="shared" si="36"/>
        <v>Gus-2022-D2</v>
      </c>
      <c r="B192" s="401">
        <f t="shared" si="37"/>
        <v>44839</v>
      </c>
      <c r="C192" s="400" t="str">
        <f t="shared" si="38"/>
        <v>Day 2</v>
      </c>
      <c r="D192" s="411" t="s">
        <v>2178</v>
      </c>
      <c r="E192" s="403" t="str">
        <f t="shared" si="27"/>
        <v>Wesley</v>
      </c>
      <c r="F192" s="403" t="str">
        <f t="shared" si="28"/>
        <v>Renken</v>
      </c>
      <c r="G192" s="403" t="str">
        <f t="shared" si="29"/>
        <v>Men Senior</v>
      </c>
      <c r="H192" s="403" t="str">
        <f t="shared" si="30"/>
        <v>SA Pres A</v>
      </c>
      <c r="I192" s="402"/>
      <c r="J192" s="402" t="s">
        <v>1354</v>
      </c>
      <c r="K192" s="404">
        <v>147</v>
      </c>
      <c r="L192" s="405">
        <f t="shared" si="31"/>
        <v>16.2</v>
      </c>
      <c r="M192" s="405">
        <f t="shared" si="32"/>
        <v>16.2</v>
      </c>
    </row>
    <row r="193" spans="1:13" hidden="1" x14ac:dyDescent="0.25">
      <c r="A193" s="400" t="str">
        <f t="shared" si="36"/>
        <v>Gus-2022-D2</v>
      </c>
      <c r="B193" s="401">
        <f t="shared" si="37"/>
        <v>44839</v>
      </c>
      <c r="C193" s="400" t="str">
        <f t="shared" si="38"/>
        <v>Day 2</v>
      </c>
      <c r="D193" s="411" t="s">
        <v>1252</v>
      </c>
      <c r="E193" s="403" t="str">
        <f t="shared" si="27"/>
        <v>Martinus</v>
      </c>
      <c r="F193" s="403" t="str">
        <f t="shared" si="28"/>
        <v>Venter</v>
      </c>
      <c r="G193" s="403" t="str">
        <f t="shared" si="29"/>
        <v>Men Veteran</v>
      </c>
      <c r="H193" s="403" t="str">
        <f t="shared" si="30"/>
        <v>Nam Pres A</v>
      </c>
      <c r="I193" s="402"/>
      <c r="J193" s="402" t="s">
        <v>1353</v>
      </c>
      <c r="K193" s="404">
        <v>109</v>
      </c>
      <c r="L193" s="405">
        <f t="shared" si="31"/>
        <v>15.9</v>
      </c>
      <c r="M193" s="405">
        <f t="shared" si="32"/>
        <v>15.9</v>
      </c>
    </row>
    <row r="194" spans="1:13" hidden="1" x14ac:dyDescent="0.25">
      <c r="A194" s="400" t="str">
        <f t="shared" si="36"/>
        <v>Gus-2022-D2</v>
      </c>
      <c r="B194" s="401">
        <f t="shared" si="37"/>
        <v>44839</v>
      </c>
      <c r="C194" s="400" t="str">
        <f t="shared" si="38"/>
        <v>Day 2</v>
      </c>
      <c r="D194" s="411" t="s">
        <v>1252</v>
      </c>
      <c r="E194" s="403" t="str">
        <f t="shared" ref="E194:E257" si="39">IF(D194="","",VLOOKUP(D194,Master,3,FALSE))</f>
        <v>Martinus</v>
      </c>
      <c r="F194" s="403" t="str">
        <f t="shared" ref="F194:F257" si="40">IF(D194="","",VLOOKUP(D194,Master,4,FALSE))</f>
        <v>Venter</v>
      </c>
      <c r="G194" s="403" t="str">
        <f t="shared" ref="G194:G257" si="41">IF(D194="","",VLOOKUP(D194,Master,5,FALSE))</f>
        <v>Men Veteran</v>
      </c>
      <c r="H194" s="403" t="str">
        <f t="shared" ref="H194:H257" si="42">IF(D194="","",VLOOKUP(D194,Master,2,FALSE))</f>
        <v>Nam Pres A</v>
      </c>
      <c r="I194" s="402"/>
      <c r="J194" s="402" t="s">
        <v>1353</v>
      </c>
      <c r="K194" s="404">
        <v>108</v>
      </c>
      <c r="L194" s="405">
        <f t="shared" ref="L194:L257" si="43">IF(K194="","",IF(I194="",ROUND(HLOOKUP(J194,kgList,K194,FALSE),1),ROUND(HLOOKUP(I194,kgList,K194,FALSE),1)))</f>
        <v>15.4</v>
      </c>
      <c r="M194" s="405">
        <f t="shared" ref="M194:M257" si="44">IF(L194="","",IF(COUNTA(I194:J194)&gt;1,"Edible or Inedible",IF(COUNTA(I194)=1,L194*1,IF(COUNTA(J194)=1,L194*1,"ERROR"))))</f>
        <v>15.4</v>
      </c>
    </row>
    <row r="195" spans="1:13" hidden="1" x14ac:dyDescent="0.25">
      <c r="A195" s="400" t="str">
        <f t="shared" si="36"/>
        <v>Gus-2022-D2</v>
      </c>
      <c r="B195" s="401">
        <f t="shared" si="37"/>
        <v>44839</v>
      </c>
      <c r="C195" s="400" t="str">
        <f t="shared" si="38"/>
        <v>Day 2</v>
      </c>
      <c r="D195" s="411" t="s">
        <v>653</v>
      </c>
      <c r="E195" s="403" t="str">
        <f t="shared" si="39"/>
        <v>Hennie</v>
      </c>
      <c r="F195" s="403" t="str">
        <f t="shared" si="40"/>
        <v>Roets</v>
      </c>
      <c r="G195" s="403" t="str">
        <f t="shared" si="41"/>
        <v>Men Veteran</v>
      </c>
      <c r="H195" s="403" t="str">
        <f t="shared" si="42"/>
        <v>Nam Pres A</v>
      </c>
      <c r="I195" s="402"/>
      <c r="J195" s="402" t="s">
        <v>1354</v>
      </c>
      <c r="K195" s="404">
        <v>144</v>
      </c>
      <c r="L195" s="405">
        <f t="shared" si="43"/>
        <v>15.1</v>
      </c>
      <c r="M195" s="405">
        <f t="shared" si="44"/>
        <v>15.1</v>
      </c>
    </row>
    <row r="196" spans="1:13" hidden="1" x14ac:dyDescent="0.25">
      <c r="A196" s="400" t="str">
        <f t="shared" si="36"/>
        <v>Gus-2022-D2</v>
      </c>
      <c r="B196" s="401">
        <f t="shared" si="37"/>
        <v>44839</v>
      </c>
      <c r="C196" s="400" t="str">
        <f t="shared" si="38"/>
        <v>Day 2</v>
      </c>
      <c r="D196" s="411" t="s">
        <v>2177</v>
      </c>
      <c r="E196" s="403" t="str">
        <f t="shared" si="39"/>
        <v>Niel</v>
      </c>
      <c r="F196" s="403" t="str">
        <f t="shared" si="40"/>
        <v>Van Der Linde</v>
      </c>
      <c r="G196" s="403" t="str">
        <f t="shared" si="41"/>
        <v>Men Senior</v>
      </c>
      <c r="H196" s="403" t="str">
        <f t="shared" si="42"/>
        <v>SA Pres A</v>
      </c>
      <c r="I196" s="402"/>
      <c r="J196" s="402" t="s">
        <v>1354</v>
      </c>
      <c r="K196" s="404">
        <v>138</v>
      </c>
      <c r="L196" s="405">
        <f t="shared" si="43"/>
        <v>13.1</v>
      </c>
      <c r="M196" s="405">
        <f t="shared" si="44"/>
        <v>13.1</v>
      </c>
    </row>
    <row r="197" spans="1:13" hidden="1" x14ac:dyDescent="0.25">
      <c r="A197" s="400" t="str">
        <f t="shared" si="36"/>
        <v>Gus-2022-D2</v>
      </c>
      <c r="B197" s="401">
        <f t="shared" si="37"/>
        <v>44839</v>
      </c>
      <c r="C197" s="400" t="str">
        <f t="shared" si="38"/>
        <v>Day 2</v>
      </c>
      <c r="D197" s="411" t="s">
        <v>2179</v>
      </c>
      <c r="E197" s="403" t="str">
        <f t="shared" si="39"/>
        <v>Mike</v>
      </c>
      <c r="F197" s="403" t="str">
        <f t="shared" si="40"/>
        <v>Karon</v>
      </c>
      <c r="G197" s="403" t="str">
        <f t="shared" si="41"/>
        <v>Men Senior</v>
      </c>
      <c r="H197" s="403" t="str">
        <f t="shared" si="42"/>
        <v>SA Pres A</v>
      </c>
      <c r="I197" s="402"/>
      <c r="J197" s="402" t="s">
        <v>1354</v>
      </c>
      <c r="K197" s="404">
        <v>137</v>
      </c>
      <c r="L197" s="405">
        <f t="shared" si="43"/>
        <v>12.8</v>
      </c>
      <c r="M197" s="405">
        <f t="shared" si="44"/>
        <v>12.8</v>
      </c>
    </row>
    <row r="198" spans="1:13" hidden="1" x14ac:dyDescent="0.25">
      <c r="A198" s="400" t="str">
        <f t="shared" si="36"/>
        <v>Gus-2022-D2</v>
      </c>
      <c r="B198" s="401">
        <f t="shared" si="37"/>
        <v>44839</v>
      </c>
      <c r="C198" s="400" t="str">
        <f t="shared" si="38"/>
        <v>Day 2</v>
      </c>
      <c r="D198" s="411" t="s">
        <v>1727</v>
      </c>
      <c r="E198" s="403" t="str">
        <f t="shared" si="39"/>
        <v>Dylan</v>
      </c>
      <c r="F198" s="403" t="str">
        <f t="shared" si="40"/>
        <v>Peinke</v>
      </c>
      <c r="G198" s="403" t="str">
        <f t="shared" si="41"/>
        <v>Men Senior</v>
      </c>
      <c r="H198" s="403" t="str">
        <f t="shared" si="42"/>
        <v>SA Pres A</v>
      </c>
      <c r="I198" s="402"/>
      <c r="J198" s="402" t="s">
        <v>1354</v>
      </c>
      <c r="K198" s="404">
        <v>135</v>
      </c>
      <c r="L198" s="405">
        <f t="shared" si="43"/>
        <v>12.1</v>
      </c>
      <c r="M198" s="405">
        <f t="shared" si="44"/>
        <v>12.1</v>
      </c>
    </row>
    <row r="199" spans="1:13" hidden="1" x14ac:dyDescent="0.25">
      <c r="A199" s="400" t="str">
        <f t="shared" si="36"/>
        <v>Gus-2022-D2</v>
      </c>
      <c r="B199" s="401">
        <f t="shared" si="37"/>
        <v>44839</v>
      </c>
      <c r="C199" s="400" t="str">
        <f t="shared" si="38"/>
        <v>Day 2</v>
      </c>
      <c r="D199" s="411" t="s">
        <v>631</v>
      </c>
      <c r="E199" s="403" t="str">
        <f t="shared" si="39"/>
        <v xml:space="preserve">Joe </v>
      </c>
      <c r="F199" s="403" t="str">
        <f t="shared" si="40"/>
        <v>Herman</v>
      </c>
      <c r="G199" s="403" t="str">
        <f t="shared" si="41"/>
        <v>Men Senior</v>
      </c>
      <c r="H199" s="403" t="str">
        <f t="shared" si="42"/>
        <v>Nam Pres A</v>
      </c>
      <c r="I199" s="402"/>
      <c r="J199" s="402" t="s">
        <v>1355</v>
      </c>
      <c r="K199" s="404">
        <v>139</v>
      </c>
      <c r="L199" s="405">
        <f t="shared" si="43"/>
        <v>11.7</v>
      </c>
      <c r="M199" s="405">
        <f t="shared" si="44"/>
        <v>11.7</v>
      </c>
    </row>
    <row r="200" spans="1:13" hidden="1" x14ac:dyDescent="0.25">
      <c r="A200" s="400" t="str">
        <f t="shared" si="36"/>
        <v>Gus-2022-D2</v>
      </c>
      <c r="B200" s="401">
        <f t="shared" si="37"/>
        <v>44839</v>
      </c>
      <c r="C200" s="400" t="str">
        <f t="shared" si="38"/>
        <v>Day 2</v>
      </c>
      <c r="D200" s="411" t="s">
        <v>2180</v>
      </c>
      <c r="E200" s="403" t="str">
        <f t="shared" si="39"/>
        <v>Josh</v>
      </c>
      <c r="F200" s="403" t="str">
        <f t="shared" si="40"/>
        <v>Timm</v>
      </c>
      <c r="G200" s="403" t="str">
        <f t="shared" si="41"/>
        <v>Men Senior</v>
      </c>
      <c r="H200" s="403" t="str">
        <f t="shared" si="42"/>
        <v>SA Pres A</v>
      </c>
      <c r="I200" s="402"/>
      <c r="J200" s="402" t="s">
        <v>1354</v>
      </c>
      <c r="K200" s="404">
        <v>133</v>
      </c>
      <c r="L200" s="405">
        <f t="shared" si="43"/>
        <v>11.5</v>
      </c>
      <c r="M200" s="405">
        <f t="shared" si="44"/>
        <v>11.5</v>
      </c>
    </row>
    <row r="201" spans="1:13" hidden="1" x14ac:dyDescent="0.25">
      <c r="A201" s="400" t="str">
        <f t="shared" si="36"/>
        <v>Gus-2022-D2</v>
      </c>
      <c r="B201" s="401">
        <f t="shared" si="37"/>
        <v>44839</v>
      </c>
      <c r="C201" s="400" t="str">
        <f t="shared" si="38"/>
        <v>Day 2</v>
      </c>
      <c r="D201" s="411" t="s">
        <v>2178</v>
      </c>
      <c r="E201" s="403" t="str">
        <f t="shared" si="39"/>
        <v>Wesley</v>
      </c>
      <c r="F201" s="403" t="str">
        <f t="shared" si="40"/>
        <v>Renken</v>
      </c>
      <c r="G201" s="403" t="str">
        <f t="shared" si="41"/>
        <v>Men Senior</v>
      </c>
      <c r="H201" s="403" t="str">
        <f t="shared" si="42"/>
        <v>SA Pres A</v>
      </c>
      <c r="I201" s="402"/>
      <c r="J201" s="402" t="s">
        <v>1354</v>
      </c>
      <c r="K201" s="404">
        <v>129</v>
      </c>
      <c r="L201" s="405">
        <f t="shared" si="43"/>
        <v>10.4</v>
      </c>
      <c r="M201" s="405">
        <f t="shared" si="44"/>
        <v>10.4</v>
      </c>
    </row>
    <row r="202" spans="1:13" hidden="1" x14ac:dyDescent="0.25">
      <c r="A202" s="400" t="str">
        <f t="shared" si="36"/>
        <v>Gus-2022-D2</v>
      </c>
      <c r="B202" s="401">
        <f t="shared" si="37"/>
        <v>44839</v>
      </c>
      <c r="C202" s="400" t="str">
        <f t="shared" si="38"/>
        <v>Day 2</v>
      </c>
      <c r="D202" s="411" t="s">
        <v>693</v>
      </c>
      <c r="E202" s="403" t="str">
        <f t="shared" si="39"/>
        <v>Louis</v>
      </c>
      <c r="F202" s="403" t="str">
        <f t="shared" si="40"/>
        <v>Fenaux</v>
      </c>
      <c r="G202" s="403" t="str">
        <f t="shared" si="41"/>
        <v>Men Veteran</v>
      </c>
      <c r="H202" s="403" t="str">
        <f t="shared" si="42"/>
        <v>Nam Pres A</v>
      </c>
      <c r="I202" s="402"/>
      <c r="J202" s="402" t="s">
        <v>1354</v>
      </c>
      <c r="K202" s="404">
        <v>129</v>
      </c>
      <c r="L202" s="405">
        <f t="shared" si="43"/>
        <v>10.4</v>
      </c>
      <c r="M202" s="405">
        <f t="shared" si="44"/>
        <v>10.4</v>
      </c>
    </row>
    <row r="203" spans="1:13" hidden="1" x14ac:dyDescent="0.25">
      <c r="A203" s="400" t="str">
        <f t="shared" si="36"/>
        <v>Gus-2022-D2</v>
      </c>
      <c r="B203" s="401">
        <f t="shared" si="37"/>
        <v>44839</v>
      </c>
      <c r="C203" s="400" t="str">
        <f t="shared" si="38"/>
        <v>Day 2</v>
      </c>
      <c r="D203" s="411" t="s">
        <v>693</v>
      </c>
      <c r="E203" s="403" t="str">
        <f t="shared" si="39"/>
        <v>Louis</v>
      </c>
      <c r="F203" s="403" t="str">
        <f t="shared" si="40"/>
        <v>Fenaux</v>
      </c>
      <c r="G203" s="403" t="str">
        <f t="shared" si="41"/>
        <v>Men Veteran</v>
      </c>
      <c r="H203" s="403" t="str">
        <f t="shared" si="42"/>
        <v>Nam Pres A</v>
      </c>
      <c r="I203" s="402"/>
      <c r="J203" s="402" t="s">
        <v>1354</v>
      </c>
      <c r="K203" s="404">
        <v>127</v>
      </c>
      <c r="L203" s="405">
        <f t="shared" si="43"/>
        <v>9.8000000000000007</v>
      </c>
      <c r="M203" s="405">
        <f t="shared" si="44"/>
        <v>9.8000000000000007</v>
      </c>
    </row>
    <row r="204" spans="1:13" hidden="1" x14ac:dyDescent="0.25">
      <c r="A204" s="400" t="str">
        <f t="shared" si="36"/>
        <v>Gus-2022-D2</v>
      </c>
      <c r="B204" s="401">
        <f t="shared" si="37"/>
        <v>44839</v>
      </c>
      <c r="C204" s="400" t="str">
        <f t="shared" si="38"/>
        <v>Day 2</v>
      </c>
      <c r="D204" s="411" t="s">
        <v>631</v>
      </c>
      <c r="E204" s="403" t="str">
        <f t="shared" si="39"/>
        <v xml:space="preserve">Joe </v>
      </c>
      <c r="F204" s="403" t="str">
        <f t="shared" si="40"/>
        <v>Herman</v>
      </c>
      <c r="G204" s="403" t="str">
        <f t="shared" si="41"/>
        <v>Men Senior</v>
      </c>
      <c r="H204" s="403" t="str">
        <f t="shared" si="42"/>
        <v>Nam Pres A</v>
      </c>
      <c r="I204" s="402" t="s">
        <v>19</v>
      </c>
      <c r="J204" s="402"/>
      <c r="K204" s="404">
        <v>55</v>
      </c>
      <c r="L204" s="405">
        <f t="shared" si="43"/>
        <v>1.7</v>
      </c>
      <c r="M204" s="405">
        <f t="shared" si="44"/>
        <v>1.7</v>
      </c>
    </row>
    <row r="205" spans="1:13" hidden="1" x14ac:dyDescent="0.25">
      <c r="A205" s="400" t="str">
        <f t="shared" ref="A205:A235" si="45">IF(D205="","",A204)</f>
        <v>Gus-2022-D2</v>
      </c>
      <c r="B205" s="401">
        <f t="shared" ref="B205:B235" si="46">IF(D205="","",B204)</f>
        <v>44839</v>
      </c>
      <c r="C205" s="400" t="str">
        <f t="shared" ref="C205:C235" si="47">IF(D205="","",C204)</f>
        <v>Day 2</v>
      </c>
      <c r="D205" s="411" t="s">
        <v>2180</v>
      </c>
      <c r="E205" s="403" t="str">
        <f t="shared" si="39"/>
        <v>Josh</v>
      </c>
      <c r="F205" s="403" t="str">
        <f t="shared" si="40"/>
        <v>Timm</v>
      </c>
      <c r="G205" s="403" t="str">
        <f t="shared" si="41"/>
        <v>Men Senior</v>
      </c>
      <c r="H205" s="403" t="str">
        <f t="shared" si="42"/>
        <v>SA Pres A</v>
      </c>
      <c r="I205" s="402"/>
      <c r="J205" s="402" t="s">
        <v>1354</v>
      </c>
      <c r="K205" s="404">
        <v>124</v>
      </c>
      <c r="L205" s="405">
        <f t="shared" si="43"/>
        <v>9.1</v>
      </c>
      <c r="M205" s="405">
        <f t="shared" si="44"/>
        <v>9.1</v>
      </c>
    </row>
    <row r="206" spans="1:13" hidden="1" x14ac:dyDescent="0.25">
      <c r="A206" s="400" t="str">
        <f t="shared" si="45"/>
        <v>Gus-2022-D2</v>
      </c>
      <c r="B206" s="401">
        <f t="shared" si="46"/>
        <v>44839</v>
      </c>
      <c r="C206" s="400" t="str">
        <f t="shared" si="47"/>
        <v>Day 2</v>
      </c>
      <c r="D206" s="411" t="s">
        <v>2180</v>
      </c>
      <c r="E206" s="403" t="str">
        <f t="shared" si="39"/>
        <v>Josh</v>
      </c>
      <c r="F206" s="403" t="str">
        <f t="shared" si="40"/>
        <v>Timm</v>
      </c>
      <c r="G206" s="403" t="str">
        <f t="shared" si="41"/>
        <v>Men Senior</v>
      </c>
      <c r="H206" s="403" t="str">
        <f t="shared" si="42"/>
        <v>SA Pres A</v>
      </c>
      <c r="I206" s="402"/>
      <c r="J206" s="402" t="s">
        <v>1354</v>
      </c>
      <c r="K206" s="404">
        <v>123</v>
      </c>
      <c r="L206" s="405">
        <f t="shared" si="43"/>
        <v>8.8000000000000007</v>
      </c>
      <c r="M206" s="405">
        <f t="shared" si="44"/>
        <v>8.8000000000000007</v>
      </c>
    </row>
    <row r="207" spans="1:13" hidden="1" x14ac:dyDescent="0.25">
      <c r="A207" s="400" t="str">
        <f t="shared" si="45"/>
        <v>Gus-2022-D2</v>
      </c>
      <c r="B207" s="401">
        <f t="shared" si="46"/>
        <v>44839</v>
      </c>
      <c r="C207" s="400" t="str">
        <f t="shared" si="47"/>
        <v>Day 2</v>
      </c>
      <c r="D207" s="411" t="s">
        <v>1728</v>
      </c>
      <c r="E207" s="403" t="str">
        <f t="shared" si="39"/>
        <v>Adriaan</v>
      </c>
      <c r="F207" s="403" t="str">
        <f t="shared" si="40"/>
        <v>Van Heerden</v>
      </c>
      <c r="G207" s="403" t="str">
        <f t="shared" si="41"/>
        <v>Men Senior</v>
      </c>
      <c r="H207" s="403" t="str">
        <f t="shared" si="42"/>
        <v>SA Pres A</v>
      </c>
      <c r="I207" s="402"/>
      <c r="J207" s="402" t="s">
        <v>1354</v>
      </c>
      <c r="K207" s="404">
        <v>122</v>
      </c>
      <c r="L207" s="405">
        <f t="shared" si="43"/>
        <v>8.6</v>
      </c>
      <c r="M207" s="405">
        <f t="shared" si="44"/>
        <v>8.6</v>
      </c>
    </row>
    <row r="208" spans="1:13" hidden="1" x14ac:dyDescent="0.25">
      <c r="A208" s="400" t="str">
        <f t="shared" si="45"/>
        <v>Gus-2022-D2</v>
      </c>
      <c r="B208" s="401">
        <f t="shared" si="46"/>
        <v>44839</v>
      </c>
      <c r="C208" s="400" t="str">
        <f t="shared" si="47"/>
        <v>Day 2</v>
      </c>
      <c r="D208" s="411" t="s">
        <v>2178</v>
      </c>
      <c r="E208" s="403" t="str">
        <f t="shared" si="39"/>
        <v>Wesley</v>
      </c>
      <c r="F208" s="403" t="str">
        <f t="shared" si="40"/>
        <v>Renken</v>
      </c>
      <c r="G208" s="403" t="str">
        <f t="shared" si="41"/>
        <v>Men Senior</v>
      </c>
      <c r="H208" s="403" t="str">
        <f t="shared" si="42"/>
        <v>SA Pres A</v>
      </c>
      <c r="I208" s="402"/>
      <c r="J208" s="402" t="s">
        <v>1354</v>
      </c>
      <c r="K208" s="404">
        <v>120</v>
      </c>
      <c r="L208" s="405">
        <f t="shared" si="43"/>
        <v>8.1</v>
      </c>
      <c r="M208" s="405">
        <f t="shared" si="44"/>
        <v>8.1</v>
      </c>
    </row>
    <row r="209" spans="1:13" hidden="1" x14ac:dyDescent="0.25">
      <c r="A209" s="400" t="str">
        <f t="shared" si="45"/>
        <v>Gus-2022-D2</v>
      </c>
      <c r="B209" s="401">
        <f t="shared" si="46"/>
        <v>44839</v>
      </c>
      <c r="C209" s="400" t="str">
        <f t="shared" si="47"/>
        <v>Day 2</v>
      </c>
      <c r="D209" s="411" t="s">
        <v>1267</v>
      </c>
      <c r="E209" s="403" t="str">
        <f t="shared" si="39"/>
        <v>Flippie</v>
      </c>
      <c r="F209" s="403" t="str">
        <f t="shared" si="40"/>
        <v>Scheepers</v>
      </c>
      <c r="G209" s="403" t="str">
        <f t="shared" si="41"/>
        <v>Men Veteran</v>
      </c>
      <c r="H209" s="403" t="str">
        <f t="shared" si="42"/>
        <v>Nam Pres B</v>
      </c>
      <c r="I209" s="402"/>
      <c r="J209" s="402" t="s">
        <v>1354</v>
      </c>
      <c r="K209" s="404">
        <v>159</v>
      </c>
      <c r="L209" s="405">
        <f t="shared" si="43"/>
        <v>21.3</v>
      </c>
      <c r="M209" s="405">
        <f t="shared" si="44"/>
        <v>21.3</v>
      </c>
    </row>
    <row r="210" spans="1:13" hidden="1" x14ac:dyDescent="0.25">
      <c r="A210" s="400" t="str">
        <f t="shared" si="45"/>
        <v>Gus-2022-D2</v>
      </c>
      <c r="B210" s="401">
        <f t="shared" si="46"/>
        <v>44839</v>
      </c>
      <c r="C210" s="400" t="str">
        <f t="shared" si="47"/>
        <v>Day 2</v>
      </c>
      <c r="D210" s="411" t="s">
        <v>864</v>
      </c>
      <c r="E210" s="403" t="str">
        <f t="shared" si="39"/>
        <v>Raymond</v>
      </c>
      <c r="F210" s="403" t="str">
        <f t="shared" si="40"/>
        <v>Duvenhage</v>
      </c>
      <c r="G210" s="403" t="str">
        <f t="shared" si="41"/>
        <v>Men Veteran</v>
      </c>
      <c r="H210" s="403" t="str">
        <f t="shared" si="42"/>
        <v>Nam Pres B</v>
      </c>
      <c r="I210" s="402"/>
      <c r="J210" s="402" t="s">
        <v>1354</v>
      </c>
      <c r="K210" s="404">
        <v>158</v>
      </c>
      <c r="L210" s="405">
        <f t="shared" si="43"/>
        <v>20.8</v>
      </c>
      <c r="M210" s="405">
        <f t="shared" si="44"/>
        <v>20.8</v>
      </c>
    </row>
    <row r="211" spans="1:13" hidden="1" x14ac:dyDescent="0.25">
      <c r="A211" s="400" t="str">
        <f t="shared" si="45"/>
        <v>Gus-2022-D2</v>
      </c>
      <c r="B211" s="401">
        <f t="shared" si="46"/>
        <v>44839</v>
      </c>
      <c r="C211" s="400" t="str">
        <f t="shared" si="47"/>
        <v>Day 2</v>
      </c>
      <c r="D211" s="411" t="s">
        <v>864</v>
      </c>
      <c r="E211" s="403" t="str">
        <f t="shared" si="39"/>
        <v>Raymond</v>
      </c>
      <c r="F211" s="403" t="str">
        <f t="shared" si="40"/>
        <v>Duvenhage</v>
      </c>
      <c r="G211" s="403" t="str">
        <f t="shared" si="41"/>
        <v>Men Veteran</v>
      </c>
      <c r="H211" s="403" t="str">
        <f t="shared" si="42"/>
        <v>Nam Pres B</v>
      </c>
      <c r="I211" s="402"/>
      <c r="J211" s="402" t="s">
        <v>1354</v>
      </c>
      <c r="K211" s="404">
        <v>153</v>
      </c>
      <c r="L211" s="405">
        <f t="shared" si="43"/>
        <v>18.600000000000001</v>
      </c>
      <c r="M211" s="405">
        <f t="shared" si="44"/>
        <v>18.600000000000001</v>
      </c>
    </row>
    <row r="212" spans="1:13" hidden="1" x14ac:dyDescent="0.25">
      <c r="A212" s="400" t="str">
        <f t="shared" si="45"/>
        <v>Gus-2022-D2</v>
      </c>
      <c r="B212" s="401">
        <f t="shared" si="46"/>
        <v>44839</v>
      </c>
      <c r="C212" s="400" t="str">
        <f t="shared" si="47"/>
        <v>Day 2</v>
      </c>
      <c r="D212" s="411" t="s">
        <v>1970</v>
      </c>
      <c r="E212" s="403" t="str">
        <f t="shared" si="39"/>
        <v>Neil</v>
      </c>
      <c r="F212" s="403" t="str">
        <f t="shared" si="40"/>
        <v>Reynolds</v>
      </c>
      <c r="G212" s="403" t="str">
        <f t="shared" si="41"/>
        <v>Men Senior</v>
      </c>
      <c r="H212" s="403" t="str">
        <f t="shared" si="42"/>
        <v>SA Pres B</v>
      </c>
      <c r="I212" s="402"/>
      <c r="J212" s="402"/>
      <c r="K212" s="404"/>
      <c r="L212" s="405" t="str">
        <f t="shared" si="43"/>
        <v/>
      </c>
      <c r="M212" s="405" t="str">
        <f t="shared" si="44"/>
        <v/>
      </c>
    </row>
    <row r="213" spans="1:13" hidden="1" x14ac:dyDescent="0.25">
      <c r="A213" s="400" t="str">
        <f t="shared" si="45"/>
        <v>Gus-2022-D2</v>
      </c>
      <c r="B213" s="401">
        <f t="shared" si="46"/>
        <v>44839</v>
      </c>
      <c r="C213" s="400" t="str">
        <f t="shared" si="47"/>
        <v>Day 2</v>
      </c>
      <c r="D213" s="411" t="s">
        <v>866</v>
      </c>
      <c r="E213" s="403" t="str">
        <f t="shared" si="39"/>
        <v>Org</v>
      </c>
      <c r="F213" s="403" t="str">
        <f t="shared" si="40"/>
        <v>Van Rensburg</v>
      </c>
      <c r="G213" s="403" t="str">
        <f t="shared" si="41"/>
        <v>Men Senior</v>
      </c>
      <c r="H213" s="403" t="str">
        <f t="shared" si="42"/>
        <v>Nam Pres B</v>
      </c>
      <c r="I213" s="402"/>
      <c r="J213" s="402" t="s">
        <v>1353</v>
      </c>
      <c r="K213" s="404">
        <v>114</v>
      </c>
      <c r="L213" s="405">
        <f t="shared" si="43"/>
        <v>18.399999999999999</v>
      </c>
      <c r="M213" s="405">
        <f t="shared" si="44"/>
        <v>18.399999999999999</v>
      </c>
    </row>
    <row r="214" spans="1:13" hidden="1" x14ac:dyDescent="0.25">
      <c r="A214" s="400" t="str">
        <f t="shared" si="45"/>
        <v>Gus-2022-D2</v>
      </c>
      <c r="B214" s="401">
        <f t="shared" si="46"/>
        <v>44839</v>
      </c>
      <c r="C214" s="400" t="str">
        <f t="shared" si="47"/>
        <v>Day 2</v>
      </c>
      <c r="D214" s="411" t="s">
        <v>1733</v>
      </c>
      <c r="E214" s="403" t="str">
        <f t="shared" si="39"/>
        <v>Pieter</v>
      </c>
      <c r="F214" s="403" t="str">
        <f t="shared" si="40"/>
        <v>van Aarde</v>
      </c>
      <c r="G214" s="403" t="str">
        <f t="shared" si="41"/>
        <v>Men Senior</v>
      </c>
      <c r="H214" s="403" t="str">
        <f t="shared" si="42"/>
        <v>Nam Pres B</v>
      </c>
      <c r="I214" s="402"/>
      <c r="J214" s="402" t="s">
        <v>1354</v>
      </c>
      <c r="K214" s="404">
        <v>151</v>
      </c>
      <c r="L214" s="405">
        <f t="shared" si="43"/>
        <v>17.8</v>
      </c>
      <c r="M214" s="405">
        <f t="shared" si="44"/>
        <v>17.8</v>
      </c>
    </row>
    <row r="215" spans="1:13" hidden="1" x14ac:dyDescent="0.25">
      <c r="A215" s="400" t="str">
        <f t="shared" si="45"/>
        <v>Gus-2022-D2</v>
      </c>
      <c r="B215" s="401">
        <f t="shared" si="46"/>
        <v>44839</v>
      </c>
      <c r="C215" s="400" t="str">
        <f t="shared" si="47"/>
        <v>Day 2</v>
      </c>
      <c r="D215" s="411" t="s">
        <v>2194</v>
      </c>
      <c r="E215" s="403" t="str">
        <f t="shared" si="39"/>
        <v>Deon</v>
      </c>
      <c r="F215" s="403" t="str">
        <f t="shared" si="40"/>
        <v>St Clair-Whicker</v>
      </c>
      <c r="G215" s="403" t="str">
        <f t="shared" si="41"/>
        <v>Men Senior</v>
      </c>
      <c r="H215" s="403" t="str">
        <f t="shared" si="42"/>
        <v>SA Pres B</v>
      </c>
      <c r="I215" s="402"/>
      <c r="J215" s="402"/>
      <c r="K215" s="404"/>
      <c r="L215" s="405" t="str">
        <f t="shared" si="43"/>
        <v/>
      </c>
      <c r="M215" s="405" t="str">
        <f t="shared" si="44"/>
        <v/>
      </c>
    </row>
    <row r="216" spans="1:13" hidden="1" x14ac:dyDescent="0.25">
      <c r="A216" s="400" t="str">
        <f t="shared" si="45"/>
        <v>Gus-2022-D2</v>
      </c>
      <c r="B216" s="401">
        <f t="shared" si="46"/>
        <v>44839</v>
      </c>
      <c r="C216" s="400" t="str">
        <f t="shared" si="47"/>
        <v>Day 2</v>
      </c>
      <c r="D216" s="411" t="s">
        <v>866</v>
      </c>
      <c r="E216" s="403" t="str">
        <f t="shared" si="39"/>
        <v>Org</v>
      </c>
      <c r="F216" s="403" t="str">
        <f t="shared" si="40"/>
        <v>Van Rensburg</v>
      </c>
      <c r="G216" s="403" t="str">
        <f t="shared" si="41"/>
        <v>Men Senior</v>
      </c>
      <c r="H216" s="403" t="str">
        <f t="shared" si="42"/>
        <v>Nam Pres B</v>
      </c>
      <c r="I216" s="402"/>
      <c r="J216" s="402" t="s">
        <v>1354</v>
      </c>
      <c r="K216" s="404">
        <v>150</v>
      </c>
      <c r="L216" s="405">
        <f t="shared" si="43"/>
        <v>17.399999999999999</v>
      </c>
      <c r="M216" s="405">
        <f t="shared" si="44"/>
        <v>17.399999999999999</v>
      </c>
    </row>
    <row r="217" spans="1:13" hidden="1" x14ac:dyDescent="0.25">
      <c r="A217" s="400" t="str">
        <f t="shared" si="45"/>
        <v>Gus-2022-D2</v>
      </c>
      <c r="B217" s="401">
        <f t="shared" si="46"/>
        <v>44839</v>
      </c>
      <c r="C217" s="400" t="str">
        <f t="shared" si="47"/>
        <v>Day 2</v>
      </c>
      <c r="D217" s="411" t="s">
        <v>1891</v>
      </c>
      <c r="E217" s="403" t="str">
        <f t="shared" si="39"/>
        <v>William</v>
      </c>
      <c r="F217" s="403" t="str">
        <f t="shared" si="40"/>
        <v>Schickerling</v>
      </c>
      <c r="G217" s="403" t="str">
        <f t="shared" si="41"/>
        <v>Men Senior</v>
      </c>
      <c r="H217" s="403" t="str">
        <f t="shared" si="42"/>
        <v>Nam Pres B</v>
      </c>
      <c r="I217" s="402"/>
      <c r="J217" s="402" t="s">
        <v>1353</v>
      </c>
      <c r="K217" s="404">
        <v>111</v>
      </c>
      <c r="L217" s="405">
        <f t="shared" si="43"/>
        <v>16.899999999999999</v>
      </c>
      <c r="M217" s="405">
        <f t="shared" si="44"/>
        <v>16.899999999999999</v>
      </c>
    </row>
    <row r="218" spans="1:13" hidden="1" x14ac:dyDescent="0.25">
      <c r="A218" s="400" t="str">
        <f t="shared" si="45"/>
        <v>Gus-2022-D2</v>
      </c>
      <c r="B218" s="401">
        <f t="shared" si="46"/>
        <v>44839</v>
      </c>
      <c r="C218" s="400" t="str">
        <f t="shared" si="47"/>
        <v>Day 2</v>
      </c>
      <c r="D218" s="411" t="s">
        <v>2191</v>
      </c>
      <c r="E218" s="403" t="str">
        <f t="shared" si="39"/>
        <v>Wesley</v>
      </c>
      <c r="F218" s="403" t="str">
        <f t="shared" si="40"/>
        <v>Peens</v>
      </c>
      <c r="G218" s="403" t="str">
        <f t="shared" si="41"/>
        <v>Men Senior</v>
      </c>
      <c r="H218" s="403" t="str">
        <f t="shared" si="42"/>
        <v>SA Pres B</v>
      </c>
      <c r="I218" s="402"/>
      <c r="J218" s="402" t="s">
        <v>1353</v>
      </c>
      <c r="K218" s="404">
        <v>111</v>
      </c>
      <c r="L218" s="405">
        <f t="shared" si="43"/>
        <v>16.899999999999999</v>
      </c>
      <c r="M218" s="405">
        <f t="shared" si="44"/>
        <v>16.899999999999999</v>
      </c>
    </row>
    <row r="219" spans="1:13" hidden="1" x14ac:dyDescent="0.25">
      <c r="A219" s="400" t="str">
        <f t="shared" si="45"/>
        <v>Gus-2022-D2</v>
      </c>
      <c r="B219" s="401">
        <f t="shared" si="46"/>
        <v>44839</v>
      </c>
      <c r="C219" s="400" t="str">
        <f t="shared" si="47"/>
        <v>Day 2</v>
      </c>
      <c r="D219" s="411" t="s">
        <v>1973</v>
      </c>
      <c r="E219" s="403" t="str">
        <f t="shared" si="39"/>
        <v>Deon</v>
      </c>
      <c r="F219" s="403" t="str">
        <f t="shared" si="40"/>
        <v>Van Emmenes</v>
      </c>
      <c r="G219" s="403" t="str">
        <f t="shared" si="41"/>
        <v>Men Senior</v>
      </c>
      <c r="H219" s="403" t="str">
        <f t="shared" si="42"/>
        <v>SA Pres B</v>
      </c>
      <c r="I219" s="402"/>
      <c r="J219" s="402" t="s">
        <v>1354</v>
      </c>
      <c r="K219" s="404">
        <v>146</v>
      </c>
      <c r="L219" s="405">
        <f t="shared" si="43"/>
        <v>15.9</v>
      </c>
      <c r="M219" s="405">
        <f t="shared" si="44"/>
        <v>15.9</v>
      </c>
    </row>
    <row r="220" spans="1:13" hidden="1" x14ac:dyDescent="0.25">
      <c r="A220" s="400" t="str">
        <f t="shared" si="45"/>
        <v>Gus-2022-D2</v>
      </c>
      <c r="B220" s="401">
        <f t="shared" si="46"/>
        <v>44839</v>
      </c>
      <c r="C220" s="400" t="str">
        <f t="shared" si="47"/>
        <v>Day 2</v>
      </c>
      <c r="D220" s="411" t="s">
        <v>2191</v>
      </c>
      <c r="E220" s="403" t="str">
        <f t="shared" si="39"/>
        <v>Wesley</v>
      </c>
      <c r="F220" s="403" t="str">
        <f t="shared" si="40"/>
        <v>Peens</v>
      </c>
      <c r="G220" s="403" t="str">
        <f t="shared" si="41"/>
        <v>Men Senior</v>
      </c>
      <c r="H220" s="403" t="str">
        <f t="shared" si="42"/>
        <v>SA Pres B</v>
      </c>
      <c r="I220" s="402"/>
      <c r="J220" s="402" t="s">
        <v>1354</v>
      </c>
      <c r="K220" s="404">
        <v>143</v>
      </c>
      <c r="L220" s="405">
        <f t="shared" si="43"/>
        <v>14.8</v>
      </c>
      <c r="M220" s="405">
        <f t="shared" si="44"/>
        <v>14.8</v>
      </c>
    </row>
    <row r="221" spans="1:13" hidden="1" x14ac:dyDescent="0.25">
      <c r="A221" s="400" t="str">
        <f t="shared" si="45"/>
        <v>Gus-2022-D2</v>
      </c>
      <c r="B221" s="401">
        <f t="shared" si="46"/>
        <v>44839</v>
      </c>
      <c r="C221" s="400" t="str">
        <f t="shared" si="47"/>
        <v>Day 2</v>
      </c>
      <c r="D221" s="411" t="s">
        <v>2190</v>
      </c>
      <c r="E221" s="403" t="str">
        <f t="shared" si="39"/>
        <v>Deon</v>
      </c>
      <c r="F221" s="403" t="str">
        <f t="shared" si="40"/>
        <v>Verster</v>
      </c>
      <c r="G221" s="403" t="str">
        <f t="shared" si="41"/>
        <v>Men Senior</v>
      </c>
      <c r="H221" s="403" t="str">
        <f t="shared" si="42"/>
        <v>SA Pres B</v>
      </c>
      <c r="I221" s="402"/>
      <c r="J221" s="402" t="s">
        <v>1355</v>
      </c>
      <c r="K221" s="404">
        <v>148</v>
      </c>
      <c r="L221" s="405">
        <f t="shared" si="43"/>
        <v>14.6</v>
      </c>
      <c r="M221" s="405">
        <f t="shared" si="44"/>
        <v>14.6</v>
      </c>
    </row>
    <row r="222" spans="1:13" hidden="1" x14ac:dyDescent="0.25">
      <c r="A222" s="400" t="str">
        <f t="shared" si="45"/>
        <v>Gus-2022-D2</v>
      </c>
      <c r="B222" s="401">
        <f t="shared" si="46"/>
        <v>44839</v>
      </c>
      <c r="C222" s="400" t="str">
        <f t="shared" si="47"/>
        <v>Day 2</v>
      </c>
      <c r="D222" s="411" t="s">
        <v>2192</v>
      </c>
      <c r="E222" s="403" t="str">
        <f t="shared" si="39"/>
        <v>Elmaine</v>
      </c>
      <c r="F222" s="403" t="str">
        <f t="shared" si="40"/>
        <v>Terblanche</v>
      </c>
      <c r="G222" s="403" t="str">
        <f t="shared" si="41"/>
        <v>Men Senior</v>
      </c>
      <c r="H222" s="403" t="str">
        <f t="shared" si="42"/>
        <v>SA Pres B</v>
      </c>
      <c r="I222" s="402"/>
      <c r="J222" s="402"/>
      <c r="K222" s="404"/>
      <c r="L222" s="405" t="str">
        <f t="shared" si="43"/>
        <v/>
      </c>
      <c r="M222" s="405" t="str">
        <f t="shared" si="44"/>
        <v/>
      </c>
    </row>
    <row r="223" spans="1:13" hidden="1" x14ac:dyDescent="0.25">
      <c r="A223" s="400" t="str">
        <f t="shared" si="45"/>
        <v>Gus-2022-D2</v>
      </c>
      <c r="B223" s="401">
        <f t="shared" si="46"/>
        <v>44839</v>
      </c>
      <c r="C223" s="400" t="str">
        <f t="shared" si="47"/>
        <v>Day 2</v>
      </c>
      <c r="D223" s="411" t="s">
        <v>2190</v>
      </c>
      <c r="E223" s="403" t="str">
        <f t="shared" si="39"/>
        <v>Deon</v>
      </c>
      <c r="F223" s="403" t="str">
        <f t="shared" si="40"/>
        <v>Verster</v>
      </c>
      <c r="G223" s="403" t="str">
        <f t="shared" si="41"/>
        <v>Men Senior</v>
      </c>
      <c r="H223" s="403" t="str">
        <f t="shared" si="42"/>
        <v>SA Pres B</v>
      </c>
      <c r="I223" s="402"/>
      <c r="J223" s="402" t="s">
        <v>1354</v>
      </c>
      <c r="K223" s="404">
        <v>141</v>
      </c>
      <c r="L223" s="405">
        <f t="shared" si="43"/>
        <v>14.1</v>
      </c>
      <c r="M223" s="405">
        <f t="shared" si="44"/>
        <v>14.1</v>
      </c>
    </row>
    <row r="224" spans="1:13" hidden="1" x14ac:dyDescent="0.25">
      <c r="A224" s="400" t="str">
        <f t="shared" si="45"/>
        <v>Gus-2022-D2</v>
      </c>
      <c r="B224" s="401">
        <f t="shared" si="46"/>
        <v>44839</v>
      </c>
      <c r="C224" s="400" t="str">
        <f t="shared" si="47"/>
        <v>Day 2</v>
      </c>
      <c r="D224" s="411" t="s">
        <v>2191</v>
      </c>
      <c r="E224" s="403" t="str">
        <f t="shared" si="39"/>
        <v>Wesley</v>
      </c>
      <c r="F224" s="403" t="str">
        <f t="shared" si="40"/>
        <v>Peens</v>
      </c>
      <c r="G224" s="403" t="str">
        <f t="shared" si="41"/>
        <v>Men Senior</v>
      </c>
      <c r="H224" s="403" t="str">
        <f t="shared" si="42"/>
        <v>SA Pres B</v>
      </c>
      <c r="I224" s="402"/>
      <c r="J224" s="402" t="s">
        <v>1353</v>
      </c>
      <c r="K224" s="404">
        <v>103</v>
      </c>
      <c r="L224" s="405">
        <f t="shared" si="43"/>
        <v>13.2</v>
      </c>
      <c r="M224" s="405">
        <f t="shared" si="44"/>
        <v>13.2</v>
      </c>
    </row>
    <row r="225" spans="1:13" hidden="1" x14ac:dyDescent="0.25">
      <c r="A225" s="400" t="str">
        <f t="shared" si="45"/>
        <v>Gus-2022-D2</v>
      </c>
      <c r="B225" s="401">
        <f t="shared" si="46"/>
        <v>44839</v>
      </c>
      <c r="C225" s="400" t="str">
        <f t="shared" si="47"/>
        <v>Day 2</v>
      </c>
      <c r="D225" s="411" t="s">
        <v>1610</v>
      </c>
      <c r="E225" s="403" t="str">
        <f t="shared" si="39"/>
        <v>Stefano</v>
      </c>
      <c r="F225" s="403" t="str">
        <f t="shared" si="40"/>
        <v>Strappazzon</v>
      </c>
      <c r="G225" s="403" t="str">
        <f t="shared" si="41"/>
        <v>Men Veteran</v>
      </c>
      <c r="H225" s="403" t="str">
        <f t="shared" si="42"/>
        <v>Nam Pres B</v>
      </c>
      <c r="I225" s="402"/>
      <c r="J225" s="402" t="s">
        <v>1354</v>
      </c>
      <c r="K225" s="404">
        <v>138</v>
      </c>
      <c r="L225" s="405">
        <f t="shared" si="43"/>
        <v>13.1</v>
      </c>
      <c r="M225" s="405">
        <f t="shared" si="44"/>
        <v>13.1</v>
      </c>
    </row>
    <row r="226" spans="1:13" hidden="1" x14ac:dyDescent="0.25">
      <c r="A226" s="400" t="str">
        <f t="shared" si="45"/>
        <v>Gus-2022-D2</v>
      </c>
      <c r="B226" s="401">
        <f t="shared" si="46"/>
        <v>44839</v>
      </c>
      <c r="C226" s="400" t="str">
        <f t="shared" si="47"/>
        <v>Day 2</v>
      </c>
      <c r="D226" s="411" t="s">
        <v>2268</v>
      </c>
      <c r="E226" s="403" t="str">
        <f t="shared" si="39"/>
        <v>Deon</v>
      </c>
      <c r="F226" s="403" t="str">
        <f t="shared" si="40"/>
        <v>Eksteen</v>
      </c>
      <c r="G226" s="403" t="str">
        <f t="shared" si="41"/>
        <v>Men Senior</v>
      </c>
      <c r="H226" s="403" t="str">
        <f t="shared" si="42"/>
        <v>SA Pres Inland</v>
      </c>
      <c r="I226" s="402"/>
      <c r="J226" s="402"/>
      <c r="K226" s="404"/>
      <c r="L226" s="405" t="str">
        <f t="shared" si="43"/>
        <v/>
      </c>
      <c r="M226" s="405" t="str">
        <f t="shared" si="44"/>
        <v/>
      </c>
    </row>
    <row r="227" spans="1:13" hidden="1" x14ac:dyDescent="0.25">
      <c r="A227" s="400" t="str">
        <f t="shared" si="45"/>
        <v>Gus-2022-D2</v>
      </c>
      <c r="B227" s="401">
        <f t="shared" si="46"/>
        <v>44839</v>
      </c>
      <c r="C227" s="400" t="str">
        <f t="shared" si="47"/>
        <v>Day 2</v>
      </c>
      <c r="D227" s="411" t="s">
        <v>2269</v>
      </c>
      <c r="E227" s="403" t="str">
        <f t="shared" si="39"/>
        <v>Hardus</v>
      </c>
      <c r="F227" s="403" t="str">
        <f t="shared" si="40"/>
        <v>Jacobs</v>
      </c>
      <c r="G227" s="403" t="str">
        <f t="shared" si="41"/>
        <v>Men Senior</v>
      </c>
      <c r="H227" s="403" t="str">
        <f t="shared" si="42"/>
        <v>SA Pres Inland</v>
      </c>
      <c r="I227" s="402"/>
      <c r="J227" s="402"/>
      <c r="K227" s="404"/>
      <c r="L227" s="405" t="str">
        <f t="shared" si="43"/>
        <v/>
      </c>
      <c r="M227" s="405" t="str">
        <f t="shared" si="44"/>
        <v/>
      </c>
    </row>
    <row r="228" spans="1:13" hidden="1" x14ac:dyDescent="0.25">
      <c r="A228" s="400" t="str">
        <f t="shared" si="45"/>
        <v>Gus-2022-D2</v>
      </c>
      <c r="B228" s="401">
        <f t="shared" si="46"/>
        <v>44839</v>
      </c>
      <c r="C228" s="400" t="str">
        <f t="shared" si="47"/>
        <v>Day 2</v>
      </c>
      <c r="D228" s="411" t="s">
        <v>2217</v>
      </c>
      <c r="E228" s="403" t="str">
        <f t="shared" si="39"/>
        <v>JB</v>
      </c>
      <c r="F228" s="403" t="str">
        <f t="shared" si="40"/>
        <v>Theron</v>
      </c>
      <c r="G228" s="403" t="str">
        <f t="shared" si="41"/>
        <v>Men Senior</v>
      </c>
      <c r="H228" s="403" t="str">
        <f t="shared" si="42"/>
        <v>SA Pres Inland</v>
      </c>
      <c r="I228" s="402"/>
      <c r="J228" s="402" t="s">
        <v>1354</v>
      </c>
      <c r="K228" s="404">
        <v>164</v>
      </c>
      <c r="L228" s="405">
        <f t="shared" si="43"/>
        <v>23.6</v>
      </c>
      <c r="M228" s="405">
        <f t="shared" si="44"/>
        <v>23.6</v>
      </c>
    </row>
    <row r="229" spans="1:13" hidden="1" x14ac:dyDescent="0.25">
      <c r="A229" s="400" t="str">
        <f t="shared" si="45"/>
        <v>Gus-2022-D2</v>
      </c>
      <c r="B229" s="401">
        <f t="shared" si="46"/>
        <v>44839</v>
      </c>
      <c r="C229" s="400" t="str">
        <f t="shared" si="47"/>
        <v>Day 2</v>
      </c>
      <c r="D229" s="411" t="s">
        <v>588</v>
      </c>
      <c r="E229" s="403" t="str">
        <f t="shared" si="39"/>
        <v>Maritz</v>
      </c>
      <c r="F229" s="403" t="str">
        <f t="shared" si="40"/>
        <v>Jansen van Vuuren</v>
      </c>
      <c r="G229" s="403" t="str">
        <f t="shared" si="41"/>
        <v>Men Veteran</v>
      </c>
      <c r="H229" s="403" t="str">
        <f t="shared" si="42"/>
        <v>Nam Pres Veterans</v>
      </c>
      <c r="I229" s="402"/>
      <c r="J229" s="402" t="s">
        <v>1353</v>
      </c>
      <c r="K229" s="404">
        <v>122</v>
      </c>
      <c r="L229" s="405">
        <f t="shared" si="43"/>
        <v>23</v>
      </c>
      <c r="M229" s="405">
        <f t="shared" si="44"/>
        <v>23</v>
      </c>
    </row>
    <row r="230" spans="1:13" hidden="1" x14ac:dyDescent="0.25">
      <c r="A230" s="400" t="str">
        <f t="shared" si="45"/>
        <v>Gus-2022-D2</v>
      </c>
      <c r="B230" s="401">
        <f t="shared" si="46"/>
        <v>44839</v>
      </c>
      <c r="C230" s="400" t="str">
        <f t="shared" si="47"/>
        <v>Day 2</v>
      </c>
      <c r="D230" s="411" t="s">
        <v>616</v>
      </c>
      <c r="E230" s="403" t="str">
        <f t="shared" si="39"/>
        <v>Werner</v>
      </c>
      <c r="F230" s="403" t="str">
        <f t="shared" si="40"/>
        <v>Van Riet</v>
      </c>
      <c r="G230" s="403" t="str">
        <f t="shared" si="41"/>
        <v>Men Veteran</v>
      </c>
      <c r="H230" s="403" t="str">
        <f t="shared" si="42"/>
        <v>Nam Pres Veterans</v>
      </c>
      <c r="I230" s="402" t="s">
        <v>19</v>
      </c>
      <c r="J230" s="402"/>
      <c r="K230" s="404">
        <v>107</v>
      </c>
      <c r="L230" s="405">
        <f t="shared" si="43"/>
        <v>13</v>
      </c>
      <c r="M230" s="405">
        <f t="shared" si="44"/>
        <v>13</v>
      </c>
    </row>
    <row r="231" spans="1:13" hidden="1" x14ac:dyDescent="0.25">
      <c r="A231" s="400" t="str">
        <f t="shared" si="45"/>
        <v>Gus-2022-D2</v>
      </c>
      <c r="B231" s="401">
        <f t="shared" si="46"/>
        <v>44839</v>
      </c>
      <c r="C231" s="400" t="str">
        <f t="shared" si="47"/>
        <v>Day 2</v>
      </c>
      <c r="D231" s="411" t="s">
        <v>543</v>
      </c>
      <c r="E231" s="403" t="str">
        <f t="shared" si="39"/>
        <v>Morne</v>
      </c>
      <c r="F231" s="403" t="str">
        <f t="shared" si="40"/>
        <v>Horn</v>
      </c>
      <c r="G231" s="403" t="str">
        <f t="shared" si="41"/>
        <v>Men Veteran</v>
      </c>
      <c r="H231" s="403" t="str">
        <f t="shared" si="42"/>
        <v>Nam Pres Veterans</v>
      </c>
      <c r="I231" s="402"/>
      <c r="J231" s="402" t="s">
        <v>1354</v>
      </c>
      <c r="K231" s="404">
        <v>162</v>
      </c>
      <c r="L231" s="405">
        <f t="shared" si="43"/>
        <v>22.7</v>
      </c>
      <c r="M231" s="405">
        <f t="shared" si="44"/>
        <v>22.7</v>
      </c>
    </row>
    <row r="232" spans="1:13" hidden="1" x14ac:dyDescent="0.25">
      <c r="A232" s="400" t="str">
        <f t="shared" si="45"/>
        <v>Gus-2022-D2</v>
      </c>
      <c r="B232" s="401">
        <f t="shared" si="46"/>
        <v>44839</v>
      </c>
      <c r="C232" s="400" t="str">
        <f t="shared" si="47"/>
        <v>Day 2</v>
      </c>
      <c r="D232" s="411" t="s">
        <v>543</v>
      </c>
      <c r="E232" s="403" t="str">
        <f t="shared" si="39"/>
        <v>Morne</v>
      </c>
      <c r="F232" s="403" t="str">
        <f t="shared" si="40"/>
        <v>Horn</v>
      </c>
      <c r="G232" s="403" t="str">
        <f t="shared" si="41"/>
        <v>Men Veteran</v>
      </c>
      <c r="H232" s="403" t="str">
        <f t="shared" si="42"/>
        <v>Nam Pres Veterans</v>
      </c>
      <c r="I232" s="402"/>
      <c r="J232" s="402" t="s">
        <v>1353</v>
      </c>
      <c r="K232" s="404">
        <v>121</v>
      </c>
      <c r="L232" s="405">
        <f t="shared" si="43"/>
        <v>22.4</v>
      </c>
      <c r="M232" s="405">
        <f t="shared" si="44"/>
        <v>22.4</v>
      </c>
    </row>
    <row r="233" spans="1:13" hidden="1" x14ac:dyDescent="0.25">
      <c r="A233" s="400" t="str">
        <f t="shared" si="45"/>
        <v>Gus-2022-D2</v>
      </c>
      <c r="B233" s="401">
        <f t="shared" si="46"/>
        <v>44839</v>
      </c>
      <c r="C233" s="400" t="str">
        <f t="shared" si="47"/>
        <v>Day 2</v>
      </c>
      <c r="D233" s="411" t="s">
        <v>2217</v>
      </c>
      <c r="E233" s="403" t="str">
        <f t="shared" si="39"/>
        <v>JB</v>
      </c>
      <c r="F233" s="403" t="str">
        <f t="shared" si="40"/>
        <v>Theron</v>
      </c>
      <c r="G233" s="403" t="str">
        <f t="shared" si="41"/>
        <v>Men Senior</v>
      </c>
      <c r="H233" s="403" t="str">
        <f t="shared" si="42"/>
        <v>SA Pres Inland</v>
      </c>
      <c r="I233" s="402"/>
      <c r="J233" s="402" t="s">
        <v>1354</v>
      </c>
      <c r="K233" s="404">
        <v>160</v>
      </c>
      <c r="L233" s="405">
        <f t="shared" si="43"/>
        <v>21.7</v>
      </c>
      <c r="M233" s="405">
        <f t="shared" si="44"/>
        <v>21.7</v>
      </c>
    </row>
    <row r="234" spans="1:13" hidden="1" x14ac:dyDescent="0.25">
      <c r="A234" s="400" t="str">
        <f t="shared" si="45"/>
        <v>Gus-2022-D2</v>
      </c>
      <c r="B234" s="401">
        <f t="shared" si="46"/>
        <v>44839</v>
      </c>
      <c r="C234" s="400" t="str">
        <f t="shared" si="47"/>
        <v>Day 2</v>
      </c>
      <c r="D234" s="411" t="s">
        <v>616</v>
      </c>
      <c r="E234" s="403" t="str">
        <f t="shared" si="39"/>
        <v>Werner</v>
      </c>
      <c r="F234" s="403" t="str">
        <f t="shared" si="40"/>
        <v>Van Riet</v>
      </c>
      <c r="G234" s="403" t="str">
        <f t="shared" si="41"/>
        <v>Men Veteran</v>
      </c>
      <c r="H234" s="403" t="str">
        <f t="shared" si="42"/>
        <v>Nam Pres Veterans</v>
      </c>
      <c r="I234" s="402"/>
      <c r="J234" s="402" t="s">
        <v>1354</v>
      </c>
      <c r="K234" s="404">
        <v>160</v>
      </c>
      <c r="L234" s="405">
        <f t="shared" si="43"/>
        <v>21.7</v>
      </c>
      <c r="M234" s="405">
        <f t="shared" si="44"/>
        <v>21.7</v>
      </c>
    </row>
    <row r="235" spans="1:13" hidden="1" x14ac:dyDescent="0.25">
      <c r="A235" s="400" t="str">
        <f t="shared" si="45"/>
        <v>Gus-2022-D2</v>
      </c>
      <c r="B235" s="401">
        <f t="shared" si="46"/>
        <v>44839</v>
      </c>
      <c r="C235" s="400" t="str">
        <f t="shared" si="47"/>
        <v>Day 2</v>
      </c>
      <c r="D235" s="411" t="s">
        <v>616</v>
      </c>
      <c r="E235" s="403" t="str">
        <f t="shared" si="39"/>
        <v>Werner</v>
      </c>
      <c r="F235" s="403" t="str">
        <f t="shared" si="40"/>
        <v>Van Riet</v>
      </c>
      <c r="G235" s="403" t="str">
        <f t="shared" si="41"/>
        <v>Men Veteran</v>
      </c>
      <c r="H235" s="403" t="str">
        <f t="shared" si="42"/>
        <v>Nam Pres Veterans</v>
      </c>
      <c r="I235" s="402"/>
      <c r="J235" s="402" t="s">
        <v>1354</v>
      </c>
      <c r="K235" s="404">
        <v>158</v>
      </c>
      <c r="L235" s="405">
        <f t="shared" si="43"/>
        <v>20.8</v>
      </c>
      <c r="M235" s="405">
        <f t="shared" si="44"/>
        <v>20.8</v>
      </c>
    </row>
    <row r="236" spans="1:13" hidden="1" x14ac:dyDescent="0.25">
      <c r="A236" s="400" t="s">
        <v>2257</v>
      </c>
      <c r="B236" s="401">
        <v>44838</v>
      </c>
      <c r="C236" s="400" t="s">
        <v>1722</v>
      </c>
      <c r="D236" s="411" t="s">
        <v>2217</v>
      </c>
      <c r="E236" s="403" t="str">
        <f t="shared" si="39"/>
        <v>JB</v>
      </c>
      <c r="F236" s="403" t="str">
        <f t="shared" si="40"/>
        <v>Theron</v>
      </c>
      <c r="G236" s="403" t="str">
        <f t="shared" si="41"/>
        <v>Men Senior</v>
      </c>
      <c r="H236" s="403" t="str">
        <f t="shared" si="42"/>
        <v>SA Pres Inland</v>
      </c>
      <c r="I236" s="402"/>
      <c r="J236" s="402" t="s">
        <v>1354</v>
      </c>
      <c r="K236" s="404">
        <v>157</v>
      </c>
      <c r="L236" s="405">
        <f t="shared" si="43"/>
        <v>20.399999999999999</v>
      </c>
      <c r="M236" s="405">
        <f t="shared" si="44"/>
        <v>20.399999999999999</v>
      </c>
    </row>
    <row r="237" spans="1:13" hidden="1" x14ac:dyDescent="0.25">
      <c r="A237" s="400" t="str">
        <f t="shared" ref="A237:A267" si="48">IF(D237="","",A236)</f>
        <v>Gus-2022-D1</v>
      </c>
      <c r="B237" s="401">
        <f t="shared" ref="B237:B267" si="49">IF(D237="","",B236)</f>
        <v>44838</v>
      </c>
      <c r="C237" s="400" t="str">
        <f t="shared" ref="C237:C267" si="50">IF(D237="","",C236)</f>
        <v>Day 1</v>
      </c>
      <c r="D237" s="411" t="s">
        <v>2216</v>
      </c>
      <c r="E237" s="403" t="str">
        <f t="shared" si="39"/>
        <v>Steyn</v>
      </c>
      <c r="F237" s="403" t="str">
        <f t="shared" si="40"/>
        <v>Van Zyl</v>
      </c>
      <c r="G237" s="403" t="str">
        <f t="shared" si="41"/>
        <v>Men Senior</v>
      </c>
      <c r="H237" s="403" t="str">
        <f t="shared" si="42"/>
        <v>SA Pres Inland</v>
      </c>
      <c r="I237" s="402"/>
      <c r="J237" s="402" t="s">
        <v>1354</v>
      </c>
      <c r="K237" s="404">
        <v>156</v>
      </c>
      <c r="L237" s="405">
        <f t="shared" si="43"/>
        <v>19.899999999999999</v>
      </c>
      <c r="M237" s="405">
        <f t="shared" si="44"/>
        <v>19.899999999999999</v>
      </c>
    </row>
    <row r="238" spans="1:13" hidden="1" x14ac:dyDescent="0.25">
      <c r="A238" s="400" t="str">
        <f t="shared" si="48"/>
        <v>Gus-2022-D1</v>
      </c>
      <c r="B238" s="401">
        <f t="shared" si="49"/>
        <v>44838</v>
      </c>
      <c r="C238" s="400" t="str">
        <f t="shared" si="50"/>
        <v>Day 1</v>
      </c>
      <c r="D238" s="411" t="s">
        <v>543</v>
      </c>
      <c r="E238" s="403" t="str">
        <f t="shared" si="39"/>
        <v>Morne</v>
      </c>
      <c r="F238" s="403" t="str">
        <f t="shared" si="40"/>
        <v>Horn</v>
      </c>
      <c r="G238" s="403" t="str">
        <f t="shared" si="41"/>
        <v>Men Veteran</v>
      </c>
      <c r="H238" s="403" t="str">
        <f t="shared" si="42"/>
        <v>Nam Pres Veterans</v>
      </c>
      <c r="I238" s="402"/>
      <c r="J238" s="402" t="s">
        <v>1354</v>
      </c>
      <c r="K238" s="404">
        <v>154</v>
      </c>
      <c r="L238" s="405">
        <f t="shared" si="43"/>
        <v>19.100000000000001</v>
      </c>
      <c r="M238" s="405">
        <f t="shared" si="44"/>
        <v>19.100000000000001</v>
      </c>
    </row>
    <row r="239" spans="1:13" hidden="1" x14ac:dyDescent="0.25">
      <c r="A239" s="400" t="str">
        <f t="shared" si="48"/>
        <v>Gus-2022-D1</v>
      </c>
      <c r="B239" s="401">
        <f t="shared" si="49"/>
        <v>44838</v>
      </c>
      <c r="C239" s="400" t="str">
        <f t="shared" si="50"/>
        <v>Day 1</v>
      </c>
      <c r="D239" s="411" t="s">
        <v>616</v>
      </c>
      <c r="E239" s="403" t="str">
        <f t="shared" si="39"/>
        <v>Werner</v>
      </c>
      <c r="F239" s="403" t="str">
        <f t="shared" si="40"/>
        <v>Van Riet</v>
      </c>
      <c r="G239" s="403" t="str">
        <f t="shared" si="41"/>
        <v>Men Veteran</v>
      </c>
      <c r="H239" s="403" t="str">
        <f t="shared" si="42"/>
        <v>Nam Pres Veterans</v>
      </c>
      <c r="I239" s="402"/>
      <c r="J239" s="402" t="s">
        <v>1354</v>
      </c>
      <c r="K239" s="404">
        <v>153</v>
      </c>
      <c r="L239" s="405">
        <f t="shared" si="43"/>
        <v>18.600000000000001</v>
      </c>
      <c r="M239" s="405">
        <f t="shared" si="44"/>
        <v>18.600000000000001</v>
      </c>
    </row>
    <row r="240" spans="1:13" hidden="1" x14ac:dyDescent="0.25">
      <c r="A240" s="400" t="str">
        <f t="shared" si="48"/>
        <v>Gus-2022-D1</v>
      </c>
      <c r="B240" s="401">
        <f t="shared" si="49"/>
        <v>44838</v>
      </c>
      <c r="C240" s="400" t="str">
        <f t="shared" si="50"/>
        <v>Day 1</v>
      </c>
      <c r="D240" s="411" t="s">
        <v>616</v>
      </c>
      <c r="E240" s="403" t="str">
        <f t="shared" si="39"/>
        <v>Werner</v>
      </c>
      <c r="F240" s="403" t="str">
        <f t="shared" si="40"/>
        <v>Van Riet</v>
      </c>
      <c r="G240" s="403" t="str">
        <f t="shared" si="41"/>
        <v>Men Veteran</v>
      </c>
      <c r="H240" s="403" t="str">
        <f t="shared" si="42"/>
        <v>Nam Pres Veterans</v>
      </c>
      <c r="I240" s="402"/>
      <c r="J240" s="402" t="s">
        <v>1354</v>
      </c>
      <c r="K240" s="404">
        <v>152</v>
      </c>
      <c r="L240" s="405">
        <f t="shared" si="43"/>
        <v>18.2</v>
      </c>
      <c r="M240" s="405">
        <f t="shared" si="44"/>
        <v>18.2</v>
      </c>
    </row>
    <row r="241" spans="1:13" hidden="1" x14ac:dyDescent="0.25">
      <c r="A241" s="400" t="str">
        <f t="shared" si="48"/>
        <v>Gus-2022-D1</v>
      </c>
      <c r="B241" s="401">
        <f t="shared" si="49"/>
        <v>44838</v>
      </c>
      <c r="C241" s="400" t="str">
        <f t="shared" si="50"/>
        <v>Day 1</v>
      </c>
      <c r="D241" s="411" t="s">
        <v>2217</v>
      </c>
      <c r="E241" s="403" t="str">
        <f t="shared" si="39"/>
        <v>JB</v>
      </c>
      <c r="F241" s="403" t="str">
        <f t="shared" si="40"/>
        <v>Theron</v>
      </c>
      <c r="G241" s="403" t="str">
        <f t="shared" si="41"/>
        <v>Men Senior</v>
      </c>
      <c r="H241" s="403" t="str">
        <f t="shared" si="42"/>
        <v>SA Pres Inland</v>
      </c>
      <c r="I241" s="402"/>
      <c r="J241" s="402" t="s">
        <v>1354</v>
      </c>
      <c r="K241" s="404">
        <v>149</v>
      </c>
      <c r="L241" s="405">
        <f t="shared" si="43"/>
        <v>17</v>
      </c>
      <c r="M241" s="405">
        <f t="shared" si="44"/>
        <v>17</v>
      </c>
    </row>
    <row r="242" spans="1:13" hidden="1" x14ac:dyDescent="0.25">
      <c r="A242" s="400" t="str">
        <f t="shared" si="48"/>
        <v>Gus-2022-D1</v>
      </c>
      <c r="B242" s="401">
        <f t="shared" si="49"/>
        <v>44838</v>
      </c>
      <c r="C242" s="400" t="str">
        <f t="shared" si="50"/>
        <v>Day 1</v>
      </c>
      <c r="D242" s="411" t="s">
        <v>537</v>
      </c>
      <c r="E242" s="403" t="str">
        <f t="shared" si="39"/>
        <v>Willem</v>
      </c>
      <c r="F242" s="403" t="str">
        <f t="shared" si="40"/>
        <v>Steyn</v>
      </c>
      <c r="G242" s="403" t="str">
        <f t="shared" si="41"/>
        <v>Men Veteran</v>
      </c>
      <c r="H242" s="403" t="str">
        <f t="shared" si="42"/>
        <v>Nam Pres Veterans</v>
      </c>
      <c r="I242" s="402"/>
      <c r="J242" s="402" t="s">
        <v>1354</v>
      </c>
      <c r="K242" s="404">
        <v>146</v>
      </c>
      <c r="L242" s="405">
        <f t="shared" si="43"/>
        <v>15.9</v>
      </c>
      <c r="M242" s="405">
        <f t="shared" si="44"/>
        <v>15.9</v>
      </c>
    </row>
    <row r="243" spans="1:13" hidden="1" x14ac:dyDescent="0.25">
      <c r="A243" s="400" t="str">
        <f t="shared" si="48"/>
        <v>Gus-2022-D1</v>
      </c>
      <c r="B243" s="401">
        <f t="shared" si="49"/>
        <v>44838</v>
      </c>
      <c r="C243" s="400" t="str">
        <f t="shared" si="50"/>
        <v>Day 1</v>
      </c>
      <c r="D243" s="411" t="s">
        <v>537</v>
      </c>
      <c r="E243" s="403" t="str">
        <f t="shared" si="39"/>
        <v>Willem</v>
      </c>
      <c r="F243" s="403" t="str">
        <f t="shared" si="40"/>
        <v>Steyn</v>
      </c>
      <c r="G243" s="403" t="str">
        <f t="shared" si="41"/>
        <v>Men Veteran</v>
      </c>
      <c r="H243" s="403" t="str">
        <f t="shared" si="42"/>
        <v>Nam Pres Veterans</v>
      </c>
      <c r="I243" s="402"/>
      <c r="J243" s="402" t="s">
        <v>1354</v>
      </c>
      <c r="K243" s="404">
        <v>145</v>
      </c>
      <c r="L243" s="405">
        <f t="shared" si="43"/>
        <v>15.5</v>
      </c>
      <c r="M243" s="405">
        <f t="shared" si="44"/>
        <v>15.5</v>
      </c>
    </row>
    <row r="244" spans="1:13" ht="14.25" hidden="1" customHeight="1" x14ac:dyDescent="0.25">
      <c r="A244" s="400" t="str">
        <f t="shared" si="48"/>
        <v>Gus-2022-D1</v>
      </c>
      <c r="B244" s="401">
        <f t="shared" si="49"/>
        <v>44838</v>
      </c>
      <c r="C244" s="400" t="str">
        <f t="shared" si="50"/>
        <v>Day 1</v>
      </c>
      <c r="D244" s="411" t="s">
        <v>630</v>
      </c>
      <c r="E244" s="403" t="str">
        <f t="shared" si="39"/>
        <v>Olaf</v>
      </c>
      <c r="F244" s="403" t="str">
        <f t="shared" si="40"/>
        <v>Coetzee</v>
      </c>
      <c r="G244" s="403" t="str">
        <f t="shared" si="41"/>
        <v>Men Senior</v>
      </c>
      <c r="H244" s="403" t="str">
        <f t="shared" si="42"/>
        <v>Nam Pres Dev</v>
      </c>
      <c r="I244" s="402"/>
      <c r="J244" s="402" t="s">
        <v>1354</v>
      </c>
      <c r="K244" s="404">
        <v>165</v>
      </c>
      <c r="L244" s="405">
        <f t="shared" si="43"/>
        <v>24.1</v>
      </c>
      <c r="M244" s="405">
        <f t="shared" si="44"/>
        <v>24.1</v>
      </c>
    </row>
    <row r="245" spans="1:13" hidden="1" x14ac:dyDescent="0.25">
      <c r="A245" s="400" t="str">
        <f t="shared" si="48"/>
        <v>Gus-2022-D1</v>
      </c>
      <c r="B245" s="401">
        <f t="shared" si="49"/>
        <v>44838</v>
      </c>
      <c r="C245" s="400" t="str">
        <f t="shared" si="50"/>
        <v>Day 1</v>
      </c>
      <c r="D245" s="411" t="s">
        <v>630</v>
      </c>
      <c r="E245" s="403" t="str">
        <f t="shared" si="39"/>
        <v>Olaf</v>
      </c>
      <c r="F245" s="403" t="str">
        <f t="shared" si="40"/>
        <v>Coetzee</v>
      </c>
      <c r="G245" s="403" t="str">
        <f t="shared" si="41"/>
        <v>Men Senior</v>
      </c>
      <c r="H245" s="403" t="str">
        <f t="shared" si="42"/>
        <v>Nam Pres Dev</v>
      </c>
      <c r="I245" s="402"/>
      <c r="J245" s="402" t="s">
        <v>1354</v>
      </c>
      <c r="K245" s="404">
        <v>163</v>
      </c>
      <c r="L245" s="405">
        <f t="shared" si="43"/>
        <v>23.1</v>
      </c>
      <c r="M245" s="405">
        <f t="shared" si="44"/>
        <v>23.1</v>
      </c>
    </row>
    <row r="246" spans="1:13" hidden="1" x14ac:dyDescent="0.25">
      <c r="A246" s="400" t="str">
        <f t="shared" si="48"/>
        <v>Gus-2022-D1</v>
      </c>
      <c r="B246" s="401">
        <f t="shared" si="49"/>
        <v>44838</v>
      </c>
      <c r="C246" s="400" t="str">
        <f t="shared" si="50"/>
        <v>Day 1</v>
      </c>
      <c r="D246" s="411" t="s">
        <v>548</v>
      </c>
      <c r="E246" s="403" t="str">
        <f t="shared" si="39"/>
        <v>Heini</v>
      </c>
      <c r="F246" s="403" t="str">
        <f t="shared" si="40"/>
        <v>Zahrt</v>
      </c>
      <c r="G246" s="403" t="str">
        <f t="shared" si="41"/>
        <v>Men Senior</v>
      </c>
      <c r="H246" s="403" t="str">
        <f t="shared" si="42"/>
        <v>Nam Pres Dev</v>
      </c>
      <c r="I246" s="402" t="s">
        <v>19</v>
      </c>
      <c r="J246" s="402"/>
      <c r="K246" s="404">
        <v>56</v>
      </c>
      <c r="L246" s="405">
        <f t="shared" si="43"/>
        <v>1.8</v>
      </c>
      <c r="M246" s="405">
        <f t="shared" si="44"/>
        <v>1.8</v>
      </c>
    </row>
    <row r="247" spans="1:13" hidden="1" x14ac:dyDescent="0.25">
      <c r="A247" s="400" t="str">
        <f t="shared" si="48"/>
        <v>Gus-2022-D1</v>
      </c>
      <c r="B247" s="401">
        <f t="shared" si="49"/>
        <v>44838</v>
      </c>
      <c r="C247" s="400" t="str">
        <f t="shared" si="50"/>
        <v>Day 1</v>
      </c>
      <c r="D247" s="411" t="s">
        <v>630</v>
      </c>
      <c r="E247" s="403" t="str">
        <f t="shared" si="39"/>
        <v>Olaf</v>
      </c>
      <c r="F247" s="403" t="str">
        <f t="shared" si="40"/>
        <v>Coetzee</v>
      </c>
      <c r="G247" s="403" t="str">
        <f t="shared" si="41"/>
        <v>Men Senior</v>
      </c>
      <c r="H247" s="403" t="str">
        <f t="shared" si="42"/>
        <v>Nam Pres Dev</v>
      </c>
      <c r="I247" s="402"/>
      <c r="J247" s="402" t="s">
        <v>1354</v>
      </c>
      <c r="K247" s="404">
        <v>162</v>
      </c>
      <c r="L247" s="405">
        <f t="shared" si="43"/>
        <v>22.7</v>
      </c>
      <c r="M247" s="405">
        <f t="shared" si="44"/>
        <v>22.7</v>
      </c>
    </row>
    <row r="248" spans="1:13" hidden="1" x14ac:dyDescent="0.25">
      <c r="A248" s="400" t="str">
        <f t="shared" si="48"/>
        <v>Gus-2022-D1</v>
      </c>
      <c r="B248" s="401">
        <f t="shared" si="49"/>
        <v>44838</v>
      </c>
      <c r="C248" s="400" t="str">
        <f t="shared" si="50"/>
        <v>Day 1</v>
      </c>
      <c r="D248" s="411" t="s">
        <v>630</v>
      </c>
      <c r="E248" s="403" t="str">
        <f t="shared" si="39"/>
        <v>Olaf</v>
      </c>
      <c r="F248" s="403" t="str">
        <f t="shared" si="40"/>
        <v>Coetzee</v>
      </c>
      <c r="G248" s="403" t="str">
        <f t="shared" si="41"/>
        <v>Men Senior</v>
      </c>
      <c r="H248" s="403" t="str">
        <f t="shared" si="42"/>
        <v>Nam Pres Dev</v>
      </c>
      <c r="I248" s="402"/>
      <c r="J248" s="402" t="s">
        <v>1354</v>
      </c>
      <c r="K248" s="404">
        <v>161</v>
      </c>
      <c r="L248" s="405">
        <f t="shared" si="43"/>
        <v>22.2</v>
      </c>
      <c r="M248" s="405">
        <f t="shared" si="44"/>
        <v>22.2</v>
      </c>
    </row>
    <row r="249" spans="1:13" hidden="1" x14ac:dyDescent="0.25">
      <c r="A249" s="400" t="str">
        <f t="shared" si="48"/>
        <v>Gus-2022-D1</v>
      </c>
      <c r="B249" s="401">
        <f t="shared" si="49"/>
        <v>44838</v>
      </c>
      <c r="C249" s="400" t="str">
        <f t="shared" si="50"/>
        <v>Day 1</v>
      </c>
      <c r="D249" s="411" t="s">
        <v>1647</v>
      </c>
      <c r="E249" s="403" t="str">
        <f t="shared" si="39"/>
        <v>Clinton</v>
      </c>
      <c r="F249" s="403" t="str">
        <f t="shared" si="40"/>
        <v>Barnhard</v>
      </c>
      <c r="G249" s="403" t="str">
        <f t="shared" si="41"/>
        <v>Men Senior</v>
      </c>
      <c r="H249" s="403" t="str">
        <f t="shared" si="42"/>
        <v>Nam Pres Dev</v>
      </c>
      <c r="I249" s="402"/>
      <c r="J249" s="402" t="s">
        <v>1354</v>
      </c>
      <c r="K249" s="404">
        <v>159</v>
      </c>
      <c r="L249" s="405">
        <f t="shared" si="43"/>
        <v>21.3</v>
      </c>
      <c r="M249" s="405">
        <f t="shared" si="44"/>
        <v>21.3</v>
      </c>
    </row>
    <row r="250" spans="1:13" hidden="1" x14ac:dyDescent="0.25">
      <c r="A250" s="400" t="str">
        <f t="shared" si="48"/>
        <v>Gus-2022-D1</v>
      </c>
      <c r="B250" s="401">
        <f t="shared" si="49"/>
        <v>44838</v>
      </c>
      <c r="C250" s="400" t="str">
        <f t="shared" si="50"/>
        <v>Day 1</v>
      </c>
      <c r="D250" s="411" t="s">
        <v>1888</v>
      </c>
      <c r="E250" s="403" t="str">
        <f t="shared" si="39"/>
        <v>Iwan</v>
      </c>
      <c r="F250" s="403" t="str">
        <f t="shared" si="40"/>
        <v>Kotze</v>
      </c>
      <c r="G250" s="403" t="str">
        <f t="shared" si="41"/>
        <v>Men Senior</v>
      </c>
      <c r="H250" s="403" t="str">
        <f t="shared" si="42"/>
        <v>Nam Pres Dev</v>
      </c>
      <c r="I250" s="402"/>
      <c r="J250" s="402" t="s">
        <v>1354</v>
      </c>
      <c r="K250" s="404">
        <v>157</v>
      </c>
      <c r="L250" s="405">
        <f t="shared" si="43"/>
        <v>20.399999999999999</v>
      </c>
      <c r="M250" s="405">
        <f t="shared" si="44"/>
        <v>20.399999999999999</v>
      </c>
    </row>
    <row r="251" spans="1:13" hidden="1" x14ac:dyDescent="0.25">
      <c r="A251" s="400" t="str">
        <f t="shared" si="48"/>
        <v>Gus-2022-D1</v>
      </c>
      <c r="B251" s="401">
        <f t="shared" si="49"/>
        <v>44838</v>
      </c>
      <c r="C251" s="400" t="str">
        <f t="shared" si="50"/>
        <v>Day 1</v>
      </c>
      <c r="D251" s="411" t="s">
        <v>1888</v>
      </c>
      <c r="E251" s="403" t="str">
        <f t="shared" si="39"/>
        <v>Iwan</v>
      </c>
      <c r="F251" s="403" t="str">
        <f t="shared" si="40"/>
        <v>Kotze</v>
      </c>
      <c r="G251" s="403" t="str">
        <f t="shared" si="41"/>
        <v>Men Senior</v>
      </c>
      <c r="H251" s="403" t="str">
        <f t="shared" si="42"/>
        <v>Nam Pres Dev</v>
      </c>
      <c r="I251" s="402"/>
      <c r="J251" s="402" t="s">
        <v>1354</v>
      </c>
      <c r="K251" s="404">
        <v>156</v>
      </c>
      <c r="L251" s="405">
        <f t="shared" si="43"/>
        <v>19.899999999999999</v>
      </c>
      <c r="M251" s="405">
        <f t="shared" si="44"/>
        <v>19.899999999999999</v>
      </c>
    </row>
    <row r="252" spans="1:13" hidden="1" x14ac:dyDescent="0.25">
      <c r="A252" s="400" t="str">
        <f t="shared" si="48"/>
        <v>Gus-2022-D1</v>
      </c>
      <c r="B252" s="401">
        <f t="shared" si="49"/>
        <v>44838</v>
      </c>
      <c r="C252" s="400" t="str">
        <f t="shared" si="50"/>
        <v>Day 1</v>
      </c>
      <c r="D252" s="411" t="s">
        <v>2202</v>
      </c>
      <c r="E252" s="403" t="str">
        <f t="shared" si="39"/>
        <v>Nathan</v>
      </c>
      <c r="F252" s="403" t="str">
        <f t="shared" si="40"/>
        <v>Chetty</v>
      </c>
      <c r="G252" s="403" t="str">
        <f t="shared" si="41"/>
        <v>Men Senior</v>
      </c>
      <c r="H252" s="403" t="str">
        <f t="shared" si="42"/>
        <v>SA Pres Dev</v>
      </c>
      <c r="I252" s="402"/>
      <c r="J252" s="402" t="s">
        <v>1353</v>
      </c>
      <c r="K252" s="404">
        <v>115</v>
      </c>
      <c r="L252" s="405">
        <f t="shared" si="43"/>
        <v>19</v>
      </c>
      <c r="M252" s="405">
        <f t="shared" si="44"/>
        <v>19</v>
      </c>
    </row>
    <row r="253" spans="1:13" hidden="1" x14ac:dyDescent="0.25">
      <c r="A253" s="400" t="str">
        <f t="shared" si="48"/>
        <v>Gus-2022-D1</v>
      </c>
      <c r="B253" s="401">
        <f t="shared" si="49"/>
        <v>44838</v>
      </c>
      <c r="C253" s="400" t="str">
        <f t="shared" si="50"/>
        <v>Day 1</v>
      </c>
      <c r="D253" s="411" t="s">
        <v>2208</v>
      </c>
      <c r="E253" s="403" t="str">
        <f t="shared" si="39"/>
        <v>Chris</v>
      </c>
      <c r="F253" s="403" t="str">
        <f t="shared" si="40"/>
        <v>Barnard</v>
      </c>
      <c r="G253" s="403" t="str">
        <f t="shared" si="41"/>
        <v>Men Senior</v>
      </c>
      <c r="H253" s="403" t="str">
        <f t="shared" si="42"/>
        <v>SA Pres Dev</v>
      </c>
      <c r="I253" s="402"/>
      <c r="J253" s="402" t="s">
        <v>1354</v>
      </c>
      <c r="K253" s="404">
        <v>153</v>
      </c>
      <c r="L253" s="405">
        <f t="shared" si="43"/>
        <v>18.600000000000001</v>
      </c>
      <c r="M253" s="405">
        <f t="shared" si="44"/>
        <v>18.600000000000001</v>
      </c>
    </row>
    <row r="254" spans="1:13" hidden="1" x14ac:dyDescent="0.25">
      <c r="A254" s="400" t="str">
        <f t="shared" si="48"/>
        <v>Gus-2022-D1</v>
      </c>
      <c r="B254" s="401">
        <f t="shared" si="49"/>
        <v>44838</v>
      </c>
      <c r="C254" s="400" t="str">
        <f t="shared" si="50"/>
        <v>Day 1</v>
      </c>
      <c r="D254" s="411" t="s">
        <v>525</v>
      </c>
      <c r="E254" s="403" t="str">
        <f t="shared" si="39"/>
        <v>Marco</v>
      </c>
      <c r="F254" s="403" t="str">
        <f t="shared" si="40"/>
        <v>Klein</v>
      </c>
      <c r="G254" s="403" t="str">
        <f t="shared" si="41"/>
        <v>Men Senior</v>
      </c>
      <c r="H254" s="403" t="str">
        <f t="shared" si="42"/>
        <v>Nam Pres Dev</v>
      </c>
      <c r="I254" s="402"/>
      <c r="J254" s="402" t="s">
        <v>1354</v>
      </c>
      <c r="K254" s="404">
        <v>151</v>
      </c>
      <c r="L254" s="405">
        <f t="shared" si="43"/>
        <v>17.8</v>
      </c>
      <c r="M254" s="405">
        <f t="shared" si="44"/>
        <v>17.8</v>
      </c>
    </row>
    <row r="255" spans="1:13" hidden="1" x14ac:dyDescent="0.25">
      <c r="A255" s="400" t="str">
        <f t="shared" si="48"/>
        <v>Gus-2022-D1</v>
      </c>
      <c r="B255" s="401">
        <f t="shared" si="49"/>
        <v>44838</v>
      </c>
      <c r="C255" s="400" t="str">
        <f t="shared" si="50"/>
        <v>Day 1</v>
      </c>
      <c r="D255" s="411" t="s">
        <v>775</v>
      </c>
      <c r="E255" s="403" t="str">
        <f t="shared" si="39"/>
        <v>Danie</v>
      </c>
      <c r="F255" s="403" t="str">
        <f t="shared" si="40"/>
        <v>Smith</v>
      </c>
      <c r="G255" s="403" t="str">
        <f t="shared" si="41"/>
        <v>Men Veteran</v>
      </c>
      <c r="H255" s="403" t="str">
        <f t="shared" si="42"/>
        <v>Nam Pres Dev</v>
      </c>
      <c r="I255" s="402"/>
      <c r="J255" s="402" t="s">
        <v>1355</v>
      </c>
      <c r="K255" s="404">
        <v>152</v>
      </c>
      <c r="L255" s="405">
        <f t="shared" si="43"/>
        <v>16</v>
      </c>
      <c r="M255" s="405">
        <f t="shared" si="44"/>
        <v>16</v>
      </c>
    </row>
    <row r="256" spans="1:13" hidden="1" x14ac:dyDescent="0.25">
      <c r="A256" s="400" t="str">
        <f t="shared" si="48"/>
        <v>Gus-2022-D1</v>
      </c>
      <c r="B256" s="401">
        <f t="shared" si="49"/>
        <v>44838</v>
      </c>
      <c r="C256" s="400" t="str">
        <f t="shared" si="50"/>
        <v>Day 1</v>
      </c>
      <c r="D256" s="411" t="s">
        <v>2203</v>
      </c>
      <c r="E256" s="403" t="str">
        <f t="shared" si="39"/>
        <v>Pietie</v>
      </c>
      <c r="F256" s="403" t="str">
        <f t="shared" si="40"/>
        <v>May</v>
      </c>
      <c r="G256" s="403" t="str">
        <f t="shared" si="41"/>
        <v>Men Senior</v>
      </c>
      <c r="H256" s="403" t="str">
        <f t="shared" si="42"/>
        <v>SA Pres Dev</v>
      </c>
      <c r="I256" s="402"/>
      <c r="J256" s="402" t="s">
        <v>1332</v>
      </c>
      <c r="K256" s="404">
        <v>94</v>
      </c>
      <c r="L256" s="405">
        <f t="shared" si="43"/>
        <v>15.4</v>
      </c>
      <c r="M256" s="405">
        <f t="shared" si="44"/>
        <v>15.4</v>
      </c>
    </row>
    <row r="257" spans="1:13" hidden="1" x14ac:dyDescent="0.25">
      <c r="A257" s="400" t="str">
        <f t="shared" si="48"/>
        <v>Gus-2022-D1</v>
      </c>
      <c r="B257" s="401">
        <f t="shared" si="49"/>
        <v>44838</v>
      </c>
      <c r="C257" s="400" t="str">
        <f t="shared" si="50"/>
        <v>Day 1</v>
      </c>
      <c r="D257" s="411" t="s">
        <v>2204</v>
      </c>
      <c r="E257" s="403" t="str">
        <f t="shared" si="39"/>
        <v>Grant</v>
      </c>
      <c r="F257" s="403" t="str">
        <f t="shared" si="40"/>
        <v>Thyssen</v>
      </c>
      <c r="G257" s="403" t="str">
        <f t="shared" si="41"/>
        <v>Men Senior</v>
      </c>
      <c r="H257" s="403" t="str">
        <f t="shared" si="42"/>
        <v>SA Pres Dev</v>
      </c>
      <c r="I257" s="402"/>
      <c r="J257" s="402" t="s">
        <v>1354</v>
      </c>
      <c r="K257" s="404">
        <v>144</v>
      </c>
      <c r="L257" s="405">
        <f t="shared" si="43"/>
        <v>15.1</v>
      </c>
      <c r="M257" s="405">
        <f t="shared" si="44"/>
        <v>15.1</v>
      </c>
    </row>
    <row r="258" spans="1:13" hidden="1" x14ac:dyDescent="0.25">
      <c r="A258" s="400" t="str">
        <f t="shared" si="48"/>
        <v>Gus-2022-D1</v>
      </c>
      <c r="B258" s="401">
        <f t="shared" si="49"/>
        <v>44838</v>
      </c>
      <c r="C258" s="400" t="str">
        <f t="shared" si="50"/>
        <v>Day 1</v>
      </c>
      <c r="D258" s="411" t="s">
        <v>1647</v>
      </c>
      <c r="E258" s="403" t="str">
        <f t="shared" ref="E258:E321" si="51">IF(D258="","",VLOOKUP(D258,Master,3,FALSE))</f>
        <v>Clinton</v>
      </c>
      <c r="F258" s="403" t="str">
        <f t="shared" ref="F258:F321" si="52">IF(D258="","",VLOOKUP(D258,Master,4,FALSE))</f>
        <v>Barnhard</v>
      </c>
      <c r="G258" s="403" t="str">
        <f t="shared" ref="G258:G321" si="53">IF(D258="","",VLOOKUP(D258,Master,5,FALSE))</f>
        <v>Men Senior</v>
      </c>
      <c r="H258" s="403" t="str">
        <f t="shared" ref="H258:H321" si="54">IF(D258="","",VLOOKUP(D258,Master,2,FALSE))</f>
        <v>Nam Pres Dev</v>
      </c>
      <c r="I258" s="402"/>
      <c r="J258" s="402" t="s">
        <v>1354</v>
      </c>
      <c r="K258" s="404">
        <v>142</v>
      </c>
      <c r="L258" s="405">
        <f t="shared" ref="L258:L304" si="55">IF(K258="","",IF(I258="",ROUND(HLOOKUP(J258,kgList,K258,FALSE),1),ROUND(HLOOKUP(I258,kgList,K258,FALSE),1)))</f>
        <v>14.4</v>
      </c>
      <c r="M258" s="405">
        <f t="shared" ref="M258:M321" si="56">IF(L258="","",IF(COUNTA(I258:J258)&gt;1,"Edible or Inedible",IF(COUNTA(I258)=1,L258*1,IF(COUNTA(J258)=1,L258*1,"ERROR"))))</f>
        <v>14.4</v>
      </c>
    </row>
    <row r="259" spans="1:13" ht="12" hidden="1" thickBot="1" x14ac:dyDescent="0.3">
      <c r="A259" s="456" t="str">
        <f t="shared" si="48"/>
        <v>Gus-2022-D1</v>
      </c>
      <c r="B259" s="457">
        <f t="shared" si="49"/>
        <v>44838</v>
      </c>
      <c r="C259" s="456" t="str">
        <f t="shared" si="50"/>
        <v>Day 1</v>
      </c>
      <c r="D259" s="458" t="s">
        <v>2206</v>
      </c>
      <c r="E259" s="459" t="str">
        <f t="shared" si="51"/>
        <v>Martin</v>
      </c>
      <c r="F259" s="459" t="str">
        <f t="shared" si="52"/>
        <v>Truter</v>
      </c>
      <c r="G259" s="459" t="str">
        <f t="shared" si="53"/>
        <v>Men Senior</v>
      </c>
      <c r="H259" s="459" t="str">
        <f t="shared" si="54"/>
        <v>SA Pres Dev</v>
      </c>
      <c r="I259" s="460"/>
      <c r="J259" s="460" t="s">
        <v>1354</v>
      </c>
      <c r="K259" s="461">
        <v>139</v>
      </c>
      <c r="L259" s="462">
        <f t="shared" si="55"/>
        <v>13.4</v>
      </c>
      <c r="M259" s="462">
        <f t="shared" si="56"/>
        <v>13.4</v>
      </c>
    </row>
    <row r="260" spans="1:13" hidden="1" x14ac:dyDescent="0.25">
      <c r="A260" s="449" t="str">
        <f t="shared" si="48"/>
        <v>Gus-2022-D1</v>
      </c>
      <c r="B260" s="450">
        <f t="shared" si="49"/>
        <v>44838</v>
      </c>
      <c r="C260" s="449" t="str">
        <f t="shared" si="50"/>
        <v>Day 1</v>
      </c>
      <c r="D260" s="451" t="s">
        <v>2241</v>
      </c>
      <c r="E260" s="452" t="str">
        <f t="shared" si="51"/>
        <v>John</v>
      </c>
      <c r="F260" s="452" t="str">
        <f t="shared" si="52"/>
        <v>Loomes</v>
      </c>
      <c r="G260" s="452" t="str">
        <f t="shared" si="53"/>
        <v>Men Masters</v>
      </c>
      <c r="H260" s="452" t="str">
        <f t="shared" si="54"/>
        <v>SA Pres Masters</v>
      </c>
      <c r="I260" s="453"/>
      <c r="J260" s="402" t="s">
        <v>1354</v>
      </c>
      <c r="K260" s="454">
        <v>116</v>
      </c>
      <c r="L260" s="455">
        <f t="shared" si="55"/>
        <v>7.2</v>
      </c>
      <c r="M260" s="455">
        <f t="shared" si="56"/>
        <v>7.2</v>
      </c>
    </row>
    <row r="261" spans="1:13" hidden="1" x14ac:dyDescent="0.25">
      <c r="A261" s="400" t="str">
        <f t="shared" si="48"/>
        <v>Gus-2022-D1</v>
      </c>
      <c r="B261" s="401">
        <f t="shared" si="49"/>
        <v>44838</v>
      </c>
      <c r="C261" s="400" t="str">
        <f t="shared" si="50"/>
        <v>Day 1</v>
      </c>
      <c r="D261" s="411" t="s">
        <v>611</v>
      </c>
      <c r="E261" s="403" t="str">
        <f t="shared" si="51"/>
        <v>Simen</v>
      </c>
      <c r="F261" s="403" t="str">
        <f t="shared" si="52"/>
        <v>Andersen</v>
      </c>
      <c r="G261" s="403" t="str">
        <f t="shared" si="53"/>
        <v>Men Master</v>
      </c>
      <c r="H261" s="403" t="str">
        <f t="shared" si="54"/>
        <v>Nam Pres Masters</v>
      </c>
      <c r="I261" s="402"/>
      <c r="J261" s="402" t="s">
        <v>1354</v>
      </c>
      <c r="K261" s="404">
        <v>113</v>
      </c>
      <c r="L261" s="405">
        <f t="shared" si="55"/>
        <v>6.6</v>
      </c>
      <c r="M261" s="405">
        <f t="shared" si="56"/>
        <v>6.6</v>
      </c>
    </row>
    <row r="262" spans="1:13" hidden="1" x14ac:dyDescent="0.25">
      <c r="A262" s="400" t="str">
        <f t="shared" si="48"/>
        <v>Gus-2022-D1</v>
      </c>
      <c r="B262" s="401">
        <f t="shared" si="49"/>
        <v>44838</v>
      </c>
      <c r="C262" s="400" t="str">
        <f t="shared" si="50"/>
        <v>Day 1</v>
      </c>
      <c r="D262" s="411" t="s">
        <v>1807</v>
      </c>
      <c r="E262" s="403" t="str">
        <f t="shared" si="51"/>
        <v>Henning</v>
      </c>
      <c r="F262" s="403" t="str">
        <f t="shared" si="52"/>
        <v>Du Plessis</v>
      </c>
      <c r="G262" s="403" t="str">
        <f t="shared" si="53"/>
        <v>Men Master</v>
      </c>
      <c r="H262" s="403" t="str">
        <f t="shared" si="54"/>
        <v>Nam Pres Masters</v>
      </c>
      <c r="I262" s="402"/>
      <c r="J262" s="402" t="s">
        <v>1354</v>
      </c>
      <c r="K262" s="404">
        <v>113</v>
      </c>
      <c r="L262" s="405">
        <f t="shared" si="55"/>
        <v>6.6</v>
      </c>
      <c r="M262" s="405">
        <f t="shared" si="56"/>
        <v>6.6</v>
      </c>
    </row>
    <row r="263" spans="1:13" hidden="1" x14ac:dyDescent="0.25">
      <c r="A263" s="400" t="str">
        <f t="shared" si="48"/>
        <v>Gus-2022-D1</v>
      </c>
      <c r="B263" s="401">
        <f t="shared" si="49"/>
        <v>44838</v>
      </c>
      <c r="C263" s="400" t="str">
        <f t="shared" si="50"/>
        <v>Day 1</v>
      </c>
      <c r="D263" s="411" t="s">
        <v>549</v>
      </c>
      <c r="E263" s="403" t="str">
        <f t="shared" si="51"/>
        <v>Johan</v>
      </c>
      <c r="F263" s="403" t="str">
        <f t="shared" si="52"/>
        <v>Agenbag</v>
      </c>
      <c r="G263" s="403" t="str">
        <f t="shared" si="53"/>
        <v>Men Master</v>
      </c>
      <c r="H263" s="403" t="str">
        <f t="shared" si="54"/>
        <v>Nam Pres Masters</v>
      </c>
      <c r="I263" s="402"/>
      <c r="J263" s="402" t="s">
        <v>1354</v>
      </c>
      <c r="K263" s="404">
        <v>111</v>
      </c>
      <c r="L263" s="405">
        <f t="shared" si="55"/>
        <v>6.2</v>
      </c>
      <c r="M263" s="405">
        <f t="shared" si="56"/>
        <v>6.2</v>
      </c>
    </row>
    <row r="264" spans="1:13" hidden="1" x14ac:dyDescent="0.25">
      <c r="A264" s="400" t="str">
        <f t="shared" si="48"/>
        <v>Gus-2022-D1</v>
      </c>
      <c r="B264" s="401">
        <f t="shared" si="49"/>
        <v>44838</v>
      </c>
      <c r="C264" s="400" t="str">
        <f t="shared" si="50"/>
        <v>Day 1</v>
      </c>
      <c r="D264" s="411" t="s">
        <v>611</v>
      </c>
      <c r="E264" s="403" t="str">
        <f t="shared" si="51"/>
        <v>Simen</v>
      </c>
      <c r="F264" s="403" t="str">
        <f t="shared" si="52"/>
        <v>Andersen</v>
      </c>
      <c r="G264" s="403" t="str">
        <f t="shared" si="53"/>
        <v>Men Master</v>
      </c>
      <c r="H264" s="403" t="str">
        <f t="shared" si="54"/>
        <v>Nam Pres Masters</v>
      </c>
      <c r="I264" s="402"/>
      <c r="J264" s="402" t="s">
        <v>1354</v>
      </c>
      <c r="K264" s="404">
        <v>110</v>
      </c>
      <c r="L264" s="405">
        <f t="shared" si="55"/>
        <v>6</v>
      </c>
      <c r="M264" s="405">
        <f t="shared" si="56"/>
        <v>6</v>
      </c>
    </row>
    <row r="265" spans="1:13" hidden="1" x14ac:dyDescent="0.25">
      <c r="A265" s="400" t="str">
        <f t="shared" si="48"/>
        <v>Gus-2022-D1</v>
      </c>
      <c r="B265" s="401">
        <f t="shared" si="49"/>
        <v>44838</v>
      </c>
      <c r="C265" s="400" t="str">
        <f t="shared" si="50"/>
        <v>Day 1</v>
      </c>
      <c r="D265" s="411" t="s">
        <v>2240</v>
      </c>
      <c r="E265" s="403" t="str">
        <f t="shared" si="51"/>
        <v>Whitey</v>
      </c>
      <c r="F265" s="403" t="str">
        <f t="shared" si="52"/>
        <v>Van Zyl</v>
      </c>
      <c r="G265" s="403" t="str">
        <f t="shared" si="53"/>
        <v>Men Masters</v>
      </c>
      <c r="H265" s="403" t="str">
        <f t="shared" si="54"/>
        <v>SA Pres Masters</v>
      </c>
      <c r="I265" s="402"/>
      <c r="J265" s="402" t="s">
        <v>1354</v>
      </c>
      <c r="K265" s="404">
        <v>109</v>
      </c>
      <c r="L265" s="405">
        <f t="shared" si="55"/>
        <v>5.8</v>
      </c>
      <c r="M265" s="405">
        <f t="shared" si="56"/>
        <v>5.8</v>
      </c>
    </row>
    <row r="266" spans="1:13" hidden="1" x14ac:dyDescent="0.25">
      <c r="A266" s="400" t="str">
        <f t="shared" si="48"/>
        <v>Gus-2022-D1</v>
      </c>
      <c r="B266" s="401">
        <f t="shared" si="49"/>
        <v>44838</v>
      </c>
      <c r="C266" s="400" t="str">
        <f t="shared" si="50"/>
        <v>Day 1</v>
      </c>
      <c r="D266" s="411" t="s">
        <v>2245</v>
      </c>
      <c r="E266" s="403" t="str">
        <f t="shared" si="51"/>
        <v>Johan</v>
      </c>
      <c r="F266" s="403" t="str">
        <f t="shared" si="52"/>
        <v>La Grange</v>
      </c>
      <c r="G266" s="403" t="str">
        <f t="shared" si="53"/>
        <v>Men Masters</v>
      </c>
      <c r="H266" s="403" t="str">
        <f t="shared" si="54"/>
        <v>SA Pres Masters</v>
      </c>
      <c r="I266" s="402"/>
      <c r="J266" s="402" t="s">
        <v>1354</v>
      </c>
      <c r="K266" s="404">
        <v>109</v>
      </c>
      <c r="L266" s="405">
        <f t="shared" si="55"/>
        <v>5.8</v>
      </c>
      <c r="M266" s="405">
        <f t="shared" si="56"/>
        <v>5.8</v>
      </c>
    </row>
    <row r="267" spans="1:13" hidden="1" x14ac:dyDescent="0.25">
      <c r="A267" s="400" t="str">
        <f t="shared" si="48"/>
        <v>Gus-2022-D1</v>
      </c>
      <c r="B267" s="401">
        <f t="shared" si="49"/>
        <v>44838</v>
      </c>
      <c r="C267" s="400" t="str">
        <f t="shared" si="50"/>
        <v>Day 1</v>
      </c>
      <c r="D267" s="411" t="s">
        <v>549</v>
      </c>
      <c r="E267" s="403" t="str">
        <f t="shared" si="51"/>
        <v>Johan</v>
      </c>
      <c r="F267" s="403" t="str">
        <f t="shared" si="52"/>
        <v>Agenbag</v>
      </c>
      <c r="G267" s="403" t="str">
        <f t="shared" si="53"/>
        <v>Men Master</v>
      </c>
      <c r="H267" s="403" t="str">
        <f t="shared" si="54"/>
        <v>Nam Pres Masters</v>
      </c>
      <c r="I267" s="402"/>
      <c r="J267" s="402" t="s">
        <v>1354</v>
      </c>
      <c r="K267" s="404">
        <v>108</v>
      </c>
      <c r="L267" s="405">
        <f t="shared" si="55"/>
        <v>5.6</v>
      </c>
      <c r="M267" s="405">
        <f t="shared" si="56"/>
        <v>5.6</v>
      </c>
    </row>
    <row r="268" spans="1:13" hidden="1" x14ac:dyDescent="0.25">
      <c r="A268" s="400" t="s">
        <v>2267</v>
      </c>
      <c r="B268" s="401">
        <v>44840</v>
      </c>
      <c r="C268" s="400" t="s">
        <v>1725</v>
      </c>
      <c r="D268" s="411" t="s">
        <v>2245</v>
      </c>
      <c r="E268" s="403" t="str">
        <f t="shared" si="51"/>
        <v>Johan</v>
      </c>
      <c r="F268" s="403" t="str">
        <f t="shared" si="52"/>
        <v>La Grange</v>
      </c>
      <c r="G268" s="403" t="str">
        <f t="shared" si="53"/>
        <v>Men Masters</v>
      </c>
      <c r="H268" s="403" t="str">
        <f t="shared" si="54"/>
        <v>SA Pres Masters</v>
      </c>
      <c r="I268" s="402"/>
      <c r="J268" s="402" t="s">
        <v>1354</v>
      </c>
      <c r="K268" s="404">
        <v>106</v>
      </c>
      <c r="L268" s="405">
        <f t="shared" si="55"/>
        <v>5.3</v>
      </c>
      <c r="M268" s="405">
        <f t="shared" si="56"/>
        <v>5.3</v>
      </c>
    </row>
    <row r="269" spans="1:13" hidden="1" x14ac:dyDescent="0.25">
      <c r="A269" s="400" t="str">
        <f t="shared" ref="A269:A300" si="57">IF(D269="","",A268)</f>
        <v>Gus-2022-D3</v>
      </c>
      <c r="B269" s="401">
        <f t="shared" ref="B269:B300" si="58">IF(D269="","",B268)</f>
        <v>44840</v>
      </c>
      <c r="C269" s="400" t="str">
        <f t="shared" ref="C269:C300" si="59">IF(D269="","",C268)</f>
        <v>Day 3</v>
      </c>
      <c r="D269" s="411" t="s">
        <v>2240</v>
      </c>
      <c r="E269" s="403" t="str">
        <f t="shared" si="51"/>
        <v>Whitey</v>
      </c>
      <c r="F269" s="403" t="str">
        <f t="shared" si="52"/>
        <v>Van Zyl</v>
      </c>
      <c r="G269" s="403" t="str">
        <f t="shared" si="53"/>
        <v>Men Masters</v>
      </c>
      <c r="H269" s="403" t="str">
        <f t="shared" si="54"/>
        <v>SA Pres Masters</v>
      </c>
      <c r="I269" s="402"/>
      <c r="J269" s="402" t="s">
        <v>1354</v>
      </c>
      <c r="K269" s="404">
        <v>105</v>
      </c>
      <c r="L269" s="405">
        <f t="shared" si="55"/>
        <v>5.0999999999999996</v>
      </c>
      <c r="M269" s="405">
        <f t="shared" si="56"/>
        <v>5.0999999999999996</v>
      </c>
    </row>
    <row r="270" spans="1:13" hidden="1" x14ac:dyDescent="0.25">
      <c r="A270" s="400" t="str">
        <f t="shared" si="57"/>
        <v>Gus-2022-D3</v>
      </c>
      <c r="B270" s="401">
        <f t="shared" si="58"/>
        <v>44840</v>
      </c>
      <c r="C270" s="400" t="str">
        <f t="shared" si="59"/>
        <v>Day 3</v>
      </c>
      <c r="D270" s="411" t="s">
        <v>2242</v>
      </c>
      <c r="E270" s="403" t="str">
        <f t="shared" si="51"/>
        <v>Maarten</v>
      </c>
      <c r="F270" s="403" t="str">
        <f t="shared" si="52"/>
        <v>Molenaar</v>
      </c>
      <c r="G270" s="403" t="str">
        <f t="shared" si="53"/>
        <v>Men Masters</v>
      </c>
      <c r="H270" s="403" t="str">
        <f t="shared" si="54"/>
        <v>SA Pres Masters</v>
      </c>
      <c r="I270" s="402" t="s">
        <v>19</v>
      </c>
      <c r="J270" s="402"/>
      <c r="K270" s="404">
        <v>49</v>
      </c>
      <c r="L270" s="405">
        <f t="shared" si="55"/>
        <v>1.2</v>
      </c>
      <c r="M270" s="405">
        <f t="shared" si="56"/>
        <v>1.2</v>
      </c>
    </row>
    <row r="271" spans="1:13" hidden="1" x14ac:dyDescent="0.25">
      <c r="A271" s="400" t="str">
        <f t="shared" si="57"/>
        <v>Gus-2022-D3</v>
      </c>
      <c r="B271" s="401">
        <f t="shared" si="58"/>
        <v>44840</v>
      </c>
      <c r="C271" s="400" t="str">
        <f t="shared" si="59"/>
        <v>Day 3</v>
      </c>
      <c r="D271" s="411" t="s">
        <v>1700</v>
      </c>
      <c r="E271" s="403" t="str">
        <f t="shared" si="51"/>
        <v>Andre</v>
      </c>
      <c r="F271" s="403" t="str">
        <f t="shared" si="52"/>
        <v>Bezuidehout</v>
      </c>
      <c r="G271" s="403" t="str">
        <f t="shared" si="53"/>
        <v>Men Master</v>
      </c>
      <c r="H271" s="403" t="str">
        <f t="shared" si="54"/>
        <v>Nam Pres Masters</v>
      </c>
      <c r="I271" s="402"/>
      <c r="J271" s="402" t="s">
        <v>1354</v>
      </c>
      <c r="K271" s="404">
        <v>105</v>
      </c>
      <c r="L271" s="405">
        <f t="shared" si="55"/>
        <v>5.0999999999999996</v>
      </c>
      <c r="M271" s="405">
        <f t="shared" si="56"/>
        <v>5.0999999999999996</v>
      </c>
    </row>
    <row r="272" spans="1:13" hidden="1" x14ac:dyDescent="0.25">
      <c r="A272" s="400" t="str">
        <f t="shared" si="57"/>
        <v>Gus-2022-D3</v>
      </c>
      <c r="B272" s="401">
        <f t="shared" si="58"/>
        <v>44840</v>
      </c>
      <c r="C272" s="400" t="str">
        <f t="shared" si="59"/>
        <v>Day 3</v>
      </c>
      <c r="D272" s="411" t="s">
        <v>2242</v>
      </c>
      <c r="E272" s="403" t="str">
        <f t="shared" si="51"/>
        <v>Maarten</v>
      </c>
      <c r="F272" s="403" t="str">
        <f t="shared" si="52"/>
        <v>Molenaar</v>
      </c>
      <c r="G272" s="403" t="str">
        <f t="shared" si="53"/>
        <v>Men Masters</v>
      </c>
      <c r="H272" s="403" t="str">
        <f t="shared" si="54"/>
        <v>SA Pres Masters</v>
      </c>
      <c r="I272" s="402" t="s">
        <v>19</v>
      </c>
      <c r="J272" s="402"/>
      <c r="K272" s="404">
        <v>48</v>
      </c>
      <c r="L272" s="405">
        <f t="shared" si="55"/>
        <v>1.1000000000000001</v>
      </c>
      <c r="M272" s="405">
        <f t="shared" si="56"/>
        <v>1.1000000000000001</v>
      </c>
    </row>
    <row r="273" spans="1:13" x14ac:dyDescent="0.25">
      <c r="A273" s="400" t="str">
        <f t="shared" si="57"/>
        <v>Gus-2022-D3</v>
      </c>
      <c r="B273" s="401">
        <f t="shared" si="58"/>
        <v>44840</v>
      </c>
      <c r="C273" s="400" t="str">
        <f t="shared" si="59"/>
        <v>Day 3</v>
      </c>
      <c r="D273" s="411" t="s">
        <v>1780</v>
      </c>
      <c r="E273" s="403" t="str">
        <f t="shared" si="51"/>
        <v>Cecilia</v>
      </c>
      <c r="F273" s="403" t="str">
        <f t="shared" si="52"/>
        <v>Brandt</v>
      </c>
      <c r="G273" s="403" t="str">
        <f t="shared" si="53"/>
        <v>Ladies Senior</v>
      </c>
      <c r="H273" s="403" t="str">
        <f t="shared" si="54"/>
        <v>Nam Pres Ladies</v>
      </c>
      <c r="I273" s="402"/>
      <c r="J273" s="402"/>
      <c r="K273" s="404"/>
      <c r="L273" s="405" t="str">
        <f t="shared" si="55"/>
        <v/>
      </c>
      <c r="M273" s="405" t="str">
        <f t="shared" si="56"/>
        <v/>
      </c>
    </row>
    <row r="274" spans="1:13" x14ac:dyDescent="0.25">
      <c r="A274" s="400" t="str">
        <f t="shared" si="57"/>
        <v>Gus-2022-D3</v>
      </c>
      <c r="B274" s="401">
        <f t="shared" si="58"/>
        <v>44840</v>
      </c>
      <c r="C274" s="400" t="str">
        <f t="shared" si="59"/>
        <v>Day 3</v>
      </c>
      <c r="D274" s="411" t="s">
        <v>1683</v>
      </c>
      <c r="E274" s="403" t="str">
        <f t="shared" si="51"/>
        <v>Wanda</v>
      </c>
      <c r="F274" s="403" t="str">
        <f t="shared" si="52"/>
        <v>Enslin</v>
      </c>
      <c r="G274" s="403" t="str">
        <f t="shared" si="53"/>
        <v>Ladies Senior</v>
      </c>
      <c r="H274" s="403" t="str">
        <f t="shared" si="54"/>
        <v>Nam Pres Ladies</v>
      </c>
      <c r="I274" s="402"/>
      <c r="J274" s="402"/>
      <c r="K274" s="404"/>
      <c r="L274" s="405" t="str">
        <f t="shared" si="55"/>
        <v/>
      </c>
      <c r="M274" s="405" t="str">
        <f t="shared" si="56"/>
        <v/>
      </c>
    </row>
    <row r="275" spans="1:13" x14ac:dyDescent="0.25">
      <c r="A275" s="400" t="str">
        <f t="shared" si="57"/>
        <v>Gus-2022-D3</v>
      </c>
      <c r="B275" s="401">
        <f t="shared" si="58"/>
        <v>44840</v>
      </c>
      <c r="C275" s="400" t="str">
        <f t="shared" si="59"/>
        <v>Day 3</v>
      </c>
      <c r="D275" s="411" t="s">
        <v>706</v>
      </c>
      <c r="E275" s="403" t="str">
        <f t="shared" si="51"/>
        <v>Nadia</v>
      </c>
      <c r="F275" s="403" t="str">
        <f t="shared" si="52"/>
        <v>Steenkamp</v>
      </c>
      <c r="G275" s="403" t="str">
        <f t="shared" si="53"/>
        <v>Ladies Veteran</v>
      </c>
      <c r="H275" s="403" t="str">
        <f t="shared" si="54"/>
        <v>Nam Pres Ladies</v>
      </c>
      <c r="I275" s="402"/>
      <c r="J275" s="402"/>
      <c r="K275" s="404"/>
      <c r="L275" s="405" t="str">
        <f t="shared" si="55"/>
        <v/>
      </c>
      <c r="M275" s="405" t="str">
        <f t="shared" si="56"/>
        <v/>
      </c>
    </row>
    <row r="276" spans="1:13" x14ac:dyDescent="0.25">
      <c r="A276" s="400" t="str">
        <f t="shared" si="57"/>
        <v>Gus-2022-D3</v>
      </c>
      <c r="B276" s="401">
        <f t="shared" si="58"/>
        <v>44840</v>
      </c>
      <c r="C276" s="400" t="str">
        <f t="shared" si="59"/>
        <v>Day 3</v>
      </c>
      <c r="D276" s="411" t="s">
        <v>871</v>
      </c>
      <c r="E276" s="403" t="str">
        <f t="shared" si="51"/>
        <v>Renate</v>
      </c>
      <c r="F276" s="403" t="str">
        <f t="shared" si="52"/>
        <v>Gruttemeyer</v>
      </c>
      <c r="G276" s="403" t="str">
        <f t="shared" si="53"/>
        <v>Ladies Master</v>
      </c>
      <c r="H276" s="403" t="str">
        <f t="shared" si="54"/>
        <v>Nam Pres Ladies</v>
      </c>
      <c r="I276" s="402"/>
      <c r="J276" s="402"/>
      <c r="K276" s="404"/>
      <c r="L276" s="405" t="str">
        <f t="shared" si="55"/>
        <v/>
      </c>
      <c r="M276" s="405" t="str">
        <f t="shared" si="56"/>
        <v/>
      </c>
    </row>
    <row r="277" spans="1:13" x14ac:dyDescent="0.25">
      <c r="A277" s="400" t="str">
        <f t="shared" si="57"/>
        <v>Gus-2022-D3</v>
      </c>
      <c r="B277" s="401">
        <f t="shared" si="58"/>
        <v>44840</v>
      </c>
      <c r="C277" s="400" t="str">
        <f t="shared" si="59"/>
        <v>Day 3</v>
      </c>
      <c r="D277" s="411" t="s">
        <v>1856</v>
      </c>
      <c r="E277" s="403" t="str">
        <f t="shared" si="51"/>
        <v>Breggie</v>
      </c>
      <c r="F277" s="403" t="str">
        <f t="shared" si="52"/>
        <v>Ferreira</v>
      </c>
      <c r="G277" s="403" t="str">
        <f t="shared" si="53"/>
        <v>Ladies Master</v>
      </c>
      <c r="H277" s="403" t="str">
        <f t="shared" si="54"/>
        <v>Nam Pres Ladies</v>
      </c>
      <c r="I277" s="402"/>
      <c r="J277" s="402"/>
      <c r="K277" s="404"/>
      <c r="L277" s="405" t="str">
        <f t="shared" si="55"/>
        <v/>
      </c>
      <c r="M277" s="405" t="str">
        <f t="shared" si="56"/>
        <v/>
      </c>
    </row>
    <row r="278" spans="1:13" x14ac:dyDescent="0.25">
      <c r="A278" s="400" t="str">
        <f t="shared" si="57"/>
        <v>Gus-2022-D3</v>
      </c>
      <c r="B278" s="401">
        <f t="shared" si="58"/>
        <v>44840</v>
      </c>
      <c r="C278" s="400" t="str">
        <f t="shared" si="59"/>
        <v>Day 3</v>
      </c>
      <c r="D278" s="411" t="s">
        <v>2223</v>
      </c>
      <c r="E278" s="403" t="str">
        <f t="shared" si="51"/>
        <v>Anet</v>
      </c>
      <c r="F278" s="403" t="str">
        <f t="shared" si="52"/>
        <v>Rheeder</v>
      </c>
      <c r="G278" s="403" t="str">
        <f t="shared" si="53"/>
        <v>Ladies Senior</v>
      </c>
      <c r="H278" s="403" t="str">
        <f t="shared" si="54"/>
        <v>SA Pres Ladies</v>
      </c>
      <c r="I278" s="402"/>
      <c r="J278" s="402"/>
      <c r="K278" s="404"/>
      <c r="L278" s="405" t="str">
        <f t="shared" si="55"/>
        <v/>
      </c>
      <c r="M278" s="405" t="str">
        <f t="shared" si="56"/>
        <v/>
      </c>
    </row>
    <row r="279" spans="1:13" x14ac:dyDescent="0.25">
      <c r="A279" s="400" t="str">
        <f t="shared" si="57"/>
        <v>Gus-2022-D3</v>
      </c>
      <c r="B279" s="401">
        <f t="shared" si="58"/>
        <v>44840</v>
      </c>
      <c r="C279" s="400" t="str">
        <f t="shared" si="59"/>
        <v>Day 3</v>
      </c>
      <c r="D279" s="411" t="s">
        <v>2226</v>
      </c>
      <c r="E279" s="403" t="str">
        <f t="shared" si="51"/>
        <v>Helen</v>
      </c>
      <c r="F279" s="403" t="str">
        <f t="shared" si="52"/>
        <v>Potgieter</v>
      </c>
      <c r="G279" s="403" t="str">
        <f t="shared" si="53"/>
        <v>Ladies Senior</v>
      </c>
      <c r="H279" s="403" t="str">
        <f t="shared" si="54"/>
        <v>SA Pres Ladies</v>
      </c>
      <c r="I279" s="402"/>
      <c r="J279" s="402"/>
      <c r="K279" s="404"/>
      <c r="L279" s="405" t="str">
        <f t="shared" si="55"/>
        <v/>
      </c>
      <c r="M279" s="405" t="str">
        <f t="shared" si="56"/>
        <v/>
      </c>
    </row>
    <row r="280" spans="1:13" x14ac:dyDescent="0.25">
      <c r="A280" s="400" t="str">
        <f t="shared" si="57"/>
        <v>Gus-2022-D3</v>
      </c>
      <c r="B280" s="401">
        <f t="shared" si="58"/>
        <v>44840</v>
      </c>
      <c r="C280" s="400" t="str">
        <f t="shared" si="59"/>
        <v>Day 3</v>
      </c>
      <c r="D280" s="411" t="s">
        <v>2228</v>
      </c>
      <c r="E280" s="403" t="str">
        <f t="shared" si="51"/>
        <v>Ilana</v>
      </c>
      <c r="F280" s="403" t="str">
        <f t="shared" si="52"/>
        <v>Bennett</v>
      </c>
      <c r="G280" s="403" t="str">
        <f t="shared" si="53"/>
        <v>Ladies Senior</v>
      </c>
      <c r="H280" s="403" t="str">
        <f t="shared" si="54"/>
        <v>SA Pres Ladies</v>
      </c>
      <c r="I280" s="402"/>
      <c r="J280" s="402"/>
      <c r="K280" s="404"/>
      <c r="L280" s="405" t="str">
        <f t="shared" si="55"/>
        <v/>
      </c>
      <c r="M280" s="405" t="str">
        <f t="shared" si="56"/>
        <v/>
      </c>
    </row>
    <row r="281" spans="1:13" x14ac:dyDescent="0.25">
      <c r="A281" s="400" t="str">
        <f t="shared" si="57"/>
        <v>Gus-2022-D3</v>
      </c>
      <c r="B281" s="401">
        <f t="shared" si="58"/>
        <v>44840</v>
      </c>
      <c r="C281" s="400" t="str">
        <f t="shared" si="59"/>
        <v>Day 3</v>
      </c>
      <c r="D281" s="411" t="s">
        <v>2227</v>
      </c>
      <c r="E281" s="403" t="str">
        <f t="shared" si="51"/>
        <v xml:space="preserve">Sue Anne </v>
      </c>
      <c r="F281" s="403" t="str">
        <f t="shared" si="52"/>
        <v>Botha</v>
      </c>
      <c r="G281" s="403" t="str">
        <f t="shared" si="53"/>
        <v>Ladies Senior</v>
      </c>
      <c r="H281" s="403" t="str">
        <f t="shared" si="54"/>
        <v>SA Pres Ladies</v>
      </c>
      <c r="I281" s="402"/>
      <c r="J281" s="402"/>
      <c r="K281" s="404"/>
      <c r="L281" s="405" t="str">
        <f t="shared" si="55"/>
        <v/>
      </c>
      <c r="M281" s="405" t="str">
        <f t="shared" si="56"/>
        <v/>
      </c>
    </row>
    <row r="282" spans="1:13" x14ac:dyDescent="0.25">
      <c r="A282" s="400" t="str">
        <f t="shared" si="57"/>
        <v>Gus-2022-D3</v>
      </c>
      <c r="B282" s="401">
        <f t="shared" si="58"/>
        <v>44840</v>
      </c>
      <c r="C282" s="400" t="str">
        <f t="shared" si="59"/>
        <v>Day 3</v>
      </c>
      <c r="D282" s="411" t="s">
        <v>2225</v>
      </c>
      <c r="E282" s="403" t="str">
        <f t="shared" si="51"/>
        <v>Susan</v>
      </c>
      <c r="F282" s="403" t="str">
        <f t="shared" si="52"/>
        <v>Breet</v>
      </c>
      <c r="G282" s="403" t="str">
        <f t="shared" si="53"/>
        <v>Ladies Senior</v>
      </c>
      <c r="H282" s="403" t="str">
        <f t="shared" si="54"/>
        <v>SA Pres Ladies</v>
      </c>
      <c r="I282" s="402"/>
      <c r="J282" s="402"/>
      <c r="K282" s="404"/>
      <c r="L282" s="405" t="str">
        <f t="shared" si="55"/>
        <v/>
      </c>
      <c r="M282" s="405" t="str">
        <f t="shared" si="56"/>
        <v/>
      </c>
    </row>
    <row r="283" spans="1:13" x14ac:dyDescent="0.25">
      <c r="A283" s="400" t="str">
        <f t="shared" si="57"/>
        <v>Gus-2022-D3</v>
      </c>
      <c r="B283" s="401">
        <f t="shared" si="58"/>
        <v>44840</v>
      </c>
      <c r="C283" s="400" t="str">
        <f t="shared" si="59"/>
        <v>Day 3</v>
      </c>
      <c r="D283" s="411" t="s">
        <v>1856</v>
      </c>
      <c r="E283" s="403" t="str">
        <f t="shared" si="51"/>
        <v>Breggie</v>
      </c>
      <c r="F283" s="403" t="str">
        <f t="shared" si="52"/>
        <v>Ferreira</v>
      </c>
      <c r="G283" s="403" t="str">
        <f t="shared" si="53"/>
        <v>Ladies Master</v>
      </c>
      <c r="H283" s="403" t="str">
        <f t="shared" si="54"/>
        <v>Nam Pres Ladies</v>
      </c>
      <c r="I283" s="402"/>
      <c r="J283" s="402"/>
      <c r="K283" s="404"/>
      <c r="L283" s="405" t="str">
        <f t="shared" si="55"/>
        <v/>
      </c>
      <c r="M283" s="405" t="str">
        <f t="shared" si="56"/>
        <v/>
      </c>
    </row>
    <row r="284" spans="1:13" x14ac:dyDescent="0.25">
      <c r="A284" s="400" t="str">
        <f t="shared" si="57"/>
        <v>Gus-2022-D3</v>
      </c>
      <c r="B284" s="401">
        <f t="shared" si="58"/>
        <v>44840</v>
      </c>
      <c r="C284" s="400" t="str">
        <f t="shared" si="59"/>
        <v>Day 3</v>
      </c>
      <c r="D284" s="411" t="s">
        <v>871</v>
      </c>
      <c r="E284" s="403" t="str">
        <f t="shared" si="51"/>
        <v>Renate</v>
      </c>
      <c r="F284" s="403" t="str">
        <f t="shared" si="52"/>
        <v>Gruttemeyer</v>
      </c>
      <c r="G284" s="403" t="str">
        <f t="shared" si="53"/>
        <v>Ladies Master</v>
      </c>
      <c r="H284" s="403" t="str">
        <f t="shared" si="54"/>
        <v>Nam Pres Ladies</v>
      </c>
      <c r="I284" s="402"/>
      <c r="J284" s="402"/>
      <c r="K284" s="404"/>
      <c r="L284" s="405" t="str">
        <f t="shared" si="55"/>
        <v/>
      </c>
      <c r="M284" s="405" t="str">
        <f t="shared" si="56"/>
        <v/>
      </c>
    </row>
    <row r="285" spans="1:13" x14ac:dyDescent="0.25">
      <c r="A285" s="400" t="str">
        <f t="shared" si="57"/>
        <v>Gus-2022-D3</v>
      </c>
      <c r="B285" s="401">
        <f t="shared" si="58"/>
        <v>44840</v>
      </c>
      <c r="C285" s="400" t="str">
        <f t="shared" si="59"/>
        <v>Day 3</v>
      </c>
      <c r="D285" s="411" t="s">
        <v>2228</v>
      </c>
      <c r="E285" s="403" t="str">
        <f t="shared" si="51"/>
        <v>Ilana</v>
      </c>
      <c r="F285" s="403" t="str">
        <f t="shared" si="52"/>
        <v>Bennett</v>
      </c>
      <c r="G285" s="403" t="str">
        <f t="shared" si="53"/>
        <v>Ladies Senior</v>
      </c>
      <c r="H285" s="403" t="str">
        <f t="shared" si="54"/>
        <v>SA Pres Ladies</v>
      </c>
      <c r="I285" s="402"/>
      <c r="J285" s="402"/>
      <c r="K285" s="404"/>
      <c r="L285" s="405" t="str">
        <f t="shared" si="55"/>
        <v/>
      </c>
      <c r="M285" s="405" t="str">
        <f t="shared" si="56"/>
        <v/>
      </c>
    </row>
    <row r="286" spans="1:13" x14ac:dyDescent="0.25">
      <c r="A286" s="400" t="str">
        <f t="shared" si="57"/>
        <v>Gus-2022-D3</v>
      </c>
      <c r="B286" s="401">
        <f t="shared" si="58"/>
        <v>44840</v>
      </c>
      <c r="C286" s="400" t="str">
        <f t="shared" si="59"/>
        <v>Day 3</v>
      </c>
      <c r="D286" s="411" t="s">
        <v>2222</v>
      </c>
      <c r="E286" s="403" t="str">
        <f t="shared" si="51"/>
        <v>Wilna</v>
      </c>
      <c r="F286" s="403" t="str">
        <f t="shared" si="52"/>
        <v>Venter</v>
      </c>
      <c r="G286" s="403" t="str">
        <f t="shared" si="53"/>
        <v>Ladies Senior</v>
      </c>
      <c r="H286" s="403" t="str">
        <f t="shared" si="54"/>
        <v>SA Pres Ladies</v>
      </c>
      <c r="I286" s="402"/>
      <c r="J286" s="402"/>
      <c r="K286" s="404"/>
      <c r="L286" s="405" t="str">
        <f t="shared" si="55"/>
        <v/>
      </c>
      <c r="M286" s="405" t="str">
        <f t="shared" si="56"/>
        <v/>
      </c>
    </row>
    <row r="287" spans="1:13" x14ac:dyDescent="0.25">
      <c r="A287" s="400" t="str">
        <f t="shared" si="57"/>
        <v>Gus-2022-D3</v>
      </c>
      <c r="B287" s="401">
        <f t="shared" si="58"/>
        <v>44840</v>
      </c>
      <c r="C287" s="400" t="str">
        <f t="shared" si="59"/>
        <v>Day 3</v>
      </c>
      <c r="D287" s="411" t="s">
        <v>2227</v>
      </c>
      <c r="E287" s="403" t="str">
        <f t="shared" si="51"/>
        <v xml:space="preserve">Sue Anne </v>
      </c>
      <c r="F287" s="403" t="str">
        <f t="shared" si="52"/>
        <v>Botha</v>
      </c>
      <c r="G287" s="403" t="str">
        <f t="shared" si="53"/>
        <v>Ladies Senior</v>
      </c>
      <c r="H287" s="403" t="str">
        <f t="shared" si="54"/>
        <v>SA Pres Ladies</v>
      </c>
      <c r="I287" s="402"/>
      <c r="J287" s="402"/>
      <c r="K287" s="404"/>
      <c r="L287" s="405" t="str">
        <f t="shared" si="55"/>
        <v/>
      </c>
      <c r="M287" s="405" t="str">
        <f t="shared" si="56"/>
        <v/>
      </c>
    </row>
    <row r="288" spans="1:13" hidden="1" x14ac:dyDescent="0.25">
      <c r="A288" s="400" t="str">
        <f t="shared" si="57"/>
        <v>Gus-2022-D3</v>
      </c>
      <c r="B288" s="401">
        <f t="shared" si="58"/>
        <v>44840</v>
      </c>
      <c r="C288" s="400" t="str">
        <f t="shared" si="59"/>
        <v>Day 3</v>
      </c>
      <c r="D288" s="411" t="s">
        <v>611</v>
      </c>
      <c r="E288" s="403" t="str">
        <f t="shared" si="51"/>
        <v>Simen</v>
      </c>
      <c r="F288" s="403" t="str">
        <f t="shared" si="52"/>
        <v>Andersen</v>
      </c>
      <c r="G288" s="403" t="str">
        <f t="shared" si="53"/>
        <v>Men Master</v>
      </c>
      <c r="H288" s="403" t="str">
        <f t="shared" si="54"/>
        <v>Nam Pres Masters</v>
      </c>
      <c r="I288" s="402"/>
      <c r="J288" s="402" t="s">
        <v>1354</v>
      </c>
      <c r="K288" s="404">
        <v>102</v>
      </c>
      <c r="L288" s="405">
        <f t="shared" si="55"/>
        <v>4.5999999999999996</v>
      </c>
      <c r="M288" s="405">
        <f t="shared" si="56"/>
        <v>4.5999999999999996</v>
      </c>
    </row>
    <row r="289" spans="1:13" hidden="1" x14ac:dyDescent="0.25">
      <c r="A289" s="400" t="str">
        <f t="shared" si="57"/>
        <v>Gus-2022-D3</v>
      </c>
      <c r="B289" s="401">
        <f t="shared" si="58"/>
        <v>44840</v>
      </c>
      <c r="C289" s="400" t="str">
        <f t="shared" si="59"/>
        <v>Day 3</v>
      </c>
      <c r="D289" s="411" t="s">
        <v>2244</v>
      </c>
      <c r="E289" s="403" t="str">
        <f t="shared" si="51"/>
        <v>Boyce</v>
      </c>
      <c r="F289" s="403" t="str">
        <f t="shared" si="52"/>
        <v>Lloyd</v>
      </c>
      <c r="G289" s="403" t="str">
        <f t="shared" si="53"/>
        <v>Men Masters</v>
      </c>
      <c r="H289" s="403" t="str">
        <f t="shared" si="54"/>
        <v>SA Pres Masters</v>
      </c>
      <c r="I289" s="402"/>
      <c r="J289" s="402" t="s">
        <v>1354</v>
      </c>
      <c r="K289" s="404">
        <v>101</v>
      </c>
      <c r="L289" s="405">
        <f t="shared" si="55"/>
        <v>4.5</v>
      </c>
      <c r="M289" s="405">
        <f t="shared" si="56"/>
        <v>4.5</v>
      </c>
    </row>
    <row r="290" spans="1:13" hidden="1" x14ac:dyDescent="0.25">
      <c r="A290" s="400" t="str">
        <f t="shared" si="57"/>
        <v>Gus-2022-D3</v>
      </c>
      <c r="B290" s="401">
        <f t="shared" si="58"/>
        <v>44840</v>
      </c>
      <c r="C290" s="400" t="str">
        <f t="shared" si="59"/>
        <v>Day 3</v>
      </c>
      <c r="D290" s="411" t="s">
        <v>611</v>
      </c>
      <c r="E290" s="403" t="str">
        <f t="shared" si="51"/>
        <v>Simen</v>
      </c>
      <c r="F290" s="403" t="str">
        <f t="shared" si="52"/>
        <v>Andersen</v>
      </c>
      <c r="G290" s="403" t="str">
        <f t="shared" si="53"/>
        <v>Men Master</v>
      </c>
      <c r="H290" s="403" t="str">
        <f t="shared" si="54"/>
        <v>Nam Pres Masters</v>
      </c>
      <c r="I290" s="402"/>
      <c r="J290" s="402" t="s">
        <v>1354</v>
      </c>
      <c r="K290" s="404">
        <v>101</v>
      </c>
      <c r="L290" s="405">
        <f t="shared" si="55"/>
        <v>4.5</v>
      </c>
      <c r="M290" s="405">
        <f t="shared" si="56"/>
        <v>4.5</v>
      </c>
    </row>
    <row r="291" spans="1:13" hidden="1" x14ac:dyDescent="0.25">
      <c r="A291" s="400" t="str">
        <f t="shared" si="57"/>
        <v>Gus-2022-D3</v>
      </c>
      <c r="B291" s="401">
        <f t="shared" si="58"/>
        <v>44840</v>
      </c>
      <c r="C291" s="400" t="str">
        <f t="shared" si="59"/>
        <v>Day 3</v>
      </c>
      <c r="D291" s="411" t="s">
        <v>2240</v>
      </c>
      <c r="E291" s="403" t="str">
        <f t="shared" si="51"/>
        <v>Whitey</v>
      </c>
      <c r="F291" s="403" t="str">
        <f t="shared" si="52"/>
        <v>Van Zyl</v>
      </c>
      <c r="G291" s="403" t="str">
        <f t="shared" si="53"/>
        <v>Men Masters</v>
      </c>
      <c r="H291" s="403" t="str">
        <f t="shared" si="54"/>
        <v>SA Pres Masters</v>
      </c>
      <c r="I291" s="402"/>
      <c r="J291" s="402" t="s">
        <v>1354</v>
      </c>
      <c r="K291" s="404">
        <v>99</v>
      </c>
      <c r="L291" s="405">
        <f t="shared" si="55"/>
        <v>4.2</v>
      </c>
      <c r="M291" s="405">
        <f t="shared" si="56"/>
        <v>4.2</v>
      </c>
    </row>
    <row r="292" spans="1:13" hidden="1" x14ac:dyDescent="0.25">
      <c r="A292" s="400" t="str">
        <f t="shared" si="57"/>
        <v>Gus-2022-D3</v>
      </c>
      <c r="B292" s="401">
        <f t="shared" si="58"/>
        <v>44840</v>
      </c>
      <c r="C292" s="400" t="str">
        <f t="shared" si="59"/>
        <v>Day 3</v>
      </c>
      <c r="D292" s="411" t="s">
        <v>2242</v>
      </c>
      <c r="E292" s="403" t="str">
        <f t="shared" si="51"/>
        <v>Maarten</v>
      </c>
      <c r="F292" s="403" t="str">
        <f t="shared" si="52"/>
        <v>Molenaar</v>
      </c>
      <c r="G292" s="403" t="str">
        <f t="shared" si="53"/>
        <v>Men Masters</v>
      </c>
      <c r="H292" s="403" t="str">
        <f t="shared" si="54"/>
        <v>SA Pres Masters</v>
      </c>
      <c r="I292" s="402"/>
      <c r="J292" s="402" t="s">
        <v>1354</v>
      </c>
      <c r="K292" s="404">
        <v>99</v>
      </c>
      <c r="L292" s="405">
        <f t="shared" si="55"/>
        <v>4.2</v>
      </c>
      <c r="M292" s="405">
        <f t="shared" si="56"/>
        <v>4.2</v>
      </c>
    </row>
    <row r="293" spans="1:13" hidden="1" x14ac:dyDescent="0.25">
      <c r="A293" s="400" t="str">
        <f t="shared" si="57"/>
        <v>Gus-2022-D3</v>
      </c>
      <c r="B293" s="401">
        <f t="shared" si="58"/>
        <v>44840</v>
      </c>
      <c r="C293" s="400" t="str">
        <f t="shared" si="59"/>
        <v>Day 3</v>
      </c>
      <c r="D293" s="411" t="s">
        <v>2240</v>
      </c>
      <c r="E293" s="403" t="str">
        <f t="shared" si="51"/>
        <v>Whitey</v>
      </c>
      <c r="F293" s="403" t="str">
        <f t="shared" si="52"/>
        <v>Van Zyl</v>
      </c>
      <c r="G293" s="403" t="str">
        <f t="shared" si="53"/>
        <v>Men Masters</v>
      </c>
      <c r="H293" s="403" t="str">
        <f t="shared" si="54"/>
        <v>SA Pres Masters</v>
      </c>
      <c r="I293" s="402"/>
      <c r="J293" s="402" t="s">
        <v>1354</v>
      </c>
      <c r="K293" s="404">
        <v>99</v>
      </c>
      <c r="L293" s="405">
        <f t="shared" si="55"/>
        <v>4.2</v>
      </c>
      <c r="M293" s="405">
        <f t="shared" si="56"/>
        <v>4.2</v>
      </c>
    </row>
    <row r="294" spans="1:13" hidden="1" x14ac:dyDescent="0.25">
      <c r="A294" s="400" t="str">
        <f t="shared" si="57"/>
        <v>Gus-2022-D3</v>
      </c>
      <c r="B294" s="401">
        <f t="shared" si="58"/>
        <v>44840</v>
      </c>
      <c r="C294" s="400" t="str">
        <f t="shared" si="59"/>
        <v>Day 3</v>
      </c>
      <c r="D294" s="411" t="s">
        <v>2241</v>
      </c>
      <c r="E294" s="403" t="str">
        <f t="shared" si="51"/>
        <v>John</v>
      </c>
      <c r="F294" s="403" t="str">
        <f t="shared" si="52"/>
        <v>Loomes</v>
      </c>
      <c r="G294" s="403" t="str">
        <f t="shared" si="53"/>
        <v>Men Masters</v>
      </c>
      <c r="H294" s="403" t="str">
        <f t="shared" si="54"/>
        <v>SA Pres Masters</v>
      </c>
      <c r="I294" s="402"/>
      <c r="J294" s="402" t="s">
        <v>1354</v>
      </c>
      <c r="K294" s="404">
        <v>98</v>
      </c>
      <c r="L294" s="405">
        <f t="shared" si="55"/>
        <v>4</v>
      </c>
      <c r="M294" s="405">
        <f t="shared" si="56"/>
        <v>4</v>
      </c>
    </row>
    <row r="295" spans="1:13" hidden="1" x14ac:dyDescent="0.25">
      <c r="A295" s="400" t="str">
        <f t="shared" si="57"/>
        <v>Gus-2022-D3</v>
      </c>
      <c r="B295" s="401">
        <f t="shared" si="58"/>
        <v>44840</v>
      </c>
      <c r="C295" s="400" t="str">
        <f t="shared" si="59"/>
        <v>Day 3</v>
      </c>
      <c r="D295" s="411" t="s">
        <v>1807</v>
      </c>
      <c r="E295" s="403" t="str">
        <f t="shared" si="51"/>
        <v>Henning</v>
      </c>
      <c r="F295" s="403" t="str">
        <f t="shared" si="52"/>
        <v>Du Plessis</v>
      </c>
      <c r="G295" s="403" t="str">
        <f t="shared" si="53"/>
        <v>Men Master</v>
      </c>
      <c r="H295" s="403" t="str">
        <f t="shared" si="54"/>
        <v>Nam Pres Masters</v>
      </c>
      <c r="I295" s="402"/>
      <c r="J295" s="402" t="s">
        <v>1354</v>
      </c>
      <c r="K295" s="404">
        <v>97</v>
      </c>
      <c r="L295" s="405">
        <f t="shared" si="55"/>
        <v>3.9</v>
      </c>
      <c r="M295" s="405">
        <f t="shared" si="56"/>
        <v>3.9</v>
      </c>
    </row>
    <row r="296" spans="1:13" hidden="1" x14ac:dyDescent="0.25">
      <c r="A296" s="400" t="str">
        <f t="shared" si="57"/>
        <v>Gus-2022-D3</v>
      </c>
      <c r="B296" s="401">
        <f t="shared" si="58"/>
        <v>44840</v>
      </c>
      <c r="C296" s="400" t="str">
        <f t="shared" si="59"/>
        <v>Day 3</v>
      </c>
      <c r="D296" s="411" t="s">
        <v>2244</v>
      </c>
      <c r="E296" s="403" t="str">
        <f t="shared" si="51"/>
        <v>Boyce</v>
      </c>
      <c r="F296" s="403" t="str">
        <f t="shared" si="52"/>
        <v>Lloyd</v>
      </c>
      <c r="G296" s="403" t="str">
        <f t="shared" si="53"/>
        <v>Men Masters</v>
      </c>
      <c r="H296" s="403" t="str">
        <f t="shared" si="54"/>
        <v>SA Pres Masters</v>
      </c>
      <c r="I296" s="402"/>
      <c r="J296" s="402" t="s">
        <v>1354</v>
      </c>
      <c r="K296" s="404">
        <v>97</v>
      </c>
      <c r="L296" s="405">
        <f t="shared" si="55"/>
        <v>3.9</v>
      </c>
      <c r="M296" s="405">
        <f t="shared" si="56"/>
        <v>3.9</v>
      </c>
    </row>
    <row r="297" spans="1:13" hidden="1" x14ac:dyDescent="0.25">
      <c r="A297" s="400" t="str">
        <f t="shared" si="57"/>
        <v>Gus-2022-D3</v>
      </c>
      <c r="B297" s="401">
        <f t="shared" si="58"/>
        <v>44840</v>
      </c>
      <c r="C297" s="400" t="str">
        <f t="shared" si="59"/>
        <v>Day 3</v>
      </c>
      <c r="D297" s="411" t="s">
        <v>1807</v>
      </c>
      <c r="E297" s="403" t="str">
        <f t="shared" si="51"/>
        <v>Henning</v>
      </c>
      <c r="F297" s="403" t="str">
        <f t="shared" si="52"/>
        <v>Du Plessis</v>
      </c>
      <c r="G297" s="403" t="str">
        <f t="shared" si="53"/>
        <v>Men Master</v>
      </c>
      <c r="H297" s="403" t="str">
        <f t="shared" si="54"/>
        <v>Nam Pres Masters</v>
      </c>
      <c r="I297" s="402"/>
      <c r="J297" s="402" t="s">
        <v>1354</v>
      </c>
      <c r="K297" s="404">
        <v>97</v>
      </c>
      <c r="L297" s="405">
        <f t="shared" si="55"/>
        <v>3.9</v>
      </c>
      <c r="M297" s="405">
        <f t="shared" si="56"/>
        <v>3.9</v>
      </c>
    </row>
    <row r="298" spans="1:13" hidden="1" x14ac:dyDescent="0.25">
      <c r="A298" s="400" t="str">
        <f t="shared" si="57"/>
        <v>Gus-2022-D3</v>
      </c>
      <c r="B298" s="401">
        <f t="shared" si="58"/>
        <v>44840</v>
      </c>
      <c r="C298" s="400" t="str">
        <f t="shared" si="59"/>
        <v>Day 3</v>
      </c>
      <c r="D298" s="411" t="s">
        <v>2241</v>
      </c>
      <c r="E298" s="403" t="str">
        <f t="shared" si="51"/>
        <v>John</v>
      </c>
      <c r="F298" s="403" t="str">
        <f t="shared" si="52"/>
        <v>Loomes</v>
      </c>
      <c r="G298" s="403" t="str">
        <f t="shared" si="53"/>
        <v>Men Masters</v>
      </c>
      <c r="H298" s="403" t="str">
        <f t="shared" si="54"/>
        <v>SA Pres Masters</v>
      </c>
      <c r="I298" s="402"/>
      <c r="J298" s="402" t="s">
        <v>1354</v>
      </c>
      <c r="K298" s="404">
        <v>96</v>
      </c>
      <c r="L298" s="405">
        <f t="shared" si="55"/>
        <v>3.8</v>
      </c>
      <c r="M298" s="405">
        <f t="shared" si="56"/>
        <v>3.8</v>
      </c>
    </row>
    <row r="299" spans="1:13" hidden="1" x14ac:dyDescent="0.25">
      <c r="A299" s="400" t="str">
        <f t="shared" si="57"/>
        <v>Gus-2022-D3</v>
      </c>
      <c r="B299" s="401">
        <f t="shared" si="58"/>
        <v>44840</v>
      </c>
      <c r="C299" s="400" t="str">
        <f t="shared" si="59"/>
        <v>Day 3</v>
      </c>
      <c r="D299" s="411" t="s">
        <v>938</v>
      </c>
      <c r="E299" s="403" t="str">
        <f t="shared" si="51"/>
        <v>Jaco</v>
      </c>
      <c r="F299" s="403" t="str">
        <f t="shared" si="52"/>
        <v>Venter</v>
      </c>
      <c r="G299" s="403" t="str">
        <f t="shared" si="53"/>
        <v>Men Master</v>
      </c>
      <c r="H299" s="403" t="str">
        <f t="shared" si="54"/>
        <v>Nam Pres Masters</v>
      </c>
      <c r="I299" s="402"/>
      <c r="J299" s="402" t="s">
        <v>1355</v>
      </c>
      <c r="K299" s="404">
        <v>100</v>
      </c>
      <c r="L299" s="405">
        <f t="shared" si="55"/>
        <v>3.7</v>
      </c>
      <c r="M299" s="405">
        <f t="shared" si="56"/>
        <v>3.7</v>
      </c>
    </row>
    <row r="300" spans="1:13" hidden="1" x14ac:dyDescent="0.25">
      <c r="A300" s="400" t="str">
        <f t="shared" si="57"/>
        <v>Gus-2022-D3</v>
      </c>
      <c r="B300" s="401">
        <f t="shared" si="58"/>
        <v>44840</v>
      </c>
      <c r="C300" s="400" t="str">
        <f t="shared" si="59"/>
        <v>Day 3</v>
      </c>
      <c r="D300" s="411" t="s">
        <v>1700</v>
      </c>
      <c r="E300" s="403" t="str">
        <f t="shared" si="51"/>
        <v>Andre</v>
      </c>
      <c r="F300" s="403" t="str">
        <f t="shared" si="52"/>
        <v>Bezuidehout</v>
      </c>
      <c r="G300" s="403" t="str">
        <f t="shared" si="53"/>
        <v>Men Master</v>
      </c>
      <c r="H300" s="403" t="str">
        <f t="shared" si="54"/>
        <v>Nam Pres Masters</v>
      </c>
      <c r="I300" s="402"/>
      <c r="J300" s="402" t="s">
        <v>1354</v>
      </c>
      <c r="K300" s="404">
        <v>95</v>
      </c>
      <c r="L300" s="405">
        <f t="shared" si="55"/>
        <v>3.6</v>
      </c>
      <c r="M300" s="405">
        <f t="shared" si="56"/>
        <v>3.6</v>
      </c>
    </row>
    <row r="301" spans="1:13" hidden="1" x14ac:dyDescent="0.25">
      <c r="A301" s="400" t="str">
        <f t="shared" ref="A301:A332" si="60">IF(D301="","",A300)</f>
        <v>Gus-2022-D3</v>
      </c>
      <c r="B301" s="401">
        <f t="shared" ref="B301:B332" si="61">IF(D301="","",B300)</f>
        <v>44840</v>
      </c>
      <c r="C301" s="400" t="str">
        <f t="shared" ref="C301:C332" si="62">IF(D301="","",C300)</f>
        <v>Day 3</v>
      </c>
      <c r="D301" s="411" t="s">
        <v>2240</v>
      </c>
      <c r="E301" s="403" t="str">
        <f t="shared" si="51"/>
        <v>Whitey</v>
      </c>
      <c r="F301" s="403" t="str">
        <f t="shared" si="52"/>
        <v>Van Zyl</v>
      </c>
      <c r="G301" s="403" t="str">
        <f t="shared" si="53"/>
        <v>Men Masters</v>
      </c>
      <c r="H301" s="403" t="str">
        <f t="shared" si="54"/>
        <v>SA Pres Masters</v>
      </c>
      <c r="I301" s="402"/>
      <c r="J301" s="402" t="s">
        <v>1354</v>
      </c>
      <c r="K301" s="404">
        <v>89</v>
      </c>
      <c r="L301" s="405">
        <f t="shared" si="55"/>
        <v>2.9</v>
      </c>
      <c r="M301" s="405">
        <f t="shared" si="56"/>
        <v>2.9</v>
      </c>
    </row>
    <row r="302" spans="1:13" hidden="1" x14ac:dyDescent="0.25">
      <c r="A302" s="400" t="str">
        <f t="shared" si="60"/>
        <v>Gus-2022-D3</v>
      </c>
      <c r="B302" s="401">
        <f t="shared" si="61"/>
        <v>44840</v>
      </c>
      <c r="C302" s="400" t="str">
        <f t="shared" si="62"/>
        <v>Day 3</v>
      </c>
      <c r="D302" s="411" t="s">
        <v>549</v>
      </c>
      <c r="E302" s="403" t="str">
        <f t="shared" si="51"/>
        <v>Johan</v>
      </c>
      <c r="F302" s="403" t="str">
        <f t="shared" si="52"/>
        <v>Agenbag</v>
      </c>
      <c r="G302" s="403" t="str">
        <f t="shared" si="53"/>
        <v>Men Master</v>
      </c>
      <c r="H302" s="403" t="str">
        <f t="shared" si="54"/>
        <v>Nam Pres Masters</v>
      </c>
      <c r="I302" s="402"/>
      <c r="J302" s="402" t="s">
        <v>1354</v>
      </c>
      <c r="K302" s="404">
        <v>86</v>
      </c>
      <c r="L302" s="405">
        <f t="shared" si="55"/>
        <v>2.6</v>
      </c>
      <c r="M302" s="405">
        <f t="shared" si="56"/>
        <v>2.6</v>
      </c>
    </row>
    <row r="303" spans="1:13" hidden="1" x14ac:dyDescent="0.25">
      <c r="A303" s="400" t="str">
        <f t="shared" si="60"/>
        <v>Gus-2022-D3</v>
      </c>
      <c r="B303" s="401">
        <f t="shared" si="61"/>
        <v>44840</v>
      </c>
      <c r="C303" s="400" t="str">
        <f t="shared" si="62"/>
        <v>Day 3</v>
      </c>
      <c r="D303" s="411" t="s">
        <v>938</v>
      </c>
      <c r="E303" s="403" t="str">
        <f t="shared" si="51"/>
        <v>Jaco</v>
      </c>
      <c r="F303" s="403" t="str">
        <f t="shared" si="52"/>
        <v>Venter</v>
      </c>
      <c r="G303" s="403" t="str">
        <f t="shared" si="53"/>
        <v>Men Master</v>
      </c>
      <c r="H303" s="403" t="str">
        <f t="shared" si="54"/>
        <v>Nam Pres Masters</v>
      </c>
      <c r="I303" s="402"/>
      <c r="J303" s="402" t="s">
        <v>1354</v>
      </c>
      <c r="K303" s="404">
        <v>81</v>
      </c>
      <c r="L303" s="405">
        <f t="shared" si="55"/>
        <v>2.1</v>
      </c>
      <c r="M303" s="405">
        <f t="shared" si="56"/>
        <v>2.1</v>
      </c>
    </row>
    <row r="304" spans="1:13" hidden="1" x14ac:dyDescent="0.25">
      <c r="A304" s="400" t="str">
        <f t="shared" si="60"/>
        <v>Gus-2022-D3</v>
      </c>
      <c r="B304" s="401">
        <f t="shared" si="61"/>
        <v>44840</v>
      </c>
      <c r="C304" s="400" t="str">
        <f t="shared" si="62"/>
        <v>Day 3</v>
      </c>
      <c r="D304" s="411" t="s">
        <v>713</v>
      </c>
      <c r="E304" s="403" t="str">
        <f t="shared" si="51"/>
        <v>Spyker</v>
      </c>
      <c r="F304" s="403" t="str">
        <f t="shared" si="52"/>
        <v>Kruger</v>
      </c>
      <c r="G304" s="403" t="str">
        <f t="shared" si="53"/>
        <v>Men Master</v>
      </c>
      <c r="H304" s="403" t="str">
        <f t="shared" si="54"/>
        <v>Nam Pres Masters</v>
      </c>
      <c r="I304" s="402"/>
      <c r="J304" s="402" t="s">
        <v>1354</v>
      </c>
      <c r="K304" s="404">
        <v>68</v>
      </c>
      <c r="L304" s="405">
        <f t="shared" si="55"/>
        <v>1.2</v>
      </c>
      <c r="M304" s="405">
        <f t="shared" si="56"/>
        <v>1.2</v>
      </c>
    </row>
    <row r="305" spans="1:13" hidden="1" x14ac:dyDescent="0.25">
      <c r="A305" s="400" t="str">
        <f t="shared" si="60"/>
        <v>Gus-2022-D3</v>
      </c>
      <c r="B305" s="401">
        <f t="shared" si="61"/>
        <v>44840</v>
      </c>
      <c r="C305" s="400" t="str">
        <f t="shared" si="62"/>
        <v>Day 3</v>
      </c>
      <c r="D305" s="411" t="s">
        <v>2244</v>
      </c>
      <c r="E305" s="403" t="str">
        <f t="shared" si="51"/>
        <v>Boyce</v>
      </c>
      <c r="F305" s="403" t="str">
        <f t="shared" si="52"/>
        <v>Lloyd</v>
      </c>
      <c r="G305" s="403" t="str">
        <f t="shared" si="53"/>
        <v>Men Masters</v>
      </c>
      <c r="H305" s="403" t="str">
        <f t="shared" si="54"/>
        <v>SA Pres Masters</v>
      </c>
      <c r="I305" s="402"/>
      <c r="J305" s="402" t="s">
        <v>10</v>
      </c>
      <c r="K305" s="404">
        <v>41</v>
      </c>
      <c r="L305" s="405">
        <v>1.06</v>
      </c>
      <c r="M305" s="405">
        <f t="shared" si="56"/>
        <v>1.06</v>
      </c>
    </row>
    <row r="306" spans="1:13" hidden="1" x14ac:dyDescent="0.25">
      <c r="A306" s="400" t="str">
        <f t="shared" si="60"/>
        <v>Gus-2022-D3</v>
      </c>
      <c r="B306" s="401">
        <f t="shared" si="61"/>
        <v>44840</v>
      </c>
      <c r="C306" s="400" t="str">
        <f t="shared" si="62"/>
        <v>Day 3</v>
      </c>
      <c r="D306" s="411" t="s">
        <v>1807</v>
      </c>
      <c r="E306" s="403" t="str">
        <f t="shared" si="51"/>
        <v>Henning</v>
      </c>
      <c r="F306" s="403" t="str">
        <f t="shared" si="52"/>
        <v>Du Plessis</v>
      </c>
      <c r="G306" s="403" t="str">
        <f t="shared" si="53"/>
        <v>Men Master</v>
      </c>
      <c r="H306" s="403" t="str">
        <f t="shared" si="54"/>
        <v>Nam Pres Masters</v>
      </c>
      <c r="I306" s="402"/>
      <c r="J306" s="402" t="s">
        <v>10</v>
      </c>
      <c r="K306" s="404">
        <v>41</v>
      </c>
      <c r="L306" s="405">
        <v>1.06</v>
      </c>
      <c r="M306" s="405">
        <f t="shared" si="56"/>
        <v>1.06</v>
      </c>
    </row>
    <row r="307" spans="1:13" hidden="1" x14ac:dyDescent="0.25">
      <c r="A307" s="400" t="str">
        <f t="shared" si="60"/>
        <v>Gus-2022-D3</v>
      </c>
      <c r="B307" s="401">
        <f t="shared" si="61"/>
        <v>44840</v>
      </c>
      <c r="C307" s="400" t="str">
        <f t="shared" si="62"/>
        <v>Day 3</v>
      </c>
      <c r="D307" s="411" t="s">
        <v>549</v>
      </c>
      <c r="E307" s="403" t="str">
        <f t="shared" si="51"/>
        <v>Johan</v>
      </c>
      <c r="F307" s="403" t="str">
        <f t="shared" si="52"/>
        <v>Agenbag</v>
      </c>
      <c r="G307" s="403" t="str">
        <f t="shared" si="53"/>
        <v>Men Master</v>
      </c>
      <c r="H307" s="403" t="str">
        <f t="shared" si="54"/>
        <v>Nam Pres Masters</v>
      </c>
      <c r="I307" s="402" t="s">
        <v>19</v>
      </c>
      <c r="J307" s="402"/>
      <c r="K307" s="404">
        <v>41</v>
      </c>
      <c r="L307" s="405">
        <f t="shared" ref="L307:L327" si="63">IF(K307="","",IF(I307="",ROUND(HLOOKUP(J307,kgList,K307,FALSE),1),ROUND(HLOOKUP(I307,kgList,K307,FALSE),1)))</f>
        <v>0.7</v>
      </c>
      <c r="M307" s="405">
        <f t="shared" si="56"/>
        <v>0.7</v>
      </c>
    </row>
    <row r="308" spans="1:13" hidden="1" x14ac:dyDescent="0.25">
      <c r="A308" s="400" t="str">
        <f t="shared" si="60"/>
        <v>Gus-2022-D3</v>
      </c>
      <c r="B308" s="401">
        <f t="shared" si="61"/>
        <v>44840</v>
      </c>
      <c r="C308" s="400" t="str">
        <f t="shared" si="62"/>
        <v>Day 3</v>
      </c>
      <c r="D308" s="411" t="s">
        <v>1728</v>
      </c>
      <c r="E308" s="403" t="str">
        <f t="shared" si="51"/>
        <v>Adriaan</v>
      </c>
      <c r="F308" s="403" t="str">
        <f t="shared" si="52"/>
        <v>Van Heerden</v>
      </c>
      <c r="G308" s="403" t="str">
        <f t="shared" si="53"/>
        <v>Men Senior</v>
      </c>
      <c r="H308" s="403" t="str">
        <f t="shared" si="54"/>
        <v>SA Pres A</v>
      </c>
      <c r="I308" s="402"/>
      <c r="J308" s="402" t="s">
        <v>1355</v>
      </c>
      <c r="K308" s="404">
        <v>125</v>
      </c>
      <c r="L308" s="405">
        <f t="shared" si="63"/>
        <v>8.1</v>
      </c>
      <c r="M308" s="405">
        <f t="shared" si="56"/>
        <v>8.1</v>
      </c>
    </row>
    <row r="309" spans="1:13" hidden="1" x14ac:dyDescent="0.25">
      <c r="A309" s="400" t="str">
        <f t="shared" si="60"/>
        <v>Gus-2022-D3</v>
      </c>
      <c r="B309" s="401">
        <f t="shared" si="61"/>
        <v>44840</v>
      </c>
      <c r="C309" s="400" t="str">
        <f t="shared" si="62"/>
        <v>Day 3</v>
      </c>
      <c r="D309" s="411" t="s">
        <v>2177</v>
      </c>
      <c r="E309" s="403" t="str">
        <f t="shared" si="51"/>
        <v>Niel</v>
      </c>
      <c r="F309" s="403" t="str">
        <f t="shared" si="52"/>
        <v>Van Der Linde</v>
      </c>
      <c r="G309" s="403" t="str">
        <f t="shared" si="53"/>
        <v>Men Senior</v>
      </c>
      <c r="H309" s="403" t="str">
        <f t="shared" si="54"/>
        <v>SA Pres A</v>
      </c>
      <c r="I309" s="402"/>
      <c r="J309" s="402" t="s">
        <v>1354</v>
      </c>
      <c r="K309" s="404">
        <v>118</v>
      </c>
      <c r="L309" s="405">
        <f t="shared" si="63"/>
        <v>7.6</v>
      </c>
      <c r="M309" s="405">
        <f t="shared" si="56"/>
        <v>7.6</v>
      </c>
    </row>
    <row r="310" spans="1:13" hidden="1" x14ac:dyDescent="0.25">
      <c r="A310" s="400" t="str">
        <f t="shared" si="60"/>
        <v>Gus-2022-D3</v>
      </c>
      <c r="B310" s="401">
        <f t="shared" si="61"/>
        <v>44840</v>
      </c>
      <c r="C310" s="400" t="str">
        <f t="shared" si="62"/>
        <v>Day 3</v>
      </c>
      <c r="D310" s="411" t="s">
        <v>631</v>
      </c>
      <c r="E310" s="403" t="str">
        <f t="shared" si="51"/>
        <v xml:space="preserve">Joe </v>
      </c>
      <c r="F310" s="403" t="str">
        <f t="shared" si="52"/>
        <v>Herman</v>
      </c>
      <c r="G310" s="403" t="str">
        <f t="shared" si="53"/>
        <v>Men Senior</v>
      </c>
      <c r="H310" s="403" t="str">
        <f t="shared" si="54"/>
        <v>Nam Pres A</v>
      </c>
      <c r="I310" s="402"/>
      <c r="J310" s="402" t="s">
        <v>1354</v>
      </c>
      <c r="K310" s="404">
        <v>116</v>
      </c>
      <c r="L310" s="405">
        <f t="shared" si="63"/>
        <v>7.2</v>
      </c>
      <c r="M310" s="405">
        <f t="shared" si="56"/>
        <v>7.2</v>
      </c>
    </row>
    <row r="311" spans="1:13" hidden="1" x14ac:dyDescent="0.25">
      <c r="A311" s="400" t="str">
        <f t="shared" si="60"/>
        <v>Gus-2022-D3</v>
      </c>
      <c r="B311" s="401">
        <f t="shared" si="61"/>
        <v>44840</v>
      </c>
      <c r="C311" s="400" t="str">
        <f t="shared" si="62"/>
        <v>Day 3</v>
      </c>
      <c r="D311" s="411" t="s">
        <v>1252</v>
      </c>
      <c r="E311" s="403" t="str">
        <f t="shared" si="51"/>
        <v>Martinus</v>
      </c>
      <c r="F311" s="403" t="str">
        <f t="shared" si="52"/>
        <v>Venter</v>
      </c>
      <c r="G311" s="403" t="str">
        <f t="shared" si="53"/>
        <v>Men Veteran</v>
      </c>
      <c r="H311" s="403" t="str">
        <f t="shared" si="54"/>
        <v>Nam Pres A</v>
      </c>
      <c r="I311" s="402"/>
      <c r="J311" s="402" t="s">
        <v>1354</v>
      </c>
      <c r="K311" s="404">
        <v>115</v>
      </c>
      <c r="L311" s="405">
        <f t="shared" si="63"/>
        <v>7</v>
      </c>
      <c r="M311" s="405">
        <f t="shared" si="56"/>
        <v>7</v>
      </c>
    </row>
    <row r="312" spans="1:13" hidden="1" x14ac:dyDescent="0.25">
      <c r="A312" s="400" t="str">
        <f t="shared" si="60"/>
        <v>Gus-2022-D3</v>
      </c>
      <c r="B312" s="401">
        <f t="shared" si="61"/>
        <v>44840</v>
      </c>
      <c r="C312" s="400" t="str">
        <f t="shared" si="62"/>
        <v>Day 3</v>
      </c>
      <c r="D312" s="411" t="s">
        <v>653</v>
      </c>
      <c r="E312" s="403" t="str">
        <f t="shared" si="51"/>
        <v>Hennie</v>
      </c>
      <c r="F312" s="403" t="str">
        <f t="shared" si="52"/>
        <v>Roets</v>
      </c>
      <c r="G312" s="403" t="str">
        <f t="shared" si="53"/>
        <v>Men Veteran</v>
      </c>
      <c r="H312" s="403" t="str">
        <f t="shared" si="54"/>
        <v>Nam Pres A</v>
      </c>
      <c r="I312" s="402"/>
      <c r="J312" s="402" t="s">
        <v>1354</v>
      </c>
      <c r="K312" s="404">
        <v>112</v>
      </c>
      <c r="L312" s="405">
        <f t="shared" si="63"/>
        <v>6.4</v>
      </c>
      <c r="M312" s="405">
        <f t="shared" si="56"/>
        <v>6.4</v>
      </c>
    </row>
    <row r="313" spans="1:13" hidden="1" x14ac:dyDescent="0.25">
      <c r="A313" s="400" t="str">
        <f t="shared" si="60"/>
        <v>Gus-2022-D3</v>
      </c>
      <c r="B313" s="401">
        <f t="shared" si="61"/>
        <v>44840</v>
      </c>
      <c r="C313" s="400" t="str">
        <f t="shared" si="62"/>
        <v>Day 3</v>
      </c>
      <c r="D313" s="411" t="s">
        <v>2179</v>
      </c>
      <c r="E313" s="403" t="str">
        <f t="shared" si="51"/>
        <v>Mike</v>
      </c>
      <c r="F313" s="403" t="str">
        <f t="shared" si="52"/>
        <v>Karon</v>
      </c>
      <c r="G313" s="403" t="str">
        <f t="shared" si="53"/>
        <v>Men Senior</v>
      </c>
      <c r="H313" s="403" t="str">
        <f t="shared" si="54"/>
        <v>SA Pres A</v>
      </c>
      <c r="I313" s="402"/>
      <c r="J313" s="402" t="s">
        <v>1355</v>
      </c>
      <c r="K313" s="404">
        <v>117</v>
      </c>
      <c r="L313" s="405">
        <f t="shared" si="63"/>
        <v>6.4</v>
      </c>
      <c r="M313" s="405">
        <f t="shared" si="56"/>
        <v>6.4</v>
      </c>
    </row>
    <row r="314" spans="1:13" hidden="1" x14ac:dyDescent="0.25">
      <c r="A314" s="400" t="str">
        <f t="shared" si="60"/>
        <v>Gus-2022-D3</v>
      </c>
      <c r="B314" s="401">
        <f t="shared" si="61"/>
        <v>44840</v>
      </c>
      <c r="C314" s="400" t="str">
        <f t="shared" si="62"/>
        <v>Day 3</v>
      </c>
      <c r="D314" s="411" t="s">
        <v>653</v>
      </c>
      <c r="E314" s="403" t="str">
        <f t="shared" si="51"/>
        <v>Hennie</v>
      </c>
      <c r="F314" s="403" t="str">
        <f t="shared" si="52"/>
        <v>Roets</v>
      </c>
      <c r="G314" s="403" t="str">
        <f t="shared" si="53"/>
        <v>Men Veteran</v>
      </c>
      <c r="H314" s="403" t="str">
        <f t="shared" si="54"/>
        <v>Nam Pres A</v>
      </c>
      <c r="I314" s="402"/>
      <c r="J314" s="402" t="s">
        <v>1354</v>
      </c>
      <c r="K314" s="404">
        <v>109</v>
      </c>
      <c r="L314" s="405">
        <f t="shared" si="63"/>
        <v>5.8</v>
      </c>
      <c r="M314" s="405">
        <f t="shared" si="56"/>
        <v>5.8</v>
      </c>
    </row>
    <row r="315" spans="1:13" hidden="1" x14ac:dyDescent="0.25">
      <c r="A315" s="400" t="str">
        <f t="shared" si="60"/>
        <v>Gus-2022-D3</v>
      </c>
      <c r="B315" s="401">
        <f t="shared" si="61"/>
        <v>44840</v>
      </c>
      <c r="C315" s="400" t="str">
        <f t="shared" si="62"/>
        <v>Day 3</v>
      </c>
      <c r="D315" s="411" t="s">
        <v>693</v>
      </c>
      <c r="E315" s="403" t="str">
        <f t="shared" si="51"/>
        <v>Louis</v>
      </c>
      <c r="F315" s="403" t="str">
        <f t="shared" si="52"/>
        <v>Fenaux</v>
      </c>
      <c r="G315" s="403" t="str">
        <f t="shared" si="53"/>
        <v>Men Veteran</v>
      </c>
      <c r="H315" s="403" t="str">
        <f t="shared" si="54"/>
        <v>Nam Pres A</v>
      </c>
      <c r="I315" s="402"/>
      <c r="J315" s="402" t="s">
        <v>1354</v>
      </c>
      <c r="K315" s="404">
        <v>105</v>
      </c>
      <c r="L315" s="405">
        <f t="shared" si="63"/>
        <v>5.0999999999999996</v>
      </c>
      <c r="M315" s="405">
        <f t="shared" si="56"/>
        <v>5.0999999999999996</v>
      </c>
    </row>
    <row r="316" spans="1:13" hidden="1" x14ac:dyDescent="0.25">
      <c r="A316" s="400" t="str">
        <f t="shared" si="60"/>
        <v>Gus-2022-D3</v>
      </c>
      <c r="B316" s="401">
        <f t="shared" si="61"/>
        <v>44840</v>
      </c>
      <c r="C316" s="400" t="str">
        <f t="shared" si="62"/>
        <v>Day 3</v>
      </c>
      <c r="D316" s="411" t="s">
        <v>617</v>
      </c>
      <c r="E316" s="403" t="str">
        <f t="shared" si="51"/>
        <v>Tertius</v>
      </c>
      <c r="F316" s="403" t="str">
        <f t="shared" si="52"/>
        <v>Potgieter</v>
      </c>
      <c r="G316" s="403" t="str">
        <f t="shared" si="53"/>
        <v>Men Senior</v>
      </c>
      <c r="H316" s="403" t="str">
        <f t="shared" si="54"/>
        <v>Nam Pres A</v>
      </c>
      <c r="I316" s="402"/>
      <c r="J316" s="402" t="s">
        <v>1354</v>
      </c>
      <c r="K316" s="404">
        <v>103</v>
      </c>
      <c r="L316" s="405">
        <f t="shared" si="63"/>
        <v>4.8</v>
      </c>
      <c r="M316" s="405">
        <f t="shared" si="56"/>
        <v>4.8</v>
      </c>
    </row>
    <row r="317" spans="1:13" hidden="1" x14ac:dyDescent="0.25">
      <c r="A317" s="400" t="str">
        <f t="shared" si="60"/>
        <v>Gus-2022-D3</v>
      </c>
      <c r="B317" s="401">
        <f t="shared" si="61"/>
        <v>44840</v>
      </c>
      <c r="C317" s="400" t="str">
        <f t="shared" si="62"/>
        <v>Day 3</v>
      </c>
      <c r="D317" s="411" t="s">
        <v>1423</v>
      </c>
      <c r="E317" s="403" t="str">
        <f t="shared" si="51"/>
        <v>Allen</v>
      </c>
      <c r="F317" s="403" t="str">
        <f t="shared" si="52"/>
        <v>Langenstrassen</v>
      </c>
      <c r="G317" s="403" t="str">
        <f t="shared" si="53"/>
        <v>Men Veteran</v>
      </c>
      <c r="H317" s="403" t="str">
        <f t="shared" si="54"/>
        <v>Nam Pres A</v>
      </c>
      <c r="I317" s="402"/>
      <c r="J317" s="402" t="s">
        <v>1354</v>
      </c>
      <c r="K317" s="404">
        <v>103</v>
      </c>
      <c r="L317" s="405">
        <f t="shared" si="63"/>
        <v>4.8</v>
      </c>
      <c r="M317" s="405">
        <f t="shared" si="56"/>
        <v>4.8</v>
      </c>
    </row>
    <row r="318" spans="1:13" hidden="1" x14ac:dyDescent="0.25">
      <c r="A318" s="400" t="str">
        <f t="shared" si="60"/>
        <v>Gus-2022-D3</v>
      </c>
      <c r="B318" s="401">
        <f t="shared" si="61"/>
        <v>44840</v>
      </c>
      <c r="C318" s="400" t="str">
        <f t="shared" si="62"/>
        <v>Day 3</v>
      </c>
      <c r="D318" s="411" t="s">
        <v>2181</v>
      </c>
      <c r="E318" s="403" t="str">
        <f t="shared" si="51"/>
        <v>Wimpie</v>
      </c>
      <c r="F318" s="403" t="str">
        <f t="shared" si="52"/>
        <v>Kirsten</v>
      </c>
      <c r="G318" s="403" t="str">
        <f t="shared" si="53"/>
        <v>Men Senior</v>
      </c>
      <c r="H318" s="403" t="str">
        <f t="shared" si="54"/>
        <v>SA Pres A</v>
      </c>
      <c r="I318" s="402" t="s">
        <v>19</v>
      </c>
      <c r="J318" s="402"/>
      <c r="K318" s="404">
        <v>72</v>
      </c>
      <c r="L318" s="405">
        <f t="shared" si="63"/>
        <v>3.9</v>
      </c>
      <c r="M318" s="405">
        <f t="shared" si="56"/>
        <v>3.9</v>
      </c>
    </row>
    <row r="319" spans="1:13" hidden="1" x14ac:dyDescent="0.25">
      <c r="A319" s="400" t="str">
        <f t="shared" si="60"/>
        <v>Gus-2022-D3</v>
      </c>
      <c r="B319" s="401">
        <f t="shared" si="61"/>
        <v>44840</v>
      </c>
      <c r="C319" s="400" t="str">
        <f t="shared" si="62"/>
        <v>Day 3</v>
      </c>
      <c r="D319" s="411" t="s">
        <v>2177</v>
      </c>
      <c r="E319" s="403" t="str">
        <f t="shared" si="51"/>
        <v>Niel</v>
      </c>
      <c r="F319" s="403" t="str">
        <f t="shared" si="52"/>
        <v>Van Der Linde</v>
      </c>
      <c r="G319" s="403" t="str">
        <f t="shared" si="53"/>
        <v>Men Senior</v>
      </c>
      <c r="H319" s="403" t="str">
        <f t="shared" si="54"/>
        <v>SA Pres A</v>
      </c>
      <c r="I319" s="402"/>
      <c r="J319" s="402" t="s">
        <v>1354</v>
      </c>
      <c r="K319" s="404">
        <v>102</v>
      </c>
      <c r="L319" s="405">
        <f t="shared" si="63"/>
        <v>4.5999999999999996</v>
      </c>
      <c r="M319" s="405">
        <f t="shared" si="56"/>
        <v>4.5999999999999996</v>
      </c>
    </row>
    <row r="320" spans="1:13" hidden="1" x14ac:dyDescent="0.25">
      <c r="A320" s="400" t="str">
        <f t="shared" si="60"/>
        <v>Gus-2022-D3</v>
      </c>
      <c r="B320" s="401">
        <f t="shared" si="61"/>
        <v>44840</v>
      </c>
      <c r="C320" s="400" t="str">
        <f t="shared" si="62"/>
        <v>Day 3</v>
      </c>
      <c r="D320" s="411" t="s">
        <v>2180</v>
      </c>
      <c r="E320" s="403" t="str">
        <f t="shared" si="51"/>
        <v>Josh</v>
      </c>
      <c r="F320" s="403" t="str">
        <f t="shared" si="52"/>
        <v>Timm</v>
      </c>
      <c r="G320" s="403" t="str">
        <f t="shared" si="53"/>
        <v>Men Senior</v>
      </c>
      <c r="H320" s="403" t="str">
        <f t="shared" si="54"/>
        <v>SA Pres A</v>
      </c>
      <c r="I320" s="402"/>
      <c r="J320" s="402" t="s">
        <v>1354</v>
      </c>
      <c r="K320" s="404">
        <v>101</v>
      </c>
      <c r="L320" s="405">
        <f t="shared" si="63"/>
        <v>4.5</v>
      </c>
      <c r="M320" s="405">
        <f t="shared" si="56"/>
        <v>4.5</v>
      </c>
    </row>
    <row r="321" spans="1:13" hidden="1" x14ac:dyDescent="0.25">
      <c r="A321" s="400" t="str">
        <f t="shared" si="60"/>
        <v>Gus-2022-D3</v>
      </c>
      <c r="B321" s="401">
        <f t="shared" si="61"/>
        <v>44840</v>
      </c>
      <c r="C321" s="400" t="str">
        <f t="shared" si="62"/>
        <v>Day 3</v>
      </c>
      <c r="D321" s="411" t="s">
        <v>1556</v>
      </c>
      <c r="E321" s="403" t="str">
        <f t="shared" si="51"/>
        <v>Wikus</v>
      </c>
      <c r="F321" s="403" t="str">
        <f t="shared" si="52"/>
        <v>Viljoen</v>
      </c>
      <c r="G321" s="403" t="str">
        <f t="shared" si="53"/>
        <v>Men Veteran</v>
      </c>
      <c r="H321" s="403" t="str">
        <f t="shared" si="54"/>
        <v>Nam Pres A</v>
      </c>
      <c r="I321" s="402"/>
      <c r="J321" s="402" t="s">
        <v>1354</v>
      </c>
      <c r="K321" s="404">
        <v>100</v>
      </c>
      <c r="L321" s="405">
        <f t="shared" si="63"/>
        <v>4.3</v>
      </c>
      <c r="M321" s="405">
        <f t="shared" si="56"/>
        <v>4.3</v>
      </c>
    </row>
    <row r="322" spans="1:13" hidden="1" x14ac:dyDescent="0.25">
      <c r="A322" s="400" t="str">
        <f t="shared" si="60"/>
        <v>Gus-2022-D3</v>
      </c>
      <c r="B322" s="401">
        <f t="shared" si="61"/>
        <v>44840</v>
      </c>
      <c r="C322" s="400" t="str">
        <f t="shared" si="62"/>
        <v>Day 3</v>
      </c>
      <c r="D322" s="411" t="s">
        <v>2179</v>
      </c>
      <c r="E322" s="403" t="str">
        <f t="shared" ref="E322:E380" si="64">IF(D322="","",VLOOKUP(D322,Master,3,FALSE))</f>
        <v>Mike</v>
      </c>
      <c r="F322" s="403" t="str">
        <f t="shared" ref="F322:F380" si="65">IF(D322="","",VLOOKUP(D322,Master,4,FALSE))</f>
        <v>Karon</v>
      </c>
      <c r="G322" s="403" t="str">
        <f t="shared" ref="G322:G380" si="66">IF(D322="","",VLOOKUP(D322,Master,5,FALSE))</f>
        <v>Men Senior</v>
      </c>
      <c r="H322" s="403" t="str">
        <f t="shared" ref="H322:H380" si="67">IF(D322="","",VLOOKUP(D322,Master,2,FALSE))</f>
        <v>SA Pres A</v>
      </c>
      <c r="I322" s="402"/>
      <c r="J322" s="402" t="s">
        <v>1354</v>
      </c>
      <c r="K322" s="404">
        <v>100</v>
      </c>
      <c r="L322" s="405">
        <f t="shared" si="63"/>
        <v>4.3</v>
      </c>
      <c r="M322" s="405">
        <f t="shared" ref="M322:M380" si="68">IF(L322="","",IF(COUNTA(I322:J322)&gt;1,"Edible or Inedible",IF(COUNTA(I322)=1,L322*1,IF(COUNTA(J322)=1,L322*1,"ERROR"))))</f>
        <v>4.3</v>
      </c>
    </row>
    <row r="323" spans="1:13" hidden="1" x14ac:dyDescent="0.25">
      <c r="A323" s="400" t="str">
        <f t="shared" si="60"/>
        <v>Gus-2022-D3</v>
      </c>
      <c r="B323" s="401">
        <f t="shared" si="61"/>
        <v>44840</v>
      </c>
      <c r="C323" s="400" t="str">
        <f t="shared" si="62"/>
        <v>Day 3</v>
      </c>
      <c r="D323" s="411" t="s">
        <v>1728</v>
      </c>
      <c r="E323" s="403" t="str">
        <f t="shared" si="64"/>
        <v>Adriaan</v>
      </c>
      <c r="F323" s="403" t="str">
        <f t="shared" si="65"/>
        <v>Van Heerden</v>
      </c>
      <c r="G323" s="403" t="str">
        <f t="shared" si="66"/>
        <v>Men Senior</v>
      </c>
      <c r="H323" s="403" t="str">
        <f t="shared" si="67"/>
        <v>SA Pres A</v>
      </c>
      <c r="I323" s="402"/>
      <c r="J323" s="402" t="s">
        <v>1354</v>
      </c>
      <c r="K323" s="404">
        <v>98</v>
      </c>
      <c r="L323" s="405">
        <f t="shared" si="63"/>
        <v>4</v>
      </c>
      <c r="M323" s="405">
        <f t="shared" si="68"/>
        <v>4</v>
      </c>
    </row>
    <row r="324" spans="1:13" hidden="1" x14ac:dyDescent="0.25">
      <c r="A324" s="400" t="str">
        <f t="shared" si="60"/>
        <v>Gus-2022-D3</v>
      </c>
      <c r="B324" s="401">
        <f t="shared" si="61"/>
        <v>44840</v>
      </c>
      <c r="C324" s="400" t="str">
        <f t="shared" si="62"/>
        <v>Day 3</v>
      </c>
      <c r="D324" s="411" t="s">
        <v>631</v>
      </c>
      <c r="E324" s="403" t="str">
        <f t="shared" si="64"/>
        <v xml:space="preserve">Joe </v>
      </c>
      <c r="F324" s="403" t="str">
        <f t="shared" si="65"/>
        <v>Herman</v>
      </c>
      <c r="G324" s="403" t="str">
        <f t="shared" si="66"/>
        <v>Men Senior</v>
      </c>
      <c r="H324" s="403" t="str">
        <f t="shared" si="67"/>
        <v>Nam Pres A</v>
      </c>
      <c r="I324" s="402" t="s">
        <v>19</v>
      </c>
      <c r="J324" s="402"/>
      <c r="K324" s="404">
        <v>55</v>
      </c>
      <c r="L324" s="405">
        <f t="shared" si="63"/>
        <v>1.7</v>
      </c>
      <c r="M324" s="405">
        <f t="shared" si="68"/>
        <v>1.7</v>
      </c>
    </row>
    <row r="325" spans="1:13" hidden="1" x14ac:dyDescent="0.25">
      <c r="A325" s="400" t="str">
        <f t="shared" si="60"/>
        <v>Gus-2022-D3</v>
      </c>
      <c r="B325" s="401">
        <f t="shared" si="61"/>
        <v>44840</v>
      </c>
      <c r="C325" s="400" t="str">
        <f t="shared" si="62"/>
        <v>Day 3</v>
      </c>
      <c r="D325" s="411" t="s">
        <v>1252</v>
      </c>
      <c r="E325" s="403" t="str">
        <f t="shared" si="64"/>
        <v>Martinus</v>
      </c>
      <c r="F325" s="403" t="str">
        <f t="shared" si="65"/>
        <v>Venter</v>
      </c>
      <c r="G325" s="403" t="str">
        <f t="shared" si="66"/>
        <v>Men Veteran</v>
      </c>
      <c r="H325" s="403" t="str">
        <f t="shared" si="67"/>
        <v>Nam Pres A</v>
      </c>
      <c r="I325" s="402"/>
      <c r="J325" s="402" t="s">
        <v>1354</v>
      </c>
      <c r="K325" s="404">
        <v>96</v>
      </c>
      <c r="L325" s="405">
        <f t="shared" si="63"/>
        <v>3.8</v>
      </c>
      <c r="M325" s="405">
        <f t="shared" si="68"/>
        <v>3.8</v>
      </c>
    </row>
    <row r="326" spans="1:13" hidden="1" x14ac:dyDescent="0.25">
      <c r="A326" s="400" t="str">
        <f t="shared" si="60"/>
        <v>Gus-2022-D3</v>
      </c>
      <c r="B326" s="401">
        <f t="shared" si="61"/>
        <v>44840</v>
      </c>
      <c r="C326" s="400" t="str">
        <f t="shared" si="62"/>
        <v>Day 3</v>
      </c>
      <c r="D326" s="411" t="s">
        <v>693</v>
      </c>
      <c r="E326" s="403" t="str">
        <f t="shared" si="64"/>
        <v>Louis</v>
      </c>
      <c r="F326" s="403" t="str">
        <f t="shared" si="65"/>
        <v>Fenaux</v>
      </c>
      <c r="G326" s="403" t="str">
        <f t="shared" si="66"/>
        <v>Men Veteran</v>
      </c>
      <c r="H326" s="403" t="str">
        <f t="shared" si="67"/>
        <v>Nam Pres A</v>
      </c>
      <c r="I326" s="402"/>
      <c r="J326" s="402" t="s">
        <v>1354</v>
      </c>
      <c r="K326" s="404">
        <v>88</v>
      </c>
      <c r="L326" s="405">
        <f t="shared" si="63"/>
        <v>2.8</v>
      </c>
      <c r="M326" s="405">
        <f t="shared" si="68"/>
        <v>2.8</v>
      </c>
    </row>
    <row r="327" spans="1:13" hidden="1" x14ac:dyDescent="0.25">
      <c r="A327" s="400" t="str">
        <f t="shared" si="60"/>
        <v>Gus-2022-D3</v>
      </c>
      <c r="B327" s="401">
        <f t="shared" si="61"/>
        <v>44840</v>
      </c>
      <c r="C327" s="400" t="str">
        <f t="shared" si="62"/>
        <v>Day 3</v>
      </c>
      <c r="D327" s="411" t="s">
        <v>1252</v>
      </c>
      <c r="E327" s="403" t="str">
        <f t="shared" si="64"/>
        <v>Martinus</v>
      </c>
      <c r="F327" s="403" t="str">
        <f t="shared" si="65"/>
        <v>Venter</v>
      </c>
      <c r="G327" s="403" t="str">
        <f t="shared" si="66"/>
        <v>Men Veteran</v>
      </c>
      <c r="H327" s="403" t="str">
        <f t="shared" si="67"/>
        <v>Nam Pres A</v>
      </c>
      <c r="I327" s="402"/>
      <c r="J327" s="402" t="s">
        <v>1354</v>
      </c>
      <c r="K327" s="404">
        <v>87</v>
      </c>
      <c r="L327" s="405">
        <f t="shared" si="63"/>
        <v>2.7</v>
      </c>
      <c r="M327" s="405">
        <f t="shared" si="68"/>
        <v>2.7</v>
      </c>
    </row>
    <row r="328" spans="1:13" hidden="1" x14ac:dyDescent="0.25">
      <c r="A328" s="400" t="str">
        <f t="shared" si="60"/>
        <v>Gus-2022-D3</v>
      </c>
      <c r="B328" s="401">
        <f t="shared" si="61"/>
        <v>44840</v>
      </c>
      <c r="C328" s="400" t="str">
        <f t="shared" si="62"/>
        <v>Day 3</v>
      </c>
      <c r="D328" s="411" t="s">
        <v>693</v>
      </c>
      <c r="E328" s="403" t="str">
        <f t="shared" si="64"/>
        <v>Louis</v>
      </c>
      <c r="F328" s="403" t="str">
        <f t="shared" si="65"/>
        <v>Fenaux</v>
      </c>
      <c r="G328" s="403" t="str">
        <f t="shared" si="66"/>
        <v>Men Veteran</v>
      </c>
      <c r="H328" s="403" t="str">
        <f t="shared" si="67"/>
        <v>Nam Pres A</v>
      </c>
      <c r="I328" s="402"/>
      <c r="J328" s="402" t="s">
        <v>10</v>
      </c>
      <c r="K328" s="404">
        <v>42</v>
      </c>
      <c r="L328" s="405">
        <v>1.1499999999999999</v>
      </c>
      <c r="M328" s="405">
        <f t="shared" si="68"/>
        <v>1.1499999999999999</v>
      </c>
    </row>
    <row r="329" spans="1:13" hidden="1" x14ac:dyDescent="0.25">
      <c r="A329" s="400" t="str">
        <f t="shared" si="60"/>
        <v>Gus-2022-D3</v>
      </c>
      <c r="B329" s="401">
        <f t="shared" si="61"/>
        <v>44840</v>
      </c>
      <c r="C329" s="400" t="str">
        <f t="shared" si="62"/>
        <v>Day 3</v>
      </c>
      <c r="D329" s="411" t="s">
        <v>866</v>
      </c>
      <c r="E329" s="403" t="str">
        <f t="shared" si="64"/>
        <v>Org</v>
      </c>
      <c r="F329" s="403" t="str">
        <f t="shared" si="65"/>
        <v>Van Rensburg</v>
      </c>
      <c r="G329" s="403" t="str">
        <f t="shared" si="66"/>
        <v>Men Senior</v>
      </c>
      <c r="H329" s="403" t="str">
        <f t="shared" si="67"/>
        <v>Nam Pres B</v>
      </c>
      <c r="I329" s="402"/>
      <c r="J329" s="402" t="s">
        <v>1354</v>
      </c>
      <c r="K329" s="404">
        <v>138</v>
      </c>
      <c r="L329" s="405">
        <f t="shared" ref="L329:L343" si="69">IF(K329="","",IF(I329="",ROUND(HLOOKUP(J329,kgList,K329,FALSE),1),ROUND(HLOOKUP(I329,kgList,K329,FALSE),1)))</f>
        <v>13.1</v>
      </c>
      <c r="M329" s="405">
        <f t="shared" si="68"/>
        <v>13.1</v>
      </c>
    </row>
    <row r="330" spans="1:13" hidden="1" x14ac:dyDescent="0.25">
      <c r="A330" s="400" t="str">
        <f t="shared" si="60"/>
        <v>Gus-2022-D3</v>
      </c>
      <c r="B330" s="401">
        <f t="shared" si="61"/>
        <v>44840</v>
      </c>
      <c r="C330" s="400" t="str">
        <f t="shared" si="62"/>
        <v>Day 3</v>
      </c>
      <c r="D330" s="411" t="s">
        <v>1733</v>
      </c>
      <c r="E330" s="403" t="str">
        <f t="shared" si="64"/>
        <v>Pieter</v>
      </c>
      <c r="F330" s="403" t="str">
        <f t="shared" si="65"/>
        <v>van Aarde</v>
      </c>
      <c r="G330" s="403" t="str">
        <f t="shared" si="66"/>
        <v>Men Senior</v>
      </c>
      <c r="H330" s="403" t="str">
        <f t="shared" si="67"/>
        <v>Nam Pres B</v>
      </c>
      <c r="I330" s="402"/>
      <c r="J330" s="402"/>
      <c r="K330" s="404"/>
      <c r="L330" s="405" t="str">
        <f t="shared" si="69"/>
        <v/>
      </c>
      <c r="M330" s="405" t="str">
        <f t="shared" si="68"/>
        <v/>
      </c>
    </row>
    <row r="331" spans="1:13" hidden="1" x14ac:dyDescent="0.25">
      <c r="A331" s="400" t="str">
        <f t="shared" si="60"/>
        <v>Gus-2022-D3</v>
      </c>
      <c r="B331" s="401">
        <f t="shared" si="61"/>
        <v>44840</v>
      </c>
      <c r="C331" s="400" t="str">
        <f t="shared" si="62"/>
        <v>Day 3</v>
      </c>
      <c r="D331" s="411" t="s">
        <v>1610</v>
      </c>
      <c r="E331" s="403" t="str">
        <f t="shared" si="64"/>
        <v>Stefano</v>
      </c>
      <c r="F331" s="403" t="str">
        <f t="shared" si="65"/>
        <v>Strappazzon</v>
      </c>
      <c r="G331" s="403" t="str">
        <f t="shared" si="66"/>
        <v>Men Veteran</v>
      </c>
      <c r="H331" s="403" t="str">
        <f t="shared" si="67"/>
        <v>Nam Pres B</v>
      </c>
      <c r="I331" s="402"/>
      <c r="J331" s="402"/>
      <c r="K331" s="404"/>
      <c r="L331" s="405" t="str">
        <f t="shared" si="69"/>
        <v/>
      </c>
      <c r="M331" s="405" t="str">
        <f t="shared" si="68"/>
        <v/>
      </c>
    </row>
    <row r="332" spans="1:13" hidden="1" x14ac:dyDescent="0.25">
      <c r="A332" s="400" t="str">
        <f t="shared" si="60"/>
        <v>Gus-2022-D3</v>
      </c>
      <c r="B332" s="401">
        <f t="shared" si="61"/>
        <v>44840</v>
      </c>
      <c r="C332" s="400" t="str">
        <f t="shared" si="62"/>
        <v>Day 3</v>
      </c>
      <c r="D332" s="411" t="s">
        <v>2192</v>
      </c>
      <c r="E332" s="403" t="str">
        <f t="shared" si="64"/>
        <v>Elmaine</v>
      </c>
      <c r="F332" s="403" t="str">
        <f t="shared" si="65"/>
        <v>Terblanche</v>
      </c>
      <c r="G332" s="403" t="str">
        <f t="shared" si="66"/>
        <v>Men Senior</v>
      </c>
      <c r="H332" s="403" t="str">
        <f t="shared" si="67"/>
        <v>SA Pres B</v>
      </c>
      <c r="I332" s="402"/>
      <c r="J332" s="402" t="s">
        <v>1332</v>
      </c>
      <c r="K332" s="404">
        <v>87</v>
      </c>
      <c r="L332" s="405">
        <f t="shared" si="69"/>
        <v>12.1</v>
      </c>
      <c r="M332" s="405">
        <f t="shared" si="68"/>
        <v>12.1</v>
      </c>
    </row>
    <row r="333" spans="1:13" hidden="1" x14ac:dyDescent="0.25">
      <c r="A333" s="400" t="str">
        <f t="shared" ref="A333:A364" si="70">IF(D333="","",A332)</f>
        <v>Gus-2022-D3</v>
      </c>
      <c r="B333" s="401">
        <f t="shared" ref="B333:B364" si="71">IF(D333="","",B332)</f>
        <v>44840</v>
      </c>
      <c r="C333" s="400" t="str">
        <f t="shared" ref="C333:C364" si="72">IF(D333="","",C332)</f>
        <v>Day 3</v>
      </c>
      <c r="D333" s="411" t="s">
        <v>1733</v>
      </c>
      <c r="E333" s="403" t="str">
        <f t="shared" si="64"/>
        <v>Pieter</v>
      </c>
      <c r="F333" s="403" t="str">
        <f t="shared" si="65"/>
        <v>van Aarde</v>
      </c>
      <c r="G333" s="403" t="str">
        <f t="shared" si="66"/>
        <v>Men Senior</v>
      </c>
      <c r="H333" s="403" t="str">
        <f t="shared" si="67"/>
        <v>Nam Pres B</v>
      </c>
      <c r="I333" s="402"/>
      <c r="J333" s="402" t="s">
        <v>1354</v>
      </c>
      <c r="K333" s="404">
        <v>127</v>
      </c>
      <c r="L333" s="405">
        <f t="shared" si="69"/>
        <v>9.8000000000000007</v>
      </c>
      <c r="M333" s="405">
        <f t="shared" si="68"/>
        <v>9.8000000000000007</v>
      </c>
    </row>
    <row r="334" spans="1:13" hidden="1" x14ac:dyDescent="0.25">
      <c r="A334" s="400" t="str">
        <f t="shared" si="70"/>
        <v>Gus-2022-D3</v>
      </c>
      <c r="B334" s="401">
        <f t="shared" si="71"/>
        <v>44840</v>
      </c>
      <c r="C334" s="400" t="str">
        <f t="shared" si="72"/>
        <v>Day 3</v>
      </c>
      <c r="D334" s="411" t="s">
        <v>1973</v>
      </c>
      <c r="E334" s="403" t="str">
        <f t="shared" si="64"/>
        <v>Deon</v>
      </c>
      <c r="F334" s="403" t="str">
        <f t="shared" si="65"/>
        <v>Van Emmenes</v>
      </c>
      <c r="G334" s="403" t="str">
        <f t="shared" si="66"/>
        <v>Men Senior</v>
      </c>
      <c r="H334" s="403" t="str">
        <f t="shared" si="67"/>
        <v>SA Pres B</v>
      </c>
      <c r="I334" s="402"/>
      <c r="J334" s="402" t="s">
        <v>1354</v>
      </c>
      <c r="K334" s="404">
        <v>121</v>
      </c>
      <c r="L334" s="405">
        <f t="shared" si="69"/>
        <v>8.3000000000000007</v>
      </c>
      <c r="M334" s="405">
        <f t="shared" si="68"/>
        <v>8.3000000000000007</v>
      </c>
    </row>
    <row r="335" spans="1:13" hidden="1" x14ac:dyDescent="0.25">
      <c r="A335" s="400" t="str">
        <f t="shared" si="70"/>
        <v>Gus-2022-D3</v>
      </c>
      <c r="B335" s="401">
        <f t="shared" si="71"/>
        <v>44840</v>
      </c>
      <c r="C335" s="400" t="str">
        <f t="shared" si="72"/>
        <v>Day 3</v>
      </c>
      <c r="D335" s="411" t="s">
        <v>2190</v>
      </c>
      <c r="E335" s="403" t="str">
        <f t="shared" si="64"/>
        <v>Deon</v>
      </c>
      <c r="F335" s="403" t="str">
        <f t="shared" si="65"/>
        <v>Verster</v>
      </c>
      <c r="G335" s="403" t="str">
        <f t="shared" si="66"/>
        <v>Men Senior</v>
      </c>
      <c r="H335" s="403" t="str">
        <f t="shared" si="67"/>
        <v>SA Pres B</v>
      </c>
      <c r="I335" s="402"/>
      <c r="J335" s="402" t="s">
        <v>1355</v>
      </c>
      <c r="K335" s="404">
        <v>123</v>
      </c>
      <c r="L335" s="405">
        <f t="shared" si="69"/>
        <v>7.6</v>
      </c>
      <c r="M335" s="405">
        <f t="shared" si="68"/>
        <v>7.6</v>
      </c>
    </row>
    <row r="336" spans="1:13" hidden="1" x14ac:dyDescent="0.25">
      <c r="A336" s="400" t="str">
        <f t="shared" si="70"/>
        <v>Gus-2022-D3</v>
      </c>
      <c r="B336" s="401">
        <f t="shared" si="71"/>
        <v>44840</v>
      </c>
      <c r="C336" s="400" t="str">
        <f t="shared" si="72"/>
        <v>Day 3</v>
      </c>
      <c r="D336" s="411" t="s">
        <v>1733</v>
      </c>
      <c r="E336" s="403" t="str">
        <f t="shared" si="64"/>
        <v>Pieter</v>
      </c>
      <c r="F336" s="403" t="str">
        <f t="shared" si="65"/>
        <v>van Aarde</v>
      </c>
      <c r="G336" s="403" t="str">
        <f t="shared" si="66"/>
        <v>Men Senior</v>
      </c>
      <c r="H336" s="403" t="str">
        <f t="shared" si="67"/>
        <v>Nam Pres B</v>
      </c>
      <c r="I336" s="402"/>
      <c r="J336" s="402" t="s">
        <v>1354</v>
      </c>
      <c r="K336" s="404">
        <v>118</v>
      </c>
      <c r="L336" s="405">
        <f t="shared" si="69"/>
        <v>7.6</v>
      </c>
      <c r="M336" s="405">
        <f t="shared" si="68"/>
        <v>7.6</v>
      </c>
    </row>
    <row r="337" spans="1:13" hidden="1" x14ac:dyDescent="0.25">
      <c r="A337" s="400" t="str">
        <f t="shared" si="70"/>
        <v>Gus-2022-D3</v>
      </c>
      <c r="B337" s="401">
        <f t="shared" si="71"/>
        <v>44840</v>
      </c>
      <c r="C337" s="400" t="str">
        <f t="shared" si="72"/>
        <v>Day 3</v>
      </c>
      <c r="D337" s="411" t="s">
        <v>866</v>
      </c>
      <c r="E337" s="403" t="str">
        <f t="shared" si="64"/>
        <v>Org</v>
      </c>
      <c r="F337" s="403" t="str">
        <f t="shared" si="65"/>
        <v>Van Rensburg</v>
      </c>
      <c r="G337" s="403" t="str">
        <f t="shared" si="66"/>
        <v>Men Senior</v>
      </c>
      <c r="H337" s="403" t="str">
        <f t="shared" si="67"/>
        <v>Nam Pres B</v>
      </c>
      <c r="I337" s="402"/>
      <c r="J337" s="402" t="s">
        <v>1354</v>
      </c>
      <c r="K337" s="404">
        <v>117</v>
      </c>
      <c r="L337" s="405">
        <f t="shared" si="69"/>
        <v>7.4</v>
      </c>
      <c r="M337" s="405">
        <f t="shared" si="68"/>
        <v>7.4</v>
      </c>
    </row>
    <row r="338" spans="1:13" hidden="1" x14ac:dyDescent="0.25">
      <c r="A338" s="400" t="str">
        <f t="shared" si="70"/>
        <v>Gus-2022-D3</v>
      </c>
      <c r="B338" s="401">
        <f t="shared" si="71"/>
        <v>44840</v>
      </c>
      <c r="C338" s="400" t="str">
        <f t="shared" si="72"/>
        <v>Day 3</v>
      </c>
      <c r="D338" s="411" t="s">
        <v>1875</v>
      </c>
      <c r="E338" s="403" t="str">
        <f t="shared" si="64"/>
        <v>Johan</v>
      </c>
      <c r="F338" s="403" t="str">
        <f t="shared" si="65"/>
        <v>Van Niekerk</v>
      </c>
      <c r="G338" s="403" t="str">
        <f t="shared" si="66"/>
        <v>Men Senior</v>
      </c>
      <c r="H338" s="403" t="str">
        <f t="shared" si="67"/>
        <v>Nam Pres B</v>
      </c>
      <c r="I338" s="402"/>
      <c r="J338" s="402" t="s">
        <v>1354</v>
      </c>
      <c r="K338" s="404">
        <v>114</v>
      </c>
      <c r="L338" s="405">
        <f t="shared" si="69"/>
        <v>6.8</v>
      </c>
      <c r="M338" s="405">
        <f t="shared" si="68"/>
        <v>6.8</v>
      </c>
    </row>
    <row r="339" spans="1:13" hidden="1" x14ac:dyDescent="0.25">
      <c r="A339" s="400" t="str">
        <f t="shared" si="70"/>
        <v>Gus-2022-D3</v>
      </c>
      <c r="B339" s="401">
        <f t="shared" si="71"/>
        <v>44840</v>
      </c>
      <c r="C339" s="400" t="str">
        <f t="shared" si="72"/>
        <v>Day 3</v>
      </c>
      <c r="D339" s="411" t="s">
        <v>1875</v>
      </c>
      <c r="E339" s="403" t="str">
        <f t="shared" si="64"/>
        <v>Johan</v>
      </c>
      <c r="F339" s="403" t="str">
        <f t="shared" si="65"/>
        <v>Van Niekerk</v>
      </c>
      <c r="G339" s="403" t="str">
        <f t="shared" si="66"/>
        <v>Men Senior</v>
      </c>
      <c r="H339" s="403" t="str">
        <f t="shared" si="67"/>
        <v>Nam Pres B</v>
      </c>
      <c r="I339" s="402"/>
      <c r="J339" s="402" t="s">
        <v>1354</v>
      </c>
      <c r="K339" s="404">
        <v>110</v>
      </c>
      <c r="L339" s="405">
        <f t="shared" si="69"/>
        <v>6</v>
      </c>
      <c r="M339" s="405">
        <f t="shared" si="68"/>
        <v>6</v>
      </c>
    </row>
    <row r="340" spans="1:13" hidden="1" x14ac:dyDescent="0.25">
      <c r="A340" s="400" t="str">
        <f t="shared" si="70"/>
        <v>Gus-2022-D3</v>
      </c>
      <c r="B340" s="401">
        <f t="shared" si="71"/>
        <v>44840</v>
      </c>
      <c r="C340" s="400" t="str">
        <f t="shared" si="72"/>
        <v>Day 3</v>
      </c>
      <c r="D340" s="411" t="s">
        <v>1875</v>
      </c>
      <c r="E340" s="403" t="str">
        <f t="shared" si="64"/>
        <v>Johan</v>
      </c>
      <c r="F340" s="403" t="str">
        <f t="shared" si="65"/>
        <v>Van Niekerk</v>
      </c>
      <c r="G340" s="403" t="str">
        <f t="shared" si="66"/>
        <v>Men Senior</v>
      </c>
      <c r="H340" s="403" t="str">
        <f t="shared" si="67"/>
        <v>Nam Pres B</v>
      </c>
      <c r="I340" s="402"/>
      <c r="J340" s="402" t="s">
        <v>1354</v>
      </c>
      <c r="K340" s="404">
        <v>109</v>
      </c>
      <c r="L340" s="405">
        <f t="shared" si="69"/>
        <v>5.8</v>
      </c>
      <c r="M340" s="405">
        <f t="shared" si="68"/>
        <v>5.8</v>
      </c>
    </row>
    <row r="341" spans="1:13" hidden="1" x14ac:dyDescent="0.25">
      <c r="A341" s="400" t="str">
        <f t="shared" si="70"/>
        <v>Gus-2022-D3</v>
      </c>
      <c r="B341" s="401">
        <f t="shared" si="71"/>
        <v>44840</v>
      </c>
      <c r="C341" s="400" t="str">
        <f t="shared" si="72"/>
        <v>Day 3</v>
      </c>
      <c r="D341" s="411" t="s">
        <v>1891</v>
      </c>
      <c r="E341" s="403" t="str">
        <f t="shared" si="64"/>
        <v>William</v>
      </c>
      <c r="F341" s="403" t="str">
        <f t="shared" si="65"/>
        <v>Schickerling</v>
      </c>
      <c r="G341" s="403" t="str">
        <f t="shared" si="66"/>
        <v>Men Senior</v>
      </c>
      <c r="H341" s="403" t="str">
        <f t="shared" si="67"/>
        <v>Nam Pres B</v>
      </c>
      <c r="I341" s="402"/>
      <c r="J341" s="402"/>
      <c r="K341" s="404"/>
      <c r="L341" s="405" t="str">
        <f t="shared" si="69"/>
        <v/>
      </c>
      <c r="M341" s="405" t="str">
        <f t="shared" si="68"/>
        <v/>
      </c>
    </row>
    <row r="342" spans="1:13" hidden="1" x14ac:dyDescent="0.25">
      <c r="A342" s="400" t="str">
        <f t="shared" si="70"/>
        <v>Gus-2022-D3</v>
      </c>
      <c r="B342" s="401">
        <f t="shared" si="71"/>
        <v>44840</v>
      </c>
      <c r="C342" s="400" t="str">
        <f t="shared" si="72"/>
        <v>Day 3</v>
      </c>
      <c r="D342" s="411" t="s">
        <v>2191</v>
      </c>
      <c r="E342" s="403" t="str">
        <f t="shared" si="64"/>
        <v>Wesley</v>
      </c>
      <c r="F342" s="403" t="str">
        <f t="shared" si="65"/>
        <v>Peens</v>
      </c>
      <c r="G342" s="403" t="str">
        <f t="shared" si="66"/>
        <v>Men Senior</v>
      </c>
      <c r="H342" s="403" t="str">
        <f t="shared" si="67"/>
        <v>SA Pres B</v>
      </c>
      <c r="I342" s="402"/>
      <c r="J342" s="402" t="s">
        <v>1354</v>
      </c>
      <c r="K342" s="404">
        <v>87</v>
      </c>
      <c r="L342" s="405">
        <f t="shared" si="69"/>
        <v>2.7</v>
      </c>
      <c r="M342" s="405">
        <f t="shared" si="68"/>
        <v>2.7</v>
      </c>
    </row>
    <row r="343" spans="1:13" hidden="1" x14ac:dyDescent="0.25">
      <c r="A343" s="400" t="str">
        <f t="shared" si="70"/>
        <v>Gus-2022-D3</v>
      </c>
      <c r="B343" s="401">
        <f t="shared" si="71"/>
        <v>44840</v>
      </c>
      <c r="C343" s="400" t="str">
        <f t="shared" si="72"/>
        <v>Day 3</v>
      </c>
      <c r="D343" s="411" t="s">
        <v>1610</v>
      </c>
      <c r="E343" s="403" t="str">
        <f t="shared" si="64"/>
        <v>Stefano</v>
      </c>
      <c r="F343" s="403" t="str">
        <f t="shared" si="65"/>
        <v>Strappazzon</v>
      </c>
      <c r="G343" s="403" t="str">
        <f t="shared" si="66"/>
        <v>Men Veteran</v>
      </c>
      <c r="H343" s="403" t="str">
        <f t="shared" si="67"/>
        <v>Nam Pres B</v>
      </c>
      <c r="I343" s="402"/>
      <c r="J343" s="402" t="s">
        <v>1354</v>
      </c>
      <c r="K343" s="404">
        <v>86</v>
      </c>
      <c r="L343" s="405">
        <f t="shared" si="69"/>
        <v>2.6</v>
      </c>
      <c r="M343" s="405">
        <f t="shared" si="68"/>
        <v>2.6</v>
      </c>
    </row>
    <row r="344" spans="1:13" hidden="1" x14ac:dyDescent="0.25">
      <c r="A344" s="400" t="str">
        <f t="shared" si="70"/>
        <v>Gus-2022-D3</v>
      </c>
      <c r="B344" s="401">
        <f t="shared" si="71"/>
        <v>44840</v>
      </c>
      <c r="C344" s="400" t="str">
        <f t="shared" si="72"/>
        <v>Day 3</v>
      </c>
      <c r="D344" s="411" t="s">
        <v>2192</v>
      </c>
      <c r="E344" s="403" t="str">
        <f t="shared" si="64"/>
        <v>Elmaine</v>
      </c>
      <c r="F344" s="403" t="str">
        <f t="shared" si="65"/>
        <v>Terblanche</v>
      </c>
      <c r="G344" s="403" t="str">
        <f t="shared" si="66"/>
        <v>Men Senior</v>
      </c>
      <c r="H344" s="403" t="str">
        <f t="shared" si="67"/>
        <v>SA Pres B</v>
      </c>
      <c r="I344" s="402"/>
      <c r="J344" s="402" t="s">
        <v>10</v>
      </c>
      <c r="K344" s="404">
        <v>46</v>
      </c>
      <c r="L344" s="405">
        <v>1.52</v>
      </c>
      <c r="M344" s="405">
        <f t="shared" si="68"/>
        <v>1.52</v>
      </c>
    </row>
    <row r="345" spans="1:13" hidden="1" x14ac:dyDescent="0.25">
      <c r="A345" s="400" t="str">
        <f t="shared" si="70"/>
        <v>Gus-2022-D3</v>
      </c>
      <c r="B345" s="401">
        <f t="shared" si="71"/>
        <v>44840</v>
      </c>
      <c r="C345" s="400" t="str">
        <f t="shared" si="72"/>
        <v>Day 3</v>
      </c>
      <c r="D345" s="411" t="s">
        <v>1421</v>
      </c>
      <c r="E345" s="403" t="str">
        <f t="shared" si="64"/>
        <v>Hannes</v>
      </c>
      <c r="F345" s="403" t="str">
        <f t="shared" si="65"/>
        <v>De Haast</v>
      </c>
      <c r="G345" s="403" t="str">
        <f t="shared" si="66"/>
        <v>Men Senior</v>
      </c>
      <c r="H345" s="403" t="str">
        <f t="shared" si="67"/>
        <v>Nam Pres Veterans</v>
      </c>
      <c r="I345" s="402"/>
      <c r="J345" s="402" t="s">
        <v>1354</v>
      </c>
      <c r="K345" s="404">
        <v>145</v>
      </c>
      <c r="L345" s="405">
        <f t="shared" ref="L345:L379" si="73">IF(K345="","",IF(I345="",ROUND(HLOOKUP(J345,kgList,K345,FALSE),1),ROUND(HLOOKUP(I345,kgList,K345,FALSE),1)))</f>
        <v>15.5</v>
      </c>
      <c r="M345" s="405">
        <f t="shared" si="68"/>
        <v>15.5</v>
      </c>
    </row>
    <row r="346" spans="1:13" hidden="1" x14ac:dyDescent="0.25">
      <c r="A346" s="400" t="str">
        <f t="shared" si="70"/>
        <v>Gus-2022-D3</v>
      </c>
      <c r="B346" s="401">
        <f t="shared" si="71"/>
        <v>44840</v>
      </c>
      <c r="C346" s="400" t="str">
        <f t="shared" si="72"/>
        <v>Day 3</v>
      </c>
      <c r="D346" s="411" t="s">
        <v>2219</v>
      </c>
      <c r="E346" s="403" t="str">
        <f t="shared" si="64"/>
        <v>Hardus</v>
      </c>
      <c r="F346" s="403" t="str">
        <f t="shared" si="65"/>
        <v>Jacobs</v>
      </c>
      <c r="G346" s="403" t="str">
        <f t="shared" si="66"/>
        <v>Men Senior</v>
      </c>
      <c r="H346" s="403" t="str">
        <f t="shared" si="67"/>
        <v>SA Pres Inland</v>
      </c>
      <c r="I346" s="402"/>
      <c r="J346" s="402" t="s">
        <v>1353</v>
      </c>
      <c r="K346" s="404">
        <v>104</v>
      </c>
      <c r="L346" s="405">
        <f t="shared" si="73"/>
        <v>13.6</v>
      </c>
      <c r="M346" s="405">
        <f t="shared" si="68"/>
        <v>13.6</v>
      </c>
    </row>
    <row r="347" spans="1:13" hidden="1" x14ac:dyDescent="0.25">
      <c r="A347" s="400" t="str">
        <f t="shared" si="70"/>
        <v>Gus-2022-D3</v>
      </c>
      <c r="B347" s="401">
        <f t="shared" si="71"/>
        <v>44840</v>
      </c>
      <c r="C347" s="400" t="str">
        <f t="shared" si="72"/>
        <v>Day 3</v>
      </c>
      <c r="D347" s="411" t="s">
        <v>1421</v>
      </c>
      <c r="E347" s="403" t="str">
        <f t="shared" si="64"/>
        <v>Hannes</v>
      </c>
      <c r="F347" s="403" t="str">
        <f t="shared" si="65"/>
        <v>De Haast</v>
      </c>
      <c r="G347" s="403" t="str">
        <f t="shared" si="66"/>
        <v>Men Senior</v>
      </c>
      <c r="H347" s="403" t="str">
        <f t="shared" si="67"/>
        <v>Nam Pres Veterans</v>
      </c>
      <c r="I347" s="402"/>
      <c r="J347" s="402" t="s">
        <v>1354</v>
      </c>
      <c r="K347" s="404">
        <v>136</v>
      </c>
      <c r="L347" s="405">
        <f t="shared" si="73"/>
        <v>12.4</v>
      </c>
      <c r="M347" s="405">
        <f t="shared" si="68"/>
        <v>12.4</v>
      </c>
    </row>
    <row r="348" spans="1:13" hidden="1" x14ac:dyDescent="0.25">
      <c r="A348" s="400" t="str">
        <f t="shared" si="70"/>
        <v>Gus-2022-D3</v>
      </c>
      <c r="B348" s="401">
        <f t="shared" si="71"/>
        <v>44840</v>
      </c>
      <c r="C348" s="400" t="str">
        <f t="shared" si="72"/>
        <v>Day 3</v>
      </c>
      <c r="D348" s="411" t="s">
        <v>2218</v>
      </c>
      <c r="E348" s="403" t="str">
        <f t="shared" si="64"/>
        <v>Deon</v>
      </c>
      <c r="F348" s="403" t="str">
        <f t="shared" si="65"/>
        <v>Eksteen</v>
      </c>
      <c r="G348" s="403" t="str">
        <f t="shared" si="66"/>
        <v>Men Senior</v>
      </c>
      <c r="H348" s="403" t="str">
        <f t="shared" si="67"/>
        <v>SA Pres Inland</v>
      </c>
      <c r="I348" s="402"/>
      <c r="J348" s="402" t="s">
        <v>1354</v>
      </c>
      <c r="K348" s="404">
        <v>127</v>
      </c>
      <c r="L348" s="405">
        <f t="shared" si="73"/>
        <v>9.8000000000000007</v>
      </c>
      <c r="M348" s="405">
        <f t="shared" si="68"/>
        <v>9.8000000000000007</v>
      </c>
    </row>
    <row r="349" spans="1:13" hidden="1" x14ac:dyDescent="0.25">
      <c r="A349" s="400" t="str">
        <f t="shared" si="70"/>
        <v>Gus-2022-D3</v>
      </c>
      <c r="B349" s="401">
        <f t="shared" si="71"/>
        <v>44840</v>
      </c>
      <c r="C349" s="400" t="str">
        <f t="shared" si="72"/>
        <v>Day 3</v>
      </c>
      <c r="D349" s="411" t="s">
        <v>2216</v>
      </c>
      <c r="E349" s="403" t="str">
        <f t="shared" si="64"/>
        <v>Steyn</v>
      </c>
      <c r="F349" s="403" t="str">
        <f t="shared" si="65"/>
        <v>Van Zyl</v>
      </c>
      <c r="G349" s="403" t="str">
        <f t="shared" si="66"/>
        <v>Men Senior</v>
      </c>
      <c r="H349" s="403" t="str">
        <f t="shared" si="67"/>
        <v>SA Pres Inland</v>
      </c>
      <c r="I349" s="402"/>
      <c r="J349" s="402" t="s">
        <v>1354</v>
      </c>
      <c r="K349" s="404">
        <v>127</v>
      </c>
      <c r="L349" s="405">
        <f t="shared" si="73"/>
        <v>9.8000000000000007</v>
      </c>
      <c r="M349" s="405">
        <f t="shared" si="68"/>
        <v>9.8000000000000007</v>
      </c>
    </row>
    <row r="350" spans="1:13" hidden="1" x14ac:dyDescent="0.25">
      <c r="A350" s="400" t="str">
        <f t="shared" si="70"/>
        <v>Gus-2022-D3</v>
      </c>
      <c r="B350" s="401">
        <f t="shared" si="71"/>
        <v>44840</v>
      </c>
      <c r="C350" s="400" t="str">
        <f t="shared" si="72"/>
        <v>Day 3</v>
      </c>
      <c r="D350" s="411" t="s">
        <v>2261</v>
      </c>
      <c r="E350" s="403" t="str">
        <f t="shared" si="64"/>
        <v>Kunesh</v>
      </c>
      <c r="F350" s="403" t="str">
        <f t="shared" si="65"/>
        <v>Naidoo</v>
      </c>
      <c r="G350" s="403" t="str">
        <f t="shared" si="66"/>
        <v>Men Senior</v>
      </c>
      <c r="H350" s="403" t="str">
        <f t="shared" si="67"/>
        <v>SA Pres Inland</v>
      </c>
      <c r="I350" s="402"/>
      <c r="J350" s="402" t="s">
        <v>1355</v>
      </c>
      <c r="K350" s="404">
        <v>131</v>
      </c>
      <c r="L350" s="405">
        <f t="shared" si="73"/>
        <v>9.5</v>
      </c>
      <c r="M350" s="405">
        <f t="shared" si="68"/>
        <v>9.5</v>
      </c>
    </row>
    <row r="351" spans="1:13" hidden="1" x14ac:dyDescent="0.25">
      <c r="A351" s="400" t="str">
        <f t="shared" si="70"/>
        <v>Gus-2022-D3</v>
      </c>
      <c r="B351" s="401">
        <f t="shared" si="71"/>
        <v>44840</v>
      </c>
      <c r="C351" s="400" t="str">
        <f t="shared" si="72"/>
        <v>Day 3</v>
      </c>
      <c r="D351" s="411" t="s">
        <v>1421</v>
      </c>
      <c r="E351" s="403" t="str">
        <f t="shared" si="64"/>
        <v>Hannes</v>
      </c>
      <c r="F351" s="403" t="str">
        <f t="shared" si="65"/>
        <v>De Haast</v>
      </c>
      <c r="G351" s="403" t="str">
        <f t="shared" si="66"/>
        <v>Men Senior</v>
      </c>
      <c r="H351" s="403" t="str">
        <f t="shared" si="67"/>
        <v>Nam Pres Veterans</v>
      </c>
      <c r="I351" s="402"/>
      <c r="J351" s="402" t="s">
        <v>1354</v>
      </c>
      <c r="K351" s="404">
        <v>124</v>
      </c>
      <c r="L351" s="405">
        <f t="shared" si="73"/>
        <v>9.1</v>
      </c>
      <c r="M351" s="405">
        <f t="shared" si="68"/>
        <v>9.1</v>
      </c>
    </row>
    <row r="352" spans="1:13" hidden="1" x14ac:dyDescent="0.25">
      <c r="A352" s="400" t="str">
        <f t="shared" si="70"/>
        <v>Gus-2022-D3</v>
      </c>
      <c r="B352" s="401">
        <f t="shared" si="71"/>
        <v>44840</v>
      </c>
      <c r="C352" s="400" t="str">
        <f t="shared" si="72"/>
        <v>Day 3</v>
      </c>
      <c r="D352" s="411" t="s">
        <v>1421</v>
      </c>
      <c r="E352" s="403" t="str">
        <f t="shared" si="64"/>
        <v>Hannes</v>
      </c>
      <c r="F352" s="403" t="str">
        <f t="shared" si="65"/>
        <v>De Haast</v>
      </c>
      <c r="G352" s="403" t="str">
        <f t="shared" si="66"/>
        <v>Men Senior</v>
      </c>
      <c r="H352" s="403" t="str">
        <f t="shared" si="67"/>
        <v>Nam Pres Veterans</v>
      </c>
      <c r="I352" s="402"/>
      <c r="J352" s="402" t="s">
        <v>1332</v>
      </c>
      <c r="K352" s="404">
        <v>79</v>
      </c>
      <c r="L352" s="405">
        <f t="shared" si="73"/>
        <v>9</v>
      </c>
      <c r="M352" s="405">
        <f t="shared" si="68"/>
        <v>9</v>
      </c>
    </row>
    <row r="353" spans="1:13" hidden="1" x14ac:dyDescent="0.25">
      <c r="A353" s="400" t="str">
        <f t="shared" si="70"/>
        <v>Gus-2022-D3</v>
      </c>
      <c r="B353" s="401">
        <f t="shared" si="71"/>
        <v>44840</v>
      </c>
      <c r="C353" s="400" t="str">
        <f t="shared" si="72"/>
        <v>Day 3</v>
      </c>
      <c r="D353" s="411" t="s">
        <v>2217</v>
      </c>
      <c r="E353" s="403" t="str">
        <f t="shared" si="64"/>
        <v>JB</v>
      </c>
      <c r="F353" s="403" t="str">
        <f t="shared" si="65"/>
        <v>Theron</v>
      </c>
      <c r="G353" s="403" t="str">
        <f t="shared" si="66"/>
        <v>Men Senior</v>
      </c>
      <c r="H353" s="403" t="str">
        <f t="shared" si="67"/>
        <v>SA Pres Inland</v>
      </c>
      <c r="I353" s="402"/>
      <c r="J353" s="402" t="s">
        <v>1354</v>
      </c>
      <c r="K353" s="404">
        <v>123</v>
      </c>
      <c r="L353" s="405">
        <f t="shared" si="73"/>
        <v>8.8000000000000007</v>
      </c>
      <c r="M353" s="405">
        <f t="shared" si="68"/>
        <v>8.8000000000000007</v>
      </c>
    </row>
    <row r="354" spans="1:13" hidden="1" x14ac:dyDescent="0.25">
      <c r="A354" s="400" t="str">
        <f t="shared" si="70"/>
        <v>Gus-2022-D3</v>
      </c>
      <c r="B354" s="401">
        <f t="shared" si="71"/>
        <v>44840</v>
      </c>
      <c r="C354" s="400" t="str">
        <f t="shared" si="72"/>
        <v>Day 3</v>
      </c>
      <c r="D354" s="411" t="s">
        <v>537</v>
      </c>
      <c r="E354" s="403" t="str">
        <f t="shared" si="64"/>
        <v>Willem</v>
      </c>
      <c r="F354" s="403" t="str">
        <f t="shared" si="65"/>
        <v>Steyn</v>
      </c>
      <c r="G354" s="403" t="str">
        <f t="shared" si="66"/>
        <v>Men Veteran</v>
      </c>
      <c r="H354" s="403" t="str">
        <f t="shared" si="67"/>
        <v>Nam Pres Veterans</v>
      </c>
      <c r="I354" s="402"/>
      <c r="J354" s="402" t="s">
        <v>1355</v>
      </c>
      <c r="K354" s="404">
        <v>124</v>
      </c>
      <c r="L354" s="405">
        <f t="shared" si="73"/>
        <v>7.9</v>
      </c>
      <c r="M354" s="405">
        <f t="shared" si="68"/>
        <v>7.9</v>
      </c>
    </row>
    <row r="355" spans="1:13" hidden="1" x14ac:dyDescent="0.25">
      <c r="A355" s="400" t="str">
        <f t="shared" si="70"/>
        <v>Gus-2022-D3</v>
      </c>
      <c r="B355" s="401">
        <f t="shared" si="71"/>
        <v>44840</v>
      </c>
      <c r="C355" s="400" t="str">
        <f t="shared" si="72"/>
        <v>Day 3</v>
      </c>
      <c r="D355" s="411" t="s">
        <v>2216</v>
      </c>
      <c r="E355" s="403" t="str">
        <f t="shared" si="64"/>
        <v>Steyn</v>
      </c>
      <c r="F355" s="403" t="str">
        <f t="shared" si="65"/>
        <v>Van Zyl</v>
      </c>
      <c r="G355" s="403" t="str">
        <f t="shared" si="66"/>
        <v>Men Senior</v>
      </c>
      <c r="H355" s="403" t="str">
        <f t="shared" si="67"/>
        <v>SA Pres Inland</v>
      </c>
      <c r="I355" s="402"/>
      <c r="J355" s="402" t="s">
        <v>1355</v>
      </c>
      <c r="K355" s="404">
        <v>121</v>
      </c>
      <c r="L355" s="405">
        <f t="shared" si="73"/>
        <v>7.2</v>
      </c>
      <c r="M355" s="405">
        <f t="shared" si="68"/>
        <v>7.2</v>
      </c>
    </row>
    <row r="356" spans="1:13" hidden="1" x14ac:dyDescent="0.25">
      <c r="A356" s="400" t="str">
        <f t="shared" si="70"/>
        <v>Gus-2022-D3</v>
      </c>
      <c r="B356" s="401">
        <f t="shared" si="71"/>
        <v>44840</v>
      </c>
      <c r="C356" s="400" t="str">
        <f t="shared" si="72"/>
        <v>Day 3</v>
      </c>
      <c r="D356" s="411" t="s">
        <v>2215</v>
      </c>
      <c r="E356" s="403" t="str">
        <f t="shared" si="64"/>
        <v>Wimpie</v>
      </c>
      <c r="F356" s="403" t="str">
        <f t="shared" si="65"/>
        <v>Barnard</v>
      </c>
      <c r="G356" s="403" t="str">
        <f t="shared" si="66"/>
        <v>Men Senior</v>
      </c>
      <c r="H356" s="403" t="str">
        <f t="shared" si="67"/>
        <v>SA Pres Inland</v>
      </c>
      <c r="I356" s="402"/>
      <c r="J356" s="402" t="s">
        <v>1354</v>
      </c>
      <c r="K356" s="404">
        <v>115</v>
      </c>
      <c r="L356" s="405">
        <f t="shared" si="73"/>
        <v>7</v>
      </c>
      <c r="M356" s="405">
        <f t="shared" si="68"/>
        <v>7</v>
      </c>
    </row>
    <row r="357" spans="1:13" hidden="1" x14ac:dyDescent="0.25">
      <c r="A357" s="400" t="str">
        <f t="shared" si="70"/>
        <v>Gus-2022-D3</v>
      </c>
      <c r="B357" s="401">
        <f t="shared" si="71"/>
        <v>44840</v>
      </c>
      <c r="C357" s="400" t="str">
        <f t="shared" si="72"/>
        <v>Day 3</v>
      </c>
      <c r="D357" s="411" t="s">
        <v>2215</v>
      </c>
      <c r="E357" s="403" t="str">
        <f t="shared" si="64"/>
        <v>Wimpie</v>
      </c>
      <c r="F357" s="403" t="str">
        <f t="shared" si="65"/>
        <v>Barnard</v>
      </c>
      <c r="G357" s="403" t="str">
        <f t="shared" si="66"/>
        <v>Men Senior</v>
      </c>
      <c r="H357" s="403" t="str">
        <f t="shared" si="67"/>
        <v>SA Pres Inland</v>
      </c>
      <c r="I357" s="402"/>
      <c r="J357" s="402" t="s">
        <v>1354</v>
      </c>
      <c r="K357" s="404">
        <v>113</v>
      </c>
      <c r="L357" s="405">
        <f t="shared" si="73"/>
        <v>6.6</v>
      </c>
      <c r="M357" s="405">
        <f t="shared" si="68"/>
        <v>6.6</v>
      </c>
    </row>
    <row r="358" spans="1:13" hidden="1" x14ac:dyDescent="0.25">
      <c r="A358" s="400" t="str">
        <f t="shared" si="70"/>
        <v>Gus-2022-D3</v>
      </c>
      <c r="B358" s="401">
        <f t="shared" si="71"/>
        <v>44840</v>
      </c>
      <c r="C358" s="400" t="str">
        <f t="shared" si="72"/>
        <v>Day 3</v>
      </c>
      <c r="D358" s="411" t="s">
        <v>2217</v>
      </c>
      <c r="E358" s="403" t="str">
        <f t="shared" si="64"/>
        <v>JB</v>
      </c>
      <c r="F358" s="403" t="str">
        <f t="shared" si="65"/>
        <v>Theron</v>
      </c>
      <c r="G358" s="403" t="str">
        <f t="shared" si="66"/>
        <v>Men Senior</v>
      </c>
      <c r="H358" s="403" t="str">
        <f t="shared" si="67"/>
        <v>SA Pres Inland</v>
      </c>
      <c r="I358" s="402"/>
      <c r="J358" s="402" t="s">
        <v>1354</v>
      </c>
      <c r="K358" s="404">
        <v>113</v>
      </c>
      <c r="L358" s="405">
        <f t="shared" si="73"/>
        <v>6.6</v>
      </c>
      <c r="M358" s="405">
        <f t="shared" si="68"/>
        <v>6.6</v>
      </c>
    </row>
    <row r="359" spans="1:13" hidden="1" x14ac:dyDescent="0.25">
      <c r="A359" s="400" t="str">
        <f t="shared" si="70"/>
        <v>Gus-2022-D3</v>
      </c>
      <c r="B359" s="401">
        <f t="shared" si="71"/>
        <v>44840</v>
      </c>
      <c r="C359" s="400" t="str">
        <f t="shared" si="72"/>
        <v>Day 3</v>
      </c>
      <c r="D359" s="411" t="s">
        <v>537</v>
      </c>
      <c r="E359" s="403" t="str">
        <f t="shared" si="64"/>
        <v>Willem</v>
      </c>
      <c r="F359" s="403" t="str">
        <f t="shared" si="65"/>
        <v>Steyn</v>
      </c>
      <c r="G359" s="403" t="str">
        <f t="shared" si="66"/>
        <v>Men Veteran</v>
      </c>
      <c r="H359" s="403" t="str">
        <f t="shared" si="67"/>
        <v>Nam Pres Veterans</v>
      </c>
      <c r="I359" s="402"/>
      <c r="J359" s="402" t="s">
        <v>1354</v>
      </c>
      <c r="K359" s="404">
        <v>112</v>
      </c>
      <c r="L359" s="405">
        <f t="shared" si="73"/>
        <v>6.4</v>
      </c>
      <c r="M359" s="405">
        <f t="shared" si="68"/>
        <v>6.4</v>
      </c>
    </row>
    <row r="360" spans="1:13" hidden="1" x14ac:dyDescent="0.25">
      <c r="A360" s="400" t="str">
        <f t="shared" si="70"/>
        <v>Gus-2022-D3</v>
      </c>
      <c r="B360" s="401">
        <f t="shared" si="71"/>
        <v>44840</v>
      </c>
      <c r="C360" s="400" t="str">
        <f t="shared" si="72"/>
        <v>Day 3</v>
      </c>
      <c r="D360" s="411" t="s">
        <v>1421</v>
      </c>
      <c r="E360" s="403" t="str">
        <f t="shared" si="64"/>
        <v>Hannes</v>
      </c>
      <c r="F360" s="403" t="str">
        <f t="shared" si="65"/>
        <v>De Haast</v>
      </c>
      <c r="G360" s="403" t="str">
        <f t="shared" si="66"/>
        <v>Men Senior</v>
      </c>
      <c r="H360" s="403" t="str">
        <f t="shared" si="67"/>
        <v>Nam Pres Veterans</v>
      </c>
      <c r="I360" s="402"/>
      <c r="J360" s="402" t="s">
        <v>1354</v>
      </c>
      <c r="K360" s="404">
        <v>110</v>
      </c>
      <c r="L360" s="405">
        <f t="shared" si="73"/>
        <v>6</v>
      </c>
      <c r="M360" s="405">
        <f t="shared" si="68"/>
        <v>6</v>
      </c>
    </row>
    <row r="361" spans="1:13" hidden="1" x14ac:dyDescent="0.25">
      <c r="A361" s="400" t="str">
        <f t="shared" si="70"/>
        <v>Gus-2022-D3</v>
      </c>
      <c r="B361" s="401">
        <f t="shared" si="71"/>
        <v>44840</v>
      </c>
      <c r="C361" s="400" t="str">
        <f t="shared" si="72"/>
        <v>Day 3</v>
      </c>
      <c r="D361" s="411" t="s">
        <v>732</v>
      </c>
      <c r="E361" s="403" t="str">
        <f t="shared" si="64"/>
        <v>Heiko</v>
      </c>
      <c r="F361" s="403" t="str">
        <f t="shared" si="65"/>
        <v>Doll</v>
      </c>
      <c r="G361" s="403" t="str">
        <f t="shared" si="66"/>
        <v>Men Veteran</v>
      </c>
      <c r="H361" s="403" t="str">
        <f t="shared" si="67"/>
        <v>Nam Pres Veterans</v>
      </c>
      <c r="I361" s="402"/>
      <c r="J361" s="402" t="s">
        <v>1332</v>
      </c>
      <c r="K361" s="404">
        <v>69</v>
      </c>
      <c r="L361" s="405">
        <f t="shared" si="73"/>
        <v>6</v>
      </c>
      <c r="M361" s="405">
        <f t="shared" si="68"/>
        <v>6</v>
      </c>
    </row>
    <row r="362" spans="1:13" hidden="1" x14ac:dyDescent="0.25">
      <c r="A362" s="400" t="str">
        <f t="shared" si="70"/>
        <v>Gus-2022-D3</v>
      </c>
      <c r="B362" s="401">
        <f t="shared" si="71"/>
        <v>44840</v>
      </c>
      <c r="C362" s="400" t="str">
        <f t="shared" si="72"/>
        <v>Day 3</v>
      </c>
      <c r="D362" s="411" t="s">
        <v>2219</v>
      </c>
      <c r="E362" s="403" t="str">
        <f t="shared" si="64"/>
        <v>Hardus</v>
      </c>
      <c r="F362" s="403" t="str">
        <f t="shared" si="65"/>
        <v>Jacobs</v>
      </c>
      <c r="G362" s="403" t="str">
        <f t="shared" si="66"/>
        <v>Men Senior</v>
      </c>
      <c r="H362" s="403" t="str">
        <f t="shared" si="67"/>
        <v>SA Pres Inland</v>
      </c>
      <c r="I362" s="402"/>
      <c r="J362" s="402" t="s">
        <v>1354</v>
      </c>
      <c r="K362" s="404">
        <v>109</v>
      </c>
      <c r="L362" s="405">
        <f t="shared" si="73"/>
        <v>5.8</v>
      </c>
      <c r="M362" s="405">
        <f t="shared" si="68"/>
        <v>5.8</v>
      </c>
    </row>
    <row r="363" spans="1:13" hidden="1" x14ac:dyDescent="0.25">
      <c r="A363" s="400" t="str">
        <f t="shared" si="70"/>
        <v>Gus-2022-D3</v>
      </c>
      <c r="B363" s="401">
        <f t="shared" si="71"/>
        <v>44840</v>
      </c>
      <c r="C363" s="400" t="str">
        <f t="shared" si="72"/>
        <v>Day 3</v>
      </c>
      <c r="D363" s="411" t="s">
        <v>1421</v>
      </c>
      <c r="E363" s="403" t="str">
        <f t="shared" si="64"/>
        <v>Hannes</v>
      </c>
      <c r="F363" s="403" t="str">
        <f t="shared" si="65"/>
        <v>De Haast</v>
      </c>
      <c r="G363" s="403" t="str">
        <f t="shared" si="66"/>
        <v>Men Senior</v>
      </c>
      <c r="H363" s="403" t="str">
        <f t="shared" si="67"/>
        <v>Nam Pres Veterans</v>
      </c>
      <c r="I363" s="402"/>
      <c r="J363" s="402" t="s">
        <v>1354</v>
      </c>
      <c r="K363" s="404">
        <v>102</v>
      </c>
      <c r="L363" s="405">
        <f t="shared" si="73"/>
        <v>4.5999999999999996</v>
      </c>
      <c r="M363" s="405">
        <f t="shared" si="68"/>
        <v>4.5999999999999996</v>
      </c>
    </row>
    <row r="364" spans="1:13" hidden="1" x14ac:dyDescent="0.25">
      <c r="A364" s="400" t="str">
        <f t="shared" si="70"/>
        <v>Gus-2022-D3</v>
      </c>
      <c r="B364" s="401">
        <f t="shared" si="71"/>
        <v>44840</v>
      </c>
      <c r="C364" s="400" t="str">
        <f t="shared" si="72"/>
        <v>Day 3</v>
      </c>
      <c r="D364" s="411" t="s">
        <v>2208</v>
      </c>
      <c r="E364" s="403" t="str">
        <f t="shared" si="64"/>
        <v>Chris</v>
      </c>
      <c r="F364" s="403" t="str">
        <f t="shared" si="65"/>
        <v>Barnard</v>
      </c>
      <c r="G364" s="403" t="str">
        <f t="shared" si="66"/>
        <v>Men Senior</v>
      </c>
      <c r="H364" s="403" t="str">
        <f t="shared" si="67"/>
        <v>SA Pres Dev</v>
      </c>
      <c r="I364" s="402"/>
      <c r="J364" s="402" t="s">
        <v>1355</v>
      </c>
      <c r="K364" s="404">
        <v>141</v>
      </c>
      <c r="L364" s="405">
        <f t="shared" si="73"/>
        <v>12.3</v>
      </c>
      <c r="M364" s="405">
        <f t="shared" si="68"/>
        <v>12.3</v>
      </c>
    </row>
    <row r="365" spans="1:13" hidden="1" x14ac:dyDescent="0.25">
      <c r="A365" s="400" t="str">
        <f t="shared" ref="A365:A380" si="74">IF(D365="","",A364)</f>
        <v>Gus-2022-D3</v>
      </c>
      <c r="B365" s="401">
        <f t="shared" ref="B365:B380" si="75">IF(D365="","",B364)</f>
        <v>44840</v>
      </c>
      <c r="C365" s="400" t="str">
        <f t="shared" ref="C365:C380" si="76">IF(D365="","",C364)</f>
        <v>Day 3</v>
      </c>
      <c r="D365" s="411" t="s">
        <v>2203</v>
      </c>
      <c r="E365" s="403" t="str">
        <f t="shared" si="64"/>
        <v>Pietie</v>
      </c>
      <c r="F365" s="403" t="str">
        <f t="shared" si="65"/>
        <v>May</v>
      </c>
      <c r="G365" s="403" t="str">
        <f t="shared" si="66"/>
        <v>Men Senior</v>
      </c>
      <c r="H365" s="403" t="str">
        <f t="shared" si="67"/>
        <v>SA Pres Dev</v>
      </c>
      <c r="I365" s="402" t="s">
        <v>19</v>
      </c>
      <c r="J365" s="402"/>
      <c r="K365" s="404">
        <v>49</v>
      </c>
      <c r="L365" s="405">
        <f t="shared" si="73"/>
        <v>1.2</v>
      </c>
      <c r="M365" s="405">
        <f t="shared" si="68"/>
        <v>1.2</v>
      </c>
    </row>
    <row r="366" spans="1:13" hidden="1" x14ac:dyDescent="0.25">
      <c r="A366" s="400" t="str">
        <f t="shared" si="74"/>
        <v>Gus-2022-D3</v>
      </c>
      <c r="B366" s="401">
        <f t="shared" si="75"/>
        <v>44840</v>
      </c>
      <c r="C366" s="400" t="str">
        <f t="shared" si="76"/>
        <v>Day 3</v>
      </c>
      <c r="D366" s="411" t="s">
        <v>2202</v>
      </c>
      <c r="E366" s="403" t="str">
        <f t="shared" si="64"/>
        <v>Nathan</v>
      </c>
      <c r="F366" s="403" t="str">
        <f t="shared" si="65"/>
        <v>Chetty</v>
      </c>
      <c r="G366" s="403" t="str">
        <f t="shared" si="66"/>
        <v>Men Senior</v>
      </c>
      <c r="H366" s="403" t="str">
        <f t="shared" si="67"/>
        <v>SA Pres Dev</v>
      </c>
      <c r="I366" s="402" t="s">
        <v>19</v>
      </c>
      <c r="J366" s="402"/>
      <c r="K366" s="404">
        <v>62</v>
      </c>
      <c r="L366" s="405">
        <f t="shared" si="73"/>
        <v>2.5</v>
      </c>
      <c r="M366" s="405">
        <f t="shared" si="68"/>
        <v>2.5</v>
      </c>
    </row>
    <row r="367" spans="1:13" hidden="1" x14ac:dyDescent="0.25">
      <c r="A367" s="400" t="str">
        <f t="shared" si="74"/>
        <v>Gus-2022-D3</v>
      </c>
      <c r="B367" s="401">
        <f t="shared" si="75"/>
        <v>44840</v>
      </c>
      <c r="C367" s="400" t="str">
        <f t="shared" si="76"/>
        <v>Day 3</v>
      </c>
      <c r="D367" s="411" t="s">
        <v>525</v>
      </c>
      <c r="E367" s="403" t="str">
        <f t="shared" si="64"/>
        <v>Marco</v>
      </c>
      <c r="F367" s="403" t="str">
        <f t="shared" si="65"/>
        <v>Klein</v>
      </c>
      <c r="G367" s="403" t="str">
        <f t="shared" si="66"/>
        <v>Men Senior</v>
      </c>
      <c r="H367" s="403" t="str">
        <f t="shared" si="67"/>
        <v>Nam Pres Dev</v>
      </c>
      <c r="I367" s="402"/>
      <c r="J367" s="402" t="s">
        <v>1354</v>
      </c>
      <c r="K367" s="404">
        <v>134</v>
      </c>
      <c r="L367" s="405">
        <f t="shared" si="73"/>
        <v>11.8</v>
      </c>
      <c r="M367" s="405">
        <f t="shared" si="68"/>
        <v>11.8</v>
      </c>
    </row>
    <row r="368" spans="1:13" hidden="1" x14ac:dyDescent="0.25">
      <c r="A368" s="400" t="str">
        <f t="shared" si="74"/>
        <v>Gus-2022-D3</v>
      </c>
      <c r="B368" s="401">
        <f t="shared" si="75"/>
        <v>44840</v>
      </c>
      <c r="C368" s="400" t="str">
        <f t="shared" si="76"/>
        <v>Day 3</v>
      </c>
      <c r="D368" s="411" t="s">
        <v>548</v>
      </c>
      <c r="E368" s="403" t="str">
        <f t="shared" si="64"/>
        <v>Heini</v>
      </c>
      <c r="F368" s="403" t="str">
        <f t="shared" si="65"/>
        <v>Zahrt</v>
      </c>
      <c r="G368" s="403" t="str">
        <f t="shared" si="66"/>
        <v>Men Senior</v>
      </c>
      <c r="H368" s="403" t="str">
        <f t="shared" si="67"/>
        <v>Nam Pres Dev</v>
      </c>
      <c r="I368" s="402"/>
      <c r="J368" s="402" t="s">
        <v>1354</v>
      </c>
      <c r="K368" s="404">
        <v>132</v>
      </c>
      <c r="L368" s="405">
        <f t="shared" si="73"/>
        <v>11.2</v>
      </c>
      <c r="M368" s="405">
        <f t="shared" si="68"/>
        <v>11.2</v>
      </c>
    </row>
    <row r="369" spans="1:13" hidden="1" x14ac:dyDescent="0.25">
      <c r="A369" s="400" t="str">
        <f t="shared" si="74"/>
        <v>Gus-2022-D3</v>
      </c>
      <c r="B369" s="401">
        <f t="shared" si="75"/>
        <v>44840</v>
      </c>
      <c r="C369" s="400" t="str">
        <f t="shared" si="76"/>
        <v>Day 3</v>
      </c>
      <c r="D369" s="411" t="s">
        <v>1647</v>
      </c>
      <c r="E369" s="403" t="str">
        <f t="shared" si="64"/>
        <v>Clinton</v>
      </c>
      <c r="F369" s="403" t="str">
        <f t="shared" si="65"/>
        <v>Barnhard</v>
      </c>
      <c r="G369" s="403" t="str">
        <f t="shared" si="66"/>
        <v>Men Senior</v>
      </c>
      <c r="H369" s="403" t="str">
        <f t="shared" si="67"/>
        <v>Nam Pres Dev</v>
      </c>
      <c r="I369" s="402"/>
      <c r="J369" s="402" t="s">
        <v>1354</v>
      </c>
      <c r="K369" s="404">
        <v>128</v>
      </c>
      <c r="L369" s="405">
        <f t="shared" si="73"/>
        <v>10.1</v>
      </c>
      <c r="M369" s="405">
        <f t="shared" si="68"/>
        <v>10.1</v>
      </c>
    </row>
    <row r="370" spans="1:13" hidden="1" x14ac:dyDescent="0.25">
      <c r="A370" s="400" t="str">
        <f t="shared" si="74"/>
        <v>Gus-2022-D3</v>
      </c>
      <c r="B370" s="401">
        <f t="shared" si="75"/>
        <v>44840</v>
      </c>
      <c r="C370" s="400" t="str">
        <f t="shared" si="76"/>
        <v>Day 3</v>
      </c>
      <c r="D370" s="411" t="s">
        <v>775</v>
      </c>
      <c r="E370" s="403" t="str">
        <f t="shared" si="64"/>
        <v>Danie</v>
      </c>
      <c r="F370" s="403" t="str">
        <f t="shared" si="65"/>
        <v>Smith</v>
      </c>
      <c r="G370" s="403" t="str">
        <f t="shared" si="66"/>
        <v>Men Veteran</v>
      </c>
      <c r="H370" s="403" t="str">
        <f t="shared" si="67"/>
        <v>Nam Pres Dev</v>
      </c>
      <c r="I370" s="402"/>
      <c r="J370" s="402" t="s">
        <v>1354</v>
      </c>
      <c r="K370" s="404">
        <v>127</v>
      </c>
      <c r="L370" s="405">
        <f t="shared" si="73"/>
        <v>9.8000000000000007</v>
      </c>
      <c r="M370" s="405">
        <f t="shared" si="68"/>
        <v>9.8000000000000007</v>
      </c>
    </row>
    <row r="371" spans="1:13" hidden="1" x14ac:dyDescent="0.25">
      <c r="A371" s="400" t="str">
        <f t="shared" si="74"/>
        <v>Gus-2022-D3</v>
      </c>
      <c r="B371" s="401">
        <f t="shared" si="75"/>
        <v>44840</v>
      </c>
      <c r="C371" s="400" t="str">
        <f t="shared" si="76"/>
        <v>Day 3</v>
      </c>
      <c r="D371" s="411" t="s">
        <v>775</v>
      </c>
      <c r="E371" s="403" t="str">
        <f t="shared" si="64"/>
        <v>Danie</v>
      </c>
      <c r="F371" s="403" t="str">
        <f t="shared" si="65"/>
        <v>Smith</v>
      </c>
      <c r="G371" s="403" t="str">
        <f t="shared" si="66"/>
        <v>Men Veteran</v>
      </c>
      <c r="H371" s="403" t="str">
        <f t="shared" si="67"/>
        <v>Nam Pres Dev</v>
      </c>
      <c r="I371" s="402"/>
      <c r="J371" s="402" t="s">
        <v>1354</v>
      </c>
      <c r="K371" s="404">
        <v>126</v>
      </c>
      <c r="L371" s="405">
        <f t="shared" si="73"/>
        <v>9.6</v>
      </c>
      <c r="M371" s="405">
        <f t="shared" si="68"/>
        <v>9.6</v>
      </c>
    </row>
    <row r="372" spans="1:13" hidden="1" x14ac:dyDescent="0.25">
      <c r="A372" s="400" t="str">
        <f t="shared" si="74"/>
        <v>Gus-2022-D3</v>
      </c>
      <c r="B372" s="401">
        <f t="shared" si="75"/>
        <v>44840</v>
      </c>
      <c r="C372" s="400" t="str">
        <f t="shared" si="76"/>
        <v>Day 3</v>
      </c>
      <c r="D372" s="411" t="s">
        <v>630</v>
      </c>
      <c r="E372" s="403" t="str">
        <f t="shared" si="64"/>
        <v>Olaf</v>
      </c>
      <c r="F372" s="403" t="str">
        <f t="shared" si="65"/>
        <v>Coetzee</v>
      </c>
      <c r="G372" s="403" t="str">
        <f t="shared" si="66"/>
        <v>Men Senior</v>
      </c>
      <c r="H372" s="403" t="str">
        <f t="shared" si="67"/>
        <v>Nam Pres Dev</v>
      </c>
      <c r="I372" s="402"/>
      <c r="J372" s="402" t="s">
        <v>1354</v>
      </c>
      <c r="K372" s="404">
        <v>126</v>
      </c>
      <c r="L372" s="405">
        <f t="shared" si="73"/>
        <v>9.6</v>
      </c>
      <c r="M372" s="405">
        <f t="shared" si="68"/>
        <v>9.6</v>
      </c>
    </row>
    <row r="373" spans="1:13" hidden="1" x14ac:dyDescent="0.25">
      <c r="A373" s="400" t="str">
        <f t="shared" si="74"/>
        <v>Gus-2022-D3</v>
      </c>
      <c r="B373" s="401">
        <f t="shared" si="75"/>
        <v>44840</v>
      </c>
      <c r="C373" s="400" t="str">
        <f t="shared" si="76"/>
        <v>Day 3</v>
      </c>
      <c r="D373" s="411" t="s">
        <v>525</v>
      </c>
      <c r="E373" s="403" t="str">
        <f t="shared" si="64"/>
        <v>Marco</v>
      </c>
      <c r="F373" s="403" t="str">
        <f t="shared" si="65"/>
        <v>Klein</v>
      </c>
      <c r="G373" s="403" t="str">
        <f t="shared" si="66"/>
        <v>Men Senior</v>
      </c>
      <c r="H373" s="403" t="str">
        <f t="shared" si="67"/>
        <v>Nam Pres Dev</v>
      </c>
      <c r="I373" s="402"/>
      <c r="J373" s="402" t="s">
        <v>1354</v>
      </c>
      <c r="K373" s="404">
        <v>124</v>
      </c>
      <c r="L373" s="405">
        <f t="shared" si="73"/>
        <v>9.1</v>
      </c>
      <c r="M373" s="405">
        <f t="shared" si="68"/>
        <v>9.1</v>
      </c>
    </row>
    <row r="374" spans="1:13" hidden="1" x14ac:dyDescent="0.25">
      <c r="A374" s="400" t="str">
        <f t="shared" si="74"/>
        <v>Gus-2022-D3</v>
      </c>
      <c r="B374" s="401">
        <f t="shared" si="75"/>
        <v>44840</v>
      </c>
      <c r="C374" s="400" t="str">
        <f t="shared" si="76"/>
        <v>Day 3</v>
      </c>
      <c r="D374" s="411" t="s">
        <v>2208</v>
      </c>
      <c r="E374" s="403" t="str">
        <f t="shared" si="64"/>
        <v>Chris</v>
      </c>
      <c r="F374" s="403" t="str">
        <f t="shared" si="65"/>
        <v>Barnard</v>
      </c>
      <c r="G374" s="403" t="str">
        <f t="shared" si="66"/>
        <v>Men Senior</v>
      </c>
      <c r="H374" s="403" t="str">
        <f t="shared" si="67"/>
        <v>SA Pres Dev</v>
      </c>
      <c r="I374" s="402"/>
      <c r="J374" s="402" t="s">
        <v>1354</v>
      </c>
      <c r="K374" s="404">
        <v>114</v>
      </c>
      <c r="L374" s="405">
        <f t="shared" si="73"/>
        <v>6.8</v>
      </c>
      <c r="M374" s="405">
        <f t="shared" si="68"/>
        <v>6.8</v>
      </c>
    </row>
    <row r="375" spans="1:13" hidden="1" x14ac:dyDescent="0.25">
      <c r="A375" s="400" t="str">
        <f t="shared" si="74"/>
        <v>Gus-2022-D3</v>
      </c>
      <c r="B375" s="401">
        <f t="shared" si="75"/>
        <v>44840</v>
      </c>
      <c r="C375" s="400" t="str">
        <f t="shared" si="76"/>
        <v>Day 3</v>
      </c>
      <c r="D375" s="411" t="s">
        <v>548</v>
      </c>
      <c r="E375" s="403" t="str">
        <f t="shared" si="64"/>
        <v>Heini</v>
      </c>
      <c r="F375" s="403" t="str">
        <f t="shared" si="65"/>
        <v>Zahrt</v>
      </c>
      <c r="G375" s="403" t="str">
        <f t="shared" si="66"/>
        <v>Men Senior</v>
      </c>
      <c r="H375" s="403" t="str">
        <f t="shared" si="67"/>
        <v>Nam Pres Dev</v>
      </c>
      <c r="I375" s="402"/>
      <c r="J375" s="402" t="s">
        <v>1354</v>
      </c>
      <c r="K375" s="404">
        <v>113</v>
      </c>
      <c r="L375" s="405">
        <f t="shared" si="73"/>
        <v>6.6</v>
      </c>
      <c r="M375" s="405">
        <f t="shared" si="68"/>
        <v>6.6</v>
      </c>
    </row>
    <row r="376" spans="1:13" hidden="1" x14ac:dyDescent="0.25">
      <c r="A376" s="400" t="str">
        <f t="shared" si="74"/>
        <v>Gus-2022-D3</v>
      </c>
      <c r="B376" s="401">
        <f t="shared" si="75"/>
        <v>44840</v>
      </c>
      <c r="C376" s="400" t="str">
        <f t="shared" si="76"/>
        <v>Day 3</v>
      </c>
      <c r="D376" s="411" t="s">
        <v>2206</v>
      </c>
      <c r="E376" s="403" t="str">
        <f t="shared" si="64"/>
        <v>Martin</v>
      </c>
      <c r="F376" s="403" t="str">
        <f t="shared" si="65"/>
        <v>Truter</v>
      </c>
      <c r="G376" s="403" t="str">
        <f t="shared" si="66"/>
        <v>Men Senior</v>
      </c>
      <c r="H376" s="403" t="str">
        <f t="shared" si="67"/>
        <v>SA Pres Dev</v>
      </c>
      <c r="I376" s="402"/>
      <c r="J376" s="402" t="s">
        <v>1355</v>
      </c>
      <c r="K376" s="404">
        <v>113</v>
      </c>
      <c r="L376" s="405">
        <f t="shared" si="73"/>
        <v>5.7</v>
      </c>
      <c r="M376" s="405">
        <f t="shared" si="68"/>
        <v>5.7</v>
      </c>
    </row>
    <row r="377" spans="1:13" hidden="1" x14ac:dyDescent="0.25">
      <c r="A377" s="400" t="str">
        <f t="shared" si="74"/>
        <v>Gus-2022-D3</v>
      </c>
      <c r="B377" s="401">
        <f t="shared" si="75"/>
        <v>44840</v>
      </c>
      <c r="C377" s="400" t="str">
        <f t="shared" si="76"/>
        <v>Day 3</v>
      </c>
      <c r="D377" s="411" t="s">
        <v>2202</v>
      </c>
      <c r="E377" s="403" t="str">
        <f t="shared" si="64"/>
        <v>Nathan</v>
      </c>
      <c r="F377" s="403" t="str">
        <f t="shared" si="65"/>
        <v>Chetty</v>
      </c>
      <c r="G377" s="403" t="str">
        <f t="shared" si="66"/>
        <v>Men Senior</v>
      </c>
      <c r="H377" s="403" t="str">
        <f t="shared" si="67"/>
        <v>SA Pres Dev</v>
      </c>
      <c r="I377" s="402"/>
      <c r="J377" s="402" t="s">
        <v>1355</v>
      </c>
      <c r="K377" s="404">
        <v>99</v>
      </c>
      <c r="L377" s="405">
        <f t="shared" si="73"/>
        <v>3.6</v>
      </c>
      <c r="M377" s="405">
        <f t="shared" si="68"/>
        <v>3.6</v>
      </c>
    </row>
    <row r="378" spans="1:13" hidden="1" x14ac:dyDescent="0.25">
      <c r="A378" s="400" t="str">
        <f t="shared" si="74"/>
        <v>Gus-2022-D3</v>
      </c>
      <c r="B378" s="401">
        <f t="shared" si="75"/>
        <v>44840</v>
      </c>
      <c r="C378" s="400" t="str">
        <f t="shared" si="76"/>
        <v>Day 3</v>
      </c>
      <c r="D378" s="411" t="s">
        <v>2202</v>
      </c>
      <c r="E378" s="403" t="str">
        <f t="shared" si="64"/>
        <v>Nathan</v>
      </c>
      <c r="F378" s="403" t="str">
        <f t="shared" si="65"/>
        <v>Chetty</v>
      </c>
      <c r="G378" s="403" t="str">
        <f t="shared" si="66"/>
        <v>Men Senior</v>
      </c>
      <c r="H378" s="403" t="str">
        <f t="shared" si="67"/>
        <v>SA Pres Dev</v>
      </c>
      <c r="I378" s="402"/>
      <c r="J378" s="402" t="s">
        <v>8</v>
      </c>
      <c r="K378" s="404">
        <v>66</v>
      </c>
      <c r="L378" s="405">
        <f t="shared" si="73"/>
        <v>2.2999999999999998</v>
      </c>
      <c r="M378" s="405">
        <f t="shared" si="68"/>
        <v>2.2999999999999998</v>
      </c>
    </row>
    <row r="379" spans="1:13" hidden="1" x14ac:dyDescent="0.25">
      <c r="A379" s="400" t="str">
        <f t="shared" si="74"/>
        <v>Gus-2022-D3</v>
      </c>
      <c r="B379" s="401">
        <f t="shared" si="75"/>
        <v>44840</v>
      </c>
      <c r="C379" s="400" t="str">
        <f t="shared" si="76"/>
        <v>Day 3</v>
      </c>
      <c r="D379" s="411" t="s">
        <v>2205</v>
      </c>
      <c r="E379" s="403" t="str">
        <f t="shared" si="64"/>
        <v>Altun</v>
      </c>
      <c r="F379" s="403" t="str">
        <f t="shared" si="65"/>
        <v>Roelofse</v>
      </c>
      <c r="G379" s="403" t="str">
        <f t="shared" si="66"/>
        <v>Men Senior</v>
      </c>
      <c r="H379" s="403" t="str">
        <f t="shared" si="67"/>
        <v>SA Pres Dev</v>
      </c>
      <c r="I379" s="402"/>
      <c r="J379" s="402" t="s">
        <v>20</v>
      </c>
      <c r="K379" s="404">
        <v>79</v>
      </c>
      <c r="L379" s="405">
        <f t="shared" si="73"/>
        <v>1.8</v>
      </c>
      <c r="M379" s="405">
        <f t="shared" si="68"/>
        <v>1.8</v>
      </c>
    </row>
    <row r="380" spans="1:13" hidden="1" x14ac:dyDescent="0.25">
      <c r="A380" s="400" t="str">
        <f t="shared" si="74"/>
        <v>Gus-2022-D3</v>
      </c>
      <c r="B380" s="401">
        <f t="shared" si="75"/>
        <v>44840</v>
      </c>
      <c r="C380" s="400" t="str">
        <f t="shared" si="76"/>
        <v>Day 3</v>
      </c>
      <c r="D380" s="411" t="s">
        <v>2205</v>
      </c>
      <c r="E380" s="403" t="str">
        <f t="shared" si="64"/>
        <v>Altun</v>
      </c>
      <c r="F380" s="403" t="str">
        <f t="shared" si="65"/>
        <v>Roelofse</v>
      </c>
      <c r="G380" s="403" t="str">
        <f t="shared" si="66"/>
        <v>Men Senior</v>
      </c>
      <c r="H380" s="403" t="str">
        <f t="shared" si="67"/>
        <v>SA Pres Dev</v>
      </c>
      <c r="I380" s="402"/>
      <c r="J380" s="402" t="s">
        <v>10</v>
      </c>
      <c r="K380" s="404">
        <v>47</v>
      </c>
      <c r="L380" s="405">
        <v>1.62</v>
      </c>
      <c r="M380" s="405">
        <f t="shared" si="68"/>
        <v>1.62</v>
      </c>
    </row>
    <row r="381" spans="1:13" hidden="1" x14ac:dyDescent="0.25">
      <c r="A381" s="400" t="str">
        <f t="shared" ref="A381:A387" si="77">IF(D381="","",A380)</f>
        <v/>
      </c>
      <c r="B381" s="401" t="str">
        <f t="shared" ref="B381:B387" si="78">IF(D381="","",B380)</f>
        <v/>
      </c>
      <c r="C381" s="400" t="str">
        <f t="shared" ref="C381:C387" si="79">IF(D381="","",C380)</f>
        <v/>
      </c>
      <c r="D381" s="411"/>
      <c r="E381" s="403" t="str">
        <f t="shared" ref="E381:E387" si="80">IF(D381="","",VLOOKUP(D381,Master,3,FALSE))</f>
        <v/>
      </c>
      <c r="F381" s="403" t="str">
        <f t="shared" ref="F381:F387" si="81">IF(D381="","",VLOOKUP(D381,Master,4,FALSE))</f>
        <v/>
      </c>
      <c r="G381" s="403" t="str">
        <f t="shared" ref="G381:G387" si="82">IF(D381="","",VLOOKUP(D381,Master,5,FALSE))</f>
        <v/>
      </c>
      <c r="H381" s="403" t="str">
        <f t="shared" ref="H381:H387" si="83">IF(D381="","",VLOOKUP(D381,Master,2,FALSE))</f>
        <v/>
      </c>
      <c r="I381" s="402"/>
      <c r="J381" s="402"/>
      <c r="K381" s="404"/>
      <c r="L381" s="405" t="str">
        <f t="shared" ref="L381:L442" si="84">IF(K381="","",IF(I381="",ROUND(HLOOKUP(J381,kgList,K381,FALSE),1),ROUND(HLOOKUP(I381,kgList,K381,FALSE),1)))</f>
        <v/>
      </c>
      <c r="M381" s="405" t="str">
        <f t="shared" ref="M381:M442" si="85">IF(L381="","",IF(COUNTA(I381:J381)&gt;1,"Edible or Inedible",IF(COUNTA(I381)=1,L381*1,IF(COUNTA(J381)=1,L381*1,"ERROR"))))</f>
        <v/>
      </c>
    </row>
    <row r="382" spans="1:13" hidden="1" x14ac:dyDescent="0.25">
      <c r="A382" s="400" t="str">
        <f t="shared" si="77"/>
        <v/>
      </c>
      <c r="B382" s="401" t="str">
        <f t="shared" si="78"/>
        <v/>
      </c>
      <c r="C382" s="400" t="str">
        <f t="shared" si="79"/>
        <v/>
      </c>
      <c r="D382" s="411"/>
      <c r="E382" s="403" t="str">
        <f t="shared" si="80"/>
        <v/>
      </c>
      <c r="F382" s="403" t="str">
        <f t="shared" si="81"/>
        <v/>
      </c>
      <c r="G382" s="403" t="str">
        <f t="shared" si="82"/>
        <v/>
      </c>
      <c r="H382" s="403" t="str">
        <f t="shared" si="83"/>
        <v/>
      </c>
      <c r="I382" s="402"/>
      <c r="J382" s="402"/>
      <c r="K382" s="404"/>
      <c r="L382" s="405" t="str">
        <f t="shared" si="84"/>
        <v/>
      </c>
      <c r="M382" s="405" t="str">
        <f t="shared" si="85"/>
        <v/>
      </c>
    </row>
    <row r="383" spans="1:13" hidden="1" x14ac:dyDescent="0.25">
      <c r="A383" s="400" t="str">
        <f t="shared" si="77"/>
        <v/>
      </c>
      <c r="B383" s="401" t="str">
        <f t="shared" si="78"/>
        <v/>
      </c>
      <c r="C383" s="400" t="str">
        <f t="shared" si="79"/>
        <v/>
      </c>
      <c r="D383" s="411"/>
      <c r="E383" s="403" t="str">
        <f t="shared" si="80"/>
        <v/>
      </c>
      <c r="F383" s="403" t="str">
        <f t="shared" si="81"/>
        <v/>
      </c>
      <c r="G383" s="403" t="str">
        <f t="shared" si="82"/>
        <v/>
      </c>
      <c r="H383" s="403" t="str">
        <f t="shared" si="83"/>
        <v/>
      </c>
      <c r="I383" s="402"/>
      <c r="J383" s="402"/>
      <c r="K383" s="404"/>
      <c r="L383" s="405" t="str">
        <f t="shared" si="84"/>
        <v/>
      </c>
      <c r="M383" s="405" t="str">
        <f t="shared" si="85"/>
        <v/>
      </c>
    </row>
    <row r="384" spans="1:13" hidden="1" x14ac:dyDescent="0.25">
      <c r="A384" s="400" t="str">
        <f t="shared" si="77"/>
        <v/>
      </c>
      <c r="B384" s="401" t="str">
        <f t="shared" si="78"/>
        <v/>
      </c>
      <c r="C384" s="400" t="str">
        <f t="shared" si="79"/>
        <v/>
      </c>
      <c r="D384" s="411"/>
      <c r="E384" s="403" t="str">
        <f t="shared" si="80"/>
        <v/>
      </c>
      <c r="F384" s="403" t="str">
        <f t="shared" si="81"/>
        <v/>
      </c>
      <c r="G384" s="403" t="str">
        <f t="shared" si="82"/>
        <v/>
      </c>
      <c r="H384" s="403" t="str">
        <f t="shared" si="83"/>
        <v/>
      </c>
      <c r="I384" s="402"/>
      <c r="J384" s="402"/>
      <c r="K384" s="404"/>
      <c r="L384" s="405" t="str">
        <f t="shared" si="84"/>
        <v/>
      </c>
      <c r="M384" s="405" t="str">
        <f t="shared" si="85"/>
        <v/>
      </c>
    </row>
    <row r="385" spans="1:13" hidden="1" x14ac:dyDescent="0.25">
      <c r="A385" s="400" t="str">
        <f t="shared" si="77"/>
        <v/>
      </c>
      <c r="B385" s="401" t="str">
        <f t="shared" si="78"/>
        <v/>
      </c>
      <c r="C385" s="400" t="str">
        <f t="shared" si="79"/>
        <v/>
      </c>
      <c r="D385" s="411"/>
      <c r="E385" s="403" t="str">
        <f t="shared" si="80"/>
        <v/>
      </c>
      <c r="F385" s="403" t="str">
        <f t="shared" si="81"/>
        <v/>
      </c>
      <c r="G385" s="403" t="str">
        <f t="shared" si="82"/>
        <v/>
      </c>
      <c r="H385" s="403" t="str">
        <f t="shared" si="83"/>
        <v/>
      </c>
      <c r="I385" s="402"/>
      <c r="J385" s="402"/>
      <c r="K385" s="404"/>
      <c r="L385" s="405" t="str">
        <f t="shared" si="84"/>
        <v/>
      </c>
      <c r="M385" s="405" t="str">
        <f t="shared" si="85"/>
        <v/>
      </c>
    </row>
    <row r="386" spans="1:13" hidden="1" x14ac:dyDescent="0.25">
      <c r="A386" s="400" t="str">
        <f t="shared" si="77"/>
        <v/>
      </c>
      <c r="B386" s="401" t="str">
        <f t="shared" si="78"/>
        <v/>
      </c>
      <c r="C386" s="400" t="str">
        <f t="shared" si="79"/>
        <v/>
      </c>
      <c r="D386" s="411"/>
      <c r="E386" s="403" t="str">
        <f t="shared" si="80"/>
        <v/>
      </c>
      <c r="F386" s="403" t="str">
        <f t="shared" si="81"/>
        <v/>
      </c>
      <c r="G386" s="403" t="str">
        <f t="shared" si="82"/>
        <v/>
      </c>
      <c r="H386" s="403" t="str">
        <f t="shared" si="83"/>
        <v/>
      </c>
      <c r="I386" s="402"/>
      <c r="J386" s="402"/>
      <c r="K386" s="404"/>
      <c r="L386" s="405" t="str">
        <f t="shared" si="84"/>
        <v/>
      </c>
      <c r="M386" s="405" t="str">
        <f t="shared" si="85"/>
        <v/>
      </c>
    </row>
    <row r="387" spans="1:13" hidden="1" x14ac:dyDescent="0.25">
      <c r="A387" s="400" t="str">
        <f t="shared" si="77"/>
        <v/>
      </c>
      <c r="B387" s="401" t="str">
        <f t="shared" si="78"/>
        <v/>
      </c>
      <c r="C387" s="400" t="str">
        <f t="shared" si="79"/>
        <v/>
      </c>
      <c r="D387" s="411"/>
      <c r="E387" s="403" t="str">
        <f t="shared" si="80"/>
        <v/>
      </c>
      <c r="F387" s="403" t="str">
        <f t="shared" si="81"/>
        <v/>
      </c>
      <c r="G387" s="403" t="str">
        <f t="shared" si="82"/>
        <v/>
      </c>
      <c r="H387" s="403" t="str">
        <f t="shared" si="83"/>
        <v/>
      </c>
      <c r="I387" s="402"/>
      <c r="J387" s="402"/>
      <c r="K387" s="404"/>
      <c r="L387" s="405" t="str">
        <f t="shared" si="84"/>
        <v/>
      </c>
      <c r="M387" s="405" t="str">
        <f t="shared" si="85"/>
        <v/>
      </c>
    </row>
    <row r="388" spans="1:13" hidden="1" x14ac:dyDescent="0.25">
      <c r="A388" s="400" t="str">
        <f t="shared" ref="A388:A451" si="86">IF(D388="","",A387)</f>
        <v/>
      </c>
      <c r="B388" s="401" t="str">
        <f t="shared" ref="B388:B451" si="87">IF(D388="","",B387)</f>
        <v/>
      </c>
      <c r="C388" s="400" t="str">
        <f t="shared" ref="C388:C451" si="88">IF(D388="","",C387)</f>
        <v/>
      </c>
      <c r="D388" s="411"/>
      <c r="E388" s="403" t="str">
        <f t="shared" ref="E388:E451" si="89">IF(D388="","",VLOOKUP(D388,Master,3,FALSE))</f>
        <v/>
      </c>
      <c r="F388" s="403" t="str">
        <f t="shared" ref="F388:F451" si="90">IF(D388="","",VLOOKUP(D388,Master,4,FALSE))</f>
        <v/>
      </c>
      <c r="G388" s="403" t="str">
        <f t="shared" ref="G388:G451" si="91">IF(D388="","",VLOOKUP(D388,Master,5,FALSE))</f>
        <v/>
      </c>
      <c r="H388" s="403" t="str">
        <f t="shared" ref="H388:H451" si="92">IF(D388="","",VLOOKUP(D388,Master,2,FALSE))</f>
        <v/>
      </c>
      <c r="I388" s="402"/>
      <c r="J388" s="402"/>
      <c r="K388" s="404"/>
      <c r="L388" s="405" t="str">
        <f t="shared" si="84"/>
        <v/>
      </c>
      <c r="M388" s="405" t="str">
        <f t="shared" si="85"/>
        <v/>
      </c>
    </row>
    <row r="389" spans="1:13" hidden="1" x14ac:dyDescent="0.25">
      <c r="A389" s="400" t="str">
        <f t="shared" si="86"/>
        <v/>
      </c>
      <c r="B389" s="401" t="str">
        <f t="shared" si="87"/>
        <v/>
      </c>
      <c r="C389" s="400" t="str">
        <f t="shared" si="88"/>
        <v/>
      </c>
      <c r="D389" s="411"/>
      <c r="E389" s="403" t="str">
        <f t="shared" si="89"/>
        <v/>
      </c>
      <c r="F389" s="403" t="str">
        <f t="shared" si="90"/>
        <v/>
      </c>
      <c r="G389" s="403" t="str">
        <f t="shared" si="91"/>
        <v/>
      </c>
      <c r="H389" s="403" t="str">
        <f t="shared" si="92"/>
        <v/>
      </c>
      <c r="I389" s="402"/>
      <c r="J389" s="402"/>
      <c r="K389" s="404"/>
      <c r="L389" s="405" t="str">
        <f t="shared" si="84"/>
        <v/>
      </c>
      <c r="M389" s="405" t="str">
        <f t="shared" si="85"/>
        <v/>
      </c>
    </row>
    <row r="390" spans="1:13" hidden="1" x14ac:dyDescent="0.25">
      <c r="A390" s="400" t="str">
        <f t="shared" si="86"/>
        <v/>
      </c>
      <c r="B390" s="401" t="str">
        <f t="shared" si="87"/>
        <v/>
      </c>
      <c r="C390" s="400" t="str">
        <f t="shared" si="88"/>
        <v/>
      </c>
      <c r="D390" s="411"/>
      <c r="E390" s="403" t="str">
        <f t="shared" si="89"/>
        <v/>
      </c>
      <c r="F390" s="403" t="str">
        <f t="shared" si="90"/>
        <v/>
      </c>
      <c r="G390" s="403" t="str">
        <f t="shared" si="91"/>
        <v/>
      </c>
      <c r="H390" s="403" t="str">
        <f t="shared" si="92"/>
        <v/>
      </c>
      <c r="I390" s="402"/>
      <c r="J390" s="402"/>
      <c r="K390" s="404"/>
      <c r="L390" s="405" t="str">
        <f t="shared" si="84"/>
        <v/>
      </c>
      <c r="M390" s="405" t="str">
        <f t="shared" si="85"/>
        <v/>
      </c>
    </row>
    <row r="391" spans="1:13" hidden="1" x14ac:dyDescent="0.25">
      <c r="A391" s="400" t="str">
        <f t="shared" si="86"/>
        <v/>
      </c>
      <c r="B391" s="401" t="str">
        <f t="shared" si="87"/>
        <v/>
      </c>
      <c r="C391" s="400" t="str">
        <f t="shared" si="88"/>
        <v/>
      </c>
      <c r="D391" s="411"/>
      <c r="E391" s="403" t="str">
        <f t="shared" si="89"/>
        <v/>
      </c>
      <c r="F391" s="403" t="str">
        <f t="shared" si="90"/>
        <v/>
      </c>
      <c r="G391" s="403" t="str">
        <f t="shared" si="91"/>
        <v/>
      </c>
      <c r="H391" s="403" t="str">
        <f t="shared" si="92"/>
        <v/>
      </c>
      <c r="I391" s="402"/>
      <c r="J391" s="402"/>
      <c r="K391" s="404"/>
      <c r="L391" s="405" t="str">
        <f t="shared" si="84"/>
        <v/>
      </c>
      <c r="M391" s="405" t="str">
        <f t="shared" si="85"/>
        <v/>
      </c>
    </row>
    <row r="392" spans="1:13" hidden="1" x14ac:dyDescent="0.25">
      <c r="A392" s="400" t="str">
        <f t="shared" si="86"/>
        <v/>
      </c>
      <c r="B392" s="401" t="str">
        <f t="shared" si="87"/>
        <v/>
      </c>
      <c r="C392" s="400" t="str">
        <f t="shared" si="88"/>
        <v/>
      </c>
      <c r="D392" s="411"/>
      <c r="E392" s="403" t="str">
        <f t="shared" si="89"/>
        <v/>
      </c>
      <c r="F392" s="403" t="str">
        <f t="shared" si="90"/>
        <v/>
      </c>
      <c r="G392" s="403" t="str">
        <f t="shared" si="91"/>
        <v/>
      </c>
      <c r="H392" s="403" t="str">
        <f t="shared" si="92"/>
        <v/>
      </c>
      <c r="I392" s="402"/>
      <c r="J392" s="402"/>
      <c r="K392" s="404"/>
      <c r="L392" s="405" t="str">
        <f t="shared" si="84"/>
        <v/>
      </c>
      <c r="M392" s="405" t="str">
        <f t="shared" si="85"/>
        <v/>
      </c>
    </row>
    <row r="393" spans="1:13" hidden="1" x14ac:dyDescent="0.25">
      <c r="A393" s="400" t="str">
        <f t="shared" si="86"/>
        <v/>
      </c>
      <c r="B393" s="401" t="str">
        <f t="shared" si="87"/>
        <v/>
      </c>
      <c r="C393" s="400" t="str">
        <f t="shared" si="88"/>
        <v/>
      </c>
      <c r="D393" s="411"/>
      <c r="E393" s="403" t="str">
        <f t="shared" si="89"/>
        <v/>
      </c>
      <c r="F393" s="403" t="str">
        <f t="shared" si="90"/>
        <v/>
      </c>
      <c r="G393" s="403" t="str">
        <f t="shared" si="91"/>
        <v/>
      </c>
      <c r="H393" s="403" t="str">
        <f t="shared" si="92"/>
        <v/>
      </c>
      <c r="I393" s="402"/>
      <c r="J393" s="402"/>
      <c r="K393" s="404"/>
      <c r="L393" s="405" t="str">
        <f t="shared" si="84"/>
        <v/>
      </c>
      <c r="M393" s="405" t="str">
        <f t="shared" si="85"/>
        <v/>
      </c>
    </row>
    <row r="394" spans="1:13" hidden="1" x14ac:dyDescent="0.25">
      <c r="A394" s="400" t="str">
        <f t="shared" si="86"/>
        <v/>
      </c>
      <c r="B394" s="401" t="str">
        <f t="shared" si="87"/>
        <v/>
      </c>
      <c r="C394" s="400" t="str">
        <f t="shared" si="88"/>
        <v/>
      </c>
      <c r="D394" s="411"/>
      <c r="E394" s="403" t="str">
        <f t="shared" si="89"/>
        <v/>
      </c>
      <c r="F394" s="403" t="str">
        <f t="shared" si="90"/>
        <v/>
      </c>
      <c r="G394" s="403" t="str">
        <f t="shared" si="91"/>
        <v/>
      </c>
      <c r="H394" s="403" t="str">
        <f t="shared" si="92"/>
        <v/>
      </c>
      <c r="I394" s="402"/>
      <c r="J394" s="402"/>
      <c r="K394" s="404"/>
      <c r="L394" s="405" t="str">
        <f t="shared" si="84"/>
        <v/>
      </c>
      <c r="M394" s="405" t="str">
        <f t="shared" si="85"/>
        <v/>
      </c>
    </row>
    <row r="395" spans="1:13" hidden="1" x14ac:dyDescent="0.25">
      <c r="A395" s="400" t="str">
        <f t="shared" si="86"/>
        <v/>
      </c>
      <c r="B395" s="401" t="str">
        <f t="shared" si="87"/>
        <v/>
      </c>
      <c r="C395" s="400" t="str">
        <f t="shared" si="88"/>
        <v/>
      </c>
      <c r="D395" s="411"/>
      <c r="E395" s="403" t="str">
        <f t="shared" si="89"/>
        <v/>
      </c>
      <c r="F395" s="403" t="str">
        <f t="shared" si="90"/>
        <v/>
      </c>
      <c r="G395" s="403" t="str">
        <f t="shared" si="91"/>
        <v/>
      </c>
      <c r="H395" s="403" t="str">
        <f t="shared" si="92"/>
        <v/>
      </c>
      <c r="I395" s="402"/>
      <c r="J395" s="402"/>
      <c r="K395" s="404"/>
      <c r="L395" s="405" t="str">
        <f t="shared" si="84"/>
        <v/>
      </c>
      <c r="M395" s="405" t="str">
        <f t="shared" si="85"/>
        <v/>
      </c>
    </row>
    <row r="396" spans="1:13" hidden="1" x14ac:dyDescent="0.25">
      <c r="A396" s="400" t="str">
        <f t="shared" si="86"/>
        <v/>
      </c>
      <c r="B396" s="401" t="str">
        <f t="shared" si="87"/>
        <v/>
      </c>
      <c r="C396" s="400" t="str">
        <f t="shared" si="88"/>
        <v/>
      </c>
      <c r="D396" s="411"/>
      <c r="E396" s="403" t="str">
        <f t="shared" si="89"/>
        <v/>
      </c>
      <c r="F396" s="403" t="str">
        <f t="shared" si="90"/>
        <v/>
      </c>
      <c r="G396" s="403" t="str">
        <f t="shared" si="91"/>
        <v/>
      </c>
      <c r="H396" s="403" t="str">
        <f t="shared" si="92"/>
        <v/>
      </c>
      <c r="I396" s="402"/>
      <c r="J396" s="402"/>
      <c r="K396" s="404"/>
      <c r="L396" s="405" t="str">
        <f t="shared" si="84"/>
        <v/>
      </c>
      <c r="M396" s="405" t="str">
        <f t="shared" si="85"/>
        <v/>
      </c>
    </row>
    <row r="397" spans="1:13" hidden="1" x14ac:dyDescent="0.25">
      <c r="A397" s="400" t="str">
        <f t="shared" si="86"/>
        <v/>
      </c>
      <c r="B397" s="401" t="str">
        <f t="shared" si="87"/>
        <v/>
      </c>
      <c r="C397" s="400" t="str">
        <f t="shared" si="88"/>
        <v/>
      </c>
      <c r="D397" s="411"/>
      <c r="E397" s="403" t="str">
        <f t="shared" si="89"/>
        <v/>
      </c>
      <c r="F397" s="403" t="str">
        <f t="shared" si="90"/>
        <v/>
      </c>
      <c r="G397" s="403" t="str">
        <f t="shared" si="91"/>
        <v/>
      </c>
      <c r="H397" s="403" t="str">
        <f t="shared" si="92"/>
        <v/>
      </c>
      <c r="I397" s="402"/>
      <c r="J397" s="402"/>
      <c r="K397" s="404"/>
      <c r="L397" s="405" t="str">
        <f t="shared" si="84"/>
        <v/>
      </c>
      <c r="M397" s="405" t="str">
        <f t="shared" si="85"/>
        <v/>
      </c>
    </row>
    <row r="398" spans="1:13" hidden="1" x14ac:dyDescent="0.25">
      <c r="A398" s="400" t="str">
        <f t="shared" si="86"/>
        <v/>
      </c>
      <c r="B398" s="401" t="str">
        <f t="shared" si="87"/>
        <v/>
      </c>
      <c r="C398" s="400" t="str">
        <f t="shared" si="88"/>
        <v/>
      </c>
      <c r="D398" s="411"/>
      <c r="E398" s="403" t="str">
        <f t="shared" si="89"/>
        <v/>
      </c>
      <c r="F398" s="403" t="str">
        <f t="shared" si="90"/>
        <v/>
      </c>
      <c r="G398" s="403" t="str">
        <f t="shared" si="91"/>
        <v/>
      </c>
      <c r="H398" s="403" t="str">
        <f t="shared" si="92"/>
        <v/>
      </c>
      <c r="I398" s="402"/>
      <c r="J398" s="402"/>
      <c r="K398" s="404"/>
      <c r="L398" s="405" t="str">
        <f t="shared" si="84"/>
        <v/>
      </c>
      <c r="M398" s="405" t="str">
        <f t="shared" si="85"/>
        <v/>
      </c>
    </row>
    <row r="399" spans="1:13" hidden="1" x14ac:dyDescent="0.25">
      <c r="A399" s="400" t="str">
        <f t="shared" si="86"/>
        <v/>
      </c>
      <c r="B399" s="401" t="str">
        <f t="shared" si="87"/>
        <v/>
      </c>
      <c r="C399" s="400" t="str">
        <f t="shared" si="88"/>
        <v/>
      </c>
      <c r="D399" s="411"/>
      <c r="E399" s="403" t="str">
        <f t="shared" si="89"/>
        <v/>
      </c>
      <c r="F399" s="403" t="str">
        <f t="shared" si="90"/>
        <v/>
      </c>
      <c r="G399" s="403" t="str">
        <f t="shared" si="91"/>
        <v/>
      </c>
      <c r="H399" s="403" t="str">
        <f t="shared" si="92"/>
        <v/>
      </c>
      <c r="I399" s="402"/>
      <c r="J399" s="402"/>
      <c r="K399" s="404"/>
      <c r="L399" s="405" t="str">
        <f t="shared" si="84"/>
        <v/>
      </c>
      <c r="M399" s="405" t="str">
        <f t="shared" si="85"/>
        <v/>
      </c>
    </row>
    <row r="400" spans="1:13" hidden="1" x14ac:dyDescent="0.25">
      <c r="A400" s="400" t="str">
        <f t="shared" si="86"/>
        <v/>
      </c>
      <c r="B400" s="401" t="str">
        <f t="shared" si="87"/>
        <v/>
      </c>
      <c r="C400" s="400" t="str">
        <f t="shared" si="88"/>
        <v/>
      </c>
      <c r="D400" s="411"/>
      <c r="E400" s="403" t="str">
        <f t="shared" si="89"/>
        <v/>
      </c>
      <c r="F400" s="403" t="str">
        <f t="shared" si="90"/>
        <v/>
      </c>
      <c r="G400" s="403" t="str">
        <f t="shared" si="91"/>
        <v/>
      </c>
      <c r="H400" s="403" t="str">
        <f t="shared" si="92"/>
        <v/>
      </c>
      <c r="I400" s="402"/>
      <c r="J400" s="402"/>
      <c r="K400" s="404"/>
      <c r="L400" s="405" t="str">
        <f t="shared" si="84"/>
        <v/>
      </c>
      <c r="M400" s="405" t="str">
        <f t="shared" si="85"/>
        <v/>
      </c>
    </row>
    <row r="401" spans="1:13" hidden="1" x14ac:dyDescent="0.25">
      <c r="A401" s="400" t="str">
        <f t="shared" si="86"/>
        <v/>
      </c>
      <c r="B401" s="401" t="str">
        <f t="shared" si="87"/>
        <v/>
      </c>
      <c r="C401" s="400" t="str">
        <f t="shared" si="88"/>
        <v/>
      </c>
      <c r="D401" s="411"/>
      <c r="E401" s="403" t="str">
        <f t="shared" si="89"/>
        <v/>
      </c>
      <c r="F401" s="403" t="str">
        <f t="shared" si="90"/>
        <v/>
      </c>
      <c r="G401" s="403" t="str">
        <f t="shared" si="91"/>
        <v/>
      </c>
      <c r="H401" s="403" t="str">
        <f t="shared" si="92"/>
        <v/>
      </c>
      <c r="I401" s="402"/>
      <c r="J401" s="402"/>
      <c r="K401" s="404"/>
      <c r="L401" s="405" t="str">
        <f t="shared" si="84"/>
        <v/>
      </c>
      <c r="M401" s="405" t="str">
        <f t="shared" si="85"/>
        <v/>
      </c>
    </row>
    <row r="402" spans="1:13" hidden="1" x14ac:dyDescent="0.25">
      <c r="A402" s="400" t="str">
        <f t="shared" si="86"/>
        <v/>
      </c>
      <c r="B402" s="401" t="str">
        <f t="shared" si="87"/>
        <v/>
      </c>
      <c r="C402" s="400" t="str">
        <f t="shared" si="88"/>
        <v/>
      </c>
      <c r="D402" s="411"/>
      <c r="E402" s="403" t="str">
        <f t="shared" si="89"/>
        <v/>
      </c>
      <c r="F402" s="403" t="str">
        <f t="shared" si="90"/>
        <v/>
      </c>
      <c r="G402" s="403" t="str">
        <f t="shared" si="91"/>
        <v/>
      </c>
      <c r="H402" s="403" t="str">
        <f t="shared" si="92"/>
        <v/>
      </c>
      <c r="I402" s="402"/>
      <c r="J402" s="402"/>
      <c r="K402" s="404"/>
      <c r="L402" s="405" t="str">
        <f t="shared" si="84"/>
        <v/>
      </c>
      <c r="M402" s="405" t="str">
        <f t="shared" si="85"/>
        <v/>
      </c>
    </row>
    <row r="403" spans="1:13" hidden="1" x14ac:dyDescent="0.25">
      <c r="A403" s="400" t="str">
        <f t="shared" si="86"/>
        <v/>
      </c>
      <c r="B403" s="401" t="str">
        <f t="shared" si="87"/>
        <v/>
      </c>
      <c r="C403" s="400" t="str">
        <f t="shared" si="88"/>
        <v/>
      </c>
      <c r="D403" s="411"/>
      <c r="E403" s="403" t="str">
        <f t="shared" si="89"/>
        <v/>
      </c>
      <c r="F403" s="403" t="str">
        <f t="shared" si="90"/>
        <v/>
      </c>
      <c r="G403" s="403" t="str">
        <f t="shared" si="91"/>
        <v/>
      </c>
      <c r="H403" s="403" t="str">
        <f t="shared" si="92"/>
        <v/>
      </c>
      <c r="I403" s="402"/>
      <c r="J403" s="402"/>
      <c r="K403" s="404"/>
      <c r="L403" s="405" t="str">
        <f t="shared" si="84"/>
        <v/>
      </c>
      <c r="M403" s="405" t="str">
        <f t="shared" si="85"/>
        <v/>
      </c>
    </row>
    <row r="404" spans="1:13" hidden="1" x14ac:dyDescent="0.25">
      <c r="A404" s="400" t="str">
        <f t="shared" si="86"/>
        <v/>
      </c>
      <c r="B404" s="401" t="str">
        <f t="shared" si="87"/>
        <v/>
      </c>
      <c r="C404" s="400" t="str">
        <f t="shared" si="88"/>
        <v/>
      </c>
      <c r="D404" s="411"/>
      <c r="E404" s="403" t="str">
        <f t="shared" si="89"/>
        <v/>
      </c>
      <c r="F404" s="403" t="str">
        <f t="shared" si="90"/>
        <v/>
      </c>
      <c r="G404" s="403" t="str">
        <f t="shared" si="91"/>
        <v/>
      </c>
      <c r="H404" s="403" t="str">
        <f t="shared" si="92"/>
        <v/>
      </c>
      <c r="I404" s="402"/>
      <c r="J404" s="402"/>
      <c r="K404" s="404"/>
      <c r="L404" s="405" t="str">
        <f t="shared" si="84"/>
        <v/>
      </c>
      <c r="M404" s="405" t="str">
        <f t="shared" si="85"/>
        <v/>
      </c>
    </row>
    <row r="405" spans="1:13" hidden="1" x14ac:dyDescent="0.25">
      <c r="A405" s="400" t="str">
        <f t="shared" si="86"/>
        <v/>
      </c>
      <c r="B405" s="401" t="str">
        <f t="shared" si="87"/>
        <v/>
      </c>
      <c r="C405" s="400" t="str">
        <f t="shared" si="88"/>
        <v/>
      </c>
      <c r="D405" s="411"/>
      <c r="E405" s="403" t="str">
        <f t="shared" si="89"/>
        <v/>
      </c>
      <c r="F405" s="403" t="str">
        <f t="shared" si="90"/>
        <v/>
      </c>
      <c r="G405" s="403" t="str">
        <f t="shared" si="91"/>
        <v/>
      </c>
      <c r="H405" s="403" t="str">
        <f t="shared" si="92"/>
        <v/>
      </c>
      <c r="I405" s="402"/>
      <c r="J405" s="402"/>
      <c r="K405" s="404"/>
      <c r="L405" s="405" t="str">
        <f t="shared" si="84"/>
        <v/>
      </c>
      <c r="M405" s="405" t="str">
        <f t="shared" si="85"/>
        <v/>
      </c>
    </row>
    <row r="406" spans="1:13" hidden="1" x14ac:dyDescent="0.25">
      <c r="A406" s="400" t="str">
        <f t="shared" si="86"/>
        <v/>
      </c>
      <c r="B406" s="401" t="str">
        <f t="shared" si="87"/>
        <v/>
      </c>
      <c r="C406" s="400" t="str">
        <f t="shared" si="88"/>
        <v/>
      </c>
      <c r="D406" s="411"/>
      <c r="E406" s="403" t="str">
        <f t="shared" si="89"/>
        <v/>
      </c>
      <c r="F406" s="403" t="str">
        <f t="shared" si="90"/>
        <v/>
      </c>
      <c r="G406" s="403" t="str">
        <f t="shared" si="91"/>
        <v/>
      </c>
      <c r="H406" s="403" t="str">
        <f t="shared" si="92"/>
        <v/>
      </c>
      <c r="I406" s="402"/>
      <c r="J406" s="402"/>
      <c r="K406" s="404"/>
      <c r="L406" s="405" t="str">
        <f t="shared" si="84"/>
        <v/>
      </c>
      <c r="M406" s="405" t="str">
        <f t="shared" si="85"/>
        <v/>
      </c>
    </row>
    <row r="407" spans="1:13" hidden="1" x14ac:dyDescent="0.25">
      <c r="A407" s="400" t="str">
        <f t="shared" si="86"/>
        <v/>
      </c>
      <c r="B407" s="401" t="str">
        <f t="shared" si="87"/>
        <v/>
      </c>
      <c r="C407" s="400" t="str">
        <f t="shared" si="88"/>
        <v/>
      </c>
      <c r="D407" s="411"/>
      <c r="E407" s="403" t="str">
        <f t="shared" si="89"/>
        <v/>
      </c>
      <c r="F407" s="403" t="str">
        <f t="shared" si="90"/>
        <v/>
      </c>
      <c r="G407" s="403" t="str">
        <f t="shared" si="91"/>
        <v/>
      </c>
      <c r="H407" s="403" t="str">
        <f t="shared" si="92"/>
        <v/>
      </c>
      <c r="I407" s="402"/>
      <c r="J407" s="402"/>
      <c r="K407" s="404"/>
      <c r="L407" s="405" t="str">
        <f t="shared" si="84"/>
        <v/>
      </c>
      <c r="M407" s="405" t="str">
        <f t="shared" si="85"/>
        <v/>
      </c>
    </row>
    <row r="408" spans="1:13" hidden="1" x14ac:dyDescent="0.25">
      <c r="A408" s="400" t="str">
        <f t="shared" si="86"/>
        <v/>
      </c>
      <c r="B408" s="401" t="str">
        <f t="shared" si="87"/>
        <v/>
      </c>
      <c r="C408" s="400" t="str">
        <f t="shared" si="88"/>
        <v/>
      </c>
      <c r="D408" s="411"/>
      <c r="E408" s="403" t="str">
        <f t="shared" si="89"/>
        <v/>
      </c>
      <c r="F408" s="403" t="str">
        <f t="shared" si="90"/>
        <v/>
      </c>
      <c r="G408" s="403" t="str">
        <f t="shared" si="91"/>
        <v/>
      </c>
      <c r="H408" s="403" t="str">
        <f t="shared" si="92"/>
        <v/>
      </c>
      <c r="I408" s="402"/>
      <c r="J408" s="402"/>
      <c r="K408" s="404"/>
      <c r="L408" s="405" t="str">
        <f t="shared" si="84"/>
        <v/>
      </c>
      <c r="M408" s="405" t="str">
        <f t="shared" si="85"/>
        <v/>
      </c>
    </row>
    <row r="409" spans="1:13" hidden="1" x14ac:dyDescent="0.25">
      <c r="A409" s="400" t="str">
        <f t="shared" si="86"/>
        <v/>
      </c>
      <c r="B409" s="401" t="str">
        <f t="shared" si="87"/>
        <v/>
      </c>
      <c r="C409" s="400" t="str">
        <f t="shared" si="88"/>
        <v/>
      </c>
      <c r="D409" s="411"/>
      <c r="E409" s="403" t="str">
        <f t="shared" si="89"/>
        <v/>
      </c>
      <c r="F409" s="403" t="str">
        <f t="shared" si="90"/>
        <v/>
      </c>
      <c r="G409" s="403" t="str">
        <f t="shared" si="91"/>
        <v/>
      </c>
      <c r="H409" s="403" t="str">
        <f t="shared" si="92"/>
        <v/>
      </c>
      <c r="I409" s="402"/>
      <c r="J409" s="402"/>
      <c r="K409" s="404"/>
      <c r="L409" s="405" t="str">
        <f t="shared" si="84"/>
        <v/>
      </c>
      <c r="M409" s="405" t="str">
        <f t="shared" si="85"/>
        <v/>
      </c>
    </row>
    <row r="410" spans="1:13" hidden="1" x14ac:dyDescent="0.25">
      <c r="A410" s="400" t="str">
        <f t="shared" si="86"/>
        <v/>
      </c>
      <c r="B410" s="401" t="str">
        <f t="shared" si="87"/>
        <v/>
      </c>
      <c r="C410" s="400" t="str">
        <f t="shared" si="88"/>
        <v/>
      </c>
      <c r="D410" s="411"/>
      <c r="E410" s="403" t="str">
        <f t="shared" si="89"/>
        <v/>
      </c>
      <c r="F410" s="403" t="str">
        <f t="shared" si="90"/>
        <v/>
      </c>
      <c r="G410" s="403" t="str">
        <f t="shared" si="91"/>
        <v/>
      </c>
      <c r="H410" s="403" t="str">
        <f t="shared" si="92"/>
        <v/>
      </c>
      <c r="I410" s="402"/>
      <c r="J410" s="402"/>
      <c r="K410" s="404"/>
      <c r="L410" s="405" t="str">
        <f t="shared" si="84"/>
        <v/>
      </c>
      <c r="M410" s="405" t="str">
        <f t="shared" si="85"/>
        <v/>
      </c>
    </row>
    <row r="411" spans="1:13" hidden="1" x14ac:dyDescent="0.25">
      <c r="A411" s="400" t="str">
        <f t="shared" si="86"/>
        <v/>
      </c>
      <c r="B411" s="401" t="str">
        <f t="shared" si="87"/>
        <v/>
      </c>
      <c r="C411" s="400" t="str">
        <f t="shared" si="88"/>
        <v/>
      </c>
      <c r="D411" s="411"/>
      <c r="E411" s="403" t="str">
        <f t="shared" si="89"/>
        <v/>
      </c>
      <c r="F411" s="403" t="str">
        <f t="shared" si="90"/>
        <v/>
      </c>
      <c r="G411" s="403" t="str">
        <f t="shared" si="91"/>
        <v/>
      </c>
      <c r="H411" s="403" t="str">
        <f t="shared" si="92"/>
        <v/>
      </c>
      <c r="I411" s="402"/>
      <c r="J411" s="402"/>
      <c r="K411" s="404"/>
      <c r="L411" s="405" t="str">
        <f t="shared" si="84"/>
        <v/>
      </c>
      <c r="M411" s="405" t="str">
        <f t="shared" si="85"/>
        <v/>
      </c>
    </row>
    <row r="412" spans="1:13" hidden="1" x14ac:dyDescent="0.25">
      <c r="A412" s="400" t="str">
        <f t="shared" si="86"/>
        <v/>
      </c>
      <c r="B412" s="401" t="str">
        <f t="shared" si="87"/>
        <v/>
      </c>
      <c r="C412" s="400" t="str">
        <f t="shared" si="88"/>
        <v/>
      </c>
      <c r="D412" s="411"/>
      <c r="E412" s="403" t="str">
        <f t="shared" si="89"/>
        <v/>
      </c>
      <c r="F412" s="403" t="str">
        <f t="shared" si="90"/>
        <v/>
      </c>
      <c r="G412" s="403" t="str">
        <f t="shared" si="91"/>
        <v/>
      </c>
      <c r="H412" s="403" t="str">
        <f t="shared" si="92"/>
        <v/>
      </c>
      <c r="I412" s="402"/>
      <c r="J412" s="402"/>
      <c r="K412" s="404"/>
      <c r="L412" s="405" t="str">
        <f t="shared" si="84"/>
        <v/>
      </c>
      <c r="M412" s="405" t="str">
        <f t="shared" si="85"/>
        <v/>
      </c>
    </row>
    <row r="413" spans="1:13" hidden="1" x14ac:dyDescent="0.25">
      <c r="A413" s="400" t="str">
        <f t="shared" si="86"/>
        <v/>
      </c>
      <c r="B413" s="401" t="str">
        <f t="shared" si="87"/>
        <v/>
      </c>
      <c r="C413" s="400" t="str">
        <f t="shared" si="88"/>
        <v/>
      </c>
      <c r="D413" s="411"/>
      <c r="E413" s="403" t="str">
        <f t="shared" si="89"/>
        <v/>
      </c>
      <c r="F413" s="403" t="str">
        <f t="shared" si="90"/>
        <v/>
      </c>
      <c r="G413" s="403" t="str">
        <f t="shared" si="91"/>
        <v/>
      </c>
      <c r="H413" s="403" t="str">
        <f t="shared" si="92"/>
        <v/>
      </c>
      <c r="I413" s="402"/>
      <c r="J413" s="402"/>
      <c r="K413" s="404"/>
      <c r="L413" s="405" t="str">
        <f t="shared" si="84"/>
        <v/>
      </c>
      <c r="M413" s="405" t="str">
        <f t="shared" si="85"/>
        <v/>
      </c>
    </row>
    <row r="414" spans="1:13" hidden="1" x14ac:dyDescent="0.25">
      <c r="A414" s="400" t="str">
        <f t="shared" si="86"/>
        <v/>
      </c>
      <c r="B414" s="401" t="str">
        <f t="shared" si="87"/>
        <v/>
      </c>
      <c r="C414" s="400" t="str">
        <f t="shared" si="88"/>
        <v/>
      </c>
      <c r="D414" s="411"/>
      <c r="E414" s="403" t="str">
        <f t="shared" si="89"/>
        <v/>
      </c>
      <c r="F414" s="403" t="str">
        <f t="shared" si="90"/>
        <v/>
      </c>
      <c r="G414" s="403" t="str">
        <f t="shared" si="91"/>
        <v/>
      </c>
      <c r="H414" s="403" t="str">
        <f t="shared" si="92"/>
        <v/>
      </c>
      <c r="I414" s="402"/>
      <c r="J414" s="402"/>
      <c r="K414" s="404"/>
      <c r="L414" s="405" t="str">
        <f t="shared" si="84"/>
        <v/>
      </c>
      <c r="M414" s="405" t="str">
        <f t="shared" si="85"/>
        <v/>
      </c>
    </row>
    <row r="415" spans="1:13" hidden="1" x14ac:dyDescent="0.25">
      <c r="A415" s="400" t="str">
        <f t="shared" si="86"/>
        <v/>
      </c>
      <c r="B415" s="401" t="str">
        <f t="shared" si="87"/>
        <v/>
      </c>
      <c r="C415" s="400" t="str">
        <f t="shared" si="88"/>
        <v/>
      </c>
      <c r="D415" s="411"/>
      <c r="E415" s="403" t="str">
        <f t="shared" si="89"/>
        <v/>
      </c>
      <c r="F415" s="403" t="str">
        <f t="shared" si="90"/>
        <v/>
      </c>
      <c r="G415" s="403" t="str">
        <f t="shared" si="91"/>
        <v/>
      </c>
      <c r="H415" s="403" t="str">
        <f t="shared" si="92"/>
        <v/>
      </c>
      <c r="I415" s="402"/>
      <c r="J415" s="402"/>
      <c r="K415" s="404"/>
      <c r="L415" s="405" t="str">
        <f t="shared" si="84"/>
        <v/>
      </c>
      <c r="M415" s="405" t="str">
        <f t="shared" si="85"/>
        <v/>
      </c>
    </row>
    <row r="416" spans="1:13" hidden="1" x14ac:dyDescent="0.25">
      <c r="A416" s="400" t="str">
        <f t="shared" si="86"/>
        <v/>
      </c>
      <c r="B416" s="401" t="str">
        <f t="shared" si="87"/>
        <v/>
      </c>
      <c r="C416" s="400" t="str">
        <f t="shared" si="88"/>
        <v/>
      </c>
      <c r="D416" s="411"/>
      <c r="E416" s="403" t="str">
        <f t="shared" si="89"/>
        <v/>
      </c>
      <c r="F416" s="403" t="str">
        <f t="shared" si="90"/>
        <v/>
      </c>
      <c r="G416" s="403" t="str">
        <f t="shared" si="91"/>
        <v/>
      </c>
      <c r="H416" s="403" t="str">
        <f t="shared" si="92"/>
        <v/>
      </c>
      <c r="I416" s="402"/>
      <c r="J416" s="402"/>
      <c r="K416" s="404"/>
      <c r="L416" s="405" t="str">
        <f t="shared" si="84"/>
        <v/>
      </c>
      <c r="M416" s="405" t="str">
        <f t="shared" si="85"/>
        <v/>
      </c>
    </row>
    <row r="417" spans="1:13" hidden="1" x14ac:dyDescent="0.25">
      <c r="A417" s="400" t="str">
        <f t="shared" si="86"/>
        <v/>
      </c>
      <c r="B417" s="401" t="str">
        <f t="shared" si="87"/>
        <v/>
      </c>
      <c r="C417" s="400" t="str">
        <f t="shared" si="88"/>
        <v/>
      </c>
      <c r="D417" s="411"/>
      <c r="E417" s="403" t="str">
        <f t="shared" si="89"/>
        <v/>
      </c>
      <c r="F417" s="403" t="str">
        <f t="shared" si="90"/>
        <v/>
      </c>
      <c r="G417" s="403" t="str">
        <f t="shared" si="91"/>
        <v/>
      </c>
      <c r="H417" s="403" t="str">
        <f t="shared" si="92"/>
        <v/>
      </c>
      <c r="I417" s="402"/>
      <c r="J417" s="402"/>
      <c r="K417" s="404"/>
      <c r="L417" s="405" t="str">
        <f t="shared" si="84"/>
        <v/>
      </c>
      <c r="M417" s="405" t="str">
        <f t="shared" si="85"/>
        <v/>
      </c>
    </row>
    <row r="418" spans="1:13" hidden="1" x14ac:dyDescent="0.25">
      <c r="A418" s="400" t="str">
        <f t="shared" si="86"/>
        <v/>
      </c>
      <c r="B418" s="401" t="str">
        <f t="shared" si="87"/>
        <v/>
      </c>
      <c r="C418" s="400" t="str">
        <f t="shared" si="88"/>
        <v/>
      </c>
      <c r="D418" s="411"/>
      <c r="E418" s="403" t="str">
        <f t="shared" si="89"/>
        <v/>
      </c>
      <c r="F418" s="403" t="str">
        <f t="shared" si="90"/>
        <v/>
      </c>
      <c r="G418" s="403" t="str">
        <f t="shared" si="91"/>
        <v/>
      </c>
      <c r="H418" s="403" t="str">
        <f t="shared" si="92"/>
        <v/>
      </c>
      <c r="I418" s="402"/>
      <c r="J418" s="402"/>
      <c r="K418" s="404"/>
      <c r="L418" s="405" t="str">
        <f t="shared" si="84"/>
        <v/>
      </c>
      <c r="M418" s="405" t="str">
        <f t="shared" si="85"/>
        <v/>
      </c>
    </row>
    <row r="419" spans="1:13" hidden="1" x14ac:dyDescent="0.25">
      <c r="A419" s="400" t="str">
        <f t="shared" si="86"/>
        <v/>
      </c>
      <c r="B419" s="401" t="str">
        <f t="shared" si="87"/>
        <v/>
      </c>
      <c r="C419" s="400" t="str">
        <f t="shared" si="88"/>
        <v/>
      </c>
      <c r="D419" s="411"/>
      <c r="E419" s="403" t="str">
        <f t="shared" si="89"/>
        <v/>
      </c>
      <c r="F419" s="403" t="str">
        <f t="shared" si="90"/>
        <v/>
      </c>
      <c r="G419" s="403" t="str">
        <f t="shared" si="91"/>
        <v/>
      </c>
      <c r="H419" s="403" t="str">
        <f t="shared" si="92"/>
        <v/>
      </c>
      <c r="I419" s="402"/>
      <c r="J419" s="402"/>
      <c r="K419" s="404"/>
      <c r="L419" s="405" t="str">
        <f t="shared" si="84"/>
        <v/>
      </c>
      <c r="M419" s="405" t="str">
        <f t="shared" si="85"/>
        <v/>
      </c>
    </row>
    <row r="420" spans="1:13" hidden="1" x14ac:dyDescent="0.25">
      <c r="A420" s="400" t="str">
        <f t="shared" si="86"/>
        <v/>
      </c>
      <c r="B420" s="401" t="str">
        <f t="shared" si="87"/>
        <v/>
      </c>
      <c r="C420" s="400" t="str">
        <f t="shared" si="88"/>
        <v/>
      </c>
      <c r="D420" s="411"/>
      <c r="E420" s="403" t="str">
        <f t="shared" si="89"/>
        <v/>
      </c>
      <c r="F420" s="403" t="str">
        <f t="shared" si="90"/>
        <v/>
      </c>
      <c r="G420" s="403" t="str">
        <f t="shared" si="91"/>
        <v/>
      </c>
      <c r="H420" s="403" t="str">
        <f t="shared" si="92"/>
        <v/>
      </c>
      <c r="I420" s="402"/>
      <c r="J420" s="402"/>
      <c r="K420" s="404"/>
      <c r="L420" s="405" t="str">
        <f t="shared" si="84"/>
        <v/>
      </c>
      <c r="M420" s="405" t="str">
        <f t="shared" si="85"/>
        <v/>
      </c>
    </row>
    <row r="421" spans="1:13" hidden="1" x14ac:dyDescent="0.25">
      <c r="A421" s="400" t="str">
        <f t="shared" si="86"/>
        <v/>
      </c>
      <c r="B421" s="401" t="str">
        <f t="shared" si="87"/>
        <v/>
      </c>
      <c r="C421" s="400" t="str">
        <f t="shared" si="88"/>
        <v/>
      </c>
      <c r="D421" s="411"/>
      <c r="E421" s="403" t="str">
        <f t="shared" si="89"/>
        <v/>
      </c>
      <c r="F421" s="403" t="str">
        <f t="shared" si="90"/>
        <v/>
      </c>
      <c r="G421" s="403" t="str">
        <f t="shared" si="91"/>
        <v/>
      </c>
      <c r="H421" s="403" t="str">
        <f t="shared" si="92"/>
        <v/>
      </c>
      <c r="I421" s="402"/>
      <c r="J421" s="402"/>
      <c r="K421" s="404"/>
      <c r="L421" s="405" t="str">
        <f t="shared" si="84"/>
        <v/>
      </c>
      <c r="M421" s="405" t="str">
        <f t="shared" si="85"/>
        <v/>
      </c>
    </row>
    <row r="422" spans="1:13" hidden="1" x14ac:dyDescent="0.25">
      <c r="A422" s="400" t="str">
        <f t="shared" si="86"/>
        <v/>
      </c>
      <c r="B422" s="401" t="str">
        <f t="shared" si="87"/>
        <v/>
      </c>
      <c r="C422" s="400" t="str">
        <f t="shared" si="88"/>
        <v/>
      </c>
      <c r="D422" s="411"/>
      <c r="E422" s="403" t="str">
        <f t="shared" si="89"/>
        <v/>
      </c>
      <c r="F422" s="403" t="str">
        <f t="shared" si="90"/>
        <v/>
      </c>
      <c r="G422" s="403" t="str">
        <f t="shared" si="91"/>
        <v/>
      </c>
      <c r="H422" s="403" t="str">
        <f t="shared" si="92"/>
        <v/>
      </c>
      <c r="I422" s="402"/>
      <c r="J422" s="402"/>
      <c r="K422" s="404"/>
      <c r="L422" s="405" t="str">
        <f t="shared" si="84"/>
        <v/>
      </c>
      <c r="M422" s="405" t="str">
        <f t="shared" si="85"/>
        <v/>
      </c>
    </row>
    <row r="423" spans="1:13" hidden="1" x14ac:dyDescent="0.25">
      <c r="A423" s="400" t="str">
        <f t="shared" si="86"/>
        <v/>
      </c>
      <c r="B423" s="401" t="str">
        <f t="shared" si="87"/>
        <v/>
      </c>
      <c r="C423" s="400" t="str">
        <f t="shared" si="88"/>
        <v/>
      </c>
      <c r="D423" s="411"/>
      <c r="E423" s="403" t="str">
        <f t="shared" si="89"/>
        <v/>
      </c>
      <c r="F423" s="403" t="str">
        <f t="shared" si="90"/>
        <v/>
      </c>
      <c r="G423" s="403" t="str">
        <f t="shared" si="91"/>
        <v/>
      </c>
      <c r="H423" s="403" t="str">
        <f t="shared" si="92"/>
        <v/>
      </c>
      <c r="I423" s="402"/>
      <c r="J423" s="402"/>
      <c r="K423" s="404"/>
      <c r="L423" s="405" t="str">
        <f t="shared" si="84"/>
        <v/>
      </c>
      <c r="M423" s="405" t="str">
        <f t="shared" si="85"/>
        <v/>
      </c>
    </row>
    <row r="424" spans="1:13" hidden="1" x14ac:dyDescent="0.25">
      <c r="A424" s="400" t="str">
        <f t="shared" si="86"/>
        <v/>
      </c>
      <c r="B424" s="401" t="str">
        <f t="shared" si="87"/>
        <v/>
      </c>
      <c r="C424" s="400" t="str">
        <f t="shared" si="88"/>
        <v/>
      </c>
      <c r="D424" s="411"/>
      <c r="E424" s="403" t="str">
        <f t="shared" si="89"/>
        <v/>
      </c>
      <c r="F424" s="403" t="str">
        <f t="shared" si="90"/>
        <v/>
      </c>
      <c r="G424" s="403" t="str">
        <f t="shared" si="91"/>
        <v/>
      </c>
      <c r="H424" s="403" t="str">
        <f t="shared" si="92"/>
        <v/>
      </c>
      <c r="I424" s="402"/>
      <c r="J424" s="402"/>
      <c r="K424" s="404"/>
      <c r="L424" s="405" t="str">
        <f t="shared" si="84"/>
        <v/>
      </c>
      <c r="M424" s="405" t="str">
        <f t="shared" si="85"/>
        <v/>
      </c>
    </row>
    <row r="425" spans="1:13" hidden="1" x14ac:dyDescent="0.25">
      <c r="A425" s="400" t="str">
        <f t="shared" si="86"/>
        <v/>
      </c>
      <c r="B425" s="401" t="str">
        <f t="shared" si="87"/>
        <v/>
      </c>
      <c r="C425" s="400" t="str">
        <f t="shared" si="88"/>
        <v/>
      </c>
      <c r="D425" s="411"/>
      <c r="E425" s="403" t="str">
        <f t="shared" si="89"/>
        <v/>
      </c>
      <c r="F425" s="403" t="str">
        <f t="shared" si="90"/>
        <v/>
      </c>
      <c r="G425" s="403" t="str">
        <f t="shared" si="91"/>
        <v/>
      </c>
      <c r="H425" s="403" t="str">
        <f t="shared" si="92"/>
        <v/>
      </c>
      <c r="I425" s="402"/>
      <c r="J425" s="402"/>
      <c r="K425" s="404"/>
      <c r="L425" s="405" t="str">
        <f t="shared" si="84"/>
        <v/>
      </c>
      <c r="M425" s="405" t="str">
        <f t="shared" si="85"/>
        <v/>
      </c>
    </row>
    <row r="426" spans="1:13" hidden="1" x14ac:dyDescent="0.25">
      <c r="A426" s="400" t="str">
        <f t="shared" si="86"/>
        <v/>
      </c>
      <c r="B426" s="401" t="str">
        <f t="shared" si="87"/>
        <v/>
      </c>
      <c r="C426" s="400" t="str">
        <f t="shared" si="88"/>
        <v/>
      </c>
      <c r="D426" s="411"/>
      <c r="E426" s="403" t="str">
        <f t="shared" si="89"/>
        <v/>
      </c>
      <c r="F426" s="403" t="str">
        <f t="shared" si="90"/>
        <v/>
      </c>
      <c r="G426" s="403" t="str">
        <f t="shared" si="91"/>
        <v/>
      </c>
      <c r="H426" s="403" t="str">
        <f t="shared" si="92"/>
        <v/>
      </c>
      <c r="I426" s="402"/>
      <c r="J426" s="402"/>
      <c r="K426" s="404"/>
      <c r="L426" s="405" t="str">
        <f t="shared" si="84"/>
        <v/>
      </c>
      <c r="M426" s="405" t="str">
        <f t="shared" si="85"/>
        <v/>
      </c>
    </row>
    <row r="427" spans="1:13" hidden="1" x14ac:dyDescent="0.25">
      <c r="A427" s="400" t="str">
        <f t="shared" si="86"/>
        <v/>
      </c>
      <c r="B427" s="401" t="str">
        <f t="shared" si="87"/>
        <v/>
      </c>
      <c r="C427" s="400" t="str">
        <f t="shared" si="88"/>
        <v/>
      </c>
      <c r="D427" s="411"/>
      <c r="E427" s="403" t="str">
        <f t="shared" si="89"/>
        <v/>
      </c>
      <c r="F427" s="403" t="str">
        <f t="shared" si="90"/>
        <v/>
      </c>
      <c r="G427" s="403" t="str">
        <f t="shared" si="91"/>
        <v/>
      </c>
      <c r="H427" s="403" t="str">
        <f t="shared" si="92"/>
        <v/>
      </c>
      <c r="I427" s="402"/>
      <c r="J427" s="402"/>
      <c r="K427" s="404"/>
      <c r="L427" s="405" t="str">
        <f t="shared" si="84"/>
        <v/>
      </c>
      <c r="M427" s="405" t="str">
        <f t="shared" si="85"/>
        <v/>
      </c>
    </row>
    <row r="428" spans="1:13" hidden="1" x14ac:dyDescent="0.25">
      <c r="A428" s="400" t="str">
        <f t="shared" si="86"/>
        <v/>
      </c>
      <c r="B428" s="401" t="str">
        <f t="shared" si="87"/>
        <v/>
      </c>
      <c r="C428" s="400" t="str">
        <f t="shared" si="88"/>
        <v/>
      </c>
      <c r="D428" s="411"/>
      <c r="E428" s="403" t="str">
        <f t="shared" si="89"/>
        <v/>
      </c>
      <c r="F428" s="403" t="str">
        <f t="shared" si="90"/>
        <v/>
      </c>
      <c r="G428" s="403" t="str">
        <f t="shared" si="91"/>
        <v/>
      </c>
      <c r="H428" s="403" t="str">
        <f t="shared" si="92"/>
        <v/>
      </c>
      <c r="I428" s="402"/>
      <c r="J428" s="402"/>
      <c r="K428" s="404"/>
      <c r="L428" s="405" t="str">
        <f t="shared" si="84"/>
        <v/>
      </c>
      <c r="M428" s="405" t="str">
        <f t="shared" si="85"/>
        <v/>
      </c>
    </row>
    <row r="429" spans="1:13" hidden="1" x14ac:dyDescent="0.25">
      <c r="A429" s="400" t="str">
        <f t="shared" si="86"/>
        <v/>
      </c>
      <c r="B429" s="401" t="str">
        <f t="shared" si="87"/>
        <v/>
      </c>
      <c r="C429" s="400" t="str">
        <f t="shared" si="88"/>
        <v/>
      </c>
      <c r="D429" s="411"/>
      <c r="E429" s="403" t="str">
        <f t="shared" si="89"/>
        <v/>
      </c>
      <c r="F429" s="403" t="str">
        <f t="shared" si="90"/>
        <v/>
      </c>
      <c r="G429" s="403" t="str">
        <f t="shared" si="91"/>
        <v/>
      </c>
      <c r="H429" s="403" t="str">
        <f t="shared" si="92"/>
        <v/>
      </c>
      <c r="I429" s="402"/>
      <c r="J429" s="402"/>
      <c r="K429" s="404"/>
      <c r="L429" s="405" t="str">
        <f t="shared" si="84"/>
        <v/>
      </c>
      <c r="M429" s="405" t="str">
        <f t="shared" si="85"/>
        <v/>
      </c>
    </row>
    <row r="430" spans="1:13" hidden="1" x14ac:dyDescent="0.25">
      <c r="A430" s="400" t="str">
        <f t="shared" si="86"/>
        <v/>
      </c>
      <c r="B430" s="401" t="str">
        <f t="shared" si="87"/>
        <v/>
      </c>
      <c r="C430" s="400" t="str">
        <f t="shared" si="88"/>
        <v/>
      </c>
      <c r="D430" s="411"/>
      <c r="E430" s="403" t="str">
        <f t="shared" si="89"/>
        <v/>
      </c>
      <c r="F430" s="403" t="str">
        <f t="shared" si="90"/>
        <v/>
      </c>
      <c r="G430" s="403" t="str">
        <f t="shared" si="91"/>
        <v/>
      </c>
      <c r="H430" s="403" t="str">
        <f t="shared" si="92"/>
        <v/>
      </c>
      <c r="I430" s="402"/>
      <c r="J430" s="402"/>
      <c r="K430" s="404"/>
      <c r="L430" s="405" t="str">
        <f t="shared" si="84"/>
        <v/>
      </c>
      <c r="M430" s="405" t="str">
        <f t="shared" si="85"/>
        <v/>
      </c>
    </row>
    <row r="431" spans="1:13" hidden="1" x14ac:dyDescent="0.25">
      <c r="A431" s="400" t="str">
        <f t="shared" si="86"/>
        <v/>
      </c>
      <c r="B431" s="401" t="str">
        <f t="shared" si="87"/>
        <v/>
      </c>
      <c r="C431" s="400" t="str">
        <f t="shared" si="88"/>
        <v/>
      </c>
      <c r="D431" s="411"/>
      <c r="E431" s="403" t="str">
        <f t="shared" si="89"/>
        <v/>
      </c>
      <c r="F431" s="403" t="str">
        <f t="shared" si="90"/>
        <v/>
      </c>
      <c r="G431" s="403" t="str">
        <f t="shared" si="91"/>
        <v/>
      </c>
      <c r="H431" s="403" t="str">
        <f t="shared" si="92"/>
        <v/>
      </c>
      <c r="I431" s="402"/>
      <c r="J431" s="402"/>
      <c r="K431" s="404"/>
      <c r="L431" s="405" t="str">
        <f t="shared" si="84"/>
        <v/>
      </c>
      <c r="M431" s="405" t="str">
        <f t="shared" si="85"/>
        <v/>
      </c>
    </row>
    <row r="432" spans="1:13" hidden="1" x14ac:dyDescent="0.25">
      <c r="A432" s="400" t="str">
        <f t="shared" si="86"/>
        <v/>
      </c>
      <c r="B432" s="401" t="str">
        <f t="shared" si="87"/>
        <v/>
      </c>
      <c r="C432" s="400" t="str">
        <f t="shared" si="88"/>
        <v/>
      </c>
      <c r="D432" s="411"/>
      <c r="E432" s="403" t="str">
        <f t="shared" si="89"/>
        <v/>
      </c>
      <c r="F432" s="403" t="str">
        <f t="shared" si="90"/>
        <v/>
      </c>
      <c r="G432" s="403" t="str">
        <f t="shared" si="91"/>
        <v/>
      </c>
      <c r="H432" s="403" t="str">
        <f t="shared" si="92"/>
        <v/>
      </c>
      <c r="I432" s="402"/>
      <c r="J432" s="402"/>
      <c r="K432" s="404"/>
      <c r="L432" s="405" t="str">
        <f t="shared" si="84"/>
        <v/>
      </c>
      <c r="M432" s="405" t="str">
        <f t="shared" si="85"/>
        <v/>
      </c>
    </row>
    <row r="433" spans="1:13" hidden="1" x14ac:dyDescent="0.25">
      <c r="A433" s="400" t="str">
        <f t="shared" si="86"/>
        <v/>
      </c>
      <c r="B433" s="401" t="str">
        <f t="shared" si="87"/>
        <v/>
      </c>
      <c r="C433" s="400" t="str">
        <f t="shared" si="88"/>
        <v/>
      </c>
      <c r="D433" s="411"/>
      <c r="E433" s="403" t="str">
        <f t="shared" si="89"/>
        <v/>
      </c>
      <c r="F433" s="403" t="str">
        <f t="shared" si="90"/>
        <v/>
      </c>
      <c r="G433" s="403" t="str">
        <f t="shared" si="91"/>
        <v/>
      </c>
      <c r="H433" s="403" t="str">
        <f t="shared" si="92"/>
        <v/>
      </c>
      <c r="I433" s="402"/>
      <c r="J433" s="402"/>
      <c r="K433" s="404"/>
      <c r="L433" s="405" t="str">
        <f t="shared" si="84"/>
        <v/>
      </c>
      <c r="M433" s="405" t="str">
        <f t="shared" si="85"/>
        <v/>
      </c>
    </row>
    <row r="434" spans="1:13" hidden="1" x14ac:dyDescent="0.25">
      <c r="A434" s="400" t="str">
        <f t="shared" si="86"/>
        <v/>
      </c>
      <c r="B434" s="401" t="str">
        <f t="shared" si="87"/>
        <v/>
      </c>
      <c r="C434" s="400" t="str">
        <f t="shared" si="88"/>
        <v/>
      </c>
      <c r="D434" s="411"/>
      <c r="E434" s="403" t="str">
        <f t="shared" si="89"/>
        <v/>
      </c>
      <c r="F434" s="403" t="str">
        <f t="shared" si="90"/>
        <v/>
      </c>
      <c r="G434" s="403" t="str">
        <f t="shared" si="91"/>
        <v/>
      </c>
      <c r="H434" s="403" t="str">
        <f t="shared" si="92"/>
        <v/>
      </c>
      <c r="I434" s="402"/>
      <c r="J434" s="402"/>
      <c r="K434" s="404"/>
      <c r="L434" s="405" t="str">
        <f t="shared" si="84"/>
        <v/>
      </c>
      <c r="M434" s="405" t="str">
        <f t="shared" si="85"/>
        <v/>
      </c>
    </row>
    <row r="435" spans="1:13" hidden="1" x14ac:dyDescent="0.25">
      <c r="A435" s="400" t="str">
        <f t="shared" si="86"/>
        <v/>
      </c>
      <c r="B435" s="401" t="str">
        <f t="shared" si="87"/>
        <v/>
      </c>
      <c r="C435" s="400" t="str">
        <f t="shared" si="88"/>
        <v/>
      </c>
      <c r="D435" s="411"/>
      <c r="E435" s="403" t="str">
        <f t="shared" si="89"/>
        <v/>
      </c>
      <c r="F435" s="403" t="str">
        <f t="shared" si="90"/>
        <v/>
      </c>
      <c r="G435" s="403" t="str">
        <f t="shared" si="91"/>
        <v/>
      </c>
      <c r="H435" s="403" t="str">
        <f t="shared" si="92"/>
        <v/>
      </c>
      <c r="I435" s="402"/>
      <c r="J435" s="402"/>
      <c r="K435" s="404"/>
      <c r="L435" s="405" t="str">
        <f t="shared" si="84"/>
        <v/>
      </c>
      <c r="M435" s="405" t="str">
        <f t="shared" si="85"/>
        <v/>
      </c>
    </row>
    <row r="436" spans="1:13" hidden="1" x14ac:dyDescent="0.25">
      <c r="A436" s="400" t="str">
        <f t="shared" si="86"/>
        <v/>
      </c>
      <c r="B436" s="401" t="str">
        <f t="shared" si="87"/>
        <v/>
      </c>
      <c r="C436" s="400" t="str">
        <f t="shared" si="88"/>
        <v/>
      </c>
      <c r="D436" s="411"/>
      <c r="E436" s="403" t="str">
        <f t="shared" si="89"/>
        <v/>
      </c>
      <c r="F436" s="403" t="str">
        <f t="shared" si="90"/>
        <v/>
      </c>
      <c r="G436" s="403" t="str">
        <f t="shared" si="91"/>
        <v/>
      </c>
      <c r="H436" s="403" t="str">
        <f t="shared" si="92"/>
        <v/>
      </c>
      <c r="I436" s="402"/>
      <c r="J436" s="402"/>
      <c r="K436" s="404"/>
      <c r="L436" s="405" t="str">
        <f t="shared" si="84"/>
        <v/>
      </c>
      <c r="M436" s="405" t="str">
        <f t="shared" si="85"/>
        <v/>
      </c>
    </row>
    <row r="437" spans="1:13" hidden="1" x14ac:dyDescent="0.25">
      <c r="A437" s="400" t="str">
        <f t="shared" si="86"/>
        <v/>
      </c>
      <c r="B437" s="401" t="str">
        <f t="shared" si="87"/>
        <v/>
      </c>
      <c r="C437" s="400" t="str">
        <f t="shared" si="88"/>
        <v/>
      </c>
      <c r="D437" s="411"/>
      <c r="E437" s="403" t="str">
        <f t="shared" si="89"/>
        <v/>
      </c>
      <c r="F437" s="403" t="str">
        <f t="shared" si="90"/>
        <v/>
      </c>
      <c r="G437" s="403" t="str">
        <f t="shared" si="91"/>
        <v/>
      </c>
      <c r="H437" s="403" t="str">
        <f t="shared" si="92"/>
        <v/>
      </c>
      <c r="I437" s="402"/>
      <c r="J437" s="402"/>
      <c r="K437" s="404"/>
      <c r="L437" s="405" t="str">
        <f t="shared" si="84"/>
        <v/>
      </c>
      <c r="M437" s="405" t="str">
        <f t="shared" si="85"/>
        <v/>
      </c>
    </row>
    <row r="438" spans="1:13" hidden="1" x14ac:dyDescent="0.25">
      <c r="A438" s="400" t="str">
        <f t="shared" si="86"/>
        <v/>
      </c>
      <c r="B438" s="401" t="str">
        <f t="shared" si="87"/>
        <v/>
      </c>
      <c r="C438" s="400" t="str">
        <f t="shared" si="88"/>
        <v/>
      </c>
      <c r="D438" s="411"/>
      <c r="E438" s="403" t="str">
        <f t="shared" si="89"/>
        <v/>
      </c>
      <c r="F438" s="403" t="str">
        <f t="shared" si="90"/>
        <v/>
      </c>
      <c r="G438" s="403" t="str">
        <f t="shared" si="91"/>
        <v/>
      </c>
      <c r="H438" s="403" t="str">
        <f t="shared" si="92"/>
        <v/>
      </c>
      <c r="I438" s="402"/>
      <c r="J438" s="402"/>
      <c r="K438" s="404"/>
      <c r="L438" s="405" t="str">
        <f t="shared" si="84"/>
        <v/>
      </c>
      <c r="M438" s="405" t="str">
        <f t="shared" si="85"/>
        <v/>
      </c>
    </row>
    <row r="439" spans="1:13" hidden="1" x14ac:dyDescent="0.25">
      <c r="A439" s="400" t="str">
        <f t="shared" si="86"/>
        <v/>
      </c>
      <c r="B439" s="401" t="str">
        <f t="shared" si="87"/>
        <v/>
      </c>
      <c r="C439" s="400" t="str">
        <f t="shared" si="88"/>
        <v/>
      </c>
      <c r="D439" s="411"/>
      <c r="E439" s="403" t="str">
        <f t="shared" si="89"/>
        <v/>
      </c>
      <c r="F439" s="403" t="str">
        <f t="shared" si="90"/>
        <v/>
      </c>
      <c r="G439" s="403" t="str">
        <f t="shared" si="91"/>
        <v/>
      </c>
      <c r="H439" s="403" t="str">
        <f t="shared" si="92"/>
        <v/>
      </c>
      <c r="I439" s="402"/>
      <c r="J439" s="402"/>
      <c r="K439" s="404"/>
      <c r="L439" s="405" t="str">
        <f t="shared" si="84"/>
        <v/>
      </c>
      <c r="M439" s="405" t="str">
        <f t="shared" si="85"/>
        <v/>
      </c>
    </row>
    <row r="440" spans="1:13" hidden="1" x14ac:dyDescent="0.25">
      <c r="A440" s="400" t="str">
        <f t="shared" si="86"/>
        <v/>
      </c>
      <c r="B440" s="401" t="str">
        <f t="shared" si="87"/>
        <v/>
      </c>
      <c r="C440" s="400" t="str">
        <f t="shared" si="88"/>
        <v/>
      </c>
      <c r="D440" s="411"/>
      <c r="E440" s="403" t="str">
        <f t="shared" si="89"/>
        <v/>
      </c>
      <c r="F440" s="403" t="str">
        <f t="shared" si="90"/>
        <v/>
      </c>
      <c r="G440" s="403" t="str">
        <f t="shared" si="91"/>
        <v/>
      </c>
      <c r="H440" s="403" t="str">
        <f t="shared" si="92"/>
        <v/>
      </c>
      <c r="I440" s="402"/>
      <c r="J440" s="402"/>
      <c r="K440" s="404"/>
      <c r="L440" s="405" t="str">
        <f t="shared" si="84"/>
        <v/>
      </c>
      <c r="M440" s="405" t="str">
        <f t="shared" si="85"/>
        <v/>
      </c>
    </row>
    <row r="441" spans="1:13" hidden="1" x14ac:dyDescent="0.25">
      <c r="A441" s="400" t="str">
        <f t="shared" si="86"/>
        <v/>
      </c>
      <c r="B441" s="401" t="str">
        <f t="shared" si="87"/>
        <v/>
      </c>
      <c r="C441" s="400" t="str">
        <f t="shared" si="88"/>
        <v/>
      </c>
      <c r="D441" s="411"/>
      <c r="E441" s="403" t="str">
        <f t="shared" si="89"/>
        <v/>
      </c>
      <c r="F441" s="403" t="str">
        <f t="shared" si="90"/>
        <v/>
      </c>
      <c r="G441" s="403" t="str">
        <f t="shared" si="91"/>
        <v/>
      </c>
      <c r="H441" s="403" t="str">
        <f t="shared" si="92"/>
        <v/>
      </c>
      <c r="I441" s="402"/>
      <c r="J441" s="402"/>
      <c r="K441" s="404"/>
      <c r="L441" s="405" t="str">
        <f t="shared" si="84"/>
        <v/>
      </c>
      <c r="M441" s="405" t="str">
        <f t="shared" si="85"/>
        <v/>
      </c>
    </row>
    <row r="442" spans="1:13" hidden="1" x14ac:dyDescent="0.25">
      <c r="A442" s="400" t="str">
        <f t="shared" si="86"/>
        <v/>
      </c>
      <c r="B442" s="401" t="str">
        <f t="shared" si="87"/>
        <v/>
      </c>
      <c r="C442" s="400" t="str">
        <f t="shared" si="88"/>
        <v/>
      </c>
      <c r="D442" s="411"/>
      <c r="E442" s="403" t="str">
        <f t="shared" si="89"/>
        <v/>
      </c>
      <c r="F442" s="403" t="str">
        <f t="shared" si="90"/>
        <v/>
      </c>
      <c r="G442" s="403" t="str">
        <f t="shared" si="91"/>
        <v/>
      </c>
      <c r="H442" s="403" t="str">
        <f t="shared" si="92"/>
        <v/>
      </c>
      <c r="I442" s="402"/>
      <c r="J442" s="402"/>
      <c r="K442" s="404"/>
      <c r="L442" s="405" t="str">
        <f t="shared" si="84"/>
        <v/>
      </c>
      <c r="M442" s="405" t="str">
        <f t="shared" si="85"/>
        <v/>
      </c>
    </row>
    <row r="443" spans="1:13" hidden="1" x14ac:dyDescent="0.25">
      <c r="A443" s="400" t="str">
        <f t="shared" si="86"/>
        <v/>
      </c>
      <c r="B443" s="401" t="str">
        <f t="shared" si="87"/>
        <v/>
      </c>
      <c r="C443" s="400" t="str">
        <f t="shared" si="88"/>
        <v/>
      </c>
      <c r="D443" s="411"/>
      <c r="E443" s="403" t="str">
        <f t="shared" si="89"/>
        <v/>
      </c>
      <c r="F443" s="403" t="str">
        <f t="shared" si="90"/>
        <v/>
      </c>
      <c r="G443" s="403" t="str">
        <f t="shared" si="91"/>
        <v/>
      </c>
      <c r="H443" s="403" t="str">
        <f t="shared" si="92"/>
        <v/>
      </c>
      <c r="I443" s="402"/>
      <c r="J443" s="402"/>
      <c r="K443" s="404"/>
      <c r="L443" s="405" t="str">
        <f t="shared" ref="L443:L506" si="93">IF(K443="","",IF(I443="",ROUND(HLOOKUP(J443,kgList,K443,FALSE),1),ROUND(HLOOKUP(I443,kgList,K443,FALSE),1)))</f>
        <v/>
      </c>
      <c r="M443" s="405" t="str">
        <f t="shared" ref="M443:M506" si="94">IF(L443="","",IF(COUNTA(I443:J443)&gt;1,"Edible or Inedible",IF(COUNTA(I443)=1,L443*1,IF(COUNTA(J443)=1,L443*1,"ERROR"))))</f>
        <v/>
      </c>
    </row>
    <row r="444" spans="1:13" hidden="1" x14ac:dyDescent="0.25">
      <c r="A444" s="400" t="str">
        <f t="shared" si="86"/>
        <v/>
      </c>
      <c r="B444" s="401" t="str">
        <f t="shared" si="87"/>
        <v/>
      </c>
      <c r="C444" s="400" t="str">
        <f t="shared" si="88"/>
        <v/>
      </c>
      <c r="D444" s="411"/>
      <c r="E444" s="403" t="str">
        <f t="shared" si="89"/>
        <v/>
      </c>
      <c r="F444" s="403" t="str">
        <f t="shared" si="90"/>
        <v/>
      </c>
      <c r="G444" s="403" t="str">
        <f t="shared" si="91"/>
        <v/>
      </c>
      <c r="H444" s="403" t="str">
        <f t="shared" si="92"/>
        <v/>
      </c>
      <c r="I444" s="402"/>
      <c r="J444" s="402"/>
      <c r="K444" s="404"/>
      <c r="L444" s="405" t="str">
        <f t="shared" si="93"/>
        <v/>
      </c>
      <c r="M444" s="405" t="str">
        <f t="shared" si="94"/>
        <v/>
      </c>
    </row>
    <row r="445" spans="1:13" hidden="1" x14ac:dyDescent="0.25">
      <c r="A445" s="400" t="str">
        <f t="shared" si="86"/>
        <v/>
      </c>
      <c r="B445" s="401" t="str">
        <f t="shared" si="87"/>
        <v/>
      </c>
      <c r="C445" s="400" t="str">
        <f t="shared" si="88"/>
        <v/>
      </c>
      <c r="D445" s="411"/>
      <c r="E445" s="403" t="str">
        <f t="shared" si="89"/>
        <v/>
      </c>
      <c r="F445" s="403" t="str">
        <f t="shared" si="90"/>
        <v/>
      </c>
      <c r="G445" s="403" t="str">
        <f t="shared" si="91"/>
        <v/>
      </c>
      <c r="H445" s="403" t="str">
        <f t="shared" si="92"/>
        <v/>
      </c>
      <c r="I445" s="402"/>
      <c r="J445" s="402"/>
      <c r="K445" s="404"/>
      <c r="L445" s="405" t="str">
        <f t="shared" si="93"/>
        <v/>
      </c>
      <c r="M445" s="405" t="str">
        <f t="shared" si="94"/>
        <v/>
      </c>
    </row>
    <row r="446" spans="1:13" hidden="1" x14ac:dyDescent="0.25">
      <c r="A446" s="400" t="str">
        <f t="shared" si="86"/>
        <v/>
      </c>
      <c r="B446" s="401" t="str">
        <f t="shared" si="87"/>
        <v/>
      </c>
      <c r="C446" s="400" t="str">
        <f t="shared" si="88"/>
        <v/>
      </c>
      <c r="D446" s="411"/>
      <c r="E446" s="403" t="str">
        <f t="shared" si="89"/>
        <v/>
      </c>
      <c r="F446" s="403" t="str">
        <f t="shared" si="90"/>
        <v/>
      </c>
      <c r="G446" s="403" t="str">
        <f t="shared" si="91"/>
        <v/>
      </c>
      <c r="H446" s="403" t="str">
        <f t="shared" si="92"/>
        <v/>
      </c>
      <c r="I446" s="402"/>
      <c r="J446" s="402"/>
      <c r="K446" s="404"/>
      <c r="L446" s="405" t="str">
        <f t="shared" si="93"/>
        <v/>
      </c>
      <c r="M446" s="405" t="str">
        <f t="shared" si="94"/>
        <v/>
      </c>
    </row>
    <row r="447" spans="1:13" hidden="1" x14ac:dyDescent="0.25">
      <c r="A447" s="400" t="str">
        <f t="shared" si="86"/>
        <v/>
      </c>
      <c r="B447" s="401" t="str">
        <f t="shared" si="87"/>
        <v/>
      </c>
      <c r="C447" s="400" t="str">
        <f t="shared" si="88"/>
        <v/>
      </c>
      <c r="D447" s="411"/>
      <c r="E447" s="403" t="str">
        <f t="shared" si="89"/>
        <v/>
      </c>
      <c r="F447" s="403" t="str">
        <f t="shared" si="90"/>
        <v/>
      </c>
      <c r="G447" s="403" t="str">
        <f t="shared" si="91"/>
        <v/>
      </c>
      <c r="H447" s="403" t="str">
        <f t="shared" si="92"/>
        <v/>
      </c>
      <c r="I447" s="402"/>
      <c r="J447" s="402"/>
      <c r="K447" s="404"/>
      <c r="L447" s="405" t="str">
        <f t="shared" si="93"/>
        <v/>
      </c>
      <c r="M447" s="405" t="str">
        <f t="shared" si="94"/>
        <v/>
      </c>
    </row>
    <row r="448" spans="1:13" hidden="1" x14ac:dyDescent="0.25">
      <c r="A448" s="400" t="str">
        <f t="shared" si="86"/>
        <v/>
      </c>
      <c r="B448" s="401" t="str">
        <f t="shared" si="87"/>
        <v/>
      </c>
      <c r="C448" s="400" t="str">
        <f t="shared" si="88"/>
        <v/>
      </c>
      <c r="D448" s="411"/>
      <c r="E448" s="403" t="str">
        <f t="shared" si="89"/>
        <v/>
      </c>
      <c r="F448" s="403" t="str">
        <f t="shared" si="90"/>
        <v/>
      </c>
      <c r="G448" s="403" t="str">
        <f t="shared" si="91"/>
        <v/>
      </c>
      <c r="H448" s="403" t="str">
        <f t="shared" si="92"/>
        <v/>
      </c>
      <c r="I448" s="402"/>
      <c r="J448" s="402"/>
      <c r="K448" s="404"/>
      <c r="L448" s="405" t="str">
        <f t="shared" si="93"/>
        <v/>
      </c>
      <c r="M448" s="405" t="str">
        <f t="shared" si="94"/>
        <v/>
      </c>
    </row>
    <row r="449" spans="1:13" hidden="1" x14ac:dyDescent="0.25">
      <c r="A449" s="400" t="str">
        <f t="shared" si="86"/>
        <v/>
      </c>
      <c r="B449" s="401" t="str">
        <f t="shared" si="87"/>
        <v/>
      </c>
      <c r="C449" s="400" t="str">
        <f t="shared" si="88"/>
        <v/>
      </c>
      <c r="D449" s="411"/>
      <c r="E449" s="403" t="str">
        <f t="shared" si="89"/>
        <v/>
      </c>
      <c r="F449" s="403" t="str">
        <f t="shared" si="90"/>
        <v/>
      </c>
      <c r="G449" s="403" t="str">
        <f t="shared" si="91"/>
        <v/>
      </c>
      <c r="H449" s="403" t="str">
        <f t="shared" si="92"/>
        <v/>
      </c>
      <c r="I449" s="402"/>
      <c r="J449" s="402"/>
      <c r="K449" s="404"/>
      <c r="L449" s="405" t="str">
        <f t="shared" si="93"/>
        <v/>
      </c>
      <c r="M449" s="405" t="str">
        <f t="shared" si="94"/>
        <v/>
      </c>
    </row>
    <row r="450" spans="1:13" hidden="1" x14ac:dyDescent="0.25">
      <c r="A450" s="400" t="str">
        <f t="shared" si="86"/>
        <v/>
      </c>
      <c r="B450" s="401" t="str">
        <f t="shared" si="87"/>
        <v/>
      </c>
      <c r="C450" s="400" t="str">
        <f t="shared" si="88"/>
        <v/>
      </c>
      <c r="D450" s="411"/>
      <c r="E450" s="403" t="str">
        <f t="shared" si="89"/>
        <v/>
      </c>
      <c r="F450" s="403" t="str">
        <f t="shared" si="90"/>
        <v/>
      </c>
      <c r="G450" s="403" t="str">
        <f t="shared" si="91"/>
        <v/>
      </c>
      <c r="H450" s="403" t="str">
        <f t="shared" si="92"/>
        <v/>
      </c>
      <c r="I450" s="402"/>
      <c r="J450" s="402"/>
      <c r="K450" s="404"/>
      <c r="L450" s="405" t="str">
        <f t="shared" si="93"/>
        <v/>
      </c>
      <c r="M450" s="405" t="str">
        <f t="shared" si="94"/>
        <v/>
      </c>
    </row>
    <row r="451" spans="1:13" hidden="1" x14ac:dyDescent="0.25">
      <c r="A451" s="400" t="str">
        <f t="shared" si="86"/>
        <v/>
      </c>
      <c r="B451" s="401" t="str">
        <f t="shared" si="87"/>
        <v/>
      </c>
      <c r="C451" s="400" t="str">
        <f t="shared" si="88"/>
        <v/>
      </c>
      <c r="D451" s="411"/>
      <c r="E451" s="403" t="str">
        <f t="shared" si="89"/>
        <v/>
      </c>
      <c r="F451" s="403" t="str">
        <f t="shared" si="90"/>
        <v/>
      </c>
      <c r="G451" s="403" t="str">
        <f t="shared" si="91"/>
        <v/>
      </c>
      <c r="H451" s="403" t="str">
        <f t="shared" si="92"/>
        <v/>
      </c>
      <c r="I451" s="402"/>
      <c r="J451" s="402"/>
      <c r="K451" s="404"/>
      <c r="L451" s="405" t="str">
        <f t="shared" si="93"/>
        <v/>
      </c>
      <c r="M451" s="405" t="str">
        <f t="shared" si="94"/>
        <v/>
      </c>
    </row>
    <row r="452" spans="1:13" hidden="1" x14ac:dyDescent="0.25">
      <c r="A452" s="400" t="str">
        <f t="shared" ref="A452:A515" si="95">IF(D452="","",A451)</f>
        <v/>
      </c>
      <c r="B452" s="401" t="str">
        <f t="shared" ref="B452:B515" si="96">IF(D452="","",B451)</f>
        <v/>
      </c>
      <c r="C452" s="400" t="str">
        <f t="shared" ref="C452:C515" si="97">IF(D452="","",C451)</f>
        <v/>
      </c>
      <c r="D452" s="411"/>
      <c r="E452" s="403" t="str">
        <f t="shared" ref="E452:E515" si="98">IF(D452="","",VLOOKUP(D452,Master,3,FALSE))</f>
        <v/>
      </c>
      <c r="F452" s="403" t="str">
        <f t="shared" ref="F452:F515" si="99">IF(D452="","",VLOOKUP(D452,Master,4,FALSE))</f>
        <v/>
      </c>
      <c r="G452" s="403" t="str">
        <f t="shared" ref="G452:G515" si="100">IF(D452="","",VLOOKUP(D452,Master,5,FALSE))</f>
        <v/>
      </c>
      <c r="H452" s="403" t="str">
        <f t="shared" ref="H452:H515" si="101">IF(D452="","",VLOOKUP(D452,Master,2,FALSE))</f>
        <v/>
      </c>
      <c r="I452" s="402"/>
      <c r="J452" s="402"/>
      <c r="K452" s="404"/>
      <c r="L452" s="405" t="str">
        <f t="shared" si="93"/>
        <v/>
      </c>
      <c r="M452" s="405" t="str">
        <f t="shared" si="94"/>
        <v/>
      </c>
    </row>
    <row r="453" spans="1:13" hidden="1" x14ac:dyDescent="0.25">
      <c r="A453" s="400" t="str">
        <f t="shared" si="95"/>
        <v/>
      </c>
      <c r="B453" s="401" t="str">
        <f t="shared" si="96"/>
        <v/>
      </c>
      <c r="C453" s="400" t="str">
        <f t="shared" si="97"/>
        <v/>
      </c>
      <c r="D453" s="411"/>
      <c r="E453" s="403" t="str">
        <f t="shared" si="98"/>
        <v/>
      </c>
      <c r="F453" s="403" t="str">
        <f t="shared" si="99"/>
        <v/>
      </c>
      <c r="G453" s="403" t="str">
        <f t="shared" si="100"/>
        <v/>
      </c>
      <c r="H453" s="403" t="str">
        <f t="shared" si="101"/>
        <v/>
      </c>
      <c r="I453" s="402"/>
      <c r="J453" s="402"/>
      <c r="K453" s="404"/>
      <c r="L453" s="405" t="str">
        <f t="shared" si="93"/>
        <v/>
      </c>
      <c r="M453" s="405" t="str">
        <f t="shared" si="94"/>
        <v/>
      </c>
    </row>
    <row r="454" spans="1:13" hidden="1" x14ac:dyDescent="0.25">
      <c r="A454" s="400" t="str">
        <f t="shared" si="95"/>
        <v/>
      </c>
      <c r="B454" s="401" t="str">
        <f t="shared" si="96"/>
        <v/>
      </c>
      <c r="C454" s="400" t="str">
        <f t="shared" si="97"/>
        <v/>
      </c>
      <c r="D454" s="411"/>
      <c r="E454" s="403" t="str">
        <f t="shared" si="98"/>
        <v/>
      </c>
      <c r="F454" s="403" t="str">
        <f t="shared" si="99"/>
        <v/>
      </c>
      <c r="G454" s="403" t="str">
        <f t="shared" si="100"/>
        <v/>
      </c>
      <c r="H454" s="403" t="str">
        <f t="shared" si="101"/>
        <v/>
      </c>
      <c r="I454" s="402"/>
      <c r="J454" s="402"/>
      <c r="K454" s="404"/>
      <c r="L454" s="405" t="str">
        <f t="shared" si="93"/>
        <v/>
      </c>
      <c r="M454" s="405" t="str">
        <f t="shared" si="94"/>
        <v/>
      </c>
    </row>
    <row r="455" spans="1:13" hidden="1" x14ac:dyDescent="0.25">
      <c r="A455" s="400" t="str">
        <f t="shared" si="95"/>
        <v/>
      </c>
      <c r="B455" s="401" t="str">
        <f t="shared" si="96"/>
        <v/>
      </c>
      <c r="C455" s="400" t="str">
        <f t="shared" si="97"/>
        <v/>
      </c>
      <c r="D455" s="411"/>
      <c r="E455" s="403" t="str">
        <f t="shared" si="98"/>
        <v/>
      </c>
      <c r="F455" s="403" t="str">
        <f t="shared" si="99"/>
        <v/>
      </c>
      <c r="G455" s="403" t="str">
        <f t="shared" si="100"/>
        <v/>
      </c>
      <c r="H455" s="403" t="str">
        <f t="shared" si="101"/>
        <v/>
      </c>
      <c r="I455" s="402"/>
      <c r="J455" s="402"/>
      <c r="K455" s="404"/>
      <c r="L455" s="405" t="str">
        <f t="shared" si="93"/>
        <v/>
      </c>
      <c r="M455" s="405" t="str">
        <f t="shared" si="94"/>
        <v/>
      </c>
    </row>
    <row r="456" spans="1:13" hidden="1" x14ac:dyDescent="0.25">
      <c r="A456" s="400" t="str">
        <f t="shared" si="95"/>
        <v/>
      </c>
      <c r="B456" s="401" t="str">
        <f t="shared" si="96"/>
        <v/>
      </c>
      <c r="C456" s="400" t="str">
        <f t="shared" si="97"/>
        <v/>
      </c>
      <c r="D456" s="411"/>
      <c r="E456" s="403" t="str">
        <f t="shared" si="98"/>
        <v/>
      </c>
      <c r="F456" s="403" t="str">
        <f t="shared" si="99"/>
        <v/>
      </c>
      <c r="G456" s="403" t="str">
        <f t="shared" si="100"/>
        <v/>
      </c>
      <c r="H456" s="403" t="str">
        <f t="shared" si="101"/>
        <v/>
      </c>
      <c r="I456" s="402"/>
      <c r="J456" s="402"/>
      <c r="K456" s="404"/>
      <c r="L456" s="405" t="str">
        <f t="shared" si="93"/>
        <v/>
      </c>
      <c r="M456" s="405" t="str">
        <f t="shared" si="94"/>
        <v/>
      </c>
    </row>
    <row r="457" spans="1:13" hidden="1" x14ac:dyDescent="0.25">
      <c r="A457" s="400" t="str">
        <f t="shared" si="95"/>
        <v/>
      </c>
      <c r="B457" s="401" t="str">
        <f t="shared" si="96"/>
        <v/>
      </c>
      <c r="C457" s="400" t="str">
        <f t="shared" si="97"/>
        <v/>
      </c>
      <c r="D457" s="411"/>
      <c r="E457" s="403" t="str">
        <f t="shared" si="98"/>
        <v/>
      </c>
      <c r="F457" s="403" t="str">
        <f t="shared" si="99"/>
        <v/>
      </c>
      <c r="G457" s="403" t="str">
        <f t="shared" si="100"/>
        <v/>
      </c>
      <c r="H457" s="403" t="str">
        <f t="shared" si="101"/>
        <v/>
      </c>
      <c r="I457" s="402"/>
      <c r="J457" s="402"/>
      <c r="K457" s="404"/>
      <c r="L457" s="405" t="str">
        <f t="shared" si="93"/>
        <v/>
      </c>
      <c r="M457" s="405" t="str">
        <f t="shared" si="94"/>
        <v/>
      </c>
    </row>
    <row r="458" spans="1:13" hidden="1" x14ac:dyDescent="0.25">
      <c r="A458" s="400" t="str">
        <f t="shared" si="95"/>
        <v/>
      </c>
      <c r="B458" s="401" t="str">
        <f t="shared" si="96"/>
        <v/>
      </c>
      <c r="C458" s="400" t="str">
        <f t="shared" si="97"/>
        <v/>
      </c>
      <c r="D458" s="411"/>
      <c r="E458" s="403" t="str">
        <f t="shared" si="98"/>
        <v/>
      </c>
      <c r="F458" s="403" t="str">
        <f t="shared" si="99"/>
        <v/>
      </c>
      <c r="G458" s="403" t="str">
        <f t="shared" si="100"/>
        <v/>
      </c>
      <c r="H458" s="403" t="str">
        <f t="shared" si="101"/>
        <v/>
      </c>
      <c r="I458" s="402"/>
      <c r="J458" s="402"/>
      <c r="K458" s="404"/>
      <c r="L458" s="405" t="str">
        <f t="shared" si="93"/>
        <v/>
      </c>
      <c r="M458" s="405" t="str">
        <f t="shared" si="94"/>
        <v/>
      </c>
    </row>
    <row r="459" spans="1:13" hidden="1" x14ac:dyDescent="0.25">
      <c r="A459" s="400" t="str">
        <f t="shared" si="95"/>
        <v/>
      </c>
      <c r="B459" s="401" t="str">
        <f t="shared" si="96"/>
        <v/>
      </c>
      <c r="C459" s="400" t="str">
        <f t="shared" si="97"/>
        <v/>
      </c>
      <c r="D459" s="411"/>
      <c r="E459" s="403" t="str">
        <f t="shared" si="98"/>
        <v/>
      </c>
      <c r="F459" s="403" t="str">
        <f t="shared" si="99"/>
        <v/>
      </c>
      <c r="G459" s="403" t="str">
        <f t="shared" si="100"/>
        <v/>
      </c>
      <c r="H459" s="403" t="str">
        <f t="shared" si="101"/>
        <v/>
      </c>
      <c r="I459" s="402"/>
      <c r="J459" s="402"/>
      <c r="K459" s="404"/>
      <c r="L459" s="405" t="str">
        <f t="shared" si="93"/>
        <v/>
      </c>
      <c r="M459" s="405" t="str">
        <f t="shared" si="94"/>
        <v/>
      </c>
    </row>
    <row r="460" spans="1:13" hidden="1" x14ac:dyDescent="0.25">
      <c r="A460" s="400" t="str">
        <f t="shared" si="95"/>
        <v/>
      </c>
      <c r="B460" s="401" t="str">
        <f t="shared" si="96"/>
        <v/>
      </c>
      <c r="C460" s="400" t="str">
        <f t="shared" si="97"/>
        <v/>
      </c>
      <c r="D460" s="411"/>
      <c r="E460" s="403" t="str">
        <f t="shared" si="98"/>
        <v/>
      </c>
      <c r="F460" s="403" t="str">
        <f t="shared" si="99"/>
        <v/>
      </c>
      <c r="G460" s="403" t="str">
        <f t="shared" si="100"/>
        <v/>
      </c>
      <c r="H460" s="403" t="str">
        <f t="shared" si="101"/>
        <v/>
      </c>
      <c r="I460" s="402"/>
      <c r="J460" s="402"/>
      <c r="K460" s="404"/>
      <c r="L460" s="405" t="str">
        <f t="shared" si="93"/>
        <v/>
      </c>
      <c r="M460" s="405" t="str">
        <f t="shared" si="94"/>
        <v/>
      </c>
    </row>
    <row r="461" spans="1:13" hidden="1" x14ac:dyDescent="0.25">
      <c r="A461" s="400" t="str">
        <f t="shared" si="95"/>
        <v/>
      </c>
      <c r="B461" s="401" t="str">
        <f t="shared" si="96"/>
        <v/>
      </c>
      <c r="C461" s="400" t="str">
        <f t="shared" si="97"/>
        <v/>
      </c>
      <c r="D461" s="411"/>
      <c r="E461" s="403" t="str">
        <f t="shared" si="98"/>
        <v/>
      </c>
      <c r="F461" s="403" t="str">
        <f t="shared" si="99"/>
        <v/>
      </c>
      <c r="G461" s="403" t="str">
        <f t="shared" si="100"/>
        <v/>
      </c>
      <c r="H461" s="403" t="str">
        <f t="shared" si="101"/>
        <v/>
      </c>
      <c r="I461" s="402"/>
      <c r="J461" s="402"/>
      <c r="K461" s="404"/>
      <c r="L461" s="405" t="str">
        <f t="shared" si="93"/>
        <v/>
      </c>
      <c r="M461" s="405" t="str">
        <f t="shared" si="94"/>
        <v/>
      </c>
    </row>
    <row r="462" spans="1:13" hidden="1" x14ac:dyDescent="0.25">
      <c r="A462" s="400" t="str">
        <f t="shared" si="95"/>
        <v/>
      </c>
      <c r="B462" s="401" t="str">
        <f t="shared" si="96"/>
        <v/>
      </c>
      <c r="C462" s="400" t="str">
        <f t="shared" si="97"/>
        <v/>
      </c>
      <c r="D462" s="411"/>
      <c r="E462" s="403" t="str">
        <f t="shared" si="98"/>
        <v/>
      </c>
      <c r="F462" s="403" t="str">
        <f t="shared" si="99"/>
        <v/>
      </c>
      <c r="G462" s="403" t="str">
        <f t="shared" si="100"/>
        <v/>
      </c>
      <c r="H462" s="403" t="str">
        <f t="shared" si="101"/>
        <v/>
      </c>
      <c r="I462" s="402"/>
      <c r="J462" s="402"/>
      <c r="K462" s="404"/>
      <c r="L462" s="405" t="str">
        <f t="shared" si="93"/>
        <v/>
      </c>
      <c r="M462" s="405" t="str">
        <f t="shared" si="94"/>
        <v/>
      </c>
    </row>
    <row r="463" spans="1:13" hidden="1" x14ac:dyDescent="0.25">
      <c r="A463" s="400" t="str">
        <f t="shared" si="95"/>
        <v/>
      </c>
      <c r="B463" s="401" t="str">
        <f t="shared" si="96"/>
        <v/>
      </c>
      <c r="C463" s="400" t="str">
        <f t="shared" si="97"/>
        <v/>
      </c>
      <c r="D463" s="411"/>
      <c r="E463" s="403" t="str">
        <f t="shared" si="98"/>
        <v/>
      </c>
      <c r="F463" s="403" t="str">
        <f t="shared" si="99"/>
        <v/>
      </c>
      <c r="G463" s="403" t="str">
        <f t="shared" si="100"/>
        <v/>
      </c>
      <c r="H463" s="403" t="str">
        <f t="shared" si="101"/>
        <v/>
      </c>
      <c r="I463" s="402"/>
      <c r="J463" s="402"/>
      <c r="K463" s="404"/>
      <c r="L463" s="405" t="str">
        <f t="shared" si="93"/>
        <v/>
      </c>
      <c r="M463" s="405" t="str">
        <f t="shared" si="94"/>
        <v/>
      </c>
    </row>
    <row r="464" spans="1:13" hidden="1" x14ac:dyDescent="0.25">
      <c r="A464" s="400" t="str">
        <f t="shared" si="95"/>
        <v/>
      </c>
      <c r="B464" s="401" t="str">
        <f t="shared" si="96"/>
        <v/>
      </c>
      <c r="C464" s="400" t="str">
        <f t="shared" si="97"/>
        <v/>
      </c>
      <c r="D464" s="411"/>
      <c r="E464" s="403" t="str">
        <f t="shared" si="98"/>
        <v/>
      </c>
      <c r="F464" s="403" t="str">
        <f t="shared" si="99"/>
        <v/>
      </c>
      <c r="G464" s="403" t="str">
        <f t="shared" si="100"/>
        <v/>
      </c>
      <c r="H464" s="403" t="str">
        <f t="shared" si="101"/>
        <v/>
      </c>
      <c r="I464" s="402"/>
      <c r="J464" s="402"/>
      <c r="K464" s="404"/>
      <c r="L464" s="405" t="str">
        <f t="shared" si="93"/>
        <v/>
      </c>
      <c r="M464" s="405" t="str">
        <f t="shared" si="94"/>
        <v/>
      </c>
    </row>
    <row r="465" spans="1:13" hidden="1" x14ac:dyDescent="0.25">
      <c r="A465" s="400" t="str">
        <f t="shared" si="95"/>
        <v/>
      </c>
      <c r="B465" s="401" t="str">
        <f t="shared" si="96"/>
        <v/>
      </c>
      <c r="C465" s="400" t="str">
        <f t="shared" si="97"/>
        <v/>
      </c>
      <c r="D465" s="411"/>
      <c r="E465" s="403" t="str">
        <f t="shared" si="98"/>
        <v/>
      </c>
      <c r="F465" s="403" t="str">
        <f t="shared" si="99"/>
        <v/>
      </c>
      <c r="G465" s="403" t="str">
        <f t="shared" si="100"/>
        <v/>
      </c>
      <c r="H465" s="403" t="str">
        <f t="shared" si="101"/>
        <v/>
      </c>
      <c r="I465" s="402"/>
      <c r="J465" s="402"/>
      <c r="K465" s="404"/>
      <c r="L465" s="405" t="str">
        <f t="shared" si="93"/>
        <v/>
      </c>
      <c r="M465" s="405" t="str">
        <f t="shared" si="94"/>
        <v/>
      </c>
    </row>
    <row r="466" spans="1:13" hidden="1" x14ac:dyDescent="0.25">
      <c r="A466" s="400" t="str">
        <f t="shared" si="95"/>
        <v/>
      </c>
      <c r="B466" s="401" t="str">
        <f t="shared" si="96"/>
        <v/>
      </c>
      <c r="C466" s="400" t="str">
        <f t="shared" si="97"/>
        <v/>
      </c>
      <c r="D466" s="411"/>
      <c r="E466" s="403" t="str">
        <f t="shared" si="98"/>
        <v/>
      </c>
      <c r="F466" s="403" t="str">
        <f t="shared" si="99"/>
        <v/>
      </c>
      <c r="G466" s="403" t="str">
        <f t="shared" si="100"/>
        <v/>
      </c>
      <c r="H466" s="403" t="str">
        <f t="shared" si="101"/>
        <v/>
      </c>
      <c r="I466" s="402"/>
      <c r="J466" s="402"/>
      <c r="K466" s="404"/>
      <c r="L466" s="405" t="str">
        <f t="shared" si="93"/>
        <v/>
      </c>
      <c r="M466" s="405" t="str">
        <f t="shared" si="94"/>
        <v/>
      </c>
    </row>
    <row r="467" spans="1:13" hidden="1" x14ac:dyDescent="0.25">
      <c r="A467" s="400" t="str">
        <f t="shared" si="95"/>
        <v/>
      </c>
      <c r="B467" s="401" t="str">
        <f t="shared" si="96"/>
        <v/>
      </c>
      <c r="C467" s="400" t="str">
        <f t="shared" si="97"/>
        <v/>
      </c>
      <c r="D467" s="411"/>
      <c r="E467" s="403" t="str">
        <f t="shared" si="98"/>
        <v/>
      </c>
      <c r="F467" s="403" t="str">
        <f t="shared" si="99"/>
        <v/>
      </c>
      <c r="G467" s="403" t="str">
        <f t="shared" si="100"/>
        <v/>
      </c>
      <c r="H467" s="403" t="str">
        <f t="shared" si="101"/>
        <v/>
      </c>
      <c r="I467" s="402"/>
      <c r="J467" s="402"/>
      <c r="K467" s="404"/>
      <c r="L467" s="405" t="str">
        <f t="shared" si="93"/>
        <v/>
      </c>
      <c r="M467" s="405" t="str">
        <f t="shared" si="94"/>
        <v/>
      </c>
    </row>
    <row r="468" spans="1:13" hidden="1" x14ac:dyDescent="0.25">
      <c r="A468" s="400" t="str">
        <f t="shared" si="95"/>
        <v/>
      </c>
      <c r="B468" s="401" t="str">
        <f t="shared" si="96"/>
        <v/>
      </c>
      <c r="C468" s="400" t="str">
        <f t="shared" si="97"/>
        <v/>
      </c>
      <c r="D468" s="411"/>
      <c r="E468" s="403" t="str">
        <f t="shared" si="98"/>
        <v/>
      </c>
      <c r="F468" s="403" t="str">
        <f t="shared" si="99"/>
        <v/>
      </c>
      <c r="G468" s="403" t="str">
        <f t="shared" si="100"/>
        <v/>
      </c>
      <c r="H468" s="403" t="str">
        <f t="shared" si="101"/>
        <v/>
      </c>
      <c r="I468" s="402"/>
      <c r="J468" s="402"/>
      <c r="K468" s="404"/>
      <c r="L468" s="405" t="str">
        <f t="shared" si="93"/>
        <v/>
      </c>
      <c r="M468" s="405" t="str">
        <f t="shared" si="94"/>
        <v/>
      </c>
    </row>
    <row r="469" spans="1:13" hidden="1" x14ac:dyDescent="0.25">
      <c r="A469" s="400" t="str">
        <f t="shared" si="95"/>
        <v/>
      </c>
      <c r="B469" s="401" t="str">
        <f t="shared" si="96"/>
        <v/>
      </c>
      <c r="C469" s="400" t="str">
        <f t="shared" si="97"/>
        <v/>
      </c>
      <c r="D469" s="411"/>
      <c r="E469" s="403" t="str">
        <f t="shared" si="98"/>
        <v/>
      </c>
      <c r="F469" s="403" t="str">
        <f t="shared" si="99"/>
        <v/>
      </c>
      <c r="G469" s="403" t="str">
        <f t="shared" si="100"/>
        <v/>
      </c>
      <c r="H469" s="403" t="str">
        <f t="shared" si="101"/>
        <v/>
      </c>
      <c r="I469" s="402"/>
      <c r="J469" s="402"/>
      <c r="K469" s="404"/>
      <c r="L469" s="405" t="str">
        <f t="shared" si="93"/>
        <v/>
      </c>
      <c r="M469" s="405" t="str">
        <f t="shared" si="94"/>
        <v/>
      </c>
    </row>
    <row r="470" spans="1:13" hidden="1" x14ac:dyDescent="0.25">
      <c r="A470" s="400" t="str">
        <f t="shared" si="95"/>
        <v/>
      </c>
      <c r="B470" s="401" t="str">
        <f t="shared" si="96"/>
        <v/>
      </c>
      <c r="C470" s="400" t="str">
        <f t="shared" si="97"/>
        <v/>
      </c>
      <c r="D470" s="411"/>
      <c r="E470" s="403" t="str">
        <f t="shared" si="98"/>
        <v/>
      </c>
      <c r="F470" s="403" t="str">
        <f t="shared" si="99"/>
        <v/>
      </c>
      <c r="G470" s="403" t="str">
        <f t="shared" si="100"/>
        <v/>
      </c>
      <c r="H470" s="403" t="str">
        <f t="shared" si="101"/>
        <v/>
      </c>
      <c r="I470" s="402"/>
      <c r="J470" s="402"/>
      <c r="K470" s="404"/>
      <c r="L470" s="405" t="str">
        <f t="shared" si="93"/>
        <v/>
      </c>
      <c r="M470" s="405" t="str">
        <f t="shared" si="94"/>
        <v/>
      </c>
    </row>
    <row r="471" spans="1:13" hidden="1" x14ac:dyDescent="0.25">
      <c r="A471" s="400" t="str">
        <f t="shared" si="95"/>
        <v/>
      </c>
      <c r="B471" s="401" t="str">
        <f t="shared" si="96"/>
        <v/>
      </c>
      <c r="C471" s="400" t="str">
        <f t="shared" si="97"/>
        <v/>
      </c>
      <c r="D471" s="411"/>
      <c r="E471" s="403" t="str">
        <f t="shared" si="98"/>
        <v/>
      </c>
      <c r="F471" s="403" t="str">
        <f t="shared" si="99"/>
        <v/>
      </c>
      <c r="G471" s="403" t="str">
        <f t="shared" si="100"/>
        <v/>
      </c>
      <c r="H471" s="403" t="str">
        <f t="shared" si="101"/>
        <v/>
      </c>
      <c r="I471" s="402"/>
      <c r="J471" s="402"/>
      <c r="K471" s="404"/>
      <c r="L471" s="405" t="str">
        <f t="shared" si="93"/>
        <v/>
      </c>
      <c r="M471" s="405" t="str">
        <f t="shared" si="94"/>
        <v/>
      </c>
    </row>
    <row r="472" spans="1:13" hidden="1" x14ac:dyDescent="0.25">
      <c r="A472" s="400" t="str">
        <f t="shared" si="95"/>
        <v/>
      </c>
      <c r="B472" s="401" t="str">
        <f t="shared" si="96"/>
        <v/>
      </c>
      <c r="C472" s="400" t="str">
        <f t="shared" si="97"/>
        <v/>
      </c>
      <c r="D472" s="411"/>
      <c r="E472" s="403" t="str">
        <f t="shared" si="98"/>
        <v/>
      </c>
      <c r="F472" s="403" t="str">
        <f t="shared" si="99"/>
        <v/>
      </c>
      <c r="G472" s="403" t="str">
        <f t="shared" si="100"/>
        <v/>
      </c>
      <c r="H472" s="403" t="str">
        <f t="shared" si="101"/>
        <v/>
      </c>
      <c r="I472" s="402"/>
      <c r="J472" s="402"/>
      <c r="K472" s="404"/>
      <c r="L472" s="405" t="str">
        <f t="shared" si="93"/>
        <v/>
      </c>
      <c r="M472" s="405" t="str">
        <f t="shared" si="94"/>
        <v/>
      </c>
    </row>
    <row r="473" spans="1:13" hidden="1" x14ac:dyDescent="0.25">
      <c r="A473" s="400" t="str">
        <f t="shared" si="95"/>
        <v/>
      </c>
      <c r="B473" s="401" t="str">
        <f t="shared" si="96"/>
        <v/>
      </c>
      <c r="C473" s="400" t="str">
        <f t="shared" si="97"/>
        <v/>
      </c>
      <c r="D473" s="411"/>
      <c r="E473" s="403" t="str">
        <f t="shared" si="98"/>
        <v/>
      </c>
      <c r="F473" s="403" t="str">
        <f t="shared" si="99"/>
        <v/>
      </c>
      <c r="G473" s="403" t="str">
        <f t="shared" si="100"/>
        <v/>
      </c>
      <c r="H473" s="403" t="str">
        <f t="shared" si="101"/>
        <v/>
      </c>
      <c r="I473" s="402"/>
      <c r="J473" s="402"/>
      <c r="K473" s="404"/>
      <c r="L473" s="405" t="str">
        <f t="shared" si="93"/>
        <v/>
      </c>
      <c r="M473" s="405" t="str">
        <f t="shared" si="94"/>
        <v/>
      </c>
    </row>
    <row r="474" spans="1:13" hidden="1" x14ac:dyDescent="0.25">
      <c r="A474" s="400" t="str">
        <f t="shared" si="95"/>
        <v/>
      </c>
      <c r="B474" s="401" t="str">
        <f t="shared" si="96"/>
        <v/>
      </c>
      <c r="C474" s="400" t="str">
        <f t="shared" si="97"/>
        <v/>
      </c>
      <c r="D474" s="411"/>
      <c r="E474" s="403" t="str">
        <f t="shared" si="98"/>
        <v/>
      </c>
      <c r="F474" s="403" t="str">
        <f t="shared" si="99"/>
        <v/>
      </c>
      <c r="G474" s="403" t="str">
        <f t="shared" si="100"/>
        <v/>
      </c>
      <c r="H474" s="403" t="str">
        <f t="shared" si="101"/>
        <v/>
      </c>
      <c r="I474" s="402"/>
      <c r="J474" s="402"/>
      <c r="K474" s="404"/>
      <c r="L474" s="405" t="str">
        <f t="shared" si="93"/>
        <v/>
      </c>
      <c r="M474" s="405" t="str">
        <f t="shared" si="94"/>
        <v/>
      </c>
    </row>
    <row r="475" spans="1:13" hidden="1" x14ac:dyDescent="0.25">
      <c r="A475" s="400" t="str">
        <f t="shared" si="95"/>
        <v/>
      </c>
      <c r="B475" s="401" t="str">
        <f t="shared" si="96"/>
        <v/>
      </c>
      <c r="C475" s="400" t="str">
        <f t="shared" si="97"/>
        <v/>
      </c>
      <c r="D475" s="411"/>
      <c r="E475" s="403" t="str">
        <f t="shared" si="98"/>
        <v/>
      </c>
      <c r="F475" s="403" t="str">
        <f t="shared" si="99"/>
        <v/>
      </c>
      <c r="G475" s="403" t="str">
        <f t="shared" si="100"/>
        <v/>
      </c>
      <c r="H475" s="403" t="str">
        <f t="shared" si="101"/>
        <v/>
      </c>
      <c r="I475" s="402"/>
      <c r="J475" s="402"/>
      <c r="K475" s="404"/>
      <c r="L475" s="405" t="str">
        <f t="shared" si="93"/>
        <v/>
      </c>
      <c r="M475" s="405" t="str">
        <f t="shared" si="94"/>
        <v/>
      </c>
    </row>
    <row r="476" spans="1:13" hidden="1" x14ac:dyDescent="0.25">
      <c r="A476" s="400" t="str">
        <f t="shared" si="95"/>
        <v/>
      </c>
      <c r="B476" s="401" t="str">
        <f t="shared" si="96"/>
        <v/>
      </c>
      <c r="C476" s="400" t="str">
        <f t="shared" si="97"/>
        <v/>
      </c>
      <c r="D476" s="411"/>
      <c r="E476" s="403" t="str">
        <f t="shared" si="98"/>
        <v/>
      </c>
      <c r="F476" s="403" t="str">
        <f t="shared" si="99"/>
        <v/>
      </c>
      <c r="G476" s="403" t="str">
        <f t="shared" si="100"/>
        <v/>
      </c>
      <c r="H476" s="403" t="str">
        <f t="shared" si="101"/>
        <v/>
      </c>
      <c r="I476" s="402"/>
      <c r="J476" s="402"/>
      <c r="K476" s="404"/>
      <c r="L476" s="405" t="str">
        <f t="shared" si="93"/>
        <v/>
      </c>
      <c r="M476" s="405" t="str">
        <f t="shared" si="94"/>
        <v/>
      </c>
    </row>
    <row r="477" spans="1:13" hidden="1" x14ac:dyDescent="0.25">
      <c r="A477" s="400" t="str">
        <f t="shared" si="95"/>
        <v/>
      </c>
      <c r="B477" s="401" t="str">
        <f t="shared" si="96"/>
        <v/>
      </c>
      <c r="C477" s="400" t="str">
        <f t="shared" si="97"/>
        <v/>
      </c>
      <c r="D477" s="411"/>
      <c r="E477" s="403" t="str">
        <f t="shared" si="98"/>
        <v/>
      </c>
      <c r="F477" s="403" t="str">
        <f t="shared" si="99"/>
        <v/>
      </c>
      <c r="G477" s="403" t="str">
        <f t="shared" si="100"/>
        <v/>
      </c>
      <c r="H477" s="403" t="str">
        <f t="shared" si="101"/>
        <v/>
      </c>
      <c r="I477" s="402"/>
      <c r="J477" s="402"/>
      <c r="K477" s="404"/>
      <c r="L477" s="405" t="str">
        <f t="shared" si="93"/>
        <v/>
      </c>
      <c r="M477" s="405" t="str">
        <f t="shared" si="94"/>
        <v/>
      </c>
    </row>
    <row r="478" spans="1:13" hidden="1" x14ac:dyDescent="0.25">
      <c r="A478" s="400" t="str">
        <f t="shared" si="95"/>
        <v/>
      </c>
      <c r="B478" s="401" t="str">
        <f t="shared" si="96"/>
        <v/>
      </c>
      <c r="C478" s="400" t="str">
        <f t="shared" si="97"/>
        <v/>
      </c>
      <c r="D478" s="411"/>
      <c r="E478" s="403" t="str">
        <f t="shared" si="98"/>
        <v/>
      </c>
      <c r="F478" s="403" t="str">
        <f t="shared" si="99"/>
        <v/>
      </c>
      <c r="G478" s="403" t="str">
        <f t="shared" si="100"/>
        <v/>
      </c>
      <c r="H478" s="403" t="str">
        <f t="shared" si="101"/>
        <v/>
      </c>
      <c r="I478" s="402"/>
      <c r="J478" s="402"/>
      <c r="K478" s="404"/>
      <c r="L478" s="405" t="str">
        <f t="shared" si="93"/>
        <v/>
      </c>
      <c r="M478" s="405" t="str">
        <f t="shared" si="94"/>
        <v/>
      </c>
    </row>
    <row r="479" spans="1:13" hidden="1" x14ac:dyDescent="0.25">
      <c r="A479" s="400" t="str">
        <f t="shared" si="95"/>
        <v/>
      </c>
      <c r="B479" s="401" t="str">
        <f t="shared" si="96"/>
        <v/>
      </c>
      <c r="C479" s="400" t="str">
        <f t="shared" si="97"/>
        <v/>
      </c>
      <c r="D479" s="411"/>
      <c r="E479" s="403" t="str">
        <f t="shared" si="98"/>
        <v/>
      </c>
      <c r="F479" s="403" t="str">
        <f t="shared" si="99"/>
        <v/>
      </c>
      <c r="G479" s="403" t="str">
        <f t="shared" si="100"/>
        <v/>
      </c>
      <c r="H479" s="403" t="str">
        <f t="shared" si="101"/>
        <v/>
      </c>
      <c r="I479" s="402"/>
      <c r="J479" s="402"/>
      <c r="K479" s="404"/>
      <c r="L479" s="405" t="str">
        <f t="shared" si="93"/>
        <v/>
      </c>
      <c r="M479" s="405" t="str">
        <f t="shared" si="94"/>
        <v/>
      </c>
    </row>
    <row r="480" spans="1:13" hidden="1" x14ac:dyDescent="0.25">
      <c r="A480" s="400" t="str">
        <f t="shared" si="95"/>
        <v/>
      </c>
      <c r="B480" s="401" t="str">
        <f t="shared" si="96"/>
        <v/>
      </c>
      <c r="C480" s="400" t="str">
        <f t="shared" si="97"/>
        <v/>
      </c>
      <c r="D480" s="411"/>
      <c r="E480" s="403" t="str">
        <f t="shared" si="98"/>
        <v/>
      </c>
      <c r="F480" s="403" t="str">
        <f t="shared" si="99"/>
        <v/>
      </c>
      <c r="G480" s="403" t="str">
        <f t="shared" si="100"/>
        <v/>
      </c>
      <c r="H480" s="403" t="str">
        <f t="shared" si="101"/>
        <v/>
      </c>
      <c r="I480" s="402"/>
      <c r="J480" s="402"/>
      <c r="K480" s="404"/>
      <c r="L480" s="405" t="str">
        <f t="shared" si="93"/>
        <v/>
      </c>
      <c r="M480" s="405" t="str">
        <f t="shared" si="94"/>
        <v/>
      </c>
    </row>
    <row r="481" spans="1:13" hidden="1" x14ac:dyDescent="0.25">
      <c r="A481" s="400" t="str">
        <f t="shared" si="95"/>
        <v/>
      </c>
      <c r="B481" s="401" t="str">
        <f t="shared" si="96"/>
        <v/>
      </c>
      <c r="C481" s="400" t="str">
        <f t="shared" si="97"/>
        <v/>
      </c>
      <c r="D481" s="411"/>
      <c r="E481" s="403" t="str">
        <f t="shared" si="98"/>
        <v/>
      </c>
      <c r="F481" s="403" t="str">
        <f t="shared" si="99"/>
        <v/>
      </c>
      <c r="G481" s="403" t="str">
        <f t="shared" si="100"/>
        <v/>
      </c>
      <c r="H481" s="403" t="str">
        <f t="shared" si="101"/>
        <v/>
      </c>
      <c r="I481" s="402"/>
      <c r="J481" s="402"/>
      <c r="K481" s="404"/>
      <c r="L481" s="405" t="str">
        <f t="shared" si="93"/>
        <v/>
      </c>
      <c r="M481" s="405" t="str">
        <f t="shared" si="94"/>
        <v/>
      </c>
    </row>
    <row r="482" spans="1:13" hidden="1" x14ac:dyDescent="0.25">
      <c r="A482" s="400" t="str">
        <f t="shared" si="95"/>
        <v/>
      </c>
      <c r="B482" s="401" t="str">
        <f t="shared" si="96"/>
        <v/>
      </c>
      <c r="C482" s="400" t="str">
        <f t="shared" si="97"/>
        <v/>
      </c>
      <c r="D482" s="411"/>
      <c r="E482" s="403" t="str">
        <f t="shared" si="98"/>
        <v/>
      </c>
      <c r="F482" s="403" t="str">
        <f t="shared" si="99"/>
        <v/>
      </c>
      <c r="G482" s="403" t="str">
        <f t="shared" si="100"/>
        <v/>
      </c>
      <c r="H482" s="403" t="str">
        <f t="shared" si="101"/>
        <v/>
      </c>
      <c r="I482" s="402"/>
      <c r="J482" s="402"/>
      <c r="K482" s="404"/>
      <c r="L482" s="405" t="str">
        <f t="shared" si="93"/>
        <v/>
      </c>
      <c r="M482" s="405" t="str">
        <f t="shared" si="94"/>
        <v/>
      </c>
    </row>
    <row r="483" spans="1:13" hidden="1" x14ac:dyDescent="0.25">
      <c r="A483" s="400" t="str">
        <f t="shared" si="95"/>
        <v/>
      </c>
      <c r="B483" s="401" t="str">
        <f t="shared" si="96"/>
        <v/>
      </c>
      <c r="C483" s="400" t="str">
        <f t="shared" si="97"/>
        <v/>
      </c>
      <c r="D483" s="411"/>
      <c r="E483" s="403" t="str">
        <f t="shared" si="98"/>
        <v/>
      </c>
      <c r="F483" s="403" t="str">
        <f t="shared" si="99"/>
        <v/>
      </c>
      <c r="G483" s="403" t="str">
        <f t="shared" si="100"/>
        <v/>
      </c>
      <c r="H483" s="403" t="str">
        <f t="shared" si="101"/>
        <v/>
      </c>
      <c r="I483" s="402"/>
      <c r="J483" s="402"/>
      <c r="K483" s="404"/>
      <c r="L483" s="405" t="str">
        <f t="shared" si="93"/>
        <v/>
      </c>
      <c r="M483" s="405" t="str">
        <f t="shared" si="94"/>
        <v/>
      </c>
    </row>
    <row r="484" spans="1:13" hidden="1" x14ac:dyDescent="0.25">
      <c r="A484" s="400" t="str">
        <f t="shared" si="95"/>
        <v/>
      </c>
      <c r="B484" s="401" t="str">
        <f t="shared" si="96"/>
        <v/>
      </c>
      <c r="C484" s="400" t="str">
        <f t="shared" si="97"/>
        <v/>
      </c>
      <c r="D484" s="411"/>
      <c r="E484" s="403" t="str">
        <f t="shared" si="98"/>
        <v/>
      </c>
      <c r="F484" s="403" t="str">
        <f t="shared" si="99"/>
        <v/>
      </c>
      <c r="G484" s="403" t="str">
        <f t="shared" si="100"/>
        <v/>
      </c>
      <c r="H484" s="403" t="str">
        <f t="shared" si="101"/>
        <v/>
      </c>
      <c r="I484" s="402"/>
      <c r="J484" s="402"/>
      <c r="K484" s="404"/>
      <c r="L484" s="405" t="str">
        <f t="shared" si="93"/>
        <v/>
      </c>
      <c r="M484" s="405" t="str">
        <f t="shared" si="94"/>
        <v/>
      </c>
    </row>
    <row r="485" spans="1:13" hidden="1" x14ac:dyDescent="0.25">
      <c r="A485" s="400" t="str">
        <f t="shared" si="95"/>
        <v/>
      </c>
      <c r="B485" s="401" t="str">
        <f t="shared" si="96"/>
        <v/>
      </c>
      <c r="C485" s="400" t="str">
        <f t="shared" si="97"/>
        <v/>
      </c>
      <c r="D485" s="411"/>
      <c r="E485" s="403" t="str">
        <f t="shared" si="98"/>
        <v/>
      </c>
      <c r="F485" s="403" t="str">
        <f t="shared" si="99"/>
        <v/>
      </c>
      <c r="G485" s="403" t="str">
        <f t="shared" si="100"/>
        <v/>
      </c>
      <c r="H485" s="403" t="str">
        <f t="shared" si="101"/>
        <v/>
      </c>
      <c r="I485" s="402"/>
      <c r="J485" s="402"/>
      <c r="K485" s="404"/>
      <c r="L485" s="405" t="str">
        <f t="shared" si="93"/>
        <v/>
      </c>
      <c r="M485" s="405" t="str">
        <f t="shared" si="94"/>
        <v/>
      </c>
    </row>
    <row r="486" spans="1:13" hidden="1" x14ac:dyDescent="0.25">
      <c r="A486" s="400" t="str">
        <f t="shared" si="95"/>
        <v/>
      </c>
      <c r="B486" s="401" t="str">
        <f t="shared" si="96"/>
        <v/>
      </c>
      <c r="C486" s="400" t="str">
        <f t="shared" si="97"/>
        <v/>
      </c>
      <c r="D486" s="411"/>
      <c r="E486" s="403" t="str">
        <f t="shared" si="98"/>
        <v/>
      </c>
      <c r="F486" s="403" t="str">
        <f t="shared" si="99"/>
        <v/>
      </c>
      <c r="G486" s="403" t="str">
        <f t="shared" si="100"/>
        <v/>
      </c>
      <c r="H486" s="403" t="str">
        <f t="shared" si="101"/>
        <v/>
      </c>
      <c r="I486" s="402"/>
      <c r="J486" s="402"/>
      <c r="K486" s="404"/>
      <c r="L486" s="405" t="str">
        <f t="shared" si="93"/>
        <v/>
      </c>
      <c r="M486" s="405" t="str">
        <f t="shared" si="94"/>
        <v/>
      </c>
    </row>
    <row r="487" spans="1:13" hidden="1" x14ac:dyDescent="0.25">
      <c r="A487" s="400" t="str">
        <f t="shared" si="95"/>
        <v/>
      </c>
      <c r="B487" s="401" t="str">
        <f t="shared" si="96"/>
        <v/>
      </c>
      <c r="C487" s="400" t="str">
        <f t="shared" si="97"/>
        <v/>
      </c>
      <c r="D487" s="411"/>
      <c r="E487" s="403" t="str">
        <f t="shared" si="98"/>
        <v/>
      </c>
      <c r="F487" s="403" t="str">
        <f t="shared" si="99"/>
        <v/>
      </c>
      <c r="G487" s="403" t="str">
        <f t="shared" si="100"/>
        <v/>
      </c>
      <c r="H487" s="403" t="str">
        <f t="shared" si="101"/>
        <v/>
      </c>
      <c r="I487" s="402"/>
      <c r="J487" s="402"/>
      <c r="K487" s="404"/>
      <c r="L487" s="405" t="str">
        <f t="shared" si="93"/>
        <v/>
      </c>
      <c r="M487" s="405" t="str">
        <f t="shared" si="94"/>
        <v/>
      </c>
    </row>
    <row r="488" spans="1:13" hidden="1" x14ac:dyDescent="0.25">
      <c r="A488" s="400" t="str">
        <f t="shared" si="95"/>
        <v/>
      </c>
      <c r="B488" s="401" t="str">
        <f t="shared" si="96"/>
        <v/>
      </c>
      <c r="C488" s="400" t="str">
        <f t="shared" si="97"/>
        <v/>
      </c>
      <c r="D488" s="411"/>
      <c r="E488" s="403" t="str">
        <f t="shared" si="98"/>
        <v/>
      </c>
      <c r="F488" s="403" t="str">
        <f t="shared" si="99"/>
        <v/>
      </c>
      <c r="G488" s="403" t="str">
        <f t="shared" si="100"/>
        <v/>
      </c>
      <c r="H488" s="403" t="str">
        <f t="shared" si="101"/>
        <v/>
      </c>
      <c r="I488" s="402"/>
      <c r="J488" s="402"/>
      <c r="K488" s="404"/>
      <c r="L488" s="405" t="str">
        <f t="shared" si="93"/>
        <v/>
      </c>
      <c r="M488" s="405" t="str">
        <f t="shared" si="94"/>
        <v/>
      </c>
    </row>
    <row r="489" spans="1:13" hidden="1" x14ac:dyDescent="0.25">
      <c r="A489" s="400" t="str">
        <f t="shared" si="95"/>
        <v/>
      </c>
      <c r="B489" s="401" t="str">
        <f t="shared" si="96"/>
        <v/>
      </c>
      <c r="C489" s="400" t="str">
        <f t="shared" si="97"/>
        <v/>
      </c>
      <c r="D489" s="411"/>
      <c r="E489" s="403" t="str">
        <f t="shared" si="98"/>
        <v/>
      </c>
      <c r="F489" s="403" t="str">
        <f t="shared" si="99"/>
        <v/>
      </c>
      <c r="G489" s="403" t="str">
        <f t="shared" si="100"/>
        <v/>
      </c>
      <c r="H489" s="403" t="str">
        <f t="shared" si="101"/>
        <v/>
      </c>
      <c r="I489" s="402"/>
      <c r="J489" s="402"/>
      <c r="K489" s="404"/>
      <c r="L489" s="405" t="str">
        <f t="shared" si="93"/>
        <v/>
      </c>
      <c r="M489" s="405" t="str">
        <f t="shared" si="94"/>
        <v/>
      </c>
    </row>
    <row r="490" spans="1:13" hidden="1" x14ac:dyDescent="0.25">
      <c r="A490" s="400" t="str">
        <f t="shared" si="95"/>
        <v/>
      </c>
      <c r="B490" s="401" t="str">
        <f t="shared" si="96"/>
        <v/>
      </c>
      <c r="C490" s="400" t="str">
        <f t="shared" si="97"/>
        <v/>
      </c>
      <c r="D490" s="411"/>
      <c r="E490" s="403" t="str">
        <f t="shared" si="98"/>
        <v/>
      </c>
      <c r="F490" s="403" t="str">
        <f t="shared" si="99"/>
        <v/>
      </c>
      <c r="G490" s="403" t="str">
        <f t="shared" si="100"/>
        <v/>
      </c>
      <c r="H490" s="403" t="str">
        <f t="shared" si="101"/>
        <v/>
      </c>
      <c r="I490" s="402"/>
      <c r="J490" s="402"/>
      <c r="K490" s="404"/>
      <c r="L490" s="405" t="str">
        <f t="shared" si="93"/>
        <v/>
      </c>
      <c r="M490" s="405" t="str">
        <f t="shared" si="94"/>
        <v/>
      </c>
    </row>
    <row r="491" spans="1:13" hidden="1" x14ac:dyDescent="0.25">
      <c r="A491" s="400" t="str">
        <f t="shared" si="95"/>
        <v/>
      </c>
      <c r="B491" s="401" t="str">
        <f t="shared" si="96"/>
        <v/>
      </c>
      <c r="C491" s="400" t="str">
        <f t="shared" si="97"/>
        <v/>
      </c>
      <c r="D491" s="411"/>
      <c r="E491" s="403" t="str">
        <f t="shared" si="98"/>
        <v/>
      </c>
      <c r="F491" s="403" t="str">
        <f t="shared" si="99"/>
        <v/>
      </c>
      <c r="G491" s="403" t="str">
        <f t="shared" si="100"/>
        <v/>
      </c>
      <c r="H491" s="403" t="str">
        <f t="shared" si="101"/>
        <v/>
      </c>
      <c r="I491" s="402"/>
      <c r="J491" s="402"/>
      <c r="K491" s="404"/>
      <c r="L491" s="405" t="str">
        <f t="shared" si="93"/>
        <v/>
      </c>
      <c r="M491" s="405" t="str">
        <f t="shared" si="94"/>
        <v/>
      </c>
    </row>
    <row r="492" spans="1:13" hidden="1" x14ac:dyDescent="0.25">
      <c r="A492" s="400" t="str">
        <f t="shared" si="95"/>
        <v/>
      </c>
      <c r="B492" s="401" t="str">
        <f t="shared" si="96"/>
        <v/>
      </c>
      <c r="C492" s="400" t="str">
        <f t="shared" si="97"/>
        <v/>
      </c>
      <c r="D492" s="411"/>
      <c r="E492" s="403" t="str">
        <f t="shared" si="98"/>
        <v/>
      </c>
      <c r="F492" s="403" t="str">
        <f t="shared" si="99"/>
        <v/>
      </c>
      <c r="G492" s="403" t="str">
        <f t="shared" si="100"/>
        <v/>
      </c>
      <c r="H492" s="403" t="str">
        <f t="shared" si="101"/>
        <v/>
      </c>
      <c r="I492" s="402"/>
      <c r="J492" s="402"/>
      <c r="K492" s="404"/>
      <c r="L492" s="405" t="str">
        <f t="shared" si="93"/>
        <v/>
      </c>
      <c r="M492" s="405" t="str">
        <f t="shared" si="94"/>
        <v/>
      </c>
    </row>
    <row r="493" spans="1:13" hidden="1" x14ac:dyDescent="0.25">
      <c r="A493" s="400" t="str">
        <f t="shared" si="95"/>
        <v/>
      </c>
      <c r="B493" s="401" t="str">
        <f t="shared" si="96"/>
        <v/>
      </c>
      <c r="C493" s="400" t="str">
        <f t="shared" si="97"/>
        <v/>
      </c>
      <c r="D493" s="411"/>
      <c r="E493" s="403" t="str">
        <f t="shared" si="98"/>
        <v/>
      </c>
      <c r="F493" s="403" t="str">
        <f t="shared" si="99"/>
        <v/>
      </c>
      <c r="G493" s="403" t="str">
        <f t="shared" si="100"/>
        <v/>
      </c>
      <c r="H493" s="403" t="str">
        <f t="shared" si="101"/>
        <v/>
      </c>
      <c r="I493" s="402"/>
      <c r="J493" s="402"/>
      <c r="K493" s="404"/>
      <c r="L493" s="405" t="str">
        <f t="shared" si="93"/>
        <v/>
      </c>
      <c r="M493" s="405" t="str">
        <f t="shared" si="94"/>
        <v/>
      </c>
    </row>
    <row r="494" spans="1:13" hidden="1" x14ac:dyDescent="0.25">
      <c r="A494" s="400" t="str">
        <f t="shared" si="95"/>
        <v/>
      </c>
      <c r="B494" s="401" t="str">
        <f t="shared" si="96"/>
        <v/>
      </c>
      <c r="C494" s="400" t="str">
        <f t="shared" si="97"/>
        <v/>
      </c>
      <c r="D494" s="411"/>
      <c r="E494" s="403" t="str">
        <f t="shared" si="98"/>
        <v/>
      </c>
      <c r="F494" s="403" t="str">
        <f t="shared" si="99"/>
        <v/>
      </c>
      <c r="G494" s="403" t="str">
        <f t="shared" si="100"/>
        <v/>
      </c>
      <c r="H494" s="403" t="str">
        <f t="shared" si="101"/>
        <v/>
      </c>
      <c r="I494" s="402"/>
      <c r="J494" s="402"/>
      <c r="K494" s="404"/>
      <c r="L494" s="405" t="str">
        <f t="shared" si="93"/>
        <v/>
      </c>
      <c r="M494" s="405" t="str">
        <f t="shared" si="94"/>
        <v/>
      </c>
    </row>
    <row r="495" spans="1:13" hidden="1" x14ac:dyDescent="0.25">
      <c r="A495" s="400" t="str">
        <f t="shared" si="95"/>
        <v/>
      </c>
      <c r="B495" s="401" t="str">
        <f t="shared" si="96"/>
        <v/>
      </c>
      <c r="C495" s="400" t="str">
        <f t="shared" si="97"/>
        <v/>
      </c>
      <c r="D495" s="411"/>
      <c r="E495" s="403" t="str">
        <f t="shared" si="98"/>
        <v/>
      </c>
      <c r="F495" s="403" t="str">
        <f t="shared" si="99"/>
        <v/>
      </c>
      <c r="G495" s="403" t="str">
        <f t="shared" si="100"/>
        <v/>
      </c>
      <c r="H495" s="403" t="str">
        <f t="shared" si="101"/>
        <v/>
      </c>
      <c r="I495" s="402"/>
      <c r="J495" s="402"/>
      <c r="K495" s="404"/>
      <c r="L495" s="405" t="str">
        <f t="shared" si="93"/>
        <v/>
      </c>
      <c r="M495" s="405" t="str">
        <f t="shared" si="94"/>
        <v/>
      </c>
    </row>
    <row r="496" spans="1:13" hidden="1" x14ac:dyDescent="0.25">
      <c r="A496" s="400" t="str">
        <f t="shared" si="95"/>
        <v/>
      </c>
      <c r="B496" s="401" t="str">
        <f t="shared" si="96"/>
        <v/>
      </c>
      <c r="C496" s="400" t="str">
        <f t="shared" si="97"/>
        <v/>
      </c>
      <c r="D496" s="411"/>
      <c r="E496" s="403" t="str">
        <f t="shared" si="98"/>
        <v/>
      </c>
      <c r="F496" s="403" t="str">
        <f t="shared" si="99"/>
        <v/>
      </c>
      <c r="G496" s="403" t="str">
        <f t="shared" si="100"/>
        <v/>
      </c>
      <c r="H496" s="403" t="str">
        <f t="shared" si="101"/>
        <v/>
      </c>
      <c r="I496" s="402"/>
      <c r="J496" s="402"/>
      <c r="K496" s="404"/>
      <c r="L496" s="405" t="str">
        <f t="shared" si="93"/>
        <v/>
      </c>
      <c r="M496" s="405" t="str">
        <f t="shared" si="94"/>
        <v/>
      </c>
    </row>
    <row r="497" spans="1:13" hidden="1" x14ac:dyDescent="0.25">
      <c r="A497" s="400" t="str">
        <f t="shared" si="95"/>
        <v/>
      </c>
      <c r="B497" s="401" t="str">
        <f t="shared" si="96"/>
        <v/>
      </c>
      <c r="C497" s="400" t="str">
        <f t="shared" si="97"/>
        <v/>
      </c>
      <c r="D497" s="411"/>
      <c r="E497" s="403" t="str">
        <f t="shared" si="98"/>
        <v/>
      </c>
      <c r="F497" s="403" t="str">
        <f t="shared" si="99"/>
        <v/>
      </c>
      <c r="G497" s="403" t="str">
        <f t="shared" si="100"/>
        <v/>
      </c>
      <c r="H497" s="403" t="str">
        <f t="shared" si="101"/>
        <v/>
      </c>
      <c r="I497" s="402"/>
      <c r="J497" s="402"/>
      <c r="K497" s="404"/>
      <c r="L497" s="405" t="str">
        <f t="shared" si="93"/>
        <v/>
      </c>
      <c r="M497" s="405" t="str">
        <f t="shared" si="94"/>
        <v/>
      </c>
    </row>
    <row r="498" spans="1:13" hidden="1" x14ac:dyDescent="0.25">
      <c r="A498" s="400" t="str">
        <f t="shared" si="95"/>
        <v/>
      </c>
      <c r="B498" s="401" t="str">
        <f t="shared" si="96"/>
        <v/>
      </c>
      <c r="C498" s="400" t="str">
        <f t="shared" si="97"/>
        <v/>
      </c>
      <c r="D498" s="411"/>
      <c r="E498" s="403" t="str">
        <f t="shared" si="98"/>
        <v/>
      </c>
      <c r="F498" s="403" t="str">
        <f t="shared" si="99"/>
        <v/>
      </c>
      <c r="G498" s="403" t="str">
        <f t="shared" si="100"/>
        <v/>
      </c>
      <c r="H498" s="403" t="str">
        <f t="shared" si="101"/>
        <v/>
      </c>
      <c r="I498" s="402"/>
      <c r="J498" s="402"/>
      <c r="K498" s="404"/>
      <c r="L498" s="405" t="str">
        <f t="shared" si="93"/>
        <v/>
      </c>
      <c r="M498" s="405" t="str">
        <f t="shared" si="94"/>
        <v/>
      </c>
    </row>
    <row r="499" spans="1:13" hidden="1" x14ac:dyDescent="0.25">
      <c r="A499" s="400" t="str">
        <f t="shared" si="95"/>
        <v/>
      </c>
      <c r="B499" s="401" t="str">
        <f t="shared" si="96"/>
        <v/>
      </c>
      <c r="C499" s="400" t="str">
        <f t="shared" si="97"/>
        <v/>
      </c>
      <c r="D499" s="411"/>
      <c r="E499" s="403" t="str">
        <f t="shared" si="98"/>
        <v/>
      </c>
      <c r="F499" s="403" t="str">
        <f t="shared" si="99"/>
        <v/>
      </c>
      <c r="G499" s="403" t="str">
        <f t="shared" si="100"/>
        <v/>
      </c>
      <c r="H499" s="403" t="str">
        <f t="shared" si="101"/>
        <v/>
      </c>
      <c r="I499" s="402"/>
      <c r="J499" s="402"/>
      <c r="K499" s="404"/>
      <c r="L499" s="405" t="str">
        <f t="shared" si="93"/>
        <v/>
      </c>
      <c r="M499" s="405" t="str">
        <f t="shared" si="94"/>
        <v/>
      </c>
    </row>
    <row r="500" spans="1:13" hidden="1" x14ac:dyDescent="0.25">
      <c r="A500" s="400" t="str">
        <f t="shared" si="95"/>
        <v/>
      </c>
      <c r="B500" s="401" t="str">
        <f t="shared" si="96"/>
        <v/>
      </c>
      <c r="C500" s="400" t="str">
        <f t="shared" si="97"/>
        <v/>
      </c>
      <c r="D500" s="411"/>
      <c r="E500" s="403" t="str">
        <f t="shared" si="98"/>
        <v/>
      </c>
      <c r="F500" s="403" t="str">
        <f t="shared" si="99"/>
        <v/>
      </c>
      <c r="G500" s="403" t="str">
        <f t="shared" si="100"/>
        <v/>
      </c>
      <c r="H500" s="403" t="str">
        <f t="shared" si="101"/>
        <v/>
      </c>
      <c r="I500" s="402"/>
      <c r="J500" s="402"/>
      <c r="K500" s="404"/>
      <c r="L500" s="405" t="str">
        <f t="shared" si="93"/>
        <v/>
      </c>
      <c r="M500" s="405" t="str">
        <f t="shared" si="94"/>
        <v/>
      </c>
    </row>
    <row r="501" spans="1:13" hidden="1" x14ac:dyDescent="0.25">
      <c r="A501" s="400" t="str">
        <f t="shared" si="95"/>
        <v/>
      </c>
      <c r="B501" s="401" t="str">
        <f t="shared" si="96"/>
        <v/>
      </c>
      <c r="C501" s="400" t="str">
        <f t="shared" si="97"/>
        <v/>
      </c>
      <c r="D501" s="411"/>
      <c r="E501" s="403" t="str">
        <f t="shared" si="98"/>
        <v/>
      </c>
      <c r="F501" s="403" t="str">
        <f t="shared" si="99"/>
        <v/>
      </c>
      <c r="G501" s="403" t="str">
        <f t="shared" si="100"/>
        <v/>
      </c>
      <c r="H501" s="403" t="str">
        <f t="shared" si="101"/>
        <v/>
      </c>
      <c r="I501" s="402"/>
      <c r="J501" s="402"/>
      <c r="K501" s="404"/>
      <c r="L501" s="405" t="str">
        <f t="shared" si="93"/>
        <v/>
      </c>
      <c r="M501" s="405" t="str">
        <f t="shared" si="94"/>
        <v/>
      </c>
    </row>
    <row r="502" spans="1:13" hidden="1" x14ac:dyDescent="0.25">
      <c r="A502" s="400" t="str">
        <f t="shared" si="95"/>
        <v/>
      </c>
      <c r="B502" s="401" t="str">
        <f t="shared" si="96"/>
        <v/>
      </c>
      <c r="C502" s="400" t="str">
        <f t="shared" si="97"/>
        <v/>
      </c>
      <c r="D502" s="411"/>
      <c r="E502" s="403" t="str">
        <f t="shared" si="98"/>
        <v/>
      </c>
      <c r="F502" s="403" t="str">
        <f t="shared" si="99"/>
        <v/>
      </c>
      <c r="G502" s="403" t="str">
        <f t="shared" si="100"/>
        <v/>
      </c>
      <c r="H502" s="403" t="str">
        <f t="shared" si="101"/>
        <v/>
      </c>
      <c r="I502" s="402"/>
      <c r="J502" s="402"/>
      <c r="K502" s="404"/>
      <c r="L502" s="405" t="str">
        <f t="shared" si="93"/>
        <v/>
      </c>
      <c r="M502" s="405" t="str">
        <f t="shared" si="94"/>
        <v/>
      </c>
    </row>
    <row r="503" spans="1:13" hidden="1" x14ac:dyDescent="0.25">
      <c r="A503" s="400" t="str">
        <f t="shared" si="95"/>
        <v/>
      </c>
      <c r="B503" s="401" t="str">
        <f t="shared" si="96"/>
        <v/>
      </c>
      <c r="C503" s="400" t="str">
        <f t="shared" si="97"/>
        <v/>
      </c>
      <c r="D503" s="411"/>
      <c r="E503" s="403" t="str">
        <f t="shared" si="98"/>
        <v/>
      </c>
      <c r="F503" s="403" t="str">
        <f t="shared" si="99"/>
        <v/>
      </c>
      <c r="G503" s="403" t="str">
        <f t="shared" si="100"/>
        <v/>
      </c>
      <c r="H503" s="403" t="str">
        <f t="shared" si="101"/>
        <v/>
      </c>
      <c r="I503" s="402"/>
      <c r="J503" s="402"/>
      <c r="K503" s="404"/>
      <c r="L503" s="405" t="str">
        <f t="shared" si="93"/>
        <v/>
      </c>
      <c r="M503" s="405" t="str">
        <f t="shared" si="94"/>
        <v/>
      </c>
    </row>
    <row r="504" spans="1:13" hidden="1" x14ac:dyDescent="0.25">
      <c r="A504" s="400" t="str">
        <f t="shared" si="95"/>
        <v/>
      </c>
      <c r="B504" s="401" t="str">
        <f t="shared" si="96"/>
        <v/>
      </c>
      <c r="C504" s="400" t="str">
        <f t="shared" si="97"/>
        <v/>
      </c>
      <c r="D504" s="411"/>
      <c r="E504" s="403" t="str">
        <f t="shared" si="98"/>
        <v/>
      </c>
      <c r="F504" s="403" t="str">
        <f t="shared" si="99"/>
        <v/>
      </c>
      <c r="G504" s="403" t="str">
        <f t="shared" si="100"/>
        <v/>
      </c>
      <c r="H504" s="403" t="str">
        <f t="shared" si="101"/>
        <v/>
      </c>
      <c r="I504" s="402"/>
      <c r="J504" s="402"/>
      <c r="K504" s="404"/>
      <c r="L504" s="405" t="str">
        <f t="shared" si="93"/>
        <v/>
      </c>
      <c r="M504" s="405" t="str">
        <f t="shared" si="94"/>
        <v/>
      </c>
    </row>
    <row r="505" spans="1:13" hidden="1" x14ac:dyDescent="0.25">
      <c r="A505" s="400" t="str">
        <f t="shared" si="95"/>
        <v/>
      </c>
      <c r="B505" s="401" t="str">
        <f t="shared" si="96"/>
        <v/>
      </c>
      <c r="C505" s="400" t="str">
        <f t="shared" si="97"/>
        <v/>
      </c>
      <c r="D505" s="411"/>
      <c r="E505" s="403" t="str">
        <f t="shared" si="98"/>
        <v/>
      </c>
      <c r="F505" s="403" t="str">
        <f t="shared" si="99"/>
        <v/>
      </c>
      <c r="G505" s="403" t="str">
        <f t="shared" si="100"/>
        <v/>
      </c>
      <c r="H505" s="403" t="str">
        <f t="shared" si="101"/>
        <v/>
      </c>
      <c r="I505" s="402"/>
      <c r="J505" s="402"/>
      <c r="K505" s="404"/>
      <c r="L505" s="405" t="str">
        <f t="shared" si="93"/>
        <v/>
      </c>
      <c r="M505" s="405" t="str">
        <f t="shared" si="94"/>
        <v/>
      </c>
    </row>
    <row r="506" spans="1:13" hidden="1" x14ac:dyDescent="0.25">
      <c r="A506" s="400" t="str">
        <f t="shared" si="95"/>
        <v/>
      </c>
      <c r="B506" s="401" t="str">
        <f t="shared" si="96"/>
        <v/>
      </c>
      <c r="C506" s="400" t="str">
        <f t="shared" si="97"/>
        <v/>
      </c>
      <c r="D506" s="411"/>
      <c r="E506" s="403" t="str">
        <f t="shared" si="98"/>
        <v/>
      </c>
      <c r="F506" s="403" t="str">
        <f t="shared" si="99"/>
        <v/>
      </c>
      <c r="G506" s="403" t="str">
        <f t="shared" si="100"/>
        <v/>
      </c>
      <c r="H506" s="403" t="str">
        <f t="shared" si="101"/>
        <v/>
      </c>
      <c r="I506" s="402"/>
      <c r="J506" s="402"/>
      <c r="K506" s="404"/>
      <c r="L506" s="405" t="str">
        <f t="shared" si="93"/>
        <v/>
      </c>
      <c r="M506" s="405" t="str">
        <f t="shared" si="94"/>
        <v/>
      </c>
    </row>
    <row r="507" spans="1:13" hidden="1" x14ac:dyDescent="0.25">
      <c r="A507" s="400" t="str">
        <f t="shared" si="95"/>
        <v/>
      </c>
      <c r="B507" s="401" t="str">
        <f t="shared" si="96"/>
        <v/>
      </c>
      <c r="C507" s="400" t="str">
        <f t="shared" si="97"/>
        <v/>
      </c>
      <c r="D507" s="411"/>
      <c r="E507" s="403" t="str">
        <f t="shared" si="98"/>
        <v/>
      </c>
      <c r="F507" s="403" t="str">
        <f t="shared" si="99"/>
        <v/>
      </c>
      <c r="G507" s="403" t="str">
        <f t="shared" si="100"/>
        <v/>
      </c>
      <c r="H507" s="403" t="str">
        <f t="shared" si="101"/>
        <v/>
      </c>
      <c r="I507" s="402"/>
      <c r="J507" s="402"/>
      <c r="K507" s="404"/>
      <c r="L507" s="405" t="str">
        <f t="shared" ref="L507:L519" si="102">IF(K507="","",IF(I507="",ROUND(HLOOKUP(J507,kgList,K507,FALSE),1),ROUND(HLOOKUP(I507,kgList,K507,FALSE),1)))</f>
        <v/>
      </c>
      <c r="M507" s="405" t="str">
        <f t="shared" ref="M507:M519" si="103">IF(L507="","",IF(COUNTA(I507:J507)&gt;1,"Edible or Inedible",IF(COUNTA(I507)=1,L507*1,IF(COUNTA(J507)=1,L507*1,"ERROR"))))</f>
        <v/>
      </c>
    </row>
    <row r="508" spans="1:13" hidden="1" x14ac:dyDescent="0.25">
      <c r="A508" s="400" t="str">
        <f t="shared" si="95"/>
        <v/>
      </c>
      <c r="B508" s="401" t="str">
        <f t="shared" si="96"/>
        <v/>
      </c>
      <c r="C508" s="400" t="str">
        <f t="shared" si="97"/>
        <v/>
      </c>
      <c r="D508" s="411"/>
      <c r="E508" s="403" t="str">
        <f t="shared" si="98"/>
        <v/>
      </c>
      <c r="F508" s="403" t="str">
        <f t="shared" si="99"/>
        <v/>
      </c>
      <c r="G508" s="403" t="str">
        <f t="shared" si="100"/>
        <v/>
      </c>
      <c r="H508" s="403" t="str">
        <f t="shared" si="101"/>
        <v/>
      </c>
      <c r="I508" s="402"/>
      <c r="J508" s="402"/>
      <c r="K508" s="404"/>
      <c r="L508" s="405" t="str">
        <f t="shared" si="102"/>
        <v/>
      </c>
      <c r="M508" s="405" t="str">
        <f t="shared" si="103"/>
        <v/>
      </c>
    </row>
    <row r="509" spans="1:13" hidden="1" x14ac:dyDescent="0.25">
      <c r="A509" s="400" t="str">
        <f t="shared" si="95"/>
        <v/>
      </c>
      <c r="B509" s="401" t="str">
        <f t="shared" si="96"/>
        <v/>
      </c>
      <c r="C509" s="400" t="str">
        <f t="shared" si="97"/>
        <v/>
      </c>
      <c r="D509" s="411"/>
      <c r="E509" s="403" t="str">
        <f t="shared" si="98"/>
        <v/>
      </c>
      <c r="F509" s="403" t="str">
        <f t="shared" si="99"/>
        <v/>
      </c>
      <c r="G509" s="403" t="str">
        <f t="shared" si="100"/>
        <v/>
      </c>
      <c r="H509" s="403" t="str">
        <f t="shared" si="101"/>
        <v/>
      </c>
      <c r="I509" s="402"/>
      <c r="J509" s="402"/>
      <c r="K509" s="404"/>
      <c r="L509" s="405" t="str">
        <f t="shared" si="102"/>
        <v/>
      </c>
      <c r="M509" s="405" t="str">
        <f t="shared" si="103"/>
        <v/>
      </c>
    </row>
    <row r="510" spans="1:13" hidden="1" x14ac:dyDescent="0.25">
      <c r="A510" s="400" t="str">
        <f t="shared" si="95"/>
        <v/>
      </c>
      <c r="B510" s="401" t="str">
        <f t="shared" si="96"/>
        <v/>
      </c>
      <c r="C510" s="400" t="str">
        <f t="shared" si="97"/>
        <v/>
      </c>
      <c r="D510" s="411"/>
      <c r="E510" s="403" t="str">
        <f t="shared" si="98"/>
        <v/>
      </c>
      <c r="F510" s="403" t="str">
        <f t="shared" si="99"/>
        <v/>
      </c>
      <c r="G510" s="403" t="str">
        <f t="shared" si="100"/>
        <v/>
      </c>
      <c r="H510" s="403" t="str">
        <f t="shared" si="101"/>
        <v/>
      </c>
      <c r="I510" s="402"/>
      <c r="J510" s="402"/>
      <c r="K510" s="404"/>
      <c r="L510" s="405" t="str">
        <f t="shared" si="102"/>
        <v/>
      </c>
      <c r="M510" s="405" t="str">
        <f t="shared" si="103"/>
        <v/>
      </c>
    </row>
    <row r="511" spans="1:13" hidden="1" x14ac:dyDescent="0.25">
      <c r="A511" s="400" t="str">
        <f t="shared" si="95"/>
        <v/>
      </c>
      <c r="B511" s="401" t="str">
        <f t="shared" si="96"/>
        <v/>
      </c>
      <c r="C511" s="400" t="str">
        <f t="shared" si="97"/>
        <v/>
      </c>
      <c r="D511" s="411"/>
      <c r="E511" s="403" t="str">
        <f t="shared" si="98"/>
        <v/>
      </c>
      <c r="F511" s="403" t="str">
        <f t="shared" si="99"/>
        <v/>
      </c>
      <c r="G511" s="403" t="str">
        <f t="shared" si="100"/>
        <v/>
      </c>
      <c r="H511" s="403" t="str">
        <f t="shared" si="101"/>
        <v/>
      </c>
      <c r="I511" s="402"/>
      <c r="J511" s="402"/>
      <c r="K511" s="404"/>
      <c r="L511" s="405" t="str">
        <f t="shared" si="102"/>
        <v/>
      </c>
      <c r="M511" s="405" t="str">
        <f t="shared" si="103"/>
        <v/>
      </c>
    </row>
    <row r="512" spans="1:13" hidden="1" x14ac:dyDescent="0.25">
      <c r="A512" s="400" t="str">
        <f t="shared" si="95"/>
        <v/>
      </c>
      <c r="B512" s="401" t="str">
        <f t="shared" si="96"/>
        <v/>
      </c>
      <c r="C512" s="400" t="str">
        <f t="shared" si="97"/>
        <v/>
      </c>
      <c r="D512" s="411"/>
      <c r="E512" s="403" t="str">
        <f t="shared" si="98"/>
        <v/>
      </c>
      <c r="F512" s="403" t="str">
        <f t="shared" si="99"/>
        <v/>
      </c>
      <c r="G512" s="403" t="str">
        <f t="shared" si="100"/>
        <v/>
      </c>
      <c r="H512" s="403" t="str">
        <f t="shared" si="101"/>
        <v/>
      </c>
      <c r="I512" s="402"/>
      <c r="J512" s="402"/>
      <c r="K512" s="404"/>
      <c r="L512" s="405" t="str">
        <f t="shared" si="102"/>
        <v/>
      </c>
      <c r="M512" s="405" t="str">
        <f t="shared" si="103"/>
        <v/>
      </c>
    </row>
    <row r="513" spans="1:13" hidden="1" x14ac:dyDescent="0.25">
      <c r="A513" s="400" t="str">
        <f t="shared" si="95"/>
        <v/>
      </c>
      <c r="B513" s="401" t="str">
        <f t="shared" si="96"/>
        <v/>
      </c>
      <c r="C513" s="400" t="str">
        <f t="shared" si="97"/>
        <v/>
      </c>
      <c r="D513" s="411"/>
      <c r="E513" s="403" t="str">
        <f t="shared" si="98"/>
        <v/>
      </c>
      <c r="F513" s="403" t="str">
        <f t="shared" si="99"/>
        <v/>
      </c>
      <c r="G513" s="403" t="str">
        <f t="shared" si="100"/>
        <v/>
      </c>
      <c r="H513" s="403" t="str">
        <f t="shared" si="101"/>
        <v/>
      </c>
      <c r="I513" s="402"/>
      <c r="J513" s="402"/>
      <c r="K513" s="404"/>
      <c r="L513" s="405" t="str">
        <f t="shared" si="102"/>
        <v/>
      </c>
      <c r="M513" s="405" t="str">
        <f t="shared" si="103"/>
        <v/>
      </c>
    </row>
    <row r="514" spans="1:13" hidden="1" x14ac:dyDescent="0.25">
      <c r="A514" s="400" t="str">
        <f t="shared" si="95"/>
        <v/>
      </c>
      <c r="B514" s="401" t="str">
        <f t="shared" si="96"/>
        <v/>
      </c>
      <c r="C514" s="400" t="str">
        <f t="shared" si="97"/>
        <v/>
      </c>
      <c r="D514" s="411"/>
      <c r="E514" s="403" t="str">
        <f t="shared" si="98"/>
        <v/>
      </c>
      <c r="F514" s="403" t="str">
        <f t="shared" si="99"/>
        <v/>
      </c>
      <c r="G514" s="403" t="str">
        <f t="shared" si="100"/>
        <v/>
      </c>
      <c r="H514" s="403" t="str">
        <f t="shared" si="101"/>
        <v/>
      </c>
      <c r="I514" s="402"/>
      <c r="J514" s="402"/>
      <c r="K514" s="404"/>
      <c r="L514" s="405" t="str">
        <f t="shared" si="102"/>
        <v/>
      </c>
      <c r="M514" s="405" t="str">
        <f t="shared" si="103"/>
        <v/>
      </c>
    </row>
    <row r="515" spans="1:13" hidden="1" x14ac:dyDescent="0.25">
      <c r="A515" s="400" t="str">
        <f t="shared" si="95"/>
        <v/>
      </c>
      <c r="B515" s="401" t="str">
        <f t="shared" si="96"/>
        <v/>
      </c>
      <c r="C515" s="400" t="str">
        <f t="shared" si="97"/>
        <v/>
      </c>
      <c r="D515" s="411"/>
      <c r="E515" s="403" t="str">
        <f t="shared" si="98"/>
        <v/>
      </c>
      <c r="F515" s="403" t="str">
        <f t="shared" si="99"/>
        <v/>
      </c>
      <c r="G515" s="403" t="str">
        <f t="shared" si="100"/>
        <v/>
      </c>
      <c r="H515" s="403" t="str">
        <f t="shared" si="101"/>
        <v/>
      </c>
      <c r="I515" s="402"/>
      <c r="J515" s="402"/>
      <c r="K515" s="404"/>
      <c r="L515" s="405" t="str">
        <f t="shared" si="102"/>
        <v/>
      </c>
      <c r="M515" s="405" t="str">
        <f t="shared" si="103"/>
        <v/>
      </c>
    </row>
    <row r="516" spans="1:13" hidden="1" x14ac:dyDescent="0.25">
      <c r="A516" s="400" t="str">
        <f t="shared" ref="A516:A579" si="104">IF(D516="","",A515)</f>
        <v/>
      </c>
      <c r="B516" s="401" t="str">
        <f t="shared" ref="B516:B579" si="105">IF(D516="","",B515)</f>
        <v/>
      </c>
      <c r="C516" s="400" t="str">
        <f t="shared" ref="C516:C579" si="106">IF(D516="","",C515)</f>
        <v/>
      </c>
      <c r="D516" s="411"/>
      <c r="E516" s="403" t="str">
        <f t="shared" ref="E516:E579" si="107">IF(D516="","",VLOOKUP(D516,Master,3,FALSE))</f>
        <v/>
      </c>
      <c r="F516" s="403" t="str">
        <f t="shared" ref="F516:F579" si="108">IF(D516="","",VLOOKUP(D516,Master,4,FALSE))</f>
        <v/>
      </c>
      <c r="G516" s="403" t="str">
        <f t="shared" ref="G516:G579" si="109">IF(D516="","",VLOOKUP(D516,Master,5,FALSE))</f>
        <v/>
      </c>
      <c r="H516" s="403" t="str">
        <f t="shared" ref="H516:H579" si="110">IF(D516="","",VLOOKUP(D516,Master,2,FALSE))</f>
        <v/>
      </c>
      <c r="I516" s="402"/>
      <c r="J516" s="402"/>
      <c r="K516" s="404"/>
      <c r="L516" s="405" t="str">
        <f t="shared" si="102"/>
        <v/>
      </c>
      <c r="M516" s="405" t="str">
        <f t="shared" si="103"/>
        <v/>
      </c>
    </row>
    <row r="517" spans="1:13" hidden="1" x14ac:dyDescent="0.25">
      <c r="A517" s="400" t="str">
        <f t="shared" si="104"/>
        <v/>
      </c>
      <c r="B517" s="401" t="str">
        <f t="shared" si="105"/>
        <v/>
      </c>
      <c r="C517" s="400" t="str">
        <f t="shared" si="106"/>
        <v/>
      </c>
      <c r="D517" s="411"/>
      <c r="E517" s="403" t="str">
        <f t="shared" si="107"/>
        <v/>
      </c>
      <c r="F517" s="403" t="str">
        <f t="shared" si="108"/>
        <v/>
      </c>
      <c r="G517" s="403" t="str">
        <f t="shared" si="109"/>
        <v/>
      </c>
      <c r="H517" s="403" t="str">
        <f t="shared" si="110"/>
        <v/>
      </c>
      <c r="I517" s="402"/>
      <c r="J517" s="402"/>
      <c r="K517" s="404"/>
      <c r="L517" s="405" t="str">
        <f t="shared" si="102"/>
        <v/>
      </c>
      <c r="M517" s="405" t="str">
        <f t="shared" si="103"/>
        <v/>
      </c>
    </row>
    <row r="518" spans="1:13" hidden="1" x14ac:dyDescent="0.25">
      <c r="A518" s="400" t="str">
        <f t="shared" si="104"/>
        <v/>
      </c>
      <c r="B518" s="401" t="str">
        <f t="shared" si="105"/>
        <v/>
      </c>
      <c r="C518" s="400" t="str">
        <f t="shared" si="106"/>
        <v/>
      </c>
      <c r="D518" s="411"/>
      <c r="E518" s="403" t="str">
        <f t="shared" si="107"/>
        <v/>
      </c>
      <c r="F518" s="403" t="str">
        <f t="shared" si="108"/>
        <v/>
      </c>
      <c r="G518" s="403" t="str">
        <f t="shared" si="109"/>
        <v/>
      </c>
      <c r="H518" s="403" t="str">
        <f t="shared" si="110"/>
        <v/>
      </c>
      <c r="I518" s="402"/>
      <c r="J518" s="402"/>
      <c r="K518" s="404"/>
      <c r="L518" s="405" t="str">
        <f t="shared" si="102"/>
        <v/>
      </c>
      <c r="M518" s="405" t="str">
        <f t="shared" si="103"/>
        <v/>
      </c>
    </row>
    <row r="519" spans="1:13" hidden="1" x14ac:dyDescent="0.25">
      <c r="A519" s="400" t="str">
        <f t="shared" si="104"/>
        <v/>
      </c>
      <c r="B519" s="401" t="str">
        <f t="shared" si="105"/>
        <v/>
      </c>
      <c r="C519" s="400" t="str">
        <f t="shared" si="106"/>
        <v/>
      </c>
      <c r="D519" s="411"/>
      <c r="E519" s="403" t="str">
        <f t="shared" si="107"/>
        <v/>
      </c>
      <c r="F519" s="403" t="str">
        <f t="shared" si="108"/>
        <v/>
      </c>
      <c r="G519" s="403" t="str">
        <f t="shared" si="109"/>
        <v/>
      </c>
      <c r="H519" s="403" t="str">
        <f t="shared" si="110"/>
        <v/>
      </c>
      <c r="I519" s="402"/>
      <c r="J519" s="402"/>
      <c r="K519" s="404"/>
      <c r="L519" s="405" t="str">
        <f t="shared" si="102"/>
        <v/>
      </c>
      <c r="M519" s="405" t="str">
        <f t="shared" si="103"/>
        <v/>
      </c>
    </row>
    <row r="520" spans="1:13" hidden="1" x14ac:dyDescent="0.25">
      <c r="A520" s="400" t="str">
        <f t="shared" si="104"/>
        <v/>
      </c>
      <c r="B520" s="401" t="str">
        <f t="shared" si="105"/>
        <v/>
      </c>
      <c r="C520" s="400" t="str">
        <f t="shared" si="106"/>
        <v/>
      </c>
      <c r="D520" s="411"/>
      <c r="E520" s="403" t="str">
        <f t="shared" si="107"/>
        <v/>
      </c>
      <c r="F520" s="403" t="str">
        <f t="shared" si="108"/>
        <v/>
      </c>
      <c r="G520" s="403" t="str">
        <f t="shared" si="109"/>
        <v/>
      </c>
      <c r="H520" s="403" t="str">
        <f t="shared" si="110"/>
        <v/>
      </c>
      <c r="I520" s="402"/>
      <c r="J520" s="402"/>
      <c r="K520" s="404"/>
      <c r="L520" s="405" t="str">
        <f t="shared" ref="L520:L583" si="111">IF(K520="","",IF(I520="",ROUND(HLOOKUP(J520,kgList,K520,FALSE),1),ROUND(HLOOKUP(I520,kgList,K520,FALSE),1)))</f>
        <v/>
      </c>
      <c r="M520" s="405" t="str">
        <f t="shared" ref="M520:M583" si="112">IF(L520="","",IF(COUNTA(I520:J520)&gt;1,"Edible or Inedible",IF(COUNTA(I520)=1,L520*1,IF(COUNTA(J520)=1,L520*1,"ERROR"))))</f>
        <v/>
      </c>
    </row>
    <row r="521" spans="1:13" hidden="1" x14ac:dyDescent="0.25">
      <c r="A521" s="400" t="str">
        <f t="shared" si="104"/>
        <v/>
      </c>
      <c r="B521" s="401" t="str">
        <f t="shared" si="105"/>
        <v/>
      </c>
      <c r="C521" s="400" t="str">
        <f t="shared" si="106"/>
        <v/>
      </c>
      <c r="D521" s="411"/>
      <c r="E521" s="403" t="str">
        <f t="shared" si="107"/>
        <v/>
      </c>
      <c r="F521" s="403" t="str">
        <f t="shared" si="108"/>
        <v/>
      </c>
      <c r="G521" s="403" t="str">
        <f t="shared" si="109"/>
        <v/>
      </c>
      <c r="H521" s="403" t="str">
        <f t="shared" si="110"/>
        <v/>
      </c>
      <c r="I521" s="402"/>
      <c r="J521" s="402"/>
      <c r="K521" s="404"/>
      <c r="L521" s="405" t="str">
        <f t="shared" si="111"/>
        <v/>
      </c>
      <c r="M521" s="405" t="str">
        <f t="shared" si="112"/>
        <v/>
      </c>
    </row>
    <row r="522" spans="1:13" hidden="1" x14ac:dyDescent="0.25">
      <c r="A522" s="400" t="str">
        <f t="shared" si="104"/>
        <v/>
      </c>
      <c r="B522" s="401" t="str">
        <f t="shared" si="105"/>
        <v/>
      </c>
      <c r="C522" s="400" t="str">
        <f t="shared" si="106"/>
        <v/>
      </c>
      <c r="D522" s="411"/>
      <c r="E522" s="403" t="str">
        <f t="shared" si="107"/>
        <v/>
      </c>
      <c r="F522" s="403" t="str">
        <f t="shared" si="108"/>
        <v/>
      </c>
      <c r="G522" s="403" t="str">
        <f t="shared" si="109"/>
        <v/>
      </c>
      <c r="H522" s="403" t="str">
        <f t="shared" si="110"/>
        <v/>
      </c>
      <c r="I522" s="402"/>
      <c r="J522" s="402"/>
      <c r="K522" s="404"/>
      <c r="L522" s="405" t="str">
        <f t="shared" si="111"/>
        <v/>
      </c>
      <c r="M522" s="405" t="str">
        <f t="shared" si="112"/>
        <v/>
      </c>
    </row>
    <row r="523" spans="1:13" hidden="1" x14ac:dyDescent="0.25">
      <c r="A523" s="400" t="str">
        <f t="shared" si="104"/>
        <v/>
      </c>
      <c r="B523" s="401" t="str">
        <f t="shared" si="105"/>
        <v/>
      </c>
      <c r="C523" s="400" t="str">
        <f t="shared" si="106"/>
        <v/>
      </c>
      <c r="D523" s="411"/>
      <c r="E523" s="403" t="str">
        <f t="shared" si="107"/>
        <v/>
      </c>
      <c r="F523" s="403" t="str">
        <f t="shared" si="108"/>
        <v/>
      </c>
      <c r="G523" s="403" t="str">
        <f t="shared" si="109"/>
        <v/>
      </c>
      <c r="H523" s="403" t="str">
        <f t="shared" si="110"/>
        <v/>
      </c>
      <c r="I523" s="402"/>
      <c r="J523" s="402"/>
      <c r="K523" s="404"/>
      <c r="L523" s="405" t="str">
        <f t="shared" si="111"/>
        <v/>
      </c>
      <c r="M523" s="405" t="str">
        <f t="shared" si="112"/>
        <v/>
      </c>
    </row>
    <row r="524" spans="1:13" hidden="1" x14ac:dyDescent="0.25">
      <c r="A524" s="400" t="str">
        <f t="shared" si="104"/>
        <v/>
      </c>
      <c r="B524" s="401" t="str">
        <f t="shared" si="105"/>
        <v/>
      </c>
      <c r="C524" s="400" t="str">
        <f t="shared" si="106"/>
        <v/>
      </c>
      <c r="D524" s="411"/>
      <c r="E524" s="403" t="str">
        <f t="shared" si="107"/>
        <v/>
      </c>
      <c r="F524" s="403" t="str">
        <f t="shared" si="108"/>
        <v/>
      </c>
      <c r="G524" s="403" t="str">
        <f t="shared" si="109"/>
        <v/>
      </c>
      <c r="H524" s="403" t="str">
        <f t="shared" si="110"/>
        <v/>
      </c>
      <c r="I524" s="402"/>
      <c r="J524" s="402"/>
      <c r="K524" s="404"/>
      <c r="L524" s="405" t="str">
        <f t="shared" si="111"/>
        <v/>
      </c>
      <c r="M524" s="405" t="str">
        <f t="shared" si="112"/>
        <v/>
      </c>
    </row>
    <row r="525" spans="1:13" hidden="1" x14ac:dyDescent="0.25">
      <c r="A525" s="400" t="str">
        <f t="shared" si="104"/>
        <v/>
      </c>
      <c r="B525" s="401" t="str">
        <f t="shared" si="105"/>
        <v/>
      </c>
      <c r="C525" s="400" t="str">
        <f t="shared" si="106"/>
        <v/>
      </c>
      <c r="D525" s="411"/>
      <c r="E525" s="403" t="str">
        <f t="shared" si="107"/>
        <v/>
      </c>
      <c r="F525" s="403" t="str">
        <f t="shared" si="108"/>
        <v/>
      </c>
      <c r="G525" s="403" t="str">
        <f t="shared" si="109"/>
        <v/>
      </c>
      <c r="H525" s="403" t="str">
        <f t="shared" si="110"/>
        <v/>
      </c>
      <c r="I525" s="402"/>
      <c r="J525" s="402"/>
      <c r="K525" s="404"/>
      <c r="L525" s="405" t="str">
        <f t="shared" si="111"/>
        <v/>
      </c>
      <c r="M525" s="405" t="str">
        <f t="shared" si="112"/>
        <v/>
      </c>
    </row>
    <row r="526" spans="1:13" hidden="1" x14ac:dyDescent="0.25">
      <c r="A526" s="400" t="str">
        <f t="shared" si="104"/>
        <v/>
      </c>
      <c r="B526" s="401" t="str">
        <f t="shared" si="105"/>
        <v/>
      </c>
      <c r="C526" s="400" t="str">
        <f t="shared" si="106"/>
        <v/>
      </c>
      <c r="D526" s="411"/>
      <c r="E526" s="403" t="str">
        <f t="shared" si="107"/>
        <v/>
      </c>
      <c r="F526" s="403" t="str">
        <f t="shared" si="108"/>
        <v/>
      </c>
      <c r="G526" s="403" t="str">
        <f t="shared" si="109"/>
        <v/>
      </c>
      <c r="H526" s="403" t="str">
        <f t="shared" si="110"/>
        <v/>
      </c>
      <c r="I526" s="402"/>
      <c r="J526" s="402"/>
      <c r="K526" s="404"/>
      <c r="L526" s="405" t="str">
        <f t="shared" si="111"/>
        <v/>
      </c>
      <c r="M526" s="405" t="str">
        <f t="shared" si="112"/>
        <v/>
      </c>
    </row>
    <row r="527" spans="1:13" hidden="1" x14ac:dyDescent="0.25">
      <c r="A527" s="400" t="str">
        <f t="shared" si="104"/>
        <v/>
      </c>
      <c r="B527" s="401" t="str">
        <f t="shared" si="105"/>
        <v/>
      </c>
      <c r="C527" s="400" t="str">
        <f t="shared" si="106"/>
        <v/>
      </c>
      <c r="D527" s="411"/>
      <c r="E527" s="403" t="str">
        <f t="shared" si="107"/>
        <v/>
      </c>
      <c r="F527" s="403" t="str">
        <f t="shared" si="108"/>
        <v/>
      </c>
      <c r="G527" s="403" t="str">
        <f t="shared" si="109"/>
        <v/>
      </c>
      <c r="H527" s="403" t="str">
        <f t="shared" si="110"/>
        <v/>
      </c>
      <c r="I527" s="402"/>
      <c r="J527" s="402"/>
      <c r="K527" s="404"/>
      <c r="L527" s="405" t="str">
        <f t="shared" si="111"/>
        <v/>
      </c>
      <c r="M527" s="405" t="str">
        <f t="shared" si="112"/>
        <v/>
      </c>
    </row>
    <row r="528" spans="1:13" hidden="1" x14ac:dyDescent="0.25">
      <c r="A528" s="400" t="str">
        <f t="shared" si="104"/>
        <v/>
      </c>
      <c r="B528" s="401" t="str">
        <f t="shared" si="105"/>
        <v/>
      </c>
      <c r="C528" s="400" t="str">
        <f t="shared" si="106"/>
        <v/>
      </c>
      <c r="D528" s="411"/>
      <c r="E528" s="403" t="str">
        <f t="shared" si="107"/>
        <v/>
      </c>
      <c r="F528" s="403" t="str">
        <f t="shared" si="108"/>
        <v/>
      </c>
      <c r="G528" s="403" t="str">
        <f t="shared" si="109"/>
        <v/>
      </c>
      <c r="H528" s="403" t="str">
        <f t="shared" si="110"/>
        <v/>
      </c>
      <c r="I528" s="402"/>
      <c r="J528" s="402"/>
      <c r="K528" s="404"/>
      <c r="L528" s="405" t="str">
        <f t="shared" si="111"/>
        <v/>
      </c>
      <c r="M528" s="405" t="str">
        <f t="shared" si="112"/>
        <v/>
      </c>
    </row>
    <row r="529" spans="1:13" hidden="1" x14ac:dyDescent="0.25">
      <c r="A529" s="400" t="str">
        <f t="shared" si="104"/>
        <v/>
      </c>
      <c r="B529" s="401" t="str">
        <f t="shared" si="105"/>
        <v/>
      </c>
      <c r="C529" s="400" t="str">
        <f t="shared" si="106"/>
        <v/>
      </c>
      <c r="D529" s="411"/>
      <c r="E529" s="403" t="str">
        <f t="shared" si="107"/>
        <v/>
      </c>
      <c r="F529" s="403" t="str">
        <f t="shared" si="108"/>
        <v/>
      </c>
      <c r="G529" s="403" t="str">
        <f t="shared" si="109"/>
        <v/>
      </c>
      <c r="H529" s="403" t="str">
        <f t="shared" si="110"/>
        <v/>
      </c>
      <c r="I529" s="402"/>
      <c r="J529" s="402"/>
      <c r="K529" s="404"/>
      <c r="L529" s="405" t="str">
        <f t="shared" si="111"/>
        <v/>
      </c>
      <c r="M529" s="405" t="str">
        <f t="shared" si="112"/>
        <v/>
      </c>
    </row>
    <row r="530" spans="1:13" hidden="1" x14ac:dyDescent="0.25">
      <c r="A530" s="400" t="str">
        <f t="shared" si="104"/>
        <v/>
      </c>
      <c r="B530" s="401" t="str">
        <f t="shared" si="105"/>
        <v/>
      </c>
      <c r="C530" s="400" t="str">
        <f t="shared" si="106"/>
        <v/>
      </c>
      <c r="D530" s="411"/>
      <c r="E530" s="403" t="str">
        <f t="shared" si="107"/>
        <v/>
      </c>
      <c r="F530" s="403" t="str">
        <f t="shared" si="108"/>
        <v/>
      </c>
      <c r="G530" s="403" t="str">
        <f t="shared" si="109"/>
        <v/>
      </c>
      <c r="H530" s="403" t="str">
        <f t="shared" si="110"/>
        <v/>
      </c>
      <c r="I530" s="402"/>
      <c r="J530" s="402"/>
      <c r="K530" s="404"/>
      <c r="L530" s="405" t="str">
        <f t="shared" si="111"/>
        <v/>
      </c>
      <c r="M530" s="405" t="str">
        <f t="shared" si="112"/>
        <v/>
      </c>
    </row>
    <row r="531" spans="1:13" hidden="1" x14ac:dyDescent="0.25">
      <c r="A531" s="400" t="str">
        <f t="shared" si="104"/>
        <v/>
      </c>
      <c r="B531" s="401" t="str">
        <f t="shared" si="105"/>
        <v/>
      </c>
      <c r="C531" s="400" t="str">
        <f t="shared" si="106"/>
        <v/>
      </c>
      <c r="D531" s="411"/>
      <c r="E531" s="403" t="str">
        <f t="shared" si="107"/>
        <v/>
      </c>
      <c r="F531" s="403" t="str">
        <f t="shared" si="108"/>
        <v/>
      </c>
      <c r="G531" s="403" t="str">
        <f t="shared" si="109"/>
        <v/>
      </c>
      <c r="H531" s="403" t="str">
        <f t="shared" si="110"/>
        <v/>
      </c>
      <c r="I531" s="402"/>
      <c r="J531" s="402"/>
      <c r="K531" s="404"/>
      <c r="L531" s="405" t="str">
        <f t="shared" si="111"/>
        <v/>
      </c>
      <c r="M531" s="405" t="str">
        <f t="shared" si="112"/>
        <v/>
      </c>
    </row>
    <row r="532" spans="1:13" hidden="1" x14ac:dyDescent="0.25">
      <c r="A532" s="400" t="str">
        <f t="shared" si="104"/>
        <v/>
      </c>
      <c r="B532" s="401" t="str">
        <f t="shared" si="105"/>
        <v/>
      </c>
      <c r="C532" s="400" t="str">
        <f t="shared" si="106"/>
        <v/>
      </c>
      <c r="D532" s="411"/>
      <c r="E532" s="403" t="str">
        <f t="shared" si="107"/>
        <v/>
      </c>
      <c r="F532" s="403" t="str">
        <f t="shared" si="108"/>
        <v/>
      </c>
      <c r="G532" s="403" t="str">
        <f t="shared" si="109"/>
        <v/>
      </c>
      <c r="H532" s="403" t="str">
        <f t="shared" si="110"/>
        <v/>
      </c>
      <c r="I532" s="402"/>
      <c r="J532" s="402"/>
      <c r="K532" s="404"/>
      <c r="L532" s="405" t="str">
        <f t="shared" si="111"/>
        <v/>
      </c>
      <c r="M532" s="405" t="str">
        <f t="shared" si="112"/>
        <v/>
      </c>
    </row>
    <row r="533" spans="1:13" hidden="1" x14ac:dyDescent="0.25">
      <c r="A533" s="400" t="str">
        <f t="shared" si="104"/>
        <v/>
      </c>
      <c r="B533" s="401" t="str">
        <f t="shared" si="105"/>
        <v/>
      </c>
      <c r="C533" s="400" t="str">
        <f t="shared" si="106"/>
        <v/>
      </c>
      <c r="D533" s="411"/>
      <c r="E533" s="403" t="str">
        <f t="shared" si="107"/>
        <v/>
      </c>
      <c r="F533" s="403" t="str">
        <f t="shared" si="108"/>
        <v/>
      </c>
      <c r="G533" s="403" t="str">
        <f t="shared" si="109"/>
        <v/>
      </c>
      <c r="H533" s="403" t="str">
        <f t="shared" si="110"/>
        <v/>
      </c>
      <c r="I533" s="402"/>
      <c r="J533" s="402"/>
      <c r="K533" s="404"/>
      <c r="L533" s="405" t="str">
        <f t="shared" si="111"/>
        <v/>
      </c>
      <c r="M533" s="405" t="str">
        <f t="shared" si="112"/>
        <v/>
      </c>
    </row>
    <row r="534" spans="1:13" hidden="1" x14ac:dyDescent="0.25">
      <c r="A534" s="400" t="str">
        <f t="shared" si="104"/>
        <v/>
      </c>
      <c r="B534" s="401" t="str">
        <f t="shared" si="105"/>
        <v/>
      </c>
      <c r="C534" s="400" t="str">
        <f t="shared" si="106"/>
        <v/>
      </c>
      <c r="D534" s="411"/>
      <c r="E534" s="403" t="str">
        <f t="shared" si="107"/>
        <v/>
      </c>
      <c r="F534" s="403" t="str">
        <f t="shared" si="108"/>
        <v/>
      </c>
      <c r="G534" s="403" t="str">
        <f t="shared" si="109"/>
        <v/>
      </c>
      <c r="H534" s="403" t="str">
        <f t="shared" si="110"/>
        <v/>
      </c>
      <c r="I534" s="402"/>
      <c r="J534" s="402"/>
      <c r="K534" s="404"/>
      <c r="L534" s="405" t="str">
        <f t="shared" si="111"/>
        <v/>
      </c>
      <c r="M534" s="405" t="str">
        <f t="shared" si="112"/>
        <v/>
      </c>
    </row>
    <row r="535" spans="1:13" hidden="1" x14ac:dyDescent="0.25">
      <c r="A535" s="400" t="str">
        <f t="shared" si="104"/>
        <v/>
      </c>
      <c r="B535" s="401" t="str">
        <f t="shared" si="105"/>
        <v/>
      </c>
      <c r="C535" s="400" t="str">
        <f t="shared" si="106"/>
        <v/>
      </c>
      <c r="D535" s="411"/>
      <c r="E535" s="403" t="str">
        <f t="shared" si="107"/>
        <v/>
      </c>
      <c r="F535" s="403" t="str">
        <f t="shared" si="108"/>
        <v/>
      </c>
      <c r="G535" s="403" t="str">
        <f t="shared" si="109"/>
        <v/>
      </c>
      <c r="H535" s="403" t="str">
        <f t="shared" si="110"/>
        <v/>
      </c>
      <c r="I535" s="402"/>
      <c r="J535" s="402"/>
      <c r="K535" s="404"/>
      <c r="L535" s="405" t="str">
        <f t="shared" si="111"/>
        <v/>
      </c>
      <c r="M535" s="405" t="str">
        <f t="shared" si="112"/>
        <v/>
      </c>
    </row>
    <row r="536" spans="1:13" hidden="1" x14ac:dyDescent="0.25">
      <c r="A536" s="400" t="str">
        <f t="shared" si="104"/>
        <v/>
      </c>
      <c r="B536" s="401" t="str">
        <f t="shared" si="105"/>
        <v/>
      </c>
      <c r="C536" s="400" t="str">
        <f t="shared" si="106"/>
        <v/>
      </c>
      <c r="D536" s="411"/>
      <c r="E536" s="403" t="str">
        <f t="shared" si="107"/>
        <v/>
      </c>
      <c r="F536" s="403" t="str">
        <f t="shared" si="108"/>
        <v/>
      </c>
      <c r="G536" s="403" t="str">
        <f t="shared" si="109"/>
        <v/>
      </c>
      <c r="H536" s="403" t="str">
        <f t="shared" si="110"/>
        <v/>
      </c>
      <c r="I536" s="402"/>
      <c r="J536" s="402"/>
      <c r="K536" s="404"/>
      <c r="L536" s="405" t="str">
        <f t="shared" si="111"/>
        <v/>
      </c>
      <c r="M536" s="405" t="str">
        <f t="shared" si="112"/>
        <v/>
      </c>
    </row>
    <row r="537" spans="1:13" hidden="1" x14ac:dyDescent="0.25">
      <c r="A537" s="400" t="str">
        <f t="shared" si="104"/>
        <v/>
      </c>
      <c r="B537" s="401" t="str">
        <f t="shared" si="105"/>
        <v/>
      </c>
      <c r="C537" s="400" t="str">
        <f t="shared" si="106"/>
        <v/>
      </c>
      <c r="D537" s="411"/>
      <c r="E537" s="403" t="str">
        <f t="shared" si="107"/>
        <v/>
      </c>
      <c r="F537" s="403" t="str">
        <f t="shared" si="108"/>
        <v/>
      </c>
      <c r="G537" s="403" t="str">
        <f t="shared" si="109"/>
        <v/>
      </c>
      <c r="H537" s="403" t="str">
        <f t="shared" si="110"/>
        <v/>
      </c>
      <c r="I537" s="402"/>
      <c r="J537" s="402"/>
      <c r="K537" s="404"/>
      <c r="L537" s="405" t="str">
        <f t="shared" si="111"/>
        <v/>
      </c>
      <c r="M537" s="405" t="str">
        <f t="shared" si="112"/>
        <v/>
      </c>
    </row>
    <row r="538" spans="1:13" hidden="1" x14ac:dyDescent="0.25">
      <c r="A538" s="400" t="str">
        <f t="shared" si="104"/>
        <v/>
      </c>
      <c r="B538" s="401" t="str">
        <f t="shared" si="105"/>
        <v/>
      </c>
      <c r="C538" s="400" t="str">
        <f t="shared" si="106"/>
        <v/>
      </c>
      <c r="D538" s="411"/>
      <c r="E538" s="403" t="str">
        <f t="shared" si="107"/>
        <v/>
      </c>
      <c r="F538" s="403" t="str">
        <f t="shared" si="108"/>
        <v/>
      </c>
      <c r="G538" s="403" t="str">
        <f t="shared" si="109"/>
        <v/>
      </c>
      <c r="H538" s="403" t="str">
        <f t="shared" si="110"/>
        <v/>
      </c>
      <c r="I538" s="402"/>
      <c r="J538" s="402"/>
      <c r="K538" s="404"/>
      <c r="L538" s="405" t="str">
        <f t="shared" si="111"/>
        <v/>
      </c>
      <c r="M538" s="405" t="str">
        <f t="shared" si="112"/>
        <v/>
      </c>
    </row>
    <row r="539" spans="1:13" hidden="1" x14ac:dyDescent="0.25">
      <c r="A539" s="400" t="str">
        <f t="shared" si="104"/>
        <v/>
      </c>
      <c r="B539" s="401" t="str">
        <f t="shared" si="105"/>
        <v/>
      </c>
      <c r="C539" s="400" t="str">
        <f t="shared" si="106"/>
        <v/>
      </c>
      <c r="D539" s="411"/>
      <c r="E539" s="403" t="str">
        <f t="shared" si="107"/>
        <v/>
      </c>
      <c r="F539" s="403" t="str">
        <f t="shared" si="108"/>
        <v/>
      </c>
      <c r="G539" s="403" t="str">
        <f t="shared" si="109"/>
        <v/>
      </c>
      <c r="H539" s="403" t="str">
        <f t="shared" si="110"/>
        <v/>
      </c>
      <c r="I539" s="402"/>
      <c r="J539" s="402"/>
      <c r="K539" s="404"/>
      <c r="L539" s="405" t="str">
        <f t="shared" si="111"/>
        <v/>
      </c>
      <c r="M539" s="405" t="str">
        <f t="shared" si="112"/>
        <v/>
      </c>
    </row>
    <row r="540" spans="1:13" hidden="1" x14ac:dyDescent="0.25">
      <c r="A540" s="400" t="str">
        <f t="shared" si="104"/>
        <v/>
      </c>
      <c r="B540" s="401" t="str">
        <f t="shared" si="105"/>
        <v/>
      </c>
      <c r="C540" s="400" t="str">
        <f t="shared" si="106"/>
        <v/>
      </c>
      <c r="D540" s="411"/>
      <c r="E540" s="403" t="str">
        <f t="shared" si="107"/>
        <v/>
      </c>
      <c r="F540" s="403" t="str">
        <f t="shared" si="108"/>
        <v/>
      </c>
      <c r="G540" s="403" t="str">
        <f t="shared" si="109"/>
        <v/>
      </c>
      <c r="H540" s="403" t="str">
        <f t="shared" si="110"/>
        <v/>
      </c>
      <c r="I540" s="402"/>
      <c r="J540" s="402"/>
      <c r="K540" s="404"/>
      <c r="L540" s="405" t="str">
        <f t="shared" si="111"/>
        <v/>
      </c>
      <c r="M540" s="405" t="str">
        <f t="shared" si="112"/>
        <v/>
      </c>
    </row>
    <row r="541" spans="1:13" hidden="1" x14ac:dyDescent="0.25">
      <c r="A541" s="400" t="str">
        <f t="shared" si="104"/>
        <v/>
      </c>
      <c r="B541" s="401" t="str">
        <f t="shared" si="105"/>
        <v/>
      </c>
      <c r="C541" s="400" t="str">
        <f t="shared" si="106"/>
        <v/>
      </c>
      <c r="D541" s="411"/>
      <c r="E541" s="403" t="str">
        <f t="shared" si="107"/>
        <v/>
      </c>
      <c r="F541" s="403" t="str">
        <f t="shared" si="108"/>
        <v/>
      </c>
      <c r="G541" s="403" t="str">
        <f t="shared" si="109"/>
        <v/>
      </c>
      <c r="H541" s="403" t="str">
        <f t="shared" si="110"/>
        <v/>
      </c>
      <c r="I541" s="402"/>
      <c r="J541" s="402"/>
      <c r="K541" s="404"/>
      <c r="L541" s="405" t="str">
        <f t="shared" si="111"/>
        <v/>
      </c>
      <c r="M541" s="405" t="str">
        <f t="shared" si="112"/>
        <v/>
      </c>
    </row>
    <row r="542" spans="1:13" hidden="1" x14ac:dyDescent="0.25">
      <c r="A542" s="400" t="str">
        <f t="shared" si="104"/>
        <v/>
      </c>
      <c r="B542" s="401" t="str">
        <f t="shared" si="105"/>
        <v/>
      </c>
      <c r="C542" s="400" t="str">
        <f t="shared" si="106"/>
        <v/>
      </c>
      <c r="D542" s="411"/>
      <c r="E542" s="403" t="str">
        <f t="shared" si="107"/>
        <v/>
      </c>
      <c r="F542" s="403" t="str">
        <f t="shared" si="108"/>
        <v/>
      </c>
      <c r="G542" s="403" t="str">
        <f t="shared" si="109"/>
        <v/>
      </c>
      <c r="H542" s="403" t="str">
        <f t="shared" si="110"/>
        <v/>
      </c>
      <c r="I542" s="402"/>
      <c r="J542" s="402"/>
      <c r="K542" s="404"/>
      <c r="L542" s="405" t="str">
        <f t="shared" si="111"/>
        <v/>
      </c>
      <c r="M542" s="405" t="str">
        <f t="shared" si="112"/>
        <v/>
      </c>
    </row>
    <row r="543" spans="1:13" hidden="1" x14ac:dyDescent="0.25">
      <c r="A543" s="400" t="str">
        <f t="shared" si="104"/>
        <v/>
      </c>
      <c r="B543" s="401" t="str">
        <f t="shared" si="105"/>
        <v/>
      </c>
      <c r="C543" s="400" t="str">
        <f t="shared" si="106"/>
        <v/>
      </c>
      <c r="D543" s="411"/>
      <c r="E543" s="403" t="str">
        <f t="shared" si="107"/>
        <v/>
      </c>
      <c r="F543" s="403" t="str">
        <f t="shared" si="108"/>
        <v/>
      </c>
      <c r="G543" s="403" t="str">
        <f t="shared" si="109"/>
        <v/>
      </c>
      <c r="H543" s="403" t="str">
        <f t="shared" si="110"/>
        <v/>
      </c>
      <c r="I543" s="402"/>
      <c r="J543" s="402"/>
      <c r="K543" s="404"/>
      <c r="L543" s="405" t="str">
        <f t="shared" si="111"/>
        <v/>
      </c>
      <c r="M543" s="405" t="str">
        <f t="shared" si="112"/>
        <v/>
      </c>
    </row>
    <row r="544" spans="1:13" hidden="1" x14ac:dyDescent="0.25">
      <c r="A544" s="400" t="str">
        <f t="shared" si="104"/>
        <v/>
      </c>
      <c r="B544" s="401" t="str">
        <f t="shared" si="105"/>
        <v/>
      </c>
      <c r="C544" s="400" t="str">
        <f t="shared" si="106"/>
        <v/>
      </c>
      <c r="D544" s="411"/>
      <c r="E544" s="403" t="str">
        <f t="shared" si="107"/>
        <v/>
      </c>
      <c r="F544" s="403" t="str">
        <f t="shared" si="108"/>
        <v/>
      </c>
      <c r="G544" s="403" t="str">
        <f t="shared" si="109"/>
        <v/>
      </c>
      <c r="H544" s="403" t="str">
        <f t="shared" si="110"/>
        <v/>
      </c>
      <c r="I544" s="402"/>
      <c r="J544" s="402"/>
      <c r="K544" s="404"/>
      <c r="L544" s="405" t="str">
        <f t="shared" si="111"/>
        <v/>
      </c>
      <c r="M544" s="405" t="str">
        <f t="shared" si="112"/>
        <v/>
      </c>
    </row>
    <row r="545" spans="1:13" hidden="1" x14ac:dyDescent="0.25">
      <c r="A545" s="400" t="str">
        <f t="shared" si="104"/>
        <v/>
      </c>
      <c r="B545" s="401" t="str">
        <f t="shared" si="105"/>
        <v/>
      </c>
      <c r="C545" s="400" t="str">
        <f t="shared" si="106"/>
        <v/>
      </c>
      <c r="D545" s="411"/>
      <c r="E545" s="403" t="str">
        <f t="shared" si="107"/>
        <v/>
      </c>
      <c r="F545" s="403" t="str">
        <f t="shared" si="108"/>
        <v/>
      </c>
      <c r="G545" s="403" t="str">
        <f t="shared" si="109"/>
        <v/>
      </c>
      <c r="H545" s="403" t="str">
        <f t="shared" si="110"/>
        <v/>
      </c>
      <c r="I545" s="402"/>
      <c r="J545" s="402"/>
      <c r="K545" s="404"/>
      <c r="L545" s="405" t="str">
        <f t="shared" si="111"/>
        <v/>
      </c>
      <c r="M545" s="405" t="str">
        <f t="shared" si="112"/>
        <v/>
      </c>
    </row>
    <row r="546" spans="1:13" hidden="1" x14ac:dyDescent="0.25">
      <c r="A546" s="400" t="str">
        <f t="shared" si="104"/>
        <v/>
      </c>
      <c r="B546" s="401" t="str">
        <f t="shared" si="105"/>
        <v/>
      </c>
      <c r="C546" s="400" t="str">
        <f t="shared" si="106"/>
        <v/>
      </c>
      <c r="D546" s="411"/>
      <c r="E546" s="403" t="str">
        <f t="shared" si="107"/>
        <v/>
      </c>
      <c r="F546" s="403" t="str">
        <f t="shared" si="108"/>
        <v/>
      </c>
      <c r="G546" s="403" t="str">
        <f t="shared" si="109"/>
        <v/>
      </c>
      <c r="H546" s="403" t="str">
        <f t="shared" si="110"/>
        <v/>
      </c>
      <c r="I546" s="402"/>
      <c r="J546" s="402"/>
      <c r="K546" s="404"/>
      <c r="L546" s="405" t="str">
        <f t="shared" si="111"/>
        <v/>
      </c>
      <c r="M546" s="405" t="str">
        <f t="shared" si="112"/>
        <v/>
      </c>
    </row>
    <row r="547" spans="1:13" hidden="1" x14ac:dyDescent="0.25">
      <c r="A547" s="400" t="str">
        <f t="shared" si="104"/>
        <v/>
      </c>
      <c r="B547" s="401" t="str">
        <f t="shared" si="105"/>
        <v/>
      </c>
      <c r="C547" s="400" t="str">
        <f t="shared" si="106"/>
        <v/>
      </c>
      <c r="D547" s="411"/>
      <c r="E547" s="403" t="str">
        <f t="shared" si="107"/>
        <v/>
      </c>
      <c r="F547" s="403" t="str">
        <f t="shared" si="108"/>
        <v/>
      </c>
      <c r="G547" s="403" t="str">
        <f t="shared" si="109"/>
        <v/>
      </c>
      <c r="H547" s="403" t="str">
        <f t="shared" si="110"/>
        <v/>
      </c>
      <c r="I547" s="402"/>
      <c r="J547" s="402"/>
      <c r="K547" s="404"/>
      <c r="L547" s="405" t="str">
        <f t="shared" si="111"/>
        <v/>
      </c>
      <c r="M547" s="405" t="str">
        <f t="shared" si="112"/>
        <v/>
      </c>
    </row>
    <row r="548" spans="1:13" hidden="1" x14ac:dyDescent="0.25">
      <c r="A548" s="400" t="str">
        <f t="shared" si="104"/>
        <v/>
      </c>
      <c r="B548" s="401" t="str">
        <f t="shared" si="105"/>
        <v/>
      </c>
      <c r="C548" s="400" t="str">
        <f t="shared" si="106"/>
        <v/>
      </c>
      <c r="D548" s="411"/>
      <c r="E548" s="403" t="str">
        <f t="shared" si="107"/>
        <v/>
      </c>
      <c r="F548" s="403" t="str">
        <f t="shared" si="108"/>
        <v/>
      </c>
      <c r="G548" s="403" t="str">
        <f t="shared" si="109"/>
        <v/>
      </c>
      <c r="H548" s="403" t="str">
        <f t="shared" si="110"/>
        <v/>
      </c>
      <c r="I548" s="402"/>
      <c r="J548" s="402"/>
      <c r="K548" s="404"/>
      <c r="L548" s="405" t="str">
        <f t="shared" si="111"/>
        <v/>
      </c>
      <c r="M548" s="405" t="str">
        <f t="shared" si="112"/>
        <v/>
      </c>
    </row>
    <row r="549" spans="1:13" hidden="1" x14ac:dyDescent="0.25">
      <c r="A549" s="400" t="str">
        <f t="shared" si="104"/>
        <v/>
      </c>
      <c r="B549" s="401" t="str">
        <f t="shared" si="105"/>
        <v/>
      </c>
      <c r="C549" s="400" t="str">
        <f t="shared" si="106"/>
        <v/>
      </c>
      <c r="D549" s="411"/>
      <c r="E549" s="403" t="str">
        <f t="shared" si="107"/>
        <v/>
      </c>
      <c r="F549" s="403" t="str">
        <f t="shared" si="108"/>
        <v/>
      </c>
      <c r="G549" s="403" t="str">
        <f t="shared" si="109"/>
        <v/>
      </c>
      <c r="H549" s="403" t="str">
        <f t="shared" si="110"/>
        <v/>
      </c>
      <c r="I549" s="402"/>
      <c r="J549" s="402"/>
      <c r="K549" s="404"/>
      <c r="L549" s="405" t="str">
        <f t="shared" si="111"/>
        <v/>
      </c>
      <c r="M549" s="405" t="str">
        <f t="shared" si="112"/>
        <v/>
      </c>
    </row>
    <row r="550" spans="1:13" hidden="1" x14ac:dyDescent="0.25">
      <c r="A550" s="400" t="str">
        <f t="shared" si="104"/>
        <v/>
      </c>
      <c r="B550" s="401" t="str">
        <f t="shared" si="105"/>
        <v/>
      </c>
      <c r="C550" s="400" t="str">
        <f t="shared" si="106"/>
        <v/>
      </c>
      <c r="D550" s="411"/>
      <c r="E550" s="403" t="str">
        <f t="shared" si="107"/>
        <v/>
      </c>
      <c r="F550" s="403" t="str">
        <f t="shared" si="108"/>
        <v/>
      </c>
      <c r="G550" s="403" t="str">
        <f t="shared" si="109"/>
        <v/>
      </c>
      <c r="H550" s="403" t="str">
        <f t="shared" si="110"/>
        <v/>
      </c>
      <c r="I550" s="402"/>
      <c r="J550" s="402"/>
      <c r="K550" s="404"/>
      <c r="L550" s="405" t="str">
        <f t="shared" si="111"/>
        <v/>
      </c>
      <c r="M550" s="405" t="str">
        <f t="shared" si="112"/>
        <v/>
      </c>
    </row>
    <row r="551" spans="1:13" hidden="1" x14ac:dyDescent="0.25">
      <c r="A551" s="400" t="str">
        <f t="shared" si="104"/>
        <v/>
      </c>
      <c r="B551" s="401" t="str">
        <f t="shared" si="105"/>
        <v/>
      </c>
      <c r="C551" s="400" t="str">
        <f t="shared" si="106"/>
        <v/>
      </c>
      <c r="D551" s="411"/>
      <c r="E551" s="403" t="str">
        <f t="shared" si="107"/>
        <v/>
      </c>
      <c r="F551" s="403" t="str">
        <f t="shared" si="108"/>
        <v/>
      </c>
      <c r="G551" s="403" t="str">
        <f t="shared" si="109"/>
        <v/>
      </c>
      <c r="H551" s="403" t="str">
        <f t="shared" si="110"/>
        <v/>
      </c>
      <c r="I551" s="402"/>
      <c r="J551" s="402"/>
      <c r="K551" s="404"/>
      <c r="L551" s="405" t="str">
        <f t="shared" si="111"/>
        <v/>
      </c>
      <c r="M551" s="405" t="str">
        <f t="shared" si="112"/>
        <v/>
      </c>
    </row>
    <row r="552" spans="1:13" hidden="1" x14ac:dyDescent="0.25">
      <c r="A552" s="400" t="str">
        <f t="shared" si="104"/>
        <v/>
      </c>
      <c r="B552" s="401" t="str">
        <f t="shared" si="105"/>
        <v/>
      </c>
      <c r="C552" s="400" t="str">
        <f t="shared" si="106"/>
        <v/>
      </c>
      <c r="D552" s="411"/>
      <c r="E552" s="403" t="str">
        <f t="shared" si="107"/>
        <v/>
      </c>
      <c r="F552" s="403" t="str">
        <f t="shared" si="108"/>
        <v/>
      </c>
      <c r="G552" s="403" t="str">
        <f t="shared" si="109"/>
        <v/>
      </c>
      <c r="H552" s="403" t="str">
        <f t="shared" si="110"/>
        <v/>
      </c>
      <c r="I552" s="402"/>
      <c r="J552" s="402"/>
      <c r="K552" s="404"/>
      <c r="L552" s="405" t="str">
        <f t="shared" si="111"/>
        <v/>
      </c>
      <c r="M552" s="405" t="str">
        <f t="shared" si="112"/>
        <v/>
      </c>
    </row>
    <row r="553" spans="1:13" hidden="1" x14ac:dyDescent="0.25">
      <c r="A553" s="400" t="str">
        <f t="shared" si="104"/>
        <v/>
      </c>
      <c r="B553" s="401" t="str">
        <f t="shared" si="105"/>
        <v/>
      </c>
      <c r="C553" s="400" t="str">
        <f t="shared" si="106"/>
        <v/>
      </c>
      <c r="D553" s="411"/>
      <c r="E553" s="403" t="str">
        <f t="shared" si="107"/>
        <v/>
      </c>
      <c r="F553" s="403" t="str">
        <f t="shared" si="108"/>
        <v/>
      </c>
      <c r="G553" s="403" t="str">
        <f t="shared" si="109"/>
        <v/>
      </c>
      <c r="H553" s="403" t="str">
        <f t="shared" si="110"/>
        <v/>
      </c>
      <c r="I553" s="402"/>
      <c r="J553" s="402"/>
      <c r="K553" s="404"/>
      <c r="L553" s="405" t="str">
        <f t="shared" si="111"/>
        <v/>
      </c>
      <c r="M553" s="405" t="str">
        <f t="shared" si="112"/>
        <v/>
      </c>
    </row>
    <row r="554" spans="1:13" hidden="1" x14ac:dyDescent="0.25">
      <c r="A554" s="400" t="str">
        <f t="shared" si="104"/>
        <v/>
      </c>
      <c r="B554" s="401" t="str">
        <f t="shared" si="105"/>
        <v/>
      </c>
      <c r="C554" s="400" t="str">
        <f t="shared" si="106"/>
        <v/>
      </c>
      <c r="D554" s="411"/>
      <c r="E554" s="403" t="str">
        <f t="shared" si="107"/>
        <v/>
      </c>
      <c r="F554" s="403" t="str">
        <f t="shared" si="108"/>
        <v/>
      </c>
      <c r="G554" s="403" t="str">
        <f t="shared" si="109"/>
        <v/>
      </c>
      <c r="H554" s="403" t="str">
        <f t="shared" si="110"/>
        <v/>
      </c>
      <c r="I554" s="402"/>
      <c r="J554" s="402"/>
      <c r="K554" s="404"/>
      <c r="L554" s="405" t="str">
        <f t="shared" si="111"/>
        <v/>
      </c>
      <c r="M554" s="405" t="str">
        <f t="shared" si="112"/>
        <v/>
      </c>
    </row>
    <row r="555" spans="1:13" hidden="1" x14ac:dyDescent="0.25">
      <c r="A555" s="400" t="str">
        <f t="shared" si="104"/>
        <v/>
      </c>
      <c r="B555" s="401" t="str">
        <f t="shared" si="105"/>
        <v/>
      </c>
      <c r="C555" s="400" t="str">
        <f t="shared" si="106"/>
        <v/>
      </c>
      <c r="D555" s="411"/>
      <c r="E555" s="403" t="str">
        <f t="shared" si="107"/>
        <v/>
      </c>
      <c r="F555" s="403" t="str">
        <f t="shared" si="108"/>
        <v/>
      </c>
      <c r="G555" s="403" t="str">
        <f t="shared" si="109"/>
        <v/>
      </c>
      <c r="H555" s="403" t="str">
        <f t="shared" si="110"/>
        <v/>
      </c>
      <c r="I555" s="402"/>
      <c r="J555" s="402"/>
      <c r="K555" s="404"/>
      <c r="L555" s="405" t="str">
        <f t="shared" si="111"/>
        <v/>
      </c>
      <c r="M555" s="405" t="str">
        <f t="shared" si="112"/>
        <v/>
      </c>
    </row>
    <row r="556" spans="1:13" hidden="1" x14ac:dyDescent="0.25">
      <c r="A556" s="400" t="str">
        <f t="shared" si="104"/>
        <v/>
      </c>
      <c r="B556" s="401" t="str">
        <f t="shared" si="105"/>
        <v/>
      </c>
      <c r="C556" s="400" t="str">
        <f t="shared" si="106"/>
        <v/>
      </c>
      <c r="D556" s="411"/>
      <c r="E556" s="403" t="str">
        <f t="shared" si="107"/>
        <v/>
      </c>
      <c r="F556" s="403" t="str">
        <f t="shared" si="108"/>
        <v/>
      </c>
      <c r="G556" s="403" t="str">
        <f t="shared" si="109"/>
        <v/>
      </c>
      <c r="H556" s="403" t="str">
        <f t="shared" si="110"/>
        <v/>
      </c>
      <c r="I556" s="402"/>
      <c r="J556" s="402"/>
      <c r="K556" s="404"/>
      <c r="L556" s="405" t="str">
        <f t="shared" si="111"/>
        <v/>
      </c>
      <c r="M556" s="405" t="str">
        <f t="shared" si="112"/>
        <v/>
      </c>
    </row>
    <row r="557" spans="1:13" hidden="1" x14ac:dyDescent="0.25">
      <c r="A557" s="400" t="str">
        <f t="shared" si="104"/>
        <v/>
      </c>
      <c r="B557" s="401" t="str">
        <f t="shared" si="105"/>
        <v/>
      </c>
      <c r="C557" s="400" t="str">
        <f t="shared" si="106"/>
        <v/>
      </c>
      <c r="D557" s="411"/>
      <c r="E557" s="403" t="str">
        <f t="shared" si="107"/>
        <v/>
      </c>
      <c r="F557" s="403" t="str">
        <f t="shared" si="108"/>
        <v/>
      </c>
      <c r="G557" s="403" t="str">
        <f t="shared" si="109"/>
        <v/>
      </c>
      <c r="H557" s="403" t="str">
        <f t="shared" si="110"/>
        <v/>
      </c>
      <c r="I557" s="402"/>
      <c r="J557" s="402"/>
      <c r="K557" s="404"/>
      <c r="L557" s="405" t="str">
        <f t="shared" si="111"/>
        <v/>
      </c>
      <c r="M557" s="405" t="str">
        <f t="shared" si="112"/>
        <v/>
      </c>
    </row>
    <row r="558" spans="1:13" hidden="1" x14ac:dyDescent="0.25">
      <c r="A558" s="400" t="str">
        <f t="shared" si="104"/>
        <v/>
      </c>
      <c r="B558" s="401" t="str">
        <f t="shared" si="105"/>
        <v/>
      </c>
      <c r="C558" s="400" t="str">
        <f t="shared" si="106"/>
        <v/>
      </c>
      <c r="D558" s="411"/>
      <c r="E558" s="403" t="str">
        <f t="shared" si="107"/>
        <v/>
      </c>
      <c r="F558" s="403" t="str">
        <f t="shared" si="108"/>
        <v/>
      </c>
      <c r="G558" s="403" t="str">
        <f t="shared" si="109"/>
        <v/>
      </c>
      <c r="H558" s="403" t="str">
        <f t="shared" si="110"/>
        <v/>
      </c>
      <c r="I558" s="402"/>
      <c r="J558" s="402"/>
      <c r="K558" s="404"/>
      <c r="L558" s="405" t="str">
        <f t="shared" si="111"/>
        <v/>
      </c>
      <c r="M558" s="405" t="str">
        <f t="shared" si="112"/>
        <v/>
      </c>
    </row>
    <row r="559" spans="1:13" hidden="1" x14ac:dyDescent="0.25">
      <c r="A559" s="400" t="str">
        <f t="shared" si="104"/>
        <v/>
      </c>
      <c r="B559" s="401" t="str">
        <f t="shared" si="105"/>
        <v/>
      </c>
      <c r="C559" s="400" t="str">
        <f t="shared" si="106"/>
        <v/>
      </c>
      <c r="D559" s="411"/>
      <c r="E559" s="403" t="str">
        <f t="shared" si="107"/>
        <v/>
      </c>
      <c r="F559" s="403" t="str">
        <f t="shared" si="108"/>
        <v/>
      </c>
      <c r="G559" s="403" t="str">
        <f t="shared" si="109"/>
        <v/>
      </c>
      <c r="H559" s="403" t="str">
        <f t="shared" si="110"/>
        <v/>
      </c>
      <c r="I559" s="402"/>
      <c r="J559" s="402"/>
      <c r="K559" s="404"/>
      <c r="L559" s="405" t="str">
        <f t="shared" si="111"/>
        <v/>
      </c>
      <c r="M559" s="405" t="str">
        <f t="shared" si="112"/>
        <v/>
      </c>
    </row>
    <row r="560" spans="1:13" hidden="1" x14ac:dyDescent="0.25">
      <c r="A560" s="400" t="str">
        <f t="shared" si="104"/>
        <v/>
      </c>
      <c r="B560" s="401" t="str">
        <f t="shared" si="105"/>
        <v/>
      </c>
      <c r="C560" s="400" t="str">
        <f t="shared" si="106"/>
        <v/>
      </c>
      <c r="D560" s="411"/>
      <c r="E560" s="403" t="str">
        <f t="shared" si="107"/>
        <v/>
      </c>
      <c r="F560" s="403" t="str">
        <f t="shared" si="108"/>
        <v/>
      </c>
      <c r="G560" s="403" t="str">
        <f t="shared" si="109"/>
        <v/>
      </c>
      <c r="H560" s="403" t="str">
        <f t="shared" si="110"/>
        <v/>
      </c>
      <c r="I560" s="402"/>
      <c r="J560" s="402"/>
      <c r="K560" s="404"/>
      <c r="L560" s="405" t="str">
        <f t="shared" si="111"/>
        <v/>
      </c>
      <c r="M560" s="405" t="str">
        <f t="shared" si="112"/>
        <v/>
      </c>
    </row>
    <row r="561" spans="1:13" hidden="1" x14ac:dyDescent="0.25">
      <c r="A561" s="400" t="str">
        <f t="shared" si="104"/>
        <v/>
      </c>
      <c r="B561" s="401" t="str">
        <f t="shared" si="105"/>
        <v/>
      </c>
      <c r="C561" s="400" t="str">
        <f t="shared" si="106"/>
        <v/>
      </c>
      <c r="D561" s="411"/>
      <c r="E561" s="403" t="str">
        <f t="shared" si="107"/>
        <v/>
      </c>
      <c r="F561" s="403" t="str">
        <f t="shared" si="108"/>
        <v/>
      </c>
      <c r="G561" s="403" t="str">
        <f t="shared" si="109"/>
        <v/>
      </c>
      <c r="H561" s="403" t="str">
        <f t="shared" si="110"/>
        <v/>
      </c>
      <c r="I561" s="402"/>
      <c r="J561" s="402"/>
      <c r="K561" s="404"/>
      <c r="L561" s="405" t="str">
        <f t="shared" si="111"/>
        <v/>
      </c>
      <c r="M561" s="405" t="str">
        <f t="shared" si="112"/>
        <v/>
      </c>
    </row>
    <row r="562" spans="1:13" hidden="1" x14ac:dyDescent="0.25">
      <c r="A562" s="400" t="str">
        <f t="shared" si="104"/>
        <v/>
      </c>
      <c r="B562" s="401" t="str">
        <f t="shared" si="105"/>
        <v/>
      </c>
      <c r="C562" s="400" t="str">
        <f t="shared" si="106"/>
        <v/>
      </c>
      <c r="D562" s="411"/>
      <c r="E562" s="403" t="str">
        <f t="shared" si="107"/>
        <v/>
      </c>
      <c r="F562" s="403" t="str">
        <f t="shared" si="108"/>
        <v/>
      </c>
      <c r="G562" s="403" t="str">
        <f t="shared" si="109"/>
        <v/>
      </c>
      <c r="H562" s="403" t="str">
        <f t="shared" si="110"/>
        <v/>
      </c>
      <c r="I562" s="402"/>
      <c r="J562" s="402"/>
      <c r="K562" s="404"/>
      <c r="L562" s="405" t="str">
        <f t="shared" si="111"/>
        <v/>
      </c>
      <c r="M562" s="405" t="str">
        <f t="shared" si="112"/>
        <v/>
      </c>
    </row>
    <row r="563" spans="1:13" hidden="1" x14ac:dyDescent="0.25">
      <c r="A563" s="400" t="str">
        <f t="shared" si="104"/>
        <v/>
      </c>
      <c r="B563" s="401" t="str">
        <f t="shared" si="105"/>
        <v/>
      </c>
      <c r="C563" s="400" t="str">
        <f t="shared" si="106"/>
        <v/>
      </c>
      <c r="D563" s="411"/>
      <c r="E563" s="403" t="str">
        <f t="shared" si="107"/>
        <v/>
      </c>
      <c r="F563" s="403" t="str">
        <f t="shared" si="108"/>
        <v/>
      </c>
      <c r="G563" s="403" t="str">
        <f t="shared" si="109"/>
        <v/>
      </c>
      <c r="H563" s="403" t="str">
        <f t="shared" si="110"/>
        <v/>
      </c>
      <c r="I563" s="402"/>
      <c r="J563" s="402"/>
      <c r="K563" s="404"/>
      <c r="L563" s="405" t="str">
        <f t="shared" si="111"/>
        <v/>
      </c>
      <c r="M563" s="405" t="str">
        <f t="shared" si="112"/>
        <v/>
      </c>
    </row>
    <row r="564" spans="1:13" hidden="1" x14ac:dyDescent="0.25">
      <c r="A564" s="400" t="str">
        <f t="shared" si="104"/>
        <v/>
      </c>
      <c r="B564" s="401" t="str">
        <f t="shared" si="105"/>
        <v/>
      </c>
      <c r="C564" s="400" t="str">
        <f t="shared" si="106"/>
        <v/>
      </c>
      <c r="D564" s="411"/>
      <c r="E564" s="403" t="str">
        <f t="shared" si="107"/>
        <v/>
      </c>
      <c r="F564" s="403" t="str">
        <f t="shared" si="108"/>
        <v/>
      </c>
      <c r="G564" s="403" t="str">
        <f t="shared" si="109"/>
        <v/>
      </c>
      <c r="H564" s="403" t="str">
        <f t="shared" si="110"/>
        <v/>
      </c>
      <c r="I564" s="402"/>
      <c r="J564" s="402"/>
      <c r="K564" s="404"/>
      <c r="L564" s="405" t="str">
        <f t="shared" si="111"/>
        <v/>
      </c>
      <c r="M564" s="405" t="str">
        <f t="shared" si="112"/>
        <v/>
      </c>
    </row>
    <row r="565" spans="1:13" hidden="1" x14ac:dyDescent="0.25">
      <c r="A565" s="400" t="str">
        <f t="shared" si="104"/>
        <v/>
      </c>
      <c r="B565" s="401" t="str">
        <f t="shared" si="105"/>
        <v/>
      </c>
      <c r="C565" s="400" t="str">
        <f t="shared" si="106"/>
        <v/>
      </c>
      <c r="D565" s="411"/>
      <c r="E565" s="403" t="str">
        <f t="shared" si="107"/>
        <v/>
      </c>
      <c r="F565" s="403" t="str">
        <f t="shared" si="108"/>
        <v/>
      </c>
      <c r="G565" s="403" t="str">
        <f t="shared" si="109"/>
        <v/>
      </c>
      <c r="H565" s="403" t="str">
        <f t="shared" si="110"/>
        <v/>
      </c>
      <c r="I565" s="402"/>
      <c r="J565" s="402"/>
      <c r="K565" s="404"/>
      <c r="L565" s="405" t="str">
        <f t="shared" si="111"/>
        <v/>
      </c>
      <c r="M565" s="405" t="str">
        <f t="shared" si="112"/>
        <v/>
      </c>
    </row>
    <row r="566" spans="1:13" hidden="1" x14ac:dyDescent="0.25">
      <c r="A566" s="400" t="str">
        <f t="shared" si="104"/>
        <v/>
      </c>
      <c r="B566" s="401" t="str">
        <f t="shared" si="105"/>
        <v/>
      </c>
      <c r="C566" s="400" t="str">
        <f t="shared" si="106"/>
        <v/>
      </c>
      <c r="D566" s="411"/>
      <c r="E566" s="403" t="str">
        <f t="shared" si="107"/>
        <v/>
      </c>
      <c r="F566" s="403" t="str">
        <f t="shared" si="108"/>
        <v/>
      </c>
      <c r="G566" s="403" t="str">
        <f t="shared" si="109"/>
        <v/>
      </c>
      <c r="H566" s="403" t="str">
        <f t="shared" si="110"/>
        <v/>
      </c>
      <c r="I566" s="402"/>
      <c r="J566" s="402"/>
      <c r="K566" s="404"/>
      <c r="L566" s="405" t="str">
        <f t="shared" si="111"/>
        <v/>
      </c>
      <c r="M566" s="405" t="str">
        <f t="shared" si="112"/>
        <v/>
      </c>
    </row>
    <row r="567" spans="1:13" hidden="1" x14ac:dyDescent="0.25">
      <c r="A567" s="400" t="str">
        <f t="shared" si="104"/>
        <v/>
      </c>
      <c r="B567" s="401" t="str">
        <f t="shared" si="105"/>
        <v/>
      </c>
      <c r="C567" s="400" t="str">
        <f t="shared" si="106"/>
        <v/>
      </c>
      <c r="D567" s="411"/>
      <c r="E567" s="403" t="str">
        <f t="shared" si="107"/>
        <v/>
      </c>
      <c r="F567" s="403" t="str">
        <f t="shared" si="108"/>
        <v/>
      </c>
      <c r="G567" s="403" t="str">
        <f t="shared" si="109"/>
        <v/>
      </c>
      <c r="H567" s="403" t="str">
        <f t="shared" si="110"/>
        <v/>
      </c>
      <c r="I567" s="402"/>
      <c r="J567" s="402"/>
      <c r="K567" s="404"/>
      <c r="L567" s="405" t="str">
        <f t="shared" si="111"/>
        <v/>
      </c>
      <c r="M567" s="405" t="str">
        <f t="shared" si="112"/>
        <v/>
      </c>
    </row>
    <row r="568" spans="1:13" hidden="1" x14ac:dyDescent="0.25">
      <c r="A568" s="400" t="str">
        <f t="shared" si="104"/>
        <v/>
      </c>
      <c r="B568" s="401" t="str">
        <f t="shared" si="105"/>
        <v/>
      </c>
      <c r="C568" s="400" t="str">
        <f t="shared" si="106"/>
        <v/>
      </c>
      <c r="D568" s="411"/>
      <c r="E568" s="403" t="str">
        <f t="shared" si="107"/>
        <v/>
      </c>
      <c r="F568" s="403" t="str">
        <f t="shared" si="108"/>
        <v/>
      </c>
      <c r="G568" s="403" t="str">
        <f t="shared" si="109"/>
        <v/>
      </c>
      <c r="H568" s="403" t="str">
        <f t="shared" si="110"/>
        <v/>
      </c>
      <c r="I568" s="402"/>
      <c r="J568" s="402"/>
      <c r="K568" s="404"/>
      <c r="L568" s="405" t="str">
        <f t="shared" si="111"/>
        <v/>
      </c>
      <c r="M568" s="405" t="str">
        <f t="shared" si="112"/>
        <v/>
      </c>
    </row>
    <row r="569" spans="1:13" hidden="1" x14ac:dyDescent="0.25">
      <c r="A569" s="400" t="str">
        <f t="shared" si="104"/>
        <v/>
      </c>
      <c r="B569" s="401" t="str">
        <f t="shared" si="105"/>
        <v/>
      </c>
      <c r="C569" s="400" t="str">
        <f t="shared" si="106"/>
        <v/>
      </c>
      <c r="D569" s="411"/>
      <c r="E569" s="403" t="str">
        <f t="shared" si="107"/>
        <v/>
      </c>
      <c r="F569" s="403" t="str">
        <f t="shared" si="108"/>
        <v/>
      </c>
      <c r="G569" s="403" t="str">
        <f t="shared" si="109"/>
        <v/>
      </c>
      <c r="H569" s="403" t="str">
        <f t="shared" si="110"/>
        <v/>
      </c>
      <c r="I569" s="402"/>
      <c r="J569" s="402"/>
      <c r="K569" s="404"/>
      <c r="L569" s="405" t="str">
        <f t="shared" si="111"/>
        <v/>
      </c>
      <c r="M569" s="405" t="str">
        <f t="shared" si="112"/>
        <v/>
      </c>
    </row>
    <row r="570" spans="1:13" hidden="1" x14ac:dyDescent="0.25">
      <c r="A570" s="400" t="str">
        <f t="shared" si="104"/>
        <v/>
      </c>
      <c r="B570" s="401" t="str">
        <f t="shared" si="105"/>
        <v/>
      </c>
      <c r="C570" s="400" t="str">
        <f t="shared" si="106"/>
        <v/>
      </c>
      <c r="D570" s="411"/>
      <c r="E570" s="403" t="str">
        <f t="shared" si="107"/>
        <v/>
      </c>
      <c r="F570" s="403" t="str">
        <f t="shared" si="108"/>
        <v/>
      </c>
      <c r="G570" s="403" t="str">
        <f t="shared" si="109"/>
        <v/>
      </c>
      <c r="H570" s="403" t="str">
        <f t="shared" si="110"/>
        <v/>
      </c>
      <c r="I570" s="402"/>
      <c r="J570" s="402"/>
      <c r="K570" s="404"/>
      <c r="L570" s="405" t="str">
        <f t="shared" si="111"/>
        <v/>
      </c>
      <c r="M570" s="405" t="str">
        <f t="shared" si="112"/>
        <v/>
      </c>
    </row>
    <row r="571" spans="1:13" hidden="1" x14ac:dyDescent="0.25">
      <c r="A571" s="400" t="str">
        <f t="shared" si="104"/>
        <v/>
      </c>
      <c r="B571" s="401" t="str">
        <f t="shared" si="105"/>
        <v/>
      </c>
      <c r="C571" s="400" t="str">
        <f t="shared" si="106"/>
        <v/>
      </c>
      <c r="D571" s="411"/>
      <c r="E571" s="403" t="str">
        <f t="shared" si="107"/>
        <v/>
      </c>
      <c r="F571" s="403" t="str">
        <f t="shared" si="108"/>
        <v/>
      </c>
      <c r="G571" s="403" t="str">
        <f t="shared" si="109"/>
        <v/>
      </c>
      <c r="H571" s="403" t="str">
        <f t="shared" si="110"/>
        <v/>
      </c>
      <c r="I571" s="402"/>
      <c r="J571" s="402"/>
      <c r="K571" s="404"/>
      <c r="L571" s="405" t="str">
        <f t="shared" si="111"/>
        <v/>
      </c>
      <c r="M571" s="405" t="str">
        <f t="shared" si="112"/>
        <v/>
      </c>
    </row>
    <row r="572" spans="1:13" hidden="1" x14ac:dyDescent="0.25">
      <c r="A572" s="400" t="str">
        <f t="shared" si="104"/>
        <v/>
      </c>
      <c r="B572" s="401" t="str">
        <f t="shared" si="105"/>
        <v/>
      </c>
      <c r="C572" s="400" t="str">
        <f t="shared" si="106"/>
        <v/>
      </c>
      <c r="D572" s="411"/>
      <c r="E572" s="403" t="str">
        <f t="shared" si="107"/>
        <v/>
      </c>
      <c r="F572" s="403" t="str">
        <f t="shared" si="108"/>
        <v/>
      </c>
      <c r="G572" s="403" t="str">
        <f t="shared" si="109"/>
        <v/>
      </c>
      <c r="H572" s="403" t="str">
        <f t="shared" si="110"/>
        <v/>
      </c>
      <c r="I572" s="402"/>
      <c r="J572" s="402"/>
      <c r="K572" s="404"/>
      <c r="L572" s="405" t="str">
        <f t="shared" si="111"/>
        <v/>
      </c>
      <c r="M572" s="405" t="str">
        <f t="shared" si="112"/>
        <v/>
      </c>
    </row>
    <row r="573" spans="1:13" hidden="1" x14ac:dyDescent="0.25">
      <c r="A573" s="400" t="str">
        <f t="shared" si="104"/>
        <v/>
      </c>
      <c r="B573" s="401" t="str">
        <f t="shared" si="105"/>
        <v/>
      </c>
      <c r="C573" s="400" t="str">
        <f t="shared" si="106"/>
        <v/>
      </c>
      <c r="D573" s="411"/>
      <c r="E573" s="403" t="str">
        <f t="shared" si="107"/>
        <v/>
      </c>
      <c r="F573" s="403" t="str">
        <f t="shared" si="108"/>
        <v/>
      </c>
      <c r="G573" s="403" t="str">
        <f t="shared" si="109"/>
        <v/>
      </c>
      <c r="H573" s="403" t="str">
        <f t="shared" si="110"/>
        <v/>
      </c>
      <c r="I573" s="402"/>
      <c r="J573" s="402"/>
      <c r="K573" s="404"/>
      <c r="L573" s="405" t="str">
        <f t="shared" si="111"/>
        <v/>
      </c>
      <c r="M573" s="405" t="str">
        <f t="shared" si="112"/>
        <v/>
      </c>
    </row>
    <row r="574" spans="1:13" hidden="1" x14ac:dyDescent="0.25">
      <c r="A574" s="400" t="str">
        <f t="shared" si="104"/>
        <v/>
      </c>
      <c r="B574" s="401" t="str">
        <f t="shared" si="105"/>
        <v/>
      </c>
      <c r="C574" s="400" t="str">
        <f t="shared" si="106"/>
        <v/>
      </c>
      <c r="D574" s="411"/>
      <c r="E574" s="403" t="str">
        <f t="shared" si="107"/>
        <v/>
      </c>
      <c r="F574" s="403" t="str">
        <f t="shared" si="108"/>
        <v/>
      </c>
      <c r="G574" s="403" t="str">
        <f t="shared" si="109"/>
        <v/>
      </c>
      <c r="H574" s="403" t="str">
        <f t="shared" si="110"/>
        <v/>
      </c>
      <c r="I574" s="402"/>
      <c r="J574" s="402"/>
      <c r="K574" s="404"/>
      <c r="L574" s="405" t="str">
        <f t="shared" si="111"/>
        <v/>
      </c>
      <c r="M574" s="405" t="str">
        <f t="shared" si="112"/>
        <v/>
      </c>
    </row>
    <row r="575" spans="1:13" hidden="1" x14ac:dyDescent="0.25">
      <c r="A575" s="400" t="str">
        <f t="shared" si="104"/>
        <v/>
      </c>
      <c r="B575" s="401" t="str">
        <f t="shared" si="105"/>
        <v/>
      </c>
      <c r="C575" s="400" t="str">
        <f t="shared" si="106"/>
        <v/>
      </c>
      <c r="D575" s="411"/>
      <c r="E575" s="403" t="str">
        <f t="shared" si="107"/>
        <v/>
      </c>
      <c r="F575" s="403" t="str">
        <f t="shared" si="108"/>
        <v/>
      </c>
      <c r="G575" s="403" t="str">
        <f t="shared" si="109"/>
        <v/>
      </c>
      <c r="H575" s="403" t="str">
        <f t="shared" si="110"/>
        <v/>
      </c>
      <c r="I575" s="402"/>
      <c r="J575" s="402"/>
      <c r="K575" s="404"/>
      <c r="L575" s="405" t="str">
        <f t="shared" si="111"/>
        <v/>
      </c>
      <c r="M575" s="405" t="str">
        <f t="shared" si="112"/>
        <v/>
      </c>
    </row>
    <row r="576" spans="1:13" hidden="1" x14ac:dyDescent="0.25">
      <c r="A576" s="400" t="str">
        <f t="shared" si="104"/>
        <v/>
      </c>
      <c r="B576" s="401" t="str">
        <f t="shared" si="105"/>
        <v/>
      </c>
      <c r="C576" s="400" t="str">
        <f t="shared" si="106"/>
        <v/>
      </c>
      <c r="D576" s="411"/>
      <c r="E576" s="403" t="str">
        <f t="shared" si="107"/>
        <v/>
      </c>
      <c r="F576" s="403" t="str">
        <f t="shared" si="108"/>
        <v/>
      </c>
      <c r="G576" s="403" t="str">
        <f t="shared" si="109"/>
        <v/>
      </c>
      <c r="H576" s="403" t="str">
        <f t="shared" si="110"/>
        <v/>
      </c>
      <c r="I576" s="402"/>
      <c r="J576" s="402"/>
      <c r="K576" s="404"/>
      <c r="L576" s="405" t="str">
        <f t="shared" si="111"/>
        <v/>
      </c>
      <c r="M576" s="405" t="str">
        <f t="shared" si="112"/>
        <v/>
      </c>
    </row>
    <row r="577" spans="1:13" hidden="1" x14ac:dyDescent="0.25">
      <c r="A577" s="400" t="str">
        <f t="shared" si="104"/>
        <v/>
      </c>
      <c r="B577" s="401" t="str">
        <f t="shared" si="105"/>
        <v/>
      </c>
      <c r="C577" s="400" t="str">
        <f t="shared" si="106"/>
        <v/>
      </c>
      <c r="D577" s="411"/>
      <c r="E577" s="403" t="str">
        <f t="shared" si="107"/>
        <v/>
      </c>
      <c r="F577" s="403" t="str">
        <f t="shared" si="108"/>
        <v/>
      </c>
      <c r="G577" s="403" t="str">
        <f t="shared" si="109"/>
        <v/>
      </c>
      <c r="H577" s="403" t="str">
        <f t="shared" si="110"/>
        <v/>
      </c>
      <c r="I577" s="402"/>
      <c r="J577" s="402"/>
      <c r="K577" s="404"/>
      <c r="L577" s="405" t="str">
        <f t="shared" si="111"/>
        <v/>
      </c>
      <c r="M577" s="405" t="str">
        <f t="shared" si="112"/>
        <v/>
      </c>
    </row>
    <row r="578" spans="1:13" hidden="1" x14ac:dyDescent="0.25">
      <c r="A578" s="400" t="str">
        <f t="shared" si="104"/>
        <v/>
      </c>
      <c r="B578" s="401" t="str">
        <f t="shared" si="105"/>
        <v/>
      </c>
      <c r="C578" s="400" t="str">
        <f t="shared" si="106"/>
        <v/>
      </c>
      <c r="D578" s="411"/>
      <c r="E578" s="403" t="str">
        <f t="shared" si="107"/>
        <v/>
      </c>
      <c r="F578" s="403" t="str">
        <f t="shared" si="108"/>
        <v/>
      </c>
      <c r="G578" s="403" t="str">
        <f t="shared" si="109"/>
        <v/>
      </c>
      <c r="H578" s="403" t="str">
        <f t="shared" si="110"/>
        <v/>
      </c>
      <c r="I578" s="402"/>
      <c r="J578" s="402"/>
      <c r="K578" s="404"/>
      <c r="L578" s="405" t="str">
        <f t="shared" si="111"/>
        <v/>
      </c>
      <c r="M578" s="405" t="str">
        <f t="shared" si="112"/>
        <v/>
      </c>
    </row>
    <row r="579" spans="1:13" hidden="1" x14ac:dyDescent="0.25">
      <c r="A579" s="400" t="str">
        <f t="shared" si="104"/>
        <v/>
      </c>
      <c r="B579" s="401" t="str">
        <f t="shared" si="105"/>
        <v/>
      </c>
      <c r="C579" s="400" t="str">
        <f t="shared" si="106"/>
        <v/>
      </c>
      <c r="D579" s="411"/>
      <c r="E579" s="403" t="str">
        <f t="shared" si="107"/>
        <v/>
      </c>
      <c r="F579" s="403" t="str">
        <f t="shared" si="108"/>
        <v/>
      </c>
      <c r="G579" s="403" t="str">
        <f t="shared" si="109"/>
        <v/>
      </c>
      <c r="H579" s="403" t="str">
        <f t="shared" si="110"/>
        <v/>
      </c>
      <c r="I579" s="402"/>
      <c r="J579" s="402"/>
      <c r="K579" s="404"/>
      <c r="L579" s="405" t="str">
        <f t="shared" si="111"/>
        <v/>
      </c>
      <c r="M579" s="405" t="str">
        <f t="shared" si="112"/>
        <v/>
      </c>
    </row>
    <row r="580" spans="1:13" hidden="1" x14ac:dyDescent="0.25">
      <c r="A580" s="400" t="str">
        <f t="shared" ref="A580:A643" si="113">IF(D580="","",A579)</f>
        <v/>
      </c>
      <c r="B580" s="401" t="str">
        <f t="shared" ref="B580:B643" si="114">IF(D580="","",B579)</f>
        <v/>
      </c>
      <c r="C580" s="400" t="str">
        <f t="shared" ref="C580:C643" si="115">IF(D580="","",C579)</f>
        <v/>
      </c>
      <c r="D580" s="411"/>
      <c r="E580" s="403" t="str">
        <f t="shared" ref="E580:E643" si="116">IF(D580="","",VLOOKUP(D580,Master,3,FALSE))</f>
        <v/>
      </c>
      <c r="F580" s="403" t="str">
        <f t="shared" ref="F580:F643" si="117">IF(D580="","",VLOOKUP(D580,Master,4,FALSE))</f>
        <v/>
      </c>
      <c r="G580" s="403" t="str">
        <f t="shared" ref="G580:G643" si="118">IF(D580="","",VLOOKUP(D580,Master,5,FALSE))</f>
        <v/>
      </c>
      <c r="H580" s="403" t="str">
        <f t="shared" ref="H580:H643" si="119">IF(D580="","",VLOOKUP(D580,Master,2,FALSE))</f>
        <v/>
      </c>
      <c r="I580" s="402"/>
      <c r="J580" s="402"/>
      <c r="K580" s="404"/>
      <c r="L580" s="405" t="str">
        <f t="shared" si="111"/>
        <v/>
      </c>
      <c r="M580" s="405" t="str">
        <f t="shared" si="112"/>
        <v/>
      </c>
    </row>
    <row r="581" spans="1:13" hidden="1" x14ac:dyDescent="0.25">
      <c r="A581" s="400" t="str">
        <f t="shared" si="113"/>
        <v/>
      </c>
      <c r="B581" s="401" t="str">
        <f t="shared" si="114"/>
        <v/>
      </c>
      <c r="C581" s="400" t="str">
        <f t="shared" si="115"/>
        <v/>
      </c>
      <c r="D581" s="411"/>
      <c r="E581" s="403" t="str">
        <f t="shared" si="116"/>
        <v/>
      </c>
      <c r="F581" s="403" t="str">
        <f t="shared" si="117"/>
        <v/>
      </c>
      <c r="G581" s="403" t="str">
        <f t="shared" si="118"/>
        <v/>
      </c>
      <c r="H581" s="403" t="str">
        <f t="shared" si="119"/>
        <v/>
      </c>
      <c r="I581" s="402"/>
      <c r="J581" s="402"/>
      <c r="K581" s="404"/>
      <c r="L581" s="405" t="str">
        <f t="shared" si="111"/>
        <v/>
      </c>
      <c r="M581" s="405" t="str">
        <f t="shared" si="112"/>
        <v/>
      </c>
    </row>
    <row r="582" spans="1:13" hidden="1" x14ac:dyDescent="0.25">
      <c r="A582" s="400" t="str">
        <f t="shared" si="113"/>
        <v/>
      </c>
      <c r="B582" s="401" t="str">
        <f t="shared" si="114"/>
        <v/>
      </c>
      <c r="C582" s="400" t="str">
        <f t="shared" si="115"/>
        <v/>
      </c>
      <c r="D582" s="411"/>
      <c r="E582" s="403" t="str">
        <f t="shared" si="116"/>
        <v/>
      </c>
      <c r="F582" s="403" t="str">
        <f t="shared" si="117"/>
        <v/>
      </c>
      <c r="G582" s="403" t="str">
        <f t="shared" si="118"/>
        <v/>
      </c>
      <c r="H582" s="403" t="str">
        <f t="shared" si="119"/>
        <v/>
      </c>
      <c r="I582" s="402"/>
      <c r="J582" s="402"/>
      <c r="K582" s="404"/>
      <c r="L582" s="405" t="str">
        <f t="shared" si="111"/>
        <v/>
      </c>
      <c r="M582" s="405" t="str">
        <f t="shared" si="112"/>
        <v/>
      </c>
    </row>
    <row r="583" spans="1:13" hidden="1" x14ac:dyDescent="0.25">
      <c r="A583" s="400" t="str">
        <f t="shared" si="113"/>
        <v/>
      </c>
      <c r="B583" s="401" t="str">
        <f t="shared" si="114"/>
        <v/>
      </c>
      <c r="C583" s="400" t="str">
        <f t="shared" si="115"/>
        <v/>
      </c>
      <c r="D583" s="411"/>
      <c r="E583" s="403" t="str">
        <f t="shared" si="116"/>
        <v/>
      </c>
      <c r="F583" s="403" t="str">
        <f t="shared" si="117"/>
        <v/>
      </c>
      <c r="G583" s="403" t="str">
        <f t="shared" si="118"/>
        <v/>
      </c>
      <c r="H583" s="403" t="str">
        <f t="shared" si="119"/>
        <v/>
      </c>
      <c r="I583" s="402"/>
      <c r="J583" s="402"/>
      <c r="K583" s="404"/>
      <c r="L583" s="405" t="str">
        <f t="shared" si="111"/>
        <v/>
      </c>
      <c r="M583" s="405" t="str">
        <f t="shared" si="112"/>
        <v/>
      </c>
    </row>
    <row r="584" spans="1:13" hidden="1" x14ac:dyDescent="0.25">
      <c r="A584" s="400" t="str">
        <f t="shared" si="113"/>
        <v/>
      </c>
      <c r="B584" s="401" t="str">
        <f t="shared" si="114"/>
        <v/>
      </c>
      <c r="C584" s="400" t="str">
        <f t="shared" si="115"/>
        <v/>
      </c>
      <c r="D584" s="411"/>
      <c r="E584" s="403" t="str">
        <f t="shared" si="116"/>
        <v/>
      </c>
      <c r="F584" s="403" t="str">
        <f t="shared" si="117"/>
        <v/>
      </c>
      <c r="G584" s="403" t="str">
        <f t="shared" si="118"/>
        <v/>
      </c>
      <c r="H584" s="403" t="str">
        <f t="shared" si="119"/>
        <v/>
      </c>
      <c r="I584" s="402"/>
      <c r="J584" s="402"/>
      <c r="K584" s="404"/>
      <c r="L584" s="405" t="str">
        <f t="shared" ref="L584:L647" si="120">IF(K584="","",IF(I584="",ROUND(HLOOKUP(J584,kgList,K584,FALSE),1),ROUND(HLOOKUP(I584,kgList,K584,FALSE),1)))</f>
        <v/>
      </c>
      <c r="M584" s="405" t="str">
        <f t="shared" ref="M584:M647" si="121">IF(L584="","",IF(COUNTA(I584:J584)&gt;1,"Edible or Inedible",IF(COUNTA(I584)=1,L584*1,IF(COUNTA(J584)=1,L584*1,"ERROR"))))</f>
        <v/>
      </c>
    </row>
    <row r="585" spans="1:13" hidden="1" x14ac:dyDescent="0.25">
      <c r="A585" s="400" t="str">
        <f t="shared" si="113"/>
        <v/>
      </c>
      <c r="B585" s="401" t="str">
        <f t="shared" si="114"/>
        <v/>
      </c>
      <c r="C585" s="400" t="str">
        <f t="shared" si="115"/>
        <v/>
      </c>
      <c r="D585" s="411"/>
      <c r="E585" s="403" t="str">
        <f t="shared" si="116"/>
        <v/>
      </c>
      <c r="F585" s="403" t="str">
        <f t="shared" si="117"/>
        <v/>
      </c>
      <c r="G585" s="403" t="str">
        <f t="shared" si="118"/>
        <v/>
      </c>
      <c r="H585" s="403" t="str">
        <f t="shared" si="119"/>
        <v/>
      </c>
      <c r="I585" s="402"/>
      <c r="J585" s="402"/>
      <c r="K585" s="404"/>
      <c r="L585" s="405" t="str">
        <f t="shared" si="120"/>
        <v/>
      </c>
      <c r="M585" s="405" t="str">
        <f t="shared" si="121"/>
        <v/>
      </c>
    </row>
    <row r="586" spans="1:13" hidden="1" x14ac:dyDescent="0.25">
      <c r="A586" s="400" t="str">
        <f t="shared" si="113"/>
        <v/>
      </c>
      <c r="B586" s="401" t="str">
        <f t="shared" si="114"/>
        <v/>
      </c>
      <c r="C586" s="400" t="str">
        <f t="shared" si="115"/>
        <v/>
      </c>
      <c r="D586" s="411"/>
      <c r="E586" s="403" t="str">
        <f t="shared" si="116"/>
        <v/>
      </c>
      <c r="F586" s="403" t="str">
        <f t="shared" si="117"/>
        <v/>
      </c>
      <c r="G586" s="403" t="str">
        <f t="shared" si="118"/>
        <v/>
      </c>
      <c r="H586" s="403" t="str">
        <f t="shared" si="119"/>
        <v/>
      </c>
      <c r="I586" s="402"/>
      <c r="J586" s="402"/>
      <c r="K586" s="404"/>
      <c r="L586" s="405" t="str">
        <f t="shared" si="120"/>
        <v/>
      </c>
      <c r="M586" s="405" t="str">
        <f t="shared" si="121"/>
        <v/>
      </c>
    </row>
    <row r="587" spans="1:13" hidden="1" x14ac:dyDescent="0.25">
      <c r="A587" s="400" t="str">
        <f t="shared" si="113"/>
        <v/>
      </c>
      <c r="B587" s="401" t="str">
        <f t="shared" si="114"/>
        <v/>
      </c>
      <c r="C587" s="400" t="str">
        <f t="shared" si="115"/>
        <v/>
      </c>
      <c r="D587" s="411"/>
      <c r="E587" s="403" t="str">
        <f t="shared" si="116"/>
        <v/>
      </c>
      <c r="F587" s="403" t="str">
        <f t="shared" si="117"/>
        <v/>
      </c>
      <c r="G587" s="403" t="str">
        <f t="shared" si="118"/>
        <v/>
      </c>
      <c r="H587" s="403" t="str">
        <f t="shared" si="119"/>
        <v/>
      </c>
      <c r="I587" s="402"/>
      <c r="J587" s="402"/>
      <c r="K587" s="404"/>
      <c r="L587" s="405" t="str">
        <f t="shared" si="120"/>
        <v/>
      </c>
      <c r="M587" s="405" t="str">
        <f t="shared" si="121"/>
        <v/>
      </c>
    </row>
    <row r="588" spans="1:13" hidden="1" x14ac:dyDescent="0.25">
      <c r="A588" s="400" t="str">
        <f t="shared" si="113"/>
        <v/>
      </c>
      <c r="B588" s="401" t="str">
        <f t="shared" si="114"/>
        <v/>
      </c>
      <c r="C588" s="400" t="str">
        <f t="shared" si="115"/>
        <v/>
      </c>
      <c r="D588" s="411"/>
      <c r="E588" s="403" t="str">
        <f t="shared" si="116"/>
        <v/>
      </c>
      <c r="F588" s="403" t="str">
        <f t="shared" si="117"/>
        <v/>
      </c>
      <c r="G588" s="403" t="str">
        <f t="shared" si="118"/>
        <v/>
      </c>
      <c r="H588" s="403" t="str">
        <f t="shared" si="119"/>
        <v/>
      </c>
      <c r="I588" s="402"/>
      <c r="J588" s="402"/>
      <c r="K588" s="404"/>
      <c r="L588" s="405" t="str">
        <f t="shared" si="120"/>
        <v/>
      </c>
      <c r="M588" s="405" t="str">
        <f t="shared" si="121"/>
        <v/>
      </c>
    </row>
    <row r="589" spans="1:13" hidden="1" x14ac:dyDescent="0.25">
      <c r="A589" s="400" t="str">
        <f t="shared" si="113"/>
        <v/>
      </c>
      <c r="B589" s="401" t="str">
        <f t="shared" si="114"/>
        <v/>
      </c>
      <c r="C589" s="400" t="str">
        <f t="shared" si="115"/>
        <v/>
      </c>
      <c r="D589" s="411"/>
      <c r="E589" s="403" t="str">
        <f t="shared" si="116"/>
        <v/>
      </c>
      <c r="F589" s="403" t="str">
        <f t="shared" si="117"/>
        <v/>
      </c>
      <c r="G589" s="403" t="str">
        <f t="shared" si="118"/>
        <v/>
      </c>
      <c r="H589" s="403" t="str">
        <f t="shared" si="119"/>
        <v/>
      </c>
      <c r="I589" s="402"/>
      <c r="J589" s="402"/>
      <c r="K589" s="404"/>
      <c r="L589" s="405" t="str">
        <f t="shared" si="120"/>
        <v/>
      </c>
      <c r="M589" s="405" t="str">
        <f t="shared" si="121"/>
        <v/>
      </c>
    </row>
    <row r="590" spans="1:13" hidden="1" x14ac:dyDescent="0.25">
      <c r="A590" s="400" t="str">
        <f t="shared" si="113"/>
        <v/>
      </c>
      <c r="B590" s="401" t="str">
        <f t="shared" si="114"/>
        <v/>
      </c>
      <c r="C590" s="400" t="str">
        <f t="shared" si="115"/>
        <v/>
      </c>
      <c r="D590" s="411"/>
      <c r="E590" s="403" t="str">
        <f t="shared" si="116"/>
        <v/>
      </c>
      <c r="F590" s="403" t="str">
        <f t="shared" si="117"/>
        <v/>
      </c>
      <c r="G590" s="403" t="str">
        <f t="shared" si="118"/>
        <v/>
      </c>
      <c r="H590" s="403" t="str">
        <f t="shared" si="119"/>
        <v/>
      </c>
      <c r="I590" s="402"/>
      <c r="J590" s="402"/>
      <c r="K590" s="404"/>
      <c r="L590" s="405" t="str">
        <f t="shared" si="120"/>
        <v/>
      </c>
      <c r="M590" s="405" t="str">
        <f t="shared" si="121"/>
        <v/>
      </c>
    </row>
    <row r="591" spans="1:13" hidden="1" x14ac:dyDescent="0.25">
      <c r="A591" s="400" t="str">
        <f t="shared" si="113"/>
        <v/>
      </c>
      <c r="B591" s="401" t="str">
        <f t="shared" si="114"/>
        <v/>
      </c>
      <c r="C591" s="400" t="str">
        <f t="shared" si="115"/>
        <v/>
      </c>
      <c r="D591" s="411"/>
      <c r="E591" s="403" t="str">
        <f t="shared" si="116"/>
        <v/>
      </c>
      <c r="F591" s="403" t="str">
        <f t="shared" si="117"/>
        <v/>
      </c>
      <c r="G591" s="403" t="str">
        <f t="shared" si="118"/>
        <v/>
      </c>
      <c r="H591" s="403" t="str">
        <f t="shared" si="119"/>
        <v/>
      </c>
      <c r="I591" s="402"/>
      <c r="J591" s="402"/>
      <c r="K591" s="404"/>
      <c r="L591" s="405" t="str">
        <f t="shared" si="120"/>
        <v/>
      </c>
      <c r="M591" s="405" t="str">
        <f t="shared" si="121"/>
        <v/>
      </c>
    </row>
    <row r="592" spans="1:13" hidden="1" x14ac:dyDescent="0.25">
      <c r="A592" s="400" t="str">
        <f t="shared" si="113"/>
        <v/>
      </c>
      <c r="B592" s="401" t="str">
        <f t="shared" si="114"/>
        <v/>
      </c>
      <c r="C592" s="400" t="str">
        <f t="shared" si="115"/>
        <v/>
      </c>
      <c r="D592" s="411"/>
      <c r="E592" s="403" t="str">
        <f t="shared" si="116"/>
        <v/>
      </c>
      <c r="F592" s="403" t="str">
        <f t="shared" si="117"/>
        <v/>
      </c>
      <c r="G592" s="403" t="str">
        <f t="shared" si="118"/>
        <v/>
      </c>
      <c r="H592" s="403" t="str">
        <f t="shared" si="119"/>
        <v/>
      </c>
      <c r="I592" s="402"/>
      <c r="J592" s="402"/>
      <c r="K592" s="404"/>
      <c r="L592" s="405" t="str">
        <f t="shared" si="120"/>
        <v/>
      </c>
      <c r="M592" s="405" t="str">
        <f t="shared" si="121"/>
        <v/>
      </c>
    </row>
    <row r="593" spans="1:13" hidden="1" x14ac:dyDescent="0.25">
      <c r="A593" s="400" t="str">
        <f t="shared" si="113"/>
        <v/>
      </c>
      <c r="B593" s="401" t="str">
        <f t="shared" si="114"/>
        <v/>
      </c>
      <c r="C593" s="400" t="str">
        <f t="shared" si="115"/>
        <v/>
      </c>
      <c r="D593" s="411"/>
      <c r="E593" s="403" t="str">
        <f t="shared" si="116"/>
        <v/>
      </c>
      <c r="F593" s="403" t="str">
        <f t="shared" si="117"/>
        <v/>
      </c>
      <c r="G593" s="403" t="str">
        <f t="shared" si="118"/>
        <v/>
      </c>
      <c r="H593" s="403" t="str">
        <f t="shared" si="119"/>
        <v/>
      </c>
      <c r="I593" s="402"/>
      <c r="J593" s="402"/>
      <c r="K593" s="404"/>
      <c r="L593" s="405" t="str">
        <f t="shared" si="120"/>
        <v/>
      </c>
      <c r="M593" s="405" t="str">
        <f t="shared" si="121"/>
        <v/>
      </c>
    </row>
    <row r="594" spans="1:13" hidden="1" x14ac:dyDescent="0.25">
      <c r="A594" s="400" t="str">
        <f t="shared" si="113"/>
        <v/>
      </c>
      <c r="B594" s="401" t="str">
        <f t="shared" si="114"/>
        <v/>
      </c>
      <c r="C594" s="400" t="str">
        <f t="shared" si="115"/>
        <v/>
      </c>
      <c r="D594" s="411"/>
      <c r="E594" s="403" t="str">
        <f t="shared" si="116"/>
        <v/>
      </c>
      <c r="F594" s="403" t="str">
        <f t="shared" si="117"/>
        <v/>
      </c>
      <c r="G594" s="403" t="str">
        <f t="shared" si="118"/>
        <v/>
      </c>
      <c r="H594" s="403" t="str">
        <f t="shared" si="119"/>
        <v/>
      </c>
      <c r="I594" s="402"/>
      <c r="J594" s="402"/>
      <c r="K594" s="404"/>
      <c r="L594" s="405" t="str">
        <f t="shared" si="120"/>
        <v/>
      </c>
      <c r="M594" s="405" t="str">
        <f t="shared" si="121"/>
        <v/>
      </c>
    </row>
    <row r="595" spans="1:13" hidden="1" x14ac:dyDescent="0.25">
      <c r="A595" s="400" t="str">
        <f t="shared" si="113"/>
        <v/>
      </c>
      <c r="B595" s="401" t="str">
        <f t="shared" si="114"/>
        <v/>
      </c>
      <c r="C595" s="400" t="str">
        <f t="shared" si="115"/>
        <v/>
      </c>
      <c r="D595" s="411"/>
      <c r="E595" s="403" t="str">
        <f t="shared" si="116"/>
        <v/>
      </c>
      <c r="F595" s="403" t="str">
        <f t="shared" si="117"/>
        <v/>
      </c>
      <c r="G595" s="403" t="str">
        <f t="shared" si="118"/>
        <v/>
      </c>
      <c r="H595" s="403" t="str">
        <f t="shared" si="119"/>
        <v/>
      </c>
      <c r="I595" s="402"/>
      <c r="J595" s="402"/>
      <c r="K595" s="404"/>
      <c r="L595" s="405" t="str">
        <f t="shared" si="120"/>
        <v/>
      </c>
      <c r="M595" s="405" t="str">
        <f t="shared" si="121"/>
        <v/>
      </c>
    </row>
    <row r="596" spans="1:13" hidden="1" x14ac:dyDescent="0.25">
      <c r="A596" s="400" t="str">
        <f t="shared" si="113"/>
        <v/>
      </c>
      <c r="B596" s="401" t="str">
        <f t="shared" si="114"/>
        <v/>
      </c>
      <c r="C596" s="400" t="str">
        <f t="shared" si="115"/>
        <v/>
      </c>
      <c r="D596" s="411"/>
      <c r="E596" s="403" t="str">
        <f t="shared" si="116"/>
        <v/>
      </c>
      <c r="F596" s="403" t="str">
        <f t="shared" si="117"/>
        <v/>
      </c>
      <c r="G596" s="403" t="str">
        <f t="shared" si="118"/>
        <v/>
      </c>
      <c r="H596" s="403" t="str">
        <f t="shared" si="119"/>
        <v/>
      </c>
      <c r="I596" s="402"/>
      <c r="J596" s="402"/>
      <c r="K596" s="404"/>
      <c r="L596" s="405" t="str">
        <f t="shared" si="120"/>
        <v/>
      </c>
      <c r="M596" s="405" t="str">
        <f t="shared" si="121"/>
        <v/>
      </c>
    </row>
    <row r="597" spans="1:13" hidden="1" x14ac:dyDescent="0.25">
      <c r="A597" s="400" t="str">
        <f t="shared" si="113"/>
        <v/>
      </c>
      <c r="B597" s="401" t="str">
        <f t="shared" si="114"/>
        <v/>
      </c>
      <c r="C597" s="400" t="str">
        <f t="shared" si="115"/>
        <v/>
      </c>
      <c r="D597" s="411"/>
      <c r="E597" s="403" t="str">
        <f t="shared" si="116"/>
        <v/>
      </c>
      <c r="F597" s="403" t="str">
        <f t="shared" si="117"/>
        <v/>
      </c>
      <c r="G597" s="403" t="str">
        <f t="shared" si="118"/>
        <v/>
      </c>
      <c r="H597" s="403" t="str">
        <f t="shared" si="119"/>
        <v/>
      </c>
      <c r="I597" s="402"/>
      <c r="J597" s="402"/>
      <c r="K597" s="404"/>
      <c r="L597" s="405" t="str">
        <f t="shared" si="120"/>
        <v/>
      </c>
      <c r="M597" s="405" t="str">
        <f t="shared" si="121"/>
        <v/>
      </c>
    </row>
    <row r="598" spans="1:13" hidden="1" x14ac:dyDescent="0.25">
      <c r="A598" s="400" t="str">
        <f t="shared" si="113"/>
        <v/>
      </c>
      <c r="B598" s="401" t="str">
        <f t="shared" si="114"/>
        <v/>
      </c>
      <c r="C598" s="400" t="str">
        <f t="shared" si="115"/>
        <v/>
      </c>
      <c r="D598" s="411"/>
      <c r="E598" s="403" t="str">
        <f t="shared" si="116"/>
        <v/>
      </c>
      <c r="F598" s="403" t="str">
        <f t="shared" si="117"/>
        <v/>
      </c>
      <c r="G598" s="403" t="str">
        <f t="shared" si="118"/>
        <v/>
      </c>
      <c r="H598" s="403" t="str">
        <f t="shared" si="119"/>
        <v/>
      </c>
      <c r="I598" s="402"/>
      <c r="J598" s="402"/>
      <c r="K598" s="404"/>
      <c r="L598" s="405" t="str">
        <f t="shared" si="120"/>
        <v/>
      </c>
      <c r="M598" s="405" t="str">
        <f t="shared" si="121"/>
        <v/>
      </c>
    </row>
    <row r="599" spans="1:13" hidden="1" x14ac:dyDescent="0.25">
      <c r="A599" s="400" t="str">
        <f t="shared" si="113"/>
        <v/>
      </c>
      <c r="B599" s="401" t="str">
        <f t="shared" si="114"/>
        <v/>
      </c>
      <c r="C599" s="400" t="str">
        <f t="shared" si="115"/>
        <v/>
      </c>
      <c r="D599" s="411"/>
      <c r="E599" s="403" t="str">
        <f t="shared" si="116"/>
        <v/>
      </c>
      <c r="F599" s="403" t="str">
        <f t="shared" si="117"/>
        <v/>
      </c>
      <c r="G599" s="403" t="str">
        <f t="shared" si="118"/>
        <v/>
      </c>
      <c r="H599" s="403" t="str">
        <f t="shared" si="119"/>
        <v/>
      </c>
      <c r="I599" s="402"/>
      <c r="J599" s="402"/>
      <c r="K599" s="404"/>
      <c r="L599" s="405" t="str">
        <f t="shared" si="120"/>
        <v/>
      </c>
      <c r="M599" s="405" t="str">
        <f t="shared" si="121"/>
        <v/>
      </c>
    </row>
    <row r="600" spans="1:13" hidden="1" x14ac:dyDescent="0.25">
      <c r="A600" s="400" t="str">
        <f t="shared" si="113"/>
        <v/>
      </c>
      <c r="B600" s="401" t="str">
        <f t="shared" si="114"/>
        <v/>
      </c>
      <c r="C600" s="400" t="str">
        <f t="shared" si="115"/>
        <v/>
      </c>
      <c r="D600" s="411"/>
      <c r="E600" s="403" t="str">
        <f t="shared" si="116"/>
        <v/>
      </c>
      <c r="F600" s="403" t="str">
        <f t="shared" si="117"/>
        <v/>
      </c>
      <c r="G600" s="403" t="str">
        <f t="shared" si="118"/>
        <v/>
      </c>
      <c r="H600" s="403" t="str">
        <f t="shared" si="119"/>
        <v/>
      </c>
      <c r="I600" s="402"/>
      <c r="J600" s="402"/>
      <c r="K600" s="404"/>
      <c r="L600" s="405" t="str">
        <f t="shared" si="120"/>
        <v/>
      </c>
      <c r="M600" s="405" t="str">
        <f t="shared" si="121"/>
        <v/>
      </c>
    </row>
    <row r="601" spans="1:13" hidden="1" x14ac:dyDescent="0.25">
      <c r="A601" s="400" t="str">
        <f t="shared" si="113"/>
        <v/>
      </c>
      <c r="B601" s="401" t="str">
        <f t="shared" si="114"/>
        <v/>
      </c>
      <c r="C601" s="400" t="str">
        <f t="shared" si="115"/>
        <v/>
      </c>
      <c r="D601" s="411"/>
      <c r="E601" s="403" t="str">
        <f t="shared" si="116"/>
        <v/>
      </c>
      <c r="F601" s="403" t="str">
        <f t="shared" si="117"/>
        <v/>
      </c>
      <c r="G601" s="403" t="str">
        <f t="shared" si="118"/>
        <v/>
      </c>
      <c r="H601" s="403" t="str">
        <f t="shared" si="119"/>
        <v/>
      </c>
      <c r="I601" s="402"/>
      <c r="J601" s="402"/>
      <c r="K601" s="404"/>
      <c r="L601" s="405" t="str">
        <f t="shared" si="120"/>
        <v/>
      </c>
      <c r="M601" s="405" t="str">
        <f t="shared" si="121"/>
        <v/>
      </c>
    </row>
    <row r="602" spans="1:13" hidden="1" x14ac:dyDescent="0.25">
      <c r="A602" s="400" t="str">
        <f t="shared" si="113"/>
        <v/>
      </c>
      <c r="B602" s="401" t="str">
        <f t="shared" si="114"/>
        <v/>
      </c>
      <c r="C602" s="400" t="str">
        <f t="shared" si="115"/>
        <v/>
      </c>
      <c r="D602" s="411"/>
      <c r="E602" s="403" t="str">
        <f t="shared" si="116"/>
        <v/>
      </c>
      <c r="F602" s="403" t="str">
        <f t="shared" si="117"/>
        <v/>
      </c>
      <c r="G602" s="403" t="str">
        <f t="shared" si="118"/>
        <v/>
      </c>
      <c r="H602" s="403" t="str">
        <f t="shared" si="119"/>
        <v/>
      </c>
      <c r="I602" s="402"/>
      <c r="J602" s="402"/>
      <c r="K602" s="404"/>
      <c r="L602" s="405" t="str">
        <f t="shared" si="120"/>
        <v/>
      </c>
      <c r="M602" s="405" t="str">
        <f t="shared" si="121"/>
        <v/>
      </c>
    </row>
    <row r="603" spans="1:13" hidden="1" x14ac:dyDescent="0.25">
      <c r="A603" s="400" t="str">
        <f t="shared" si="113"/>
        <v/>
      </c>
      <c r="B603" s="401" t="str">
        <f t="shared" si="114"/>
        <v/>
      </c>
      <c r="C603" s="400" t="str">
        <f t="shared" si="115"/>
        <v/>
      </c>
      <c r="D603" s="411"/>
      <c r="E603" s="403" t="str">
        <f t="shared" si="116"/>
        <v/>
      </c>
      <c r="F603" s="403" t="str">
        <f t="shared" si="117"/>
        <v/>
      </c>
      <c r="G603" s="403" t="str">
        <f t="shared" si="118"/>
        <v/>
      </c>
      <c r="H603" s="403" t="str">
        <f t="shared" si="119"/>
        <v/>
      </c>
      <c r="I603" s="402"/>
      <c r="J603" s="402"/>
      <c r="K603" s="404"/>
      <c r="L603" s="405" t="str">
        <f t="shared" si="120"/>
        <v/>
      </c>
      <c r="M603" s="405" t="str">
        <f t="shared" si="121"/>
        <v/>
      </c>
    </row>
    <row r="604" spans="1:13" hidden="1" x14ac:dyDescent="0.25">
      <c r="A604" s="400" t="str">
        <f t="shared" si="113"/>
        <v/>
      </c>
      <c r="B604" s="401" t="str">
        <f t="shared" si="114"/>
        <v/>
      </c>
      <c r="C604" s="400" t="str">
        <f t="shared" si="115"/>
        <v/>
      </c>
      <c r="D604" s="411"/>
      <c r="E604" s="403" t="str">
        <f t="shared" si="116"/>
        <v/>
      </c>
      <c r="F604" s="403" t="str">
        <f t="shared" si="117"/>
        <v/>
      </c>
      <c r="G604" s="403" t="str">
        <f t="shared" si="118"/>
        <v/>
      </c>
      <c r="H604" s="403" t="str">
        <f t="shared" si="119"/>
        <v/>
      </c>
      <c r="I604" s="402"/>
      <c r="J604" s="402"/>
      <c r="K604" s="404"/>
      <c r="L604" s="405" t="str">
        <f t="shared" si="120"/>
        <v/>
      </c>
      <c r="M604" s="405" t="str">
        <f t="shared" si="121"/>
        <v/>
      </c>
    </row>
    <row r="605" spans="1:13" hidden="1" x14ac:dyDescent="0.25">
      <c r="A605" s="400" t="str">
        <f t="shared" si="113"/>
        <v/>
      </c>
      <c r="B605" s="401" t="str">
        <f t="shared" si="114"/>
        <v/>
      </c>
      <c r="C605" s="400" t="str">
        <f t="shared" si="115"/>
        <v/>
      </c>
      <c r="D605" s="411"/>
      <c r="E605" s="403" t="str">
        <f t="shared" si="116"/>
        <v/>
      </c>
      <c r="F605" s="403" t="str">
        <f t="shared" si="117"/>
        <v/>
      </c>
      <c r="G605" s="403" t="str">
        <f t="shared" si="118"/>
        <v/>
      </c>
      <c r="H605" s="403" t="str">
        <f t="shared" si="119"/>
        <v/>
      </c>
      <c r="I605" s="402"/>
      <c r="J605" s="402"/>
      <c r="K605" s="404"/>
      <c r="L605" s="405" t="str">
        <f t="shared" si="120"/>
        <v/>
      </c>
      <c r="M605" s="405" t="str">
        <f t="shared" si="121"/>
        <v/>
      </c>
    </row>
    <row r="606" spans="1:13" hidden="1" x14ac:dyDescent="0.25">
      <c r="A606" s="400" t="str">
        <f t="shared" si="113"/>
        <v/>
      </c>
      <c r="B606" s="401" t="str">
        <f t="shared" si="114"/>
        <v/>
      </c>
      <c r="C606" s="400" t="str">
        <f t="shared" si="115"/>
        <v/>
      </c>
      <c r="D606" s="411"/>
      <c r="E606" s="403" t="str">
        <f t="shared" si="116"/>
        <v/>
      </c>
      <c r="F606" s="403" t="str">
        <f t="shared" si="117"/>
        <v/>
      </c>
      <c r="G606" s="403" t="str">
        <f t="shared" si="118"/>
        <v/>
      </c>
      <c r="H606" s="403" t="str">
        <f t="shared" si="119"/>
        <v/>
      </c>
      <c r="I606" s="402"/>
      <c r="J606" s="402"/>
      <c r="K606" s="404"/>
      <c r="L606" s="405" t="str">
        <f t="shared" si="120"/>
        <v/>
      </c>
      <c r="M606" s="405" t="str">
        <f t="shared" si="121"/>
        <v/>
      </c>
    </row>
    <row r="607" spans="1:13" hidden="1" x14ac:dyDescent="0.25">
      <c r="A607" s="400" t="str">
        <f t="shared" si="113"/>
        <v/>
      </c>
      <c r="B607" s="401" t="str">
        <f t="shared" si="114"/>
        <v/>
      </c>
      <c r="C607" s="400" t="str">
        <f t="shared" si="115"/>
        <v/>
      </c>
      <c r="D607" s="411"/>
      <c r="E607" s="403" t="str">
        <f t="shared" si="116"/>
        <v/>
      </c>
      <c r="F607" s="403" t="str">
        <f t="shared" si="117"/>
        <v/>
      </c>
      <c r="G607" s="403" t="str">
        <f t="shared" si="118"/>
        <v/>
      </c>
      <c r="H607" s="403" t="str">
        <f t="shared" si="119"/>
        <v/>
      </c>
      <c r="I607" s="402"/>
      <c r="J607" s="402"/>
      <c r="K607" s="404"/>
      <c r="L607" s="405" t="str">
        <f t="shared" si="120"/>
        <v/>
      </c>
      <c r="M607" s="405" t="str">
        <f t="shared" si="121"/>
        <v/>
      </c>
    </row>
    <row r="608" spans="1:13" hidden="1" x14ac:dyDescent="0.25">
      <c r="A608" s="400" t="str">
        <f t="shared" si="113"/>
        <v/>
      </c>
      <c r="B608" s="401" t="str">
        <f t="shared" si="114"/>
        <v/>
      </c>
      <c r="C608" s="400" t="str">
        <f t="shared" si="115"/>
        <v/>
      </c>
      <c r="D608" s="411"/>
      <c r="E608" s="403" t="str">
        <f t="shared" si="116"/>
        <v/>
      </c>
      <c r="F608" s="403" t="str">
        <f t="shared" si="117"/>
        <v/>
      </c>
      <c r="G608" s="403" t="str">
        <f t="shared" si="118"/>
        <v/>
      </c>
      <c r="H608" s="403" t="str">
        <f t="shared" si="119"/>
        <v/>
      </c>
      <c r="I608" s="402"/>
      <c r="J608" s="402"/>
      <c r="K608" s="404"/>
      <c r="L608" s="405" t="str">
        <f t="shared" si="120"/>
        <v/>
      </c>
      <c r="M608" s="405" t="str">
        <f t="shared" si="121"/>
        <v/>
      </c>
    </row>
    <row r="609" spans="1:13" hidden="1" x14ac:dyDescent="0.25">
      <c r="A609" s="400" t="str">
        <f t="shared" si="113"/>
        <v/>
      </c>
      <c r="B609" s="401" t="str">
        <f t="shared" si="114"/>
        <v/>
      </c>
      <c r="C609" s="400" t="str">
        <f t="shared" si="115"/>
        <v/>
      </c>
      <c r="D609" s="411"/>
      <c r="E609" s="403" t="str">
        <f t="shared" si="116"/>
        <v/>
      </c>
      <c r="F609" s="403" t="str">
        <f t="shared" si="117"/>
        <v/>
      </c>
      <c r="G609" s="403" t="str">
        <f t="shared" si="118"/>
        <v/>
      </c>
      <c r="H609" s="403" t="str">
        <f t="shared" si="119"/>
        <v/>
      </c>
      <c r="I609" s="402"/>
      <c r="J609" s="402"/>
      <c r="K609" s="404"/>
      <c r="L609" s="405" t="str">
        <f t="shared" si="120"/>
        <v/>
      </c>
      <c r="M609" s="405" t="str">
        <f t="shared" si="121"/>
        <v/>
      </c>
    </row>
    <row r="610" spans="1:13" hidden="1" x14ac:dyDescent="0.25">
      <c r="A610" s="400" t="str">
        <f t="shared" si="113"/>
        <v/>
      </c>
      <c r="B610" s="401" t="str">
        <f t="shared" si="114"/>
        <v/>
      </c>
      <c r="C610" s="400" t="str">
        <f t="shared" si="115"/>
        <v/>
      </c>
      <c r="D610" s="411"/>
      <c r="E610" s="403" t="str">
        <f t="shared" si="116"/>
        <v/>
      </c>
      <c r="F610" s="403" t="str">
        <f t="shared" si="117"/>
        <v/>
      </c>
      <c r="G610" s="403" t="str">
        <f t="shared" si="118"/>
        <v/>
      </c>
      <c r="H610" s="403" t="str">
        <f t="shared" si="119"/>
        <v/>
      </c>
      <c r="I610" s="402"/>
      <c r="J610" s="402"/>
      <c r="K610" s="404"/>
      <c r="L610" s="405" t="str">
        <f t="shared" si="120"/>
        <v/>
      </c>
      <c r="M610" s="405" t="str">
        <f t="shared" si="121"/>
        <v/>
      </c>
    </row>
    <row r="611" spans="1:13" hidden="1" x14ac:dyDescent="0.25">
      <c r="A611" s="400" t="str">
        <f t="shared" si="113"/>
        <v/>
      </c>
      <c r="B611" s="401" t="str">
        <f t="shared" si="114"/>
        <v/>
      </c>
      <c r="C611" s="400" t="str">
        <f t="shared" si="115"/>
        <v/>
      </c>
      <c r="D611" s="411"/>
      <c r="E611" s="403" t="str">
        <f t="shared" si="116"/>
        <v/>
      </c>
      <c r="F611" s="403" t="str">
        <f t="shared" si="117"/>
        <v/>
      </c>
      <c r="G611" s="403" t="str">
        <f t="shared" si="118"/>
        <v/>
      </c>
      <c r="H611" s="403" t="str">
        <f t="shared" si="119"/>
        <v/>
      </c>
      <c r="I611" s="402"/>
      <c r="J611" s="402"/>
      <c r="K611" s="404"/>
      <c r="L611" s="405" t="str">
        <f t="shared" si="120"/>
        <v/>
      </c>
      <c r="M611" s="405" t="str">
        <f t="shared" si="121"/>
        <v/>
      </c>
    </row>
    <row r="612" spans="1:13" hidden="1" x14ac:dyDescent="0.25">
      <c r="A612" s="400" t="str">
        <f t="shared" si="113"/>
        <v/>
      </c>
      <c r="B612" s="401" t="str">
        <f t="shared" si="114"/>
        <v/>
      </c>
      <c r="C612" s="400" t="str">
        <f t="shared" si="115"/>
        <v/>
      </c>
      <c r="D612" s="411"/>
      <c r="E612" s="403" t="str">
        <f t="shared" si="116"/>
        <v/>
      </c>
      <c r="F612" s="403" t="str">
        <f t="shared" si="117"/>
        <v/>
      </c>
      <c r="G612" s="403" t="str">
        <f t="shared" si="118"/>
        <v/>
      </c>
      <c r="H612" s="403" t="str">
        <f t="shared" si="119"/>
        <v/>
      </c>
      <c r="I612" s="402"/>
      <c r="J612" s="402"/>
      <c r="K612" s="404"/>
      <c r="L612" s="405" t="str">
        <f t="shared" si="120"/>
        <v/>
      </c>
      <c r="M612" s="405" t="str">
        <f t="shared" si="121"/>
        <v/>
      </c>
    </row>
    <row r="613" spans="1:13" hidden="1" x14ac:dyDescent="0.25">
      <c r="A613" s="400" t="str">
        <f t="shared" si="113"/>
        <v/>
      </c>
      <c r="B613" s="401" t="str">
        <f t="shared" si="114"/>
        <v/>
      </c>
      <c r="C613" s="400" t="str">
        <f t="shared" si="115"/>
        <v/>
      </c>
      <c r="D613" s="411"/>
      <c r="E613" s="403" t="str">
        <f t="shared" si="116"/>
        <v/>
      </c>
      <c r="F613" s="403" t="str">
        <f t="shared" si="117"/>
        <v/>
      </c>
      <c r="G613" s="403" t="str">
        <f t="shared" si="118"/>
        <v/>
      </c>
      <c r="H613" s="403" t="str">
        <f t="shared" si="119"/>
        <v/>
      </c>
      <c r="I613" s="402"/>
      <c r="J613" s="402"/>
      <c r="K613" s="404"/>
      <c r="L613" s="405" t="str">
        <f t="shared" si="120"/>
        <v/>
      </c>
      <c r="M613" s="405" t="str">
        <f t="shared" si="121"/>
        <v/>
      </c>
    </row>
    <row r="614" spans="1:13" hidden="1" x14ac:dyDescent="0.25">
      <c r="A614" s="400" t="str">
        <f t="shared" si="113"/>
        <v/>
      </c>
      <c r="B614" s="401" t="str">
        <f t="shared" si="114"/>
        <v/>
      </c>
      <c r="C614" s="400" t="str">
        <f t="shared" si="115"/>
        <v/>
      </c>
      <c r="D614" s="411"/>
      <c r="E614" s="403" t="str">
        <f t="shared" si="116"/>
        <v/>
      </c>
      <c r="F614" s="403" t="str">
        <f t="shared" si="117"/>
        <v/>
      </c>
      <c r="G614" s="403" t="str">
        <f t="shared" si="118"/>
        <v/>
      </c>
      <c r="H614" s="403" t="str">
        <f t="shared" si="119"/>
        <v/>
      </c>
      <c r="I614" s="402"/>
      <c r="J614" s="402"/>
      <c r="K614" s="404"/>
      <c r="L614" s="405" t="str">
        <f t="shared" si="120"/>
        <v/>
      </c>
      <c r="M614" s="405" t="str">
        <f t="shared" si="121"/>
        <v/>
      </c>
    </row>
    <row r="615" spans="1:13" hidden="1" x14ac:dyDescent="0.25">
      <c r="A615" s="400" t="str">
        <f t="shared" si="113"/>
        <v/>
      </c>
      <c r="B615" s="401" t="str">
        <f t="shared" si="114"/>
        <v/>
      </c>
      <c r="C615" s="400" t="str">
        <f t="shared" si="115"/>
        <v/>
      </c>
      <c r="D615" s="411"/>
      <c r="E615" s="403" t="str">
        <f t="shared" si="116"/>
        <v/>
      </c>
      <c r="F615" s="403" t="str">
        <f t="shared" si="117"/>
        <v/>
      </c>
      <c r="G615" s="403" t="str">
        <f t="shared" si="118"/>
        <v/>
      </c>
      <c r="H615" s="403" t="str">
        <f t="shared" si="119"/>
        <v/>
      </c>
      <c r="I615" s="402"/>
      <c r="J615" s="402"/>
      <c r="K615" s="404"/>
      <c r="L615" s="405" t="str">
        <f t="shared" si="120"/>
        <v/>
      </c>
      <c r="M615" s="405" t="str">
        <f t="shared" si="121"/>
        <v/>
      </c>
    </row>
    <row r="616" spans="1:13" hidden="1" x14ac:dyDescent="0.25">
      <c r="A616" s="400" t="str">
        <f t="shared" si="113"/>
        <v/>
      </c>
      <c r="B616" s="401" t="str">
        <f t="shared" si="114"/>
        <v/>
      </c>
      <c r="C616" s="400" t="str">
        <f t="shared" si="115"/>
        <v/>
      </c>
      <c r="D616" s="411"/>
      <c r="E616" s="403" t="str">
        <f t="shared" si="116"/>
        <v/>
      </c>
      <c r="F616" s="403" t="str">
        <f t="shared" si="117"/>
        <v/>
      </c>
      <c r="G616" s="403" t="str">
        <f t="shared" si="118"/>
        <v/>
      </c>
      <c r="H616" s="403" t="str">
        <f t="shared" si="119"/>
        <v/>
      </c>
      <c r="I616" s="402"/>
      <c r="J616" s="402"/>
      <c r="K616" s="404"/>
      <c r="L616" s="405" t="str">
        <f t="shared" si="120"/>
        <v/>
      </c>
      <c r="M616" s="405" t="str">
        <f t="shared" si="121"/>
        <v/>
      </c>
    </row>
    <row r="617" spans="1:13" hidden="1" x14ac:dyDescent="0.25">
      <c r="A617" s="400" t="str">
        <f t="shared" si="113"/>
        <v/>
      </c>
      <c r="B617" s="401" t="str">
        <f t="shared" si="114"/>
        <v/>
      </c>
      <c r="C617" s="400" t="str">
        <f t="shared" si="115"/>
        <v/>
      </c>
      <c r="D617" s="411"/>
      <c r="E617" s="403" t="str">
        <f t="shared" si="116"/>
        <v/>
      </c>
      <c r="F617" s="403" t="str">
        <f t="shared" si="117"/>
        <v/>
      </c>
      <c r="G617" s="403" t="str">
        <f t="shared" si="118"/>
        <v/>
      </c>
      <c r="H617" s="403" t="str">
        <f t="shared" si="119"/>
        <v/>
      </c>
      <c r="I617" s="402"/>
      <c r="J617" s="402"/>
      <c r="K617" s="404"/>
      <c r="L617" s="405" t="str">
        <f t="shared" si="120"/>
        <v/>
      </c>
      <c r="M617" s="405" t="str">
        <f t="shared" si="121"/>
        <v/>
      </c>
    </row>
    <row r="618" spans="1:13" hidden="1" x14ac:dyDescent="0.25">
      <c r="A618" s="400" t="str">
        <f t="shared" si="113"/>
        <v/>
      </c>
      <c r="B618" s="401" t="str">
        <f t="shared" si="114"/>
        <v/>
      </c>
      <c r="C618" s="400" t="str">
        <f t="shared" si="115"/>
        <v/>
      </c>
      <c r="D618" s="411"/>
      <c r="E618" s="403" t="str">
        <f t="shared" si="116"/>
        <v/>
      </c>
      <c r="F618" s="403" t="str">
        <f t="shared" si="117"/>
        <v/>
      </c>
      <c r="G618" s="403" t="str">
        <f t="shared" si="118"/>
        <v/>
      </c>
      <c r="H618" s="403" t="str">
        <f t="shared" si="119"/>
        <v/>
      </c>
      <c r="I618" s="402"/>
      <c r="J618" s="402"/>
      <c r="K618" s="404"/>
      <c r="L618" s="405" t="str">
        <f t="shared" si="120"/>
        <v/>
      </c>
      <c r="M618" s="405" t="str">
        <f t="shared" si="121"/>
        <v/>
      </c>
    </row>
    <row r="619" spans="1:13" hidden="1" x14ac:dyDescent="0.25">
      <c r="A619" s="400" t="str">
        <f t="shared" si="113"/>
        <v/>
      </c>
      <c r="B619" s="401" t="str">
        <f t="shared" si="114"/>
        <v/>
      </c>
      <c r="C619" s="400" t="str">
        <f t="shared" si="115"/>
        <v/>
      </c>
      <c r="D619" s="411"/>
      <c r="E619" s="403" t="str">
        <f t="shared" si="116"/>
        <v/>
      </c>
      <c r="F619" s="403" t="str">
        <f t="shared" si="117"/>
        <v/>
      </c>
      <c r="G619" s="403" t="str">
        <f t="shared" si="118"/>
        <v/>
      </c>
      <c r="H619" s="403" t="str">
        <f t="shared" si="119"/>
        <v/>
      </c>
      <c r="I619" s="402"/>
      <c r="J619" s="402"/>
      <c r="K619" s="404"/>
      <c r="L619" s="405" t="str">
        <f t="shared" si="120"/>
        <v/>
      </c>
      <c r="M619" s="405" t="str">
        <f t="shared" si="121"/>
        <v/>
      </c>
    </row>
    <row r="620" spans="1:13" hidden="1" x14ac:dyDescent="0.25">
      <c r="A620" s="400" t="str">
        <f t="shared" si="113"/>
        <v/>
      </c>
      <c r="B620" s="401" t="str">
        <f t="shared" si="114"/>
        <v/>
      </c>
      <c r="C620" s="400" t="str">
        <f t="shared" si="115"/>
        <v/>
      </c>
      <c r="D620" s="411"/>
      <c r="E620" s="403" t="str">
        <f t="shared" si="116"/>
        <v/>
      </c>
      <c r="F620" s="403" t="str">
        <f t="shared" si="117"/>
        <v/>
      </c>
      <c r="G620" s="403" t="str">
        <f t="shared" si="118"/>
        <v/>
      </c>
      <c r="H620" s="403" t="str">
        <f t="shared" si="119"/>
        <v/>
      </c>
      <c r="I620" s="402"/>
      <c r="J620" s="402"/>
      <c r="K620" s="404"/>
      <c r="L620" s="405" t="str">
        <f t="shared" si="120"/>
        <v/>
      </c>
      <c r="M620" s="405" t="str">
        <f t="shared" si="121"/>
        <v/>
      </c>
    </row>
    <row r="621" spans="1:13" hidden="1" x14ac:dyDescent="0.25">
      <c r="A621" s="400" t="str">
        <f t="shared" si="113"/>
        <v/>
      </c>
      <c r="B621" s="401" t="str">
        <f t="shared" si="114"/>
        <v/>
      </c>
      <c r="C621" s="400" t="str">
        <f t="shared" si="115"/>
        <v/>
      </c>
      <c r="D621" s="411"/>
      <c r="E621" s="403" t="str">
        <f t="shared" si="116"/>
        <v/>
      </c>
      <c r="F621" s="403" t="str">
        <f t="shared" si="117"/>
        <v/>
      </c>
      <c r="G621" s="403" t="str">
        <f t="shared" si="118"/>
        <v/>
      </c>
      <c r="H621" s="403" t="str">
        <f t="shared" si="119"/>
        <v/>
      </c>
      <c r="I621" s="402"/>
      <c r="J621" s="402"/>
      <c r="K621" s="404"/>
      <c r="L621" s="405" t="str">
        <f t="shared" si="120"/>
        <v/>
      </c>
      <c r="M621" s="405" t="str">
        <f t="shared" si="121"/>
        <v/>
      </c>
    </row>
    <row r="622" spans="1:13" hidden="1" x14ac:dyDescent="0.25">
      <c r="A622" s="400" t="str">
        <f t="shared" si="113"/>
        <v/>
      </c>
      <c r="B622" s="401" t="str">
        <f t="shared" si="114"/>
        <v/>
      </c>
      <c r="C622" s="400" t="str">
        <f t="shared" si="115"/>
        <v/>
      </c>
      <c r="D622" s="411"/>
      <c r="E622" s="403" t="str">
        <f t="shared" si="116"/>
        <v/>
      </c>
      <c r="F622" s="403" t="str">
        <f t="shared" si="117"/>
        <v/>
      </c>
      <c r="G622" s="403" t="str">
        <f t="shared" si="118"/>
        <v/>
      </c>
      <c r="H622" s="403" t="str">
        <f t="shared" si="119"/>
        <v/>
      </c>
      <c r="I622" s="402"/>
      <c r="J622" s="402"/>
      <c r="K622" s="404"/>
      <c r="L622" s="405" t="str">
        <f t="shared" si="120"/>
        <v/>
      </c>
      <c r="M622" s="405" t="str">
        <f t="shared" si="121"/>
        <v/>
      </c>
    </row>
    <row r="623" spans="1:13" hidden="1" x14ac:dyDescent="0.25">
      <c r="A623" s="400" t="str">
        <f t="shared" si="113"/>
        <v/>
      </c>
      <c r="B623" s="401" t="str">
        <f t="shared" si="114"/>
        <v/>
      </c>
      <c r="C623" s="400" t="str">
        <f t="shared" si="115"/>
        <v/>
      </c>
      <c r="D623" s="411"/>
      <c r="E623" s="403" t="str">
        <f t="shared" si="116"/>
        <v/>
      </c>
      <c r="F623" s="403" t="str">
        <f t="shared" si="117"/>
        <v/>
      </c>
      <c r="G623" s="403" t="str">
        <f t="shared" si="118"/>
        <v/>
      </c>
      <c r="H623" s="403" t="str">
        <f t="shared" si="119"/>
        <v/>
      </c>
      <c r="I623" s="402"/>
      <c r="J623" s="402"/>
      <c r="K623" s="404"/>
      <c r="L623" s="405" t="str">
        <f t="shared" si="120"/>
        <v/>
      </c>
      <c r="M623" s="405" t="str">
        <f t="shared" si="121"/>
        <v/>
      </c>
    </row>
    <row r="624" spans="1:13" hidden="1" x14ac:dyDescent="0.25">
      <c r="A624" s="400" t="str">
        <f t="shared" si="113"/>
        <v/>
      </c>
      <c r="B624" s="401" t="str">
        <f t="shared" si="114"/>
        <v/>
      </c>
      <c r="C624" s="400" t="str">
        <f t="shared" si="115"/>
        <v/>
      </c>
      <c r="D624" s="411"/>
      <c r="E624" s="403" t="str">
        <f t="shared" si="116"/>
        <v/>
      </c>
      <c r="F624" s="403" t="str">
        <f t="shared" si="117"/>
        <v/>
      </c>
      <c r="G624" s="403" t="str">
        <f t="shared" si="118"/>
        <v/>
      </c>
      <c r="H624" s="403" t="str">
        <f t="shared" si="119"/>
        <v/>
      </c>
      <c r="I624" s="402"/>
      <c r="J624" s="402"/>
      <c r="K624" s="404"/>
      <c r="L624" s="405" t="str">
        <f t="shared" si="120"/>
        <v/>
      </c>
      <c r="M624" s="405" t="str">
        <f t="shared" si="121"/>
        <v/>
      </c>
    </row>
    <row r="625" spans="1:13" hidden="1" x14ac:dyDescent="0.25">
      <c r="A625" s="400" t="str">
        <f t="shared" si="113"/>
        <v/>
      </c>
      <c r="B625" s="401" t="str">
        <f t="shared" si="114"/>
        <v/>
      </c>
      <c r="C625" s="400" t="str">
        <f t="shared" si="115"/>
        <v/>
      </c>
      <c r="D625" s="411"/>
      <c r="E625" s="403" t="str">
        <f t="shared" si="116"/>
        <v/>
      </c>
      <c r="F625" s="403" t="str">
        <f t="shared" si="117"/>
        <v/>
      </c>
      <c r="G625" s="403" t="str">
        <f t="shared" si="118"/>
        <v/>
      </c>
      <c r="H625" s="403" t="str">
        <f t="shared" si="119"/>
        <v/>
      </c>
      <c r="I625" s="402"/>
      <c r="J625" s="402"/>
      <c r="K625" s="404"/>
      <c r="L625" s="405" t="str">
        <f t="shared" si="120"/>
        <v/>
      </c>
      <c r="M625" s="405" t="str">
        <f t="shared" si="121"/>
        <v/>
      </c>
    </row>
    <row r="626" spans="1:13" hidden="1" x14ac:dyDescent="0.25">
      <c r="A626" s="400" t="str">
        <f t="shared" si="113"/>
        <v/>
      </c>
      <c r="B626" s="401" t="str">
        <f t="shared" si="114"/>
        <v/>
      </c>
      <c r="C626" s="400" t="str">
        <f t="shared" si="115"/>
        <v/>
      </c>
      <c r="D626" s="411"/>
      <c r="E626" s="403" t="str">
        <f t="shared" si="116"/>
        <v/>
      </c>
      <c r="F626" s="403" t="str">
        <f t="shared" si="117"/>
        <v/>
      </c>
      <c r="G626" s="403" t="str">
        <f t="shared" si="118"/>
        <v/>
      </c>
      <c r="H626" s="403" t="str">
        <f t="shared" si="119"/>
        <v/>
      </c>
      <c r="I626" s="402"/>
      <c r="J626" s="402"/>
      <c r="K626" s="404"/>
      <c r="L626" s="405" t="str">
        <f t="shared" si="120"/>
        <v/>
      </c>
      <c r="M626" s="405" t="str">
        <f t="shared" si="121"/>
        <v/>
      </c>
    </row>
    <row r="627" spans="1:13" hidden="1" x14ac:dyDescent="0.25">
      <c r="A627" s="400" t="str">
        <f t="shared" si="113"/>
        <v/>
      </c>
      <c r="B627" s="401" t="str">
        <f t="shared" si="114"/>
        <v/>
      </c>
      <c r="C627" s="400" t="str">
        <f t="shared" si="115"/>
        <v/>
      </c>
      <c r="D627" s="411"/>
      <c r="E627" s="403" t="str">
        <f t="shared" si="116"/>
        <v/>
      </c>
      <c r="F627" s="403" t="str">
        <f t="shared" si="117"/>
        <v/>
      </c>
      <c r="G627" s="403" t="str">
        <f t="shared" si="118"/>
        <v/>
      </c>
      <c r="H627" s="403" t="str">
        <f t="shared" si="119"/>
        <v/>
      </c>
      <c r="I627" s="402"/>
      <c r="J627" s="402"/>
      <c r="K627" s="404"/>
      <c r="L627" s="405" t="str">
        <f t="shared" si="120"/>
        <v/>
      </c>
      <c r="M627" s="405" t="str">
        <f t="shared" si="121"/>
        <v/>
      </c>
    </row>
    <row r="628" spans="1:13" hidden="1" x14ac:dyDescent="0.25">
      <c r="A628" s="400" t="str">
        <f t="shared" si="113"/>
        <v/>
      </c>
      <c r="B628" s="401" t="str">
        <f t="shared" si="114"/>
        <v/>
      </c>
      <c r="C628" s="400" t="str">
        <f t="shared" si="115"/>
        <v/>
      </c>
      <c r="D628" s="411"/>
      <c r="E628" s="403" t="str">
        <f t="shared" si="116"/>
        <v/>
      </c>
      <c r="F628" s="403" t="str">
        <f t="shared" si="117"/>
        <v/>
      </c>
      <c r="G628" s="403" t="str">
        <f t="shared" si="118"/>
        <v/>
      </c>
      <c r="H628" s="403" t="str">
        <f t="shared" si="119"/>
        <v/>
      </c>
      <c r="I628" s="402"/>
      <c r="J628" s="402"/>
      <c r="K628" s="404"/>
      <c r="L628" s="405" t="str">
        <f t="shared" si="120"/>
        <v/>
      </c>
      <c r="M628" s="405" t="str">
        <f t="shared" si="121"/>
        <v/>
      </c>
    </row>
    <row r="629" spans="1:13" hidden="1" x14ac:dyDescent="0.25">
      <c r="A629" s="400" t="str">
        <f t="shared" si="113"/>
        <v/>
      </c>
      <c r="B629" s="401" t="str">
        <f t="shared" si="114"/>
        <v/>
      </c>
      <c r="C629" s="400" t="str">
        <f t="shared" si="115"/>
        <v/>
      </c>
      <c r="D629" s="411"/>
      <c r="E629" s="403" t="str">
        <f t="shared" si="116"/>
        <v/>
      </c>
      <c r="F629" s="403" t="str">
        <f t="shared" si="117"/>
        <v/>
      </c>
      <c r="G629" s="403" t="str">
        <f t="shared" si="118"/>
        <v/>
      </c>
      <c r="H629" s="403" t="str">
        <f t="shared" si="119"/>
        <v/>
      </c>
      <c r="I629" s="402"/>
      <c r="J629" s="402"/>
      <c r="K629" s="404"/>
      <c r="L629" s="405" t="str">
        <f t="shared" si="120"/>
        <v/>
      </c>
      <c r="M629" s="405" t="str">
        <f t="shared" si="121"/>
        <v/>
      </c>
    </row>
    <row r="630" spans="1:13" hidden="1" x14ac:dyDescent="0.25">
      <c r="A630" s="400" t="str">
        <f t="shared" si="113"/>
        <v/>
      </c>
      <c r="B630" s="401" t="str">
        <f t="shared" si="114"/>
        <v/>
      </c>
      <c r="C630" s="400" t="str">
        <f t="shared" si="115"/>
        <v/>
      </c>
      <c r="D630" s="411"/>
      <c r="E630" s="403" t="str">
        <f t="shared" si="116"/>
        <v/>
      </c>
      <c r="F630" s="403" t="str">
        <f t="shared" si="117"/>
        <v/>
      </c>
      <c r="G630" s="403" t="str">
        <f t="shared" si="118"/>
        <v/>
      </c>
      <c r="H630" s="403" t="str">
        <f t="shared" si="119"/>
        <v/>
      </c>
      <c r="I630" s="402"/>
      <c r="J630" s="402"/>
      <c r="K630" s="404"/>
      <c r="L630" s="405" t="str">
        <f t="shared" si="120"/>
        <v/>
      </c>
      <c r="M630" s="405" t="str">
        <f t="shared" si="121"/>
        <v/>
      </c>
    </row>
    <row r="631" spans="1:13" hidden="1" x14ac:dyDescent="0.25">
      <c r="A631" s="400" t="str">
        <f t="shared" si="113"/>
        <v/>
      </c>
      <c r="B631" s="401" t="str">
        <f t="shared" si="114"/>
        <v/>
      </c>
      <c r="C631" s="400" t="str">
        <f t="shared" si="115"/>
        <v/>
      </c>
      <c r="D631" s="411"/>
      <c r="E631" s="403" t="str">
        <f t="shared" si="116"/>
        <v/>
      </c>
      <c r="F631" s="403" t="str">
        <f t="shared" si="117"/>
        <v/>
      </c>
      <c r="G631" s="403" t="str">
        <f t="shared" si="118"/>
        <v/>
      </c>
      <c r="H631" s="403" t="str">
        <f t="shared" si="119"/>
        <v/>
      </c>
      <c r="I631" s="402"/>
      <c r="J631" s="402"/>
      <c r="K631" s="404"/>
      <c r="L631" s="405" t="str">
        <f t="shared" si="120"/>
        <v/>
      </c>
      <c r="M631" s="405" t="str">
        <f t="shared" si="121"/>
        <v/>
      </c>
    </row>
    <row r="632" spans="1:13" hidden="1" x14ac:dyDescent="0.25">
      <c r="A632" s="400" t="str">
        <f t="shared" si="113"/>
        <v/>
      </c>
      <c r="B632" s="401" t="str">
        <f t="shared" si="114"/>
        <v/>
      </c>
      <c r="C632" s="400" t="str">
        <f t="shared" si="115"/>
        <v/>
      </c>
      <c r="D632" s="411"/>
      <c r="E632" s="403" t="str">
        <f t="shared" si="116"/>
        <v/>
      </c>
      <c r="F632" s="403" t="str">
        <f t="shared" si="117"/>
        <v/>
      </c>
      <c r="G632" s="403" t="str">
        <f t="shared" si="118"/>
        <v/>
      </c>
      <c r="H632" s="403" t="str">
        <f t="shared" si="119"/>
        <v/>
      </c>
      <c r="I632" s="402"/>
      <c r="J632" s="402"/>
      <c r="K632" s="404"/>
      <c r="L632" s="405" t="str">
        <f t="shared" si="120"/>
        <v/>
      </c>
      <c r="M632" s="405" t="str">
        <f t="shared" si="121"/>
        <v/>
      </c>
    </row>
    <row r="633" spans="1:13" hidden="1" x14ac:dyDescent="0.25">
      <c r="A633" s="400" t="str">
        <f t="shared" si="113"/>
        <v/>
      </c>
      <c r="B633" s="401" t="str">
        <f t="shared" si="114"/>
        <v/>
      </c>
      <c r="C633" s="400" t="str">
        <f t="shared" si="115"/>
        <v/>
      </c>
      <c r="D633" s="411"/>
      <c r="E633" s="403" t="str">
        <f t="shared" si="116"/>
        <v/>
      </c>
      <c r="F633" s="403" t="str">
        <f t="shared" si="117"/>
        <v/>
      </c>
      <c r="G633" s="403" t="str">
        <f t="shared" si="118"/>
        <v/>
      </c>
      <c r="H633" s="403" t="str">
        <f t="shared" si="119"/>
        <v/>
      </c>
      <c r="I633" s="402"/>
      <c r="J633" s="402"/>
      <c r="K633" s="404"/>
      <c r="L633" s="405" t="str">
        <f t="shared" si="120"/>
        <v/>
      </c>
      <c r="M633" s="405" t="str">
        <f t="shared" si="121"/>
        <v/>
      </c>
    </row>
    <row r="634" spans="1:13" hidden="1" x14ac:dyDescent="0.25">
      <c r="A634" s="400" t="str">
        <f t="shared" si="113"/>
        <v/>
      </c>
      <c r="B634" s="401" t="str">
        <f t="shared" si="114"/>
        <v/>
      </c>
      <c r="C634" s="400" t="str">
        <f t="shared" si="115"/>
        <v/>
      </c>
      <c r="D634" s="411"/>
      <c r="E634" s="403" t="str">
        <f t="shared" si="116"/>
        <v/>
      </c>
      <c r="F634" s="403" t="str">
        <f t="shared" si="117"/>
        <v/>
      </c>
      <c r="G634" s="403" t="str">
        <f t="shared" si="118"/>
        <v/>
      </c>
      <c r="H634" s="403" t="str">
        <f t="shared" si="119"/>
        <v/>
      </c>
      <c r="I634" s="402"/>
      <c r="J634" s="402"/>
      <c r="K634" s="404"/>
      <c r="L634" s="405" t="str">
        <f t="shared" si="120"/>
        <v/>
      </c>
      <c r="M634" s="405" t="str">
        <f t="shared" si="121"/>
        <v/>
      </c>
    </row>
    <row r="635" spans="1:13" hidden="1" x14ac:dyDescent="0.25">
      <c r="A635" s="400" t="str">
        <f t="shared" si="113"/>
        <v/>
      </c>
      <c r="B635" s="401" t="str">
        <f t="shared" si="114"/>
        <v/>
      </c>
      <c r="C635" s="400" t="str">
        <f t="shared" si="115"/>
        <v/>
      </c>
      <c r="D635" s="411"/>
      <c r="E635" s="403" t="str">
        <f t="shared" si="116"/>
        <v/>
      </c>
      <c r="F635" s="403" t="str">
        <f t="shared" si="117"/>
        <v/>
      </c>
      <c r="G635" s="403" t="str">
        <f t="shared" si="118"/>
        <v/>
      </c>
      <c r="H635" s="403" t="str">
        <f t="shared" si="119"/>
        <v/>
      </c>
      <c r="I635" s="402"/>
      <c r="J635" s="402"/>
      <c r="K635" s="404"/>
      <c r="L635" s="405" t="str">
        <f t="shared" si="120"/>
        <v/>
      </c>
      <c r="M635" s="405" t="str">
        <f t="shared" si="121"/>
        <v/>
      </c>
    </row>
    <row r="636" spans="1:13" hidden="1" x14ac:dyDescent="0.25">
      <c r="A636" s="400" t="str">
        <f t="shared" si="113"/>
        <v/>
      </c>
      <c r="B636" s="401" t="str">
        <f t="shared" si="114"/>
        <v/>
      </c>
      <c r="C636" s="400" t="str">
        <f t="shared" si="115"/>
        <v/>
      </c>
      <c r="D636" s="411"/>
      <c r="E636" s="403" t="str">
        <f t="shared" si="116"/>
        <v/>
      </c>
      <c r="F636" s="403" t="str">
        <f t="shared" si="117"/>
        <v/>
      </c>
      <c r="G636" s="403" t="str">
        <f t="shared" si="118"/>
        <v/>
      </c>
      <c r="H636" s="403" t="str">
        <f t="shared" si="119"/>
        <v/>
      </c>
      <c r="I636" s="402"/>
      <c r="J636" s="402"/>
      <c r="K636" s="404"/>
      <c r="L636" s="405" t="str">
        <f t="shared" si="120"/>
        <v/>
      </c>
      <c r="M636" s="405" t="str">
        <f t="shared" si="121"/>
        <v/>
      </c>
    </row>
    <row r="637" spans="1:13" hidden="1" x14ac:dyDescent="0.25">
      <c r="A637" s="400" t="str">
        <f t="shared" si="113"/>
        <v/>
      </c>
      <c r="B637" s="401" t="str">
        <f t="shared" si="114"/>
        <v/>
      </c>
      <c r="C637" s="400" t="str">
        <f t="shared" si="115"/>
        <v/>
      </c>
      <c r="D637" s="411"/>
      <c r="E637" s="403" t="str">
        <f t="shared" si="116"/>
        <v/>
      </c>
      <c r="F637" s="403" t="str">
        <f t="shared" si="117"/>
        <v/>
      </c>
      <c r="G637" s="403" t="str">
        <f t="shared" si="118"/>
        <v/>
      </c>
      <c r="H637" s="403" t="str">
        <f t="shared" si="119"/>
        <v/>
      </c>
      <c r="I637" s="402"/>
      <c r="J637" s="402"/>
      <c r="K637" s="404"/>
      <c r="L637" s="405" t="str">
        <f t="shared" si="120"/>
        <v/>
      </c>
      <c r="M637" s="405" t="str">
        <f t="shared" si="121"/>
        <v/>
      </c>
    </row>
    <row r="638" spans="1:13" hidden="1" x14ac:dyDescent="0.25">
      <c r="A638" s="400" t="str">
        <f t="shared" si="113"/>
        <v/>
      </c>
      <c r="B638" s="401" t="str">
        <f t="shared" si="114"/>
        <v/>
      </c>
      <c r="C638" s="400" t="str">
        <f t="shared" si="115"/>
        <v/>
      </c>
      <c r="D638" s="411"/>
      <c r="E638" s="403" t="str">
        <f t="shared" si="116"/>
        <v/>
      </c>
      <c r="F638" s="403" t="str">
        <f t="shared" si="117"/>
        <v/>
      </c>
      <c r="G638" s="403" t="str">
        <f t="shared" si="118"/>
        <v/>
      </c>
      <c r="H638" s="403" t="str">
        <f t="shared" si="119"/>
        <v/>
      </c>
      <c r="I638" s="402"/>
      <c r="J638" s="402"/>
      <c r="K638" s="404"/>
      <c r="L638" s="405" t="str">
        <f t="shared" si="120"/>
        <v/>
      </c>
      <c r="M638" s="405" t="str">
        <f t="shared" si="121"/>
        <v/>
      </c>
    </row>
    <row r="639" spans="1:13" hidden="1" x14ac:dyDescent="0.25">
      <c r="A639" s="400" t="str">
        <f t="shared" si="113"/>
        <v/>
      </c>
      <c r="B639" s="401" t="str">
        <f t="shared" si="114"/>
        <v/>
      </c>
      <c r="C639" s="400" t="str">
        <f t="shared" si="115"/>
        <v/>
      </c>
      <c r="D639" s="411"/>
      <c r="E639" s="403" t="str">
        <f t="shared" si="116"/>
        <v/>
      </c>
      <c r="F639" s="403" t="str">
        <f t="shared" si="117"/>
        <v/>
      </c>
      <c r="G639" s="403" t="str">
        <f t="shared" si="118"/>
        <v/>
      </c>
      <c r="H639" s="403" t="str">
        <f t="shared" si="119"/>
        <v/>
      </c>
      <c r="I639" s="402"/>
      <c r="J639" s="402"/>
      <c r="K639" s="404"/>
      <c r="L639" s="405" t="str">
        <f t="shared" si="120"/>
        <v/>
      </c>
      <c r="M639" s="405" t="str">
        <f t="shared" si="121"/>
        <v/>
      </c>
    </row>
    <row r="640" spans="1:13" hidden="1" x14ac:dyDescent="0.25">
      <c r="A640" s="400" t="str">
        <f t="shared" si="113"/>
        <v/>
      </c>
      <c r="B640" s="401" t="str">
        <f t="shared" si="114"/>
        <v/>
      </c>
      <c r="C640" s="400" t="str">
        <f t="shared" si="115"/>
        <v/>
      </c>
      <c r="D640" s="411"/>
      <c r="E640" s="403" t="str">
        <f t="shared" si="116"/>
        <v/>
      </c>
      <c r="F640" s="403" t="str">
        <f t="shared" si="117"/>
        <v/>
      </c>
      <c r="G640" s="403" t="str">
        <f t="shared" si="118"/>
        <v/>
      </c>
      <c r="H640" s="403" t="str">
        <f t="shared" si="119"/>
        <v/>
      </c>
      <c r="I640" s="402"/>
      <c r="J640" s="402"/>
      <c r="K640" s="404"/>
      <c r="L640" s="405" t="str">
        <f t="shared" si="120"/>
        <v/>
      </c>
      <c r="M640" s="405" t="str">
        <f t="shared" si="121"/>
        <v/>
      </c>
    </row>
    <row r="641" spans="1:13" hidden="1" x14ac:dyDescent="0.25">
      <c r="A641" s="400" t="str">
        <f t="shared" si="113"/>
        <v/>
      </c>
      <c r="B641" s="401" t="str">
        <f t="shared" si="114"/>
        <v/>
      </c>
      <c r="C641" s="400" t="str">
        <f t="shared" si="115"/>
        <v/>
      </c>
      <c r="D641" s="411"/>
      <c r="E641" s="403" t="str">
        <f t="shared" si="116"/>
        <v/>
      </c>
      <c r="F641" s="403" t="str">
        <f t="shared" si="117"/>
        <v/>
      </c>
      <c r="G641" s="403" t="str">
        <f t="shared" si="118"/>
        <v/>
      </c>
      <c r="H641" s="403" t="str">
        <f t="shared" si="119"/>
        <v/>
      </c>
      <c r="I641" s="402"/>
      <c r="J641" s="402"/>
      <c r="K641" s="404"/>
      <c r="L641" s="405" t="str">
        <f t="shared" si="120"/>
        <v/>
      </c>
      <c r="M641" s="405" t="str">
        <f t="shared" si="121"/>
        <v/>
      </c>
    </row>
    <row r="642" spans="1:13" hidden="1" x14ac:dyDescent="0.25">
      <c r="A642" s="400" t="str">
        <f t="shared" si="113"/>
        <v/>
      </c>
      <c r="B642" s="401" t="str">
        <f t="shared" si="114"/>
        <v/>
      </c>
      <c r="C642" s="400" t="str">
        <f t="shared" si="115"/>
        <v/>
      </c>
      <c r="D642" s="411"/>
      <c r="E642" s="403" t="str">
        <f t="shared" si="116"/>
        <v/>
      </c>
      <c r="F642" s="403" t="str">
        <f t="shared" si="117"/>
        <v/>
      </c>
      <c r="G642" s="403" t="str">
        <f t="shared" si="118"/>
        <v/>
      </c>
      <c r="H642" s="403" t="str">
        <f t="shared" si="119"/>
        <v/>
      </c>
      <c r="I642" s="402"/>
      <c r="J642" s="402"/>
      <c r="K642" s="404"/>
      <c r="L642" s="405" t="str">
        <f t="shared" si="120"/>
        <v/>
      </c>
      <c r="M642" s="405" t="str">
        <f t="shared" si="121"/>
        <v/>
      </c>
    </row>
    <row r="643" spans="1:13" hidden="1" x14ac:dyDescent="0.25">
      <c r="A643" s="400" t="str">
        <f t="shared" si="113"/>
        <v/>
      </c>
      <c r="B643" s="401" t="str">
        <f t="shared" si="114"/>
        <v/>
      </c>
      <c r="C643" s="400" t="str">
        <f t="shared" si="115"/>
        <v/>
      </c>
      <c r="D643" s="411"/>
      <c r="E643" s="403" t="str">
        <f t="shared" si="116"/>
        <v/>
      </c>
      <c r="F643" s="403" t="str">
        <f t="shared" si="117"/>
        <v/>
      </c>
      <c r="G643" s="403" t="str">
        <f t="shared" si="118"/>
        <v/>
      </c>
      <c r="H643" s="403" t="str">
        <f t="shared" si="119"/>
        <v/>
      </c>
      <c r="I643" s="402"/>
      <c r="J643" s="402"/>
      <c r="K643" s="404"/>
      <c r="L643" s="405" t="str">
        <f t="shared" si="120"/>
        <v/>
      </c>
      <c r="M643" s="405" t="str">
        <f t="shared" si="121"/>
        <v/>
      </c>
    </row>
    <row r="644" spans="1:13" hidden="1" x14ac:dyDescent="0.25">
      <c r="A644" s="400" t="str">
        <f t="shared" ref="A644:A707" si="122">IF(D644="","",A643)</f>
        <v/>
      </c>
      <c r="B644" s="401" t="str">
        <f t="shared" ref="B644:B707" si="123">IF(D644="","",B643)</f>
        <v/>
      </c>
      <c r="C644" s="400" t="str">
        <f t="shared" ref="C644:C707" si="124">IF(D644="","",C643)</f>
        <v/>
      </c>
      <c r="D644" s="411"/>
      <c r="E644" s="403" t="str">
        <f t="shared" ref="E644:E707" si="125">IF(D644="","",VLOOKUP(D644,Master,3,FALSE))</f>
        <v/>
      </c>
      <c r="F644" s="403" t="str">
        <f t="shared" ref="F644:F707" si="126">IF(D644="","",VLOOKUP(D644,Master,4,FALSE))</f>
        <v/>
      </c>
      <c r="G644" s="403" t="str">
        <f t="shared" ref="G644:G707" si="127">IF(D644="","",VLOOKUP(D644,Master,5,FALSE))</f>
        <v/>
      </c>
      <c r="H644" s="403" t="str">
        <f t="shared" ref="H644:H707" si="128">IF(D644="","",VLOOKUP(D644,Master,2,FALSE))</f>
        <v/>
      </c>
      <c r="I644" s="402"/>
      <c r="J644" s="402"/>
      <c r="K644" s="404"/>
      <c r="L644" s="405" t="str">
        <f t="shared" si="120"/>
        <v/>
      </c>
      <c r="M644" s="405" t="str">
        <f t="shared" si="121"/>
        <v/>
      </c>
    </row>
    <row r="645" spans="1:13" hidden="1" x14ac:dyDescent="0.25">
      <c r="A645" s="400" t="str">
        <f t="shared" si="122"/>
        <v/>
      </c>
      <c r="B645" s="401" t="str">
        <f t="shared" si="123"/>
        <v/>
      </c>
      <c r="C645" s="400" t="str">
        <f t="shared" si="124"/>
        <v/>
      </c>
      <c r="D645" s="411"/>
      <c r="E645" s="403" t="str">
        <f t="shared" si="125"/>
        <v/>
      </c>
      <c r="F645" s="403" t="str">
        <f t="shared" si="126"/>
        <v/>
      </c>
      <c r="G645" s="403" t="str">
        <f t="shared" si="127"/>
        <v/>
      </c>
      <c r="H645" s="403" t="str">
        <f t="shared" si="128"/>
        <v/>
      </c>
      <c r="I645" s="402"/>
      <c r="J645" s="402"/>
      <c r="K645" s="404"/>
      <c r="L645" s="405" t="str">
        <f t="shared" si="120"/>
        <v/>
      </c>
      <c r="M645" s="405" t="str">
        <f t="shared" si="121"/>
        <v/>
      </c>
    </row>
    <row r="646" spans="1:13" hidden="1" x14ac:dyDescent="0.25">
      <c r="A646" s="400" t="str">
        <f t="shared" si="122"/>
        <v/>
      </c>
      <c r="B646" s="401" t="str">
        <f t="shared" si="123"/>
        <v/>
      </c>
      <c r="C646" s="400" t="str">
        <f t="shared" si="124"/>
        <v/>
      </c>
      <c r="D646" s="411"/>
      <c r="E646" s="403" t="str">
        <f t="shared" si="125"/>
        <v/>
      </c>
      <c r="F646" s="403" t="str">
        <f t="shared" si="126"/>
        <v/>
      </c>
      <c r="G646" s="403" t="str">
        <f t="shared" si="127"/>
        <v/>
      </c>
      <c r="H646" s="403" t="str">
        <f t="shared" si="128"/>
        <v/>
      </c>
      <c r="I646" s="402"/>
      <c r="J646" s="402"/>
      <c r="K646" s="404"/>
      <c r="L646" s="405" t="str">
        <f t="shared" si="120"/>
        <v/>
      </c>
      <c r="M646" s="405" t="str">
        <f t="shared" si="121"/>
        <v/>
      </c>
    </row>
    <row r="647" spans="1:13" hidden="1" x14ac:dyDescent="0.25">
      <c r="A647" s="400" t="str">
        <f t="shared" si="122"/>
        <v/>
      </c>
      <c r="B647" s="401" t="str">
        <f t="shared" si="123"/>
        <v/>
      </c>
      <c r="C647" s="400" t="str">
        <f t="shared" si="124"/>
        <v/>
      </c>
      <c r="D647" s="411"/>
      <c r="E647" s="403" t="str">
        <f t="shared" si="125"/>
        <v/>
      </c>
      <c r="F647" s="403" t="str">
        <f t="shared" si="126"/>
        <v/>
      </c>
      <c r="G647" s="403" t="str">
        <f t="shared" si="127"/>
        <v/>
      </c>
      <c r="H647" s="403" t="str">
        <f t="shared" si="128"/>
        <v/>
      </c>
      <c r="I647" s="402"/>
      <c r="J647" s="402"/>
      <c r="K647" s="404"/>
      <c r="L647" s="405" t="str">
        <f t="shared" si="120"/>
        <v/>
      </c>
      <c r="M647" s="405" t="str">
        <f t="shared" si="121"/>
        <v/>
      </c>
    </row>
    <row r="648" spans="1:13" hidden="1" x14ac:dyDescent="0.25">
      <c r="A648" s="400" t="str">
        <f t="shared" si="122"/>
        <v/>
      </c>
      <c r="B648" s="401" t="str">
        <f t="shared" si="123"/>
        <v/>
      </c>
      <c r="C648" s="400" t="str">
        <f t="shared" si="124"/>
        <v/>
      </c>
      <c r="D648" s="411"/>
      <c r="E648" s="403" t="str">
        <f t="shared" si="125"/>
        <v/>
      </c>
      <c r="F648" s="403" t="str">
        <f t="shared" si="126"/>
        <v/>
      </c>
      <c r="G648" s="403" t="str">
        <f t="shared" si="127"/>
        <v/>
      </c>
      <c r="H648" s="403" t="str">
        <f t="shared" si="128"/>
        <v/>
      </c>
      <c r="I648" s="402"/>
      <c r="J648" s="402"/>
      <c r="K648" s="404"/>
      <c r="L648" s="405" t="str">
        <f t="shared" ref="L648:L711" si="129">IF(K648="","",IF(I648="",ROUND(HLOOKUP(J648,kgList,K648,FALSE),1),ROUND(HLOOKUP(I648,kgList,K648,FALSE),1)))</f>
        <v/>
      </c>
      <c r="M648" s="405" t="str">
        <f t="shared" ref="M648:M711" si="130">IF(L648="","",IF(COUNTA(I648:J648)&gt;1,"Edible or Inedible",IF(COUNTA(I648)=1,L648*1,IF(COUNTA(J648)=1,L648*1,"ERROR"))))</f>
        <v/>
      </c>
    </row>
    <row r="649" spans="1:13" hidden="1" x14ac:dyDescent="0.25">
      <c r="A649" s="400" t="str">
        <f t="shared" si="122"/>
        <v/>
      </c>
      <c r="B649" s="401" t="str">
        <f t="shared" si="123"/>
        <v/>
      </c>
      <c r="C649" s="400" t="str">
        <f t="shared" si="124"/>
        <v/>
      </c>
      <c r="D649" s="411"/>
      <c r="E649" s="403" t="str">
        <f t="shared" si="125"/>
        <v/>
      </c>
      <c r="F649" s="403" t="str">
        <f t="shared" si="126"/>
        <v/>
      </c>
      <c r="G649" s="403" t="str">
        <f t="shared" si="127"/>
        <v/>
      </c>
      <c r="H649" s="403" t="str">
        <f t="shared" si="128"/>
        <v/>
      </c>
      <c r="I649" s="402"/>
      <c r="J649" s="402"/>
      <c r="K649" s="404"/>
      <c r="L649" s="405" t="str">
        <f t="shared" si="129"/>
        <v/>
      </c>
      <c r="M649" s="405" t="str">
        <f t="shared" si="130"/>
        <v/>
      </c>
    </row>
    <row r="650" spans="1:13" hidden="1" x14ac:dyDescent="0.25">
      <c r="A650" s="400" t="str">
        <f t="shared" si="122"/>
        <v/>
      </c>
      <c r="B650" s="401" t="str">
        <f t="shared" si="123"/>
        <v/>
      </c>
      <c r="C650" s="400" t="str">
        <f t="shared" si="124"/>
        <v/>
      </c>
      <c r="D650" s="411"/>
      <c r="E650" s="403" t="str">
        <f t="shared" si="125"/>
        <v/>
      </c>
      <c r="F650" s="403" t="str">
        <f t="shared" si="126"/>
        <v/>
      </c>
      <c r="G650" s="403" t="str">
        <f t="shared" si="127"/>
        <v/>
      </c>
      <c r="H650" s="403" t="str">
        <f t="shared" si="128"/>
        <v/>
      </c>
      <c r="I650" s="402"/>
      <c r="J650" s="402"/>
      <c r="K650" s="404"/>
      <c r="L650" s="405" t="str">
        <f t="shared" si="129"/>
        <v/>
      </c>
      <c r="M650" s="405" t="str">
        <f t="shared" si="130"/>
        <v/>
      </c>
    </row>
    <row r="651" spans="1:13" hidden="1" x14ac:dyDescent="0.25">
      <c r="A651" s="400" t="str">
        <f t="shared" si="122"/>
        <v/>
      </c>
      <c r="B651" s="401" t="str">
        <f t="shared" si="123"/>
        <v/>
      </c>
      <c r="C651" s="400" t="str">
        <f t="shared" si="124"/>
        <v/>
      </c>
      <c r="D651" s="411"/>
      <c r="E651" s="403" t="str">
        <f t="shared" si="125"/>
        <v/>
      </c>
      <c r="F651" s="403" t="str">
        <f t="shared" si="126"/>
        <v/>
      </c>
      <c r="G651" s="403" t="str">
        <f t="shared" si="127"/>
        <v/>
      </c>
      <c r="H651" s="403" t="str">
        <f t="shared" si="128"/>
        <v/>
      </c>
      <c r="I651" s="402"/>
      <c r="J651" s="402"/>
      <c r="K651" s="404"/>
      <c r="L651" s="405" t="str">
        <f t="shared" si="129"/>
        <v/>
      </c>
      <c r="M651" s="405" t="str">
        <f t="shared" si="130"/>
        <v/>
      </c>
    </row>
    <row r="652" spans="1:13" hidden="1" x14ac:dyDescent="0.25">
      <c r="A652" s="400" t="str">
        <f t="shared" si="122"/>
        <v/>
      </c>
      <c r="B652" s="401" t="str">
        <f t="shared" si="123"/>
        <v/>
      </c>
      <c r="C652" s="400" t="str">
        <f t="shared" si="124"/>
        <v/>
      </c>
      <c r="D652" s="411"/>
      <c r="E652" s="403" t="str">
        <f t="shared" si="125"/>
        <v/>
      </c>
      <c r="F652" s="403" t="str">
        <f t="shared" si="126"/>
        <v/>
      </c>
      <c r="G652" s="403" t="str">
        <f t="shared" si="127"/>
        <v/>
      </c>
      <c r="H652" s="403" t="str">
        <f t="shared" si="128"/>
        <v/>
      </c>
      <c r="I652" s="402"/>
      <c r="J652" s="402"/>
      <c r="K652" s="404"/>
      <c r="L652" s="405" t="str">
        <f t="shared" si="129"/>
        <v/>
      </c>
      <c r="M652" s="405" t="str">
        <f t="shared" si="130"/>
        <v/>
      </c>
    </row>
    <row r="653" spans="1:13" hidden="1" x14ac:dyDescent="0.25">
      <c r="A653" s="400" t="str">
        <f t="shared" si="122"/>
        <v/>
      </c>
      <c r="B653" s="401" t="str">
        <f t="shared" si="123"/>
        <v/>
      </c>
      <c r="C653" s="400" t="str">
        <f t="shared" si="124"/>
        <v/>
      </c>
      <c r="D653" s="411"/>
      <c r="E653" s="403" t="str">
        <f t="shared" si="125"/>
        <v/>
      </c>
      <c r="F653" s="403" t="str">
        <f t="shared" si="126"/>
        <v/>
      </c>
      <c r="G653" s="403" t="str">
        <f t="shared" si="127"/>
        <v/>
      </c>
      <c r="H653" s="403" t="str">
        <f t="shared" si="128"/>
        <v/>
      </c>
      <c r="I653" s="402"/>
      <c r="J653" s="402"/>
      <c r="K653" s="404"/>
      <c r="L653" s="405" t="str">
        <f t="shared" si="129"/>
        <v/>
      </c>
      <c r="M653" s="405" t="str">
        <f t="shared" si="130"/>
        <v/>
      </c>
    </row>
    <row r="654" spans="1:13" hidden="1" x14ac:dyDescent="0.25">
      <c r="A654" s="400" t="str">
        <f t="shared" si="122"/>
        <v/>
      </c>
      <c r="B654" s="401" t="str">
        <f t="shared" si="123"/>
        <v/>
      </c>
      <c r="C654" s="400" t="str">
        <f t="shared" si="124"/>
        <v/>
      </c>
      <c r="D654" s="411"/>
      <c r="E654" s="403" t="str">
        <f t="shared" si="125"/>
        <v/>
      </c>
      <c r="F654" s="403" t="str">
        <f t="shared" si="126"/>
        <v/>
      </c>
      <c r="G654" s="403" t="str">
        <f t="shared" si="127"/>
        <v/>
      </c>
      <c r="H654" s="403" t="str">
        <f t="shared" si="128"/>
        <v/>
      </c>
      <c r="I654" s="402"/>
      <c r="J654" s="402"/>
      <c r="K654" s="404"/>
      <c r="L654" s="405" t="str">
        <f t="shared" si="129"/>
        <v/>
      </c>
      <c r="M654" s="405" t="str">
        <f t="shared" si="130"/>
        <v/>
      </c>
    </row>
    <row r="655" spans="1:13" hidden="1" x14ac:dyDescent="0.25">
      <c r="A655" s="400" t="str">
        <f t="shared" si="122"/>
        <v/>
      </c>
      <c r="B655" s="401" t="str">
        <f t="shared" si="123"/>
        <v/>
      </c>
      <c r="C655" s="400" t="str">
        <f t="shared" si="124"/>
        <v/>
      </c>
      <c r="D655" s="411"/>
      <c r="E655" s="403" t="str">
        <f t="shared" si="125"/>
        <v/>
      </c>
      <c r="F655" s="403" t="str">
        <f t="shared" si="126"/>
        <v/>
      </c>
      <c r="G655" s="403" t="str">
        <f t="shared" si="127"/>
        <v/>
      </c>
      <c r="H655" s="403" t="str">
        <f t="shared" si="128"/>
        <v/>
      </c>
      <c r="I655" s="402"/>
      <c r="J655" s="402"/>
      <c r="K655" s="404"/>
      <c r="L655" s="405" t="str">
        <f t="shared" si="129"/>
        <v/>
      </c>
      <c r="M655" s="405" t="str">
        <f t="shared" si="130"/>
        <v/>
      </c>
    </row>
    <row r="656" spans="1:13" hidden="1" x14ac:dyDescent="0.25">
      <c r="A656" s="400" t="str">
        <f t="shared" si="122"/>
        <v/>
      </c>
      <c r="B656" s="401" t="str">
        <f t="shared" si="123"/>
        <v/>
      </c>
      <c r="C656" s="400" t="str">
        <f t="shared" si="124"/>
        <v/>
      </c>
      <c r="D656" s="411"/>
      <c r="E656" s="403" t="str">
        <f t="shared" si="125"/>
        <v/>
      </c>
      <c r="F656" s="403" t="str">
        <f t="shared" si="126"/>
        <v/>
      </c>
      <c r="G656" s="403" t="str">
        <f t="shared" si="127"/>
        <v/>
      </c>
      <c r="H656" s="403" t="str">
        <f t="shared" si="128"/>
        <v/>
      </c>
      <c r="I656" s="402"/>
      <c r="J656" s="402"/>
      <c r="K656" s="404"/>
      <c r="L656" s="405" t="str">
        <f t="shared" si="129"/>
        <v/>
      </c>
      <c r="M656" s="405" t="str">
        <f t="shared" si="130"/>
        <v/>
      </c>
    </row>
    <row r="657" spans="1:13" hidden="1" x14ac:dyDescent="0.25">
      <c r="A657" s="400" t="str">
        <f t="shared" si="122"/>
        <v/>
      </c>
      <c r="B657" s="401" t="str">
        <f t="shared" si="123"/>
        <v/>
      </c>
      <c r="C657" s="400" t="str">
        <f t="shared" si="124"/>
        <v/>
      </c>
      <c r="D657" s="411"/>
      <c r="E657" s="403" t="str">
        <f t="shared" si="125"/>
        <v/>
      </c>
      <c r="F657" s="403" t="str">
        <f t="shared" si="126"/>
        <v/>
      </c>
      <c r="G657" s="403" t="str">
        <f t="shared" si="127"/>
        <v/>
      </c>
      <c r="H657" s="403" t="str">
        <f t="shared" si="128"/>
        <v/>
      </c>
      <c r="I657" s="402"/>
      <c r="J657" s="402"/>
      <c r="K657" s="404"/>
      <c r="L657" s="405" t="str">
        <f t="shared" si="129"/>
        <v/>
      </c>
      <c r="M657" s="405" t="str">
        <f t="shared" si="130"/>
        <v/>
      </c>
    </row>
    <row r="658" spans="1:13" hidden="1" x14ac:dyDescent="0.25">
      <c r="A658" s="400" t="str">
        <f t="shared" si="122"/>
        <v/>
      </c>
      <c r="B658" s="401" t="str">
        <f t="shared" si="123"/>
        <v/>
      </c>
      <c r="C658" s="400" t="str">
        <f t="shared" si="124"/>
        <v/>
      </c>
      <c r="D658" s="411"/>
      <c r="E658" s="403" t="str">
        <f t="shared" si="125"/>
        <v/>
      </c>
      <c r="F658" s="403" t="str">
        <f t="shared" si="126"/>
        <v/>
      </c>
      <c r="G658" s="403" t="str">
        <f t="shared" si="127"/>
        <v/>
      </c>
      <c r="H658" s="403" t="str">
        <f t="shared" si="128"/>
        <v/>
      </c>
      <c r="I658" s="402"/>
      <c r="J658" s="402"/>
      <c r="K658" s="404"/>
      <c r="L658" s="405" t="str">
        <f t="shared" si="129"/>
        <v/>
      </c>
      <c r="M658" s="405" t="str">
        <f t="shared" si="130"/>
        <v/>
      </c>
    </row>
    <row r="659" spans="1:13" hidden="1" x14ac:dyDescent="0.25">
      <c r="A659" s="400" t="str">
        <f t="shared" si="122"/>
        <v/>
      </c>
      <c r="B659" s="401" t="str">
        <f t="shared" si="123"/>
        <v/>
      </c>
      <c r="C659" s="400" t="str">
        <f t="shared" si="124"/>
        <v/>
      </c>
      <c r="D659" s="411"/>
      <c r="E659" s="403" t="str">
        <f t="shared" si="125"/>
        <v/>
      </c>
      <c r="F659" s="403" t="str">
        <f t="shared" si="126"/>
        <v/>
      </c>
      <c r="G659" s="403" t="str">
        <f t="shared" si="127"/>
        <v/>
      </c>
      <c r="H659" s="403" t="str">
        <f t="shared" si="128"/>
        <v/>
      </c>
      <c r="I659" s="402"/>
      <c r="J659" s="402"/>
      <c r="K659" s="404"/>
      <c r="L659" s="405" t="str">
        <f t="shared" si="129"/>
        <v/>
      </c>
      <c r="M659" s="405" t="str">
        <f t="shared" si="130"/>
        <v/>
      </c>
    </row>
    <row r="660" spans="1:13" hidden="1" x14ac:dyDescent="0.25">
      <c r="A660" s="400" t="str">
        <f t="shared" si="122"/>
        <v/>
      </c>
      <c r="B660" s="401" t="str">
        <f t="shared" si="123"/>
        <v/>
      </c>
      <c r="C660" s="400" t="str">
        <f t="shared" si="124"/>
        <v/>
      </c>
      <c r="D660" s="411"/>
      <c r="E660" s="403" t="str">
        <f t="shared" si="125"/>
        <v/>
      </c>
      <c r="F660" s="403" t="str">
        <f t="shared" si="126"/>
        <v/>
      </c>
      <c r="G660" s="403" t="str">
        <f t="shared" si="127"/>
        <v/>
      </c>
      <c r="H660" s="403" t="str">
        <f t="shared" si="128"/>
        <v/>
      </c>
      <c r="I660" s="402"/>
      <c r="J660" s="402"/>
      <c r="K660" s="404"/>
      <c r="L660" s="405" t="str">
        <f t="shared" si="129"/>
        <v/>
      </c>
      <c r="M660" s="405" t="str">
        <f t="shared" si="130"/>
        <v/>
      </c>
    </row>
    <row r="661" spans="1:13" hidden="1" x14ac:dyDescent="0.25">
      <c r="A661" s="400" t="str">
        <f t="shared" si="122"/>
        <v/>
      </c>
      <c r="B661" s="401" t="str">
        <f t="shared" si="123"/>
        <v/>
      </c>
      <c r="C661" s="400" t="str">
        <f t="shared" si="124"/>
        <v/>
      </c>
      <c r="D661" s="411"/>
      <c r="E661" s="403" t="str">
        <f t="shared" si="125"/>
        <v/>
      </c>
      <c r="F661" s="403" t="str">
        <f t="shared" si="126"/>
        <v/>
      </c>
      <c r="G661" s="403" t="str">
        <f t="shared" si="127"/>
        <v/>
      </c>
      <c r="H661" s="403" t="str">
        <f t="shared" si="128"/>
        <v/>
      </c>
      <c r="I661" s="402"/>
      <c r="J661" s="402"/>
      <c r="K661" s="404"/>
      <c r="L661" s="405" t="str">
        <f t="shared" si="129"/>
        <v/>
      </c>
      <c r="M661" s="405" t="str">
        <f t="shared" si="130"/>
        <v/>
      </c>
    </row>
    <row r="662" spans="1:13" hidden="1" x14ac:dyDescent="0.25">
      <c r="A662" s="400" t="str">
        <f t="shared" si="122"/>
        <v/>
      </c>
      <c r="B662" s="401" t="str">
        <f t="shared" si="123"/>
        <v/>
      </c>
      <c r="C662" s="400" t="str">
        <f t="shared" si="124"/>
        <v/>
      </c>
      <c r="D662" s="411"/>
      <c r="E662" s="403" t="str">
        <f t="shared" si="125"/>
        <v/>
      </c>
      <c r="F662" s="403" t="str">
        <f t="shared" si="126"/>
        <v/>
      </c>
      <c r="G662" s="403" t="str">
        <f t="shared" si="127"/>
        <v/>
      </c>
      <c r="H662" s="403" t="str">
        <f t="shared" si="128"/>
        <v/>
      </c>
      <c r="I662" s="402"/>
      <c r="J662" s="402"/>
      <c r="K662" s="404"/>
      <c r="L662" s="405" t="str">
        <f t="shared" si="129"/>
        <v/>
      </c>
      <c r="M662" s="405" t="str">
        <f t="shared" si="130"/>
        <v/>
      </c>
    </row>
    <row r="663" spans="1:13" hidden="1" x14ac:dyDescent="0.25">
      <c r="A663" s="400" t="str">
        <f t="shared" si="122"/>
        <v/>
      </c>
      <c r="B663" s="401" t="str">
        <f t="shared" si="123"/>
        <v/>
      </c>
      <c r="C663" s="400" t="str">
        <f t="shared" si="124"/>
        <v/>
      </c>
      <c r="D663" s="411"/>
      <c r="E663" s="403" t="str">
        <f t="shared" si="125"/>
        <v/>
      </c>
      <c r="F663" s="403" t="str">
        <f t="shared" si="126"/>
        <v/>
      </c>
      <c r="G663" s="403" t="str">
        <f t="shared" si="127"/>
        <v/>
      </c>
      <c r="H663" s="403" t="str">
        <f t="shared" si="128"/>
        <v/>
      </c>
      <c r="I663" s="402"/>
      <c r="J663" s="402"/>
      <c r="K663" s="404"/>
      <c r="L663" s="405" t="str">
        <f t="shared" si="129"/>
        <v/>
      </c>
      <c r="M663" s="405" t="str">
        <f t="shared" si="130"/>
        <v/>
      </c>
    </row>
    <row r="664" spans="1:13" hidden="1" x14ac:dyDescent="0.25">
      <c r="A664" s="400" t="str">
        <f t="shared" si="122"/>
        <v/>
      </c>
      <c r="B664" s="401" t="str">
        <f t="shared" si="123"/>
        <v/>
      </c>
      <c r="C664" s="400" t="str">
        <f t="shared" si="124"/>
        <v/>
      </c>
      <c r="D664" s="411"/>
      <c r="E664" s="403" t="str">
        <f t="shared" si="125"/>
        <v/>
      </c>
      <c r="F664" s="403" t="str">
        <f t="shared" si="126"/>
        <v/>
      </c>
      <c r="G664" s="403" t="str">
        <f t="shared" si="127"/>
        <v/>
      </c>
      <c r="H664" s="403" t="str">
        <f t="shared" si="128"/>
        <v/>
      </c>
      <c r="I664" s="402"/>
      <c r="J664" s="402"/>
      <c r="K664" s="404"/>
      <c r="L664" s="405" t="str">
        <f t="shared" si="129"/>
        <v/>
      </c>
      <c r="M664" s="405" t="str">
        <f t="shared" si="130"/>
        <v/>
      </c>
    </row>
    <row r="665" spans="1:13" hidden="1" x14ac:dyDescent="0.25">
      <c r="A665" s="400" t="str">
        <f t="shared" si="122"/>
        <v/>
      </c>
      <c r="B665" s="401" t="str">
        <f t="shared" si="123"/>
        <v/>
      </c>
      <c r="C665" s="400" t="str">
        <f t="shared" si="124"/>
        <v/>
      </c>
      <c r="D665" s="411"/>
      <c r="E665" s="403" t="str">
        <f t="shared" si="125"/>
        <v/>
      </c>
      <c r="F665" s="403" t="str">
        <f t="shared" si="126"/>
        <v/>
      </c>
      <c r="G665" s="403" t="str">
        <f t="shared" si="127"/>
        <v/>
      </c>
      <c r="H665" s="403" t="str">
        <f t="shared" si="128"/>
        <v/>
      </c>
      <c r="I665" s="402"/>
      <c r="J665" s="402"/>
      <c r="K665" s="404"/>
      <c r="L665" s="405" t="str">
        <f t="shared" si="129"/>
        <v/>
      </c>
      <c r="M665" s="405" t="str">
        <f t="shared" si="130"/>
        <v/>
      </c>
    </row>
    <row r="666" spans="1:13" hidden="1" x14ac:dyDescent="0.25">
      <c r="A666" s="400" t="str">
        <f t="shared" si="122"/>
        <v/>
      </c>
      <c r="B666" s="401" t="str">
        <f t="shared" si="123"/>
        <v/>
      </c>
      <c r="C666" s="400" t="str">
        <f t="shared" si="124"/>
        <v/>
      </c>
      <c r="D666" s="411"/>
      <c r="E666" s="403" t="str">
        <f t="shared" si="125"/>
        <v/>
      </c>
      <c r="F666" s="403" t="str">
        <f t="shared" si="126"/>
        <v/>
      </c>
      <c r="G666" s="403" t="str">
        <f t="shared" si="127"/>
        <v/>
      </c>
      <c r="H666" s="403" t="str">
        <f t="shared" si="128"/>
        <v/>
      </c>
      <c r="I666" s="402"/>
      <c r="J666" s="402"/>
      <c r="K666" s="404"/>
      <c r="L666" s="405" t="str">
        <f t="shared" si="129"/>
        <v/>
      </c>
      <c r="M666" s="405" t="str">
        <f t="shared" si="130"/>
        <v/>
      </c>
    </row>
    <row r="667" spans="1:13" hidden="1" x14ac:dyDescent="0.25">
      <c r="A667" s="400" t="str">
        <f t="shared" si="122"/>
        <v/>
      </c>
      <c r="B667" s="401" t="str">
        <f t="shared" si="123"/>
        <v/>
      </c>
      <c r="C667" s="400" t="str">
        <f t="shared" si="124"/>
        <v/>
      </c>
      <c r="D667" s="411"/>
      <c r="E667" s="403" t="str">
        <f t="shared" si="125"/>
        <v/>
      </c>
      <c r="F667" s="403" t="str">
        <f t="shared" si="126"/>
        <v/>
      </c>
      <c r="G667" s="403" t="str">
        <f t="shared" si="127"/>
        <v/>
      </c>
      <c r="H667" s="403" t="str">
        <f t="shared" si="128"/>
        <v/>
      </c>
      <c r="I667" s="402"/>
      <c r="J667" s="402"/>
      <c r="K667" s="404"/>
      <c r="L667" s="405" t="str">
        <f t="shared" si="129"/>
        <v/>
      </c>
      <c r="M667" s="405" t="str">
        <f t="shared" si="130"/>
        <v/>
      </c>
    </row>
    <row r="668" spans="1:13" hidden="1" x14ac:dyDescent="0.25">
      <c r="A668" s="400" t="str">
        <f t="shared" si="122"/>
        <v/>
      </c>
      <c r="B668" s="401" t="str">
        <f t="shared" si="123"/>
        <v/>
      </c>
      <c r="C668" s="400" t="str">
        <f t="shared" si="124"/>
        <v/>
      </c>
      <c r="D668" s="411"/>
      <c r="E668" s="403" t="str">
        <f t="shared" si="125"/>
        <v/>
      </c>
      <c r="F668" s="403" t="str">
        <f t="shared" si="126"/>
        <v/>
      </c>
      <c r="G668" s="403" t="str">
        <f t="shared" si="127"/>
        <v/>
      </c>
      <c r="H668" s="403" t="str">
        <f t="shared" si="128"/>
        <v/>
      </c>
      <c r="I668" s="402"/>
      <c r="J668" s="402"/>
      <c r="K668" s="404"/>
      <c r="L668" s="405" t="str">
        <f t="shared" si="129"/>
        <v/>
      </c>
      <c r="M668" s="405" t="str">
        <f t="shared" si="130"/>
        <v/>
      </c>
    </row>
    <row r="669" spans="1:13" hidden="1" x14ac:dyDescent="0.25">
      <c r="A669" s="400" t="str">
        <f t="shared" si="122"/>
        <v/>
      </c>
      <c r="B669" s="401" t="str">
        <f t="shared" si="123"/>
        <v/>
      </c>
      <c r="C669" s="400" t="str">
        <f t="shared" si="124"/>
        <v/>
      </c>
      <c r="D669" s="411"/>
      <c r="E669" s="403" t="str">
        <f t="shared" si="125"/>
        <v/>
      </c>
      <c r="F669" s="403" t="str">
        <f t="shared" si="126"/>
        <v/>
      </c>
      <c r="G669" s="403" t="str">
        <f t="shared" si="127"/>
        <v/>
      </c>
      <c r="H669" s="403" t="str">
        <f t="shared" si="128"/>
        <v/>
      </c>
      <c r="I669" s="402"/>
      <c r="J669" s="402"/>
      <c r="K669" s="404"/>
      <c r="L669" s="405" t="str">
        <f t="shared" si="129"/>
        <v/>
      </c>
      <c r="M669" s="405" t="str">
        <f t="shared" si="130"/>
        <v/>
      </c>
    </row>
    <row r="670" spans="1:13" hidden="1" x14ac:dyDescent="0.25">
      <c r="A670" s="400" t="str">
        <f t="shared" si="122"/>
        <v/>
      </c>
      <c r="B670" s="401" t="str">
        <f t="shared" si="123"/>
        <v/>
      </c>
      <c r="C670" s="400" t="str">
        <f t="shared" si="124"/>
        <v/>
      </c>
      <c r="D670" s="411"/>
      <c r="E670" s="403" t="str">
        <f t="shared" si="125"/>
        <v/>
      </c>
      <c r="F670" s="403" t="str">
        <f t="shared" si="126"/>
        <v/>
      </c>
      <c r="G670" s="403" t="str">
        <f t="shared" si="127"/>
        <v/>
      </c>
      <c r="H670" s="403" t="str">
        <f t="shared" si="128"/>
        <v/>
      </c>
      <c r="I670" s="402"/>
      <c r="J670" s="402"/>
      <c r="K670" s="404"/>
      <c r="L670" s="405" t="str">
        <f t="shared" si="129"/>
        <v/>
      </c>
      <c r="M670" s="405" t="str">
        <f t="shared" si="130"/>
        <v/>
      </c>
    </row>
    <row r="671" spans="1:13" hidden="1" x14ac:dyDescent="0.25">
      <c r="A671" s="400" t="str">
        <f t="shared" si="122"/>
        <v/>
      </c>
      <c r="B671" s="401" t="str">
        <f t="shared" si="123"/>
        <v/>
      </c>
      <c r="C671" s="400" t="str">
        <f t="shared" si="124"/>
        <v/>
      </c>
      <c r="D671" s="411"/>
      <c r="E671" s="403" t="str">
        <f t="shared" si="125"/>
        <v/>
      </c>
      <c r="F671" s="403" t="str">
        <f t="shared" si="126"/>
        <v/>
      </c>
      <c r="G671" s="403" t="str">
        <f t="shared" si="127"/>
        <v/>
      </c>
      <c r="H671" s="403" t="str">
        <f t="shared" si="128"/>
        <v/>
      </c>
      <c r="I671" s="402"/>
      <c r="J671" s="402"/>
      <c r="K671" s="404"/>
      <c r="L671" s="405" t="str">
        <f t="shared" si="129"/>
        <v/>
      </c>
      <c r="M671" s="405" t="str">
        <f t="shared" si="130"/>
        <v/>
      </c>
    </row>
    <row r="672" spans="1:13" hidden="1" x14ac:dyDescent="0.25">
      <c r="A672" s="400" t="str">
        <f t="shared" si="122"/>
        <v/>
      </c>
      <c r="B672" s="401" t="str">
        <f t="shared" si="123"/>
        <v/>
      </c>
      <c r="C672" s="400" t="str">
        <f t="shared" si="124"/>
        <v/>
      </c>
      <c r="D672" s="411"/>
      <c r="E672" s="403" t="str">
        <f t="shared" si="125"/>
        <v/>
      </c>
      <c r="F672" s="403" t="str">
        <f t="shared" si="126"/>
        <v/>
      </c>
      <c r="G672" s="403" t="str">
        <f t="shared" si="127"/>
        <v/>
      </c>
      <c r="H672" s="403" t="str">
        <f t="shared" si="128"/>
        <v/>
      </c>
      <c r="I672" s="402"/>
      <c r="J672" s="402"/>
      <c r="K672" s="404"/>
      <c r="L672" s="405" t="str">
        <f t="shared" si="129"/>
        <v/>
      </c>
      <c r="M672" s="405" t="str">
        <f t="shared" si="130"/>
        <v/>
      </c>
    </row>
    <row r="673" spans="1:13" hidden="1" x14ac:dyDescent="0.25">
      <c r="A673" s="400" t="str">
        <f t="shared" si="122"/>
        <v/>
      </c>
      <c r="B673" s="401" t="str">
        <f t="shared" si="123"/>
        <v/>
      </c>
      <c r="C673" s="400" t="str">
        <f t="shared" si="124"/>
        <v/>
      </c>
      <c r="D673" s="411"/>
      <c r="E673" s="403" t="str">
        <f t="shared" si="125"/>
        <v/>
      </c>
      <c r="F673" s="403" t="str">
        <f t="shared" si="126"/>
        <v/>
      </c>
      <c r="G673" s="403" t="str">
        <f t="shared" si="127"/>
        <v/>
      </c>
      <c r="H673" s="403" t="str">
        <f t="shared" si="128"/>
        <v/>
      </c>
      <c r="I673" s="402"/>
      <c r="J673" s="402"/>
      <c r="K673" s="404"/>
      <c r="L673" s="405" t="str">
        <f t="shared" si="129"/>
        <v/>
      </c>
      <c r="M673" s="405" t="str">
        <f t="shared" si="130"/>
        <v/>
      </c>
    </row>
    <row r="674" spans="1:13" hidden="1" x14ac:dyDescent="0.25">
      <c r="A674" s="400" t="str">
        <f t="shared" si="122"/>
        <v/>
      </c>
      <c r="B674" s="401" t="str">
        <f t="shared" si="123"/>
        <v/>
      </c>
      <c r="C674" s="400" t="str">
        <f t="shared" si="124"/>
        <v/>
      </c>
      <c r="D674" s="411"/>
      <c r="E674" s="403" t="str">
        <f t="shared" si="125"/>
        <v/>
      </c>
      <c r="F674" s="403" t="str">
        <f t="shared" si="126"/>
        <v/>
      </c>
      <c r="G674" s="403" t="str">
        <f t="shared" si="127"/>
        <v/>
      </c>
      <c r="H674" s="403" t="str">
        <f t="shared" si="128"/>
        <v/>
      </c>
      <c r="I674" s="402"/>
      <c r="J674" s="402"/>
      <c r="K674" s="404"/>
      <c r="L674" s="405" t="str">
        <f t="shared" si="129"/>
        <v/>
      </c>
      <c r="M674" s="405" t="str">
        <f t="shared" si="130"/>
        <v/>
      </c>
    </row>
    <row r="675" spans="1:13" hidden="1" x14ac:dyDescent="0.25">
      <c r="A675" s="400" t="str">
        <f t="shared" si="122"/>
        <v/>
      </c>
      <c r="B675" s="401" t="str">
        <f t="shared" si="123"/>
        <v/>
      </c>
      <c r="C675" s="400" t="str">
        <f t="shared" si="124"/>
        <v/>
      </c>
      <c r="D675" s="411"/>
      <c r="E675" s="403" t="str">
        <f t="shared" si="125"/>
        <v/>
      </c>
      <c r="F675" s="403" t="str">
        <f t="shared" si="126"/>
        <v/>
      </c>
      <c r="G675" s="403" t="str">
        <f t="shared" si="127"/>
        <v/>
      </c>
      <c r="H675" s="403" t="str">
        <f t="shared" si="128"/>
        <v/>
      </c>
      <c r="I675" s="402"/>
      <c r="J675" s="402"/>
      <c r="K675" s="404"/>
      <c r="L675" s="405" t="str">
        <f t="shared" si="129"/>
        <v/>
      </c>
      <c r="M675" s="405" t="str">
        <f t="shared" si="130"/>
        <v/>
      </c>
    </row>
    <row r="676" spans="1:13" hidden="1" x14ac:dyDescent="0.25">
      <c r="A676" s="400" t="str">
        <f t="shared" si="122"/>
        <v/>
      </c>
      <c r="B676" s="401" t="str">
        <f t="shared" si="123"/>
        <v/>
      </c>
      <c r="C676" s="400" t="str">
        <f t="shared" si="124"/>
        <v/>
      </c>
      <c r="D676" s="411"/>
      <c r="E676" s="403" t="str">
        <f t="shared" si="125"/>
        <v/>
      </c>
      <c r="F676" s="403" t="str">
        <f t="shared" si="126"/>
        <v/>
      </c>
      <c r="G676" s="403" t="str">
        <f t="shared" si="127"/>
        <v/>
      </c>
      <c r="H676" s="403" t="str">
        <f t="shared" si="128"/>
        <v/>
      </c>
      <c r="I676" s="402"/>
      <c r="J676" s="402"/>
      <c r="K676" s="404"/>
      <c r="L676" s="405" t="str">
        <f t="shared" si="129"/>
        <v/>
      </c>
      <c r="M676" s="405" t="str">
        <f t="shared" si="130"/>
        <v/>
      </c>
    </row>
    <row r="677" spans="1:13" hidden="1" x14ac:dyDescent="0.25">
      <c r="A677" s="400" t="str">
        <f t="shared" si="122"/>
        <v/>
      </c>
      <c r="B677" s="401" t="str">
        <f t="shared" si="123"/>
        <v/>
      </c>
      <c r="C677" s="400" t="str">
        <f t="shared" si="124"/>
        <v/>
      </c>
      <c r="D677" s="411"/>
      <c r="E677" s="403" t="str">
        <f t="shared" si="125"/>
        <v/>
      </c>
      <c r="F677" s="403" t="str">
        <f t="shared" si="126"/>
        <v/>
      </c>
      <c r="G677" s="403" t="str">
        <f t="shared" si="127"/>
        <v/>
      </c>
      <c r="H677" s="403" t="str">
        <f t="shared" si="128"/>
        <v/>
      </c>
      <c r="I677" s="402"/>
      <c r="J677" s="402"/>
      <c r="K677" s="404"/>
      <c r="L677" s="405" t="str">
        <f t="shared" si="129"/>
        <v/>
      </c>
      <c r="M677" s="405" t="str">
        <f t="shared" si="130"/>
        <v/>
      </c>
    </row>
    <row r="678" spans="1:13" hidden="1" x14ac:dyDescent="0.25">
      <c r="A678" s="400" t="str">
        <f t="shared" si="122"/>
        <v/>
      </c>
      <c r="B678" s="401" t="str">
        <f t="shared" si="123"/>
        <v/>
      </c>
      <c r="C678" s="400" t="str">
        <f t="shared" si="124"/>
        <v/>
      </c>
      <c r="D678" s="411"/>
      <c r="E678" s="403" t="str">
        <f t="shared" si="125"/>
        <v/>
      </c>
      <c r="F678" s="403" t="str">
        <f t="shared" si="126"/>
        <v/>
      </c>
      <c r="G678" s="403" t="str">
        <f t="shared" si="127"/>
        <v/>
      </c>
      <c r="H678" s="403" t="str">
        <f t="shared" si="128"/>
        <v/>
      </c>
      <c r="I678" s="402"/>
      <c r="J678" s="402"/>
      <c r="K678" s="404"/>
      <c r="L678" s="405" t="str">
        <f t="shared" si="129"/>
        <v/>
      </c>
      <c r="M678" s="405" t="str">
        <f t="shared" si="130"/>
        <v/>
      </c>
    </row>
    <row r="679" spans="1:13" hidden="1" x14ac:dyDescent="0.25">
      <c r="A679" s="400" t="str">
        <f t="shared" si="122"/>
        <v/>
      </c>
      <c r="B679" s="401" t="str">
        <f t="shared" si="123"/>
        <v/>
      </c>
      <c r="C679" s="400" t="str">
        <f t="shared" si="124"/>
        <v/>
      </c>
      <c r="D679" s="411"/>
      <c r="E679" s="403" t="str">
        <f t="shared" si="125"/>
        <v/>
      </c>
      <c r="F679" s="403" t="str">
        <f t="shared" si="126"/>
        <v/>
      </c>
      <c r="G679" s="403" t="str">
        <f t="shared" si="127"/>
        <v/>
      </c>
      <c r="H679" s="403" t="str">
        <f t="shared" si="128"/>
        <v/>
      </c>
      <c r="I679" s="402"/>
      <c r="J679" s="402"/>
      <c r="K679" s="404"/>
      <c r="L679" s="405" t="str">
        <f t="shared" si="129"/>
        <v/>
      </c>
      <c r="M679" s="405" t="str">
        <f t="shared" si="130"/>
        <v/>
      </c>
    </row>
    <row r="680" spans="1:13" hidden="1" x14ac:dyDescent="0.25">
      <c r="A680" s="400" t="str">
        <f t="shared" si="122"/>
        <v/>
      </c>
      <c r="B680" s="401" t="str">
        <f t="shared" si="123"/>
        <v/>
      </c>
      <c r="C680" s="400" t="str">
        <f t="shared" si="124"/>
        <v/>
      </c>
      <c r="D680" s="411"/>
      <c r="E680" s="403" t="str">
        <f t="shared" si="125"/>
        <v/>
      </c>
      <c r="F680" s="403" t="str">
        <f t="shared" si="126"/>
        <v/>
      </c>
      <c r="G680" s="403" t="str">
        <f t="shared" si="127"/>
        <v/>
      </c>
      <c r="H680" s="403" t="str">
        <f t="shared" si="128"/>
        <v/>
      </c>
      <c r="I680" s="402"/>
      <c r="J680" s="402"/>
      <c r="K680" s="404"/>
      <c r="L680" s="405" t="str">
        <f t="shared" si="129"/>
        <v/>
      </c>
      <c r="M680" s="405" t="str">
        <f t="shared" si="130"/>
        <v/>
      </c>
    </row>
    <row r="681" spans="1:13" hidden="1" x14ac:dyDescent="0.25">
      <c r="A681" s="400" t="str">
        <f t="shared" si="122"/>
        <v/>
      </c>
      <c r="B681" s="401" t="str">
        <f t="shared" si="123"/>
        <v/>
      </c>
      <c r="C681" s="400" t="str">
        <f t="shared" si="124"/>
        <v/>
      </c>
      <c r="D681" s="411"/>
      <c r="E681" s="403" t="str">
        <f t="shared" si="125"/>
        <v/>
      </c>
      <c r="F681" s="403" t="str">
        <f t="shared" si="126"/>
        <v/>
      </c>
      <c r="G681" s="403" t="str">
        <f t="shared" si="127"/>
        <v/>
      </c>
      <c r="H681" s="403" t="str">
        <f t="shared" si="128"/>
        <v/>
      </c>
      <c r="I681" s="402"/>
      <c r="J681" s="402"/>
      <c r="K681" s="404"/>
      <c r="L681" s="405" t="str">
        <f t="shared" si="129"/>
        <v/>
      </c>
      <c r="M681" s="405" t="str">
        <f t="shared" si="130"/>
        <v/>
      </c>
    </row>
    <row r="682" spans="1:13" hidden="1" x14ac:dyDescent="0.25">
      <c r="A682" s="400" t="str">
        <f t="shared" si="122"/>
        <v/>
      </c>
      <c r="B682" s="401" t="str">
        <f t="shared" si="123"/>
        <v/>
      </c>
      <c r="C682" s="400" t="str">
        <f t="shared" si="124"/>
        <v/>
      </c>
      <c r="D682" s="411"/>
      <c r="E682" s="403" t="str">
        <f t="shared" si="125"/>
        <v/>
      </c>
      <c r="F682" s="403" t="str">
        <f t="shared" si="126"/>
        <v/>
      </c>
      <c r="G682" s="403" t="str">
        <f t="shared" si="127"/>
        <v/>
      </c>
      <c r="H682" s="403" t="str">
        <f t="shared" si="128"/>
        <v/>
      </c>
      <c r="I682" s="402"/>
      <c r="J682" s="402"/>
      <c r="K682" s="404"/>
      <c r="L682" s="405" t="str">
        <f t="shared" si="129"/>
        <v/>
      </c>
      <c r="M682" s="405" t="str">
        <f t="shared" si="130"/>
        <v/>
      </c>
    </row>
    <row r="683" spans="1:13" hidden="1" x14ac:dyDescent="0.25">
      <c r="A683" s="400" t="str">
        <f t="shared" si="122"/>
        <v/>
      </c>
      <c r="B683" s="401" t="str">
        <f t="shared" si="123"/>
        <v/>
      </c>
      <c r="C683" s="400" t="str">
        <f t="shared" si="124"/>
        <v/>
      </c>
      <c r="D683" s="411"/>
      <c r="E683" s="403" t="str">
        <f t="shared" si="125"/>
        <v/>
      </c>
      <c r="F683" s="403" t="str">
        <f t="shared" si="126"/>
        <v/>
      </c>
      <c r="G683" s="403" t="str">
        <f t="shared" si="127"/>
        <v/>
      </c>
      <c r="H683" s="403" t="str">
        <f t="shared" si="128"/>
        <v/>
      </c>
      <c r="I683" s="402"/>
      <c r="J683" s="402"/>
      <c r="K683" s="404"/>
      <c r="L683" s="405" t="str">
        <f t="shared" si="129"/>
        <v/>
      </c>
      <c r="M683" s="405" t="str">
        <f t="shared" si="130"/>
        <v/>
      </c>
    </row>
    <row r="684" spans="1:13" hidden="1" x14ac:dyDescent="0.25">
      <c r="A684" s="400" t="str">
        <f t="shared" si="122"/>
        <v/>
      </c>
      <c r="B684" s="401" t="str">
        <f t="shared" si="123"/>
        <v/>
      </c>
      <c r="C684" s="400" t="str">
        <f t="shared" si="124"/>
        <v/>
      </c>
      <c r="D684" s="411"/>
      <c r="E684" s="403" t="str">
        <f t="shared" si="125"/>
        <v/>
      </c>
      <c r="F684" s="403" t="str">
        <f t="shared" si="126"/>
        <v/>
      </c>
      <c r="G684" s="403" t="str">
        <f t="shared" si="127"/>
        <v/>
      </c>
      <c r="H684" s="403" t="str">
        <f t="shared" si="128"/>
        <v/>
      </c>
      <c r="I684" s="402"/>
      <c r="J684" s="402"/>
      <c r="K684" s="404"/>
      <c r="L684" s="405" t="str">
        <f t="shared" si="129"/>
        <v/>
      </c>
      <c r="M684" s="405" t="str">
        <f t="shared" si="130"/>
        <v/>
      </c>
    </row>
    <row r="685" spans="1:13" hidden="1" x14ac:dyDescent="0.25">
      <c r="A685" s="400" t="str">
        <f t="shared" si="122"/>
        <v/>
      </c>
      <c r="B685" s="401" t="str">
        <f t="shared" si="123"/>
        <v/>
      </c>
      <c r="C685" s="400" t="str">
        <f t="shared" si="124"/>
        <v/>
      </c>
      <c r="D685" s="411"/>
      <c r="E685" s="403" t="str">
        <f t="shared" si="125"/>
        <v/>
      </c>
      <c r="F685" s="403" t="str">
        <f t="shared" si="126"/>
        <v/>
      </c>
      <c r="G685" s="403" t="str">
        <f t="shared" si="127"/>
        <v/>
      </c>
      <c r="H685" s="403" t="str">
        <f t="shared" si="128"/>
        <v/>
      </c>
      <c r="I685" s="402"/>
      <c r="J685" s="402"/>
      <c r="K685" s="404"/>
      <c r="L685" s="405" t="str">
        <f t="shared" si="129"/>
        <v/>
      </c>
      <c r="M685" s="405" t="str">
        <f t="shared" si="130"/>
        <v/>
      </c>
    </row>
    <row r="686" spans="1:13" hidden="1" x14ac:dyDescent="0.25">
      <c r="A686" s="400" t="str">
        <f t="shared" si="122"/>
        <v/>
      </c>
      <c r="B686" s="401" t="str">
        <f t="shared" si="123"/>
        <v/>
      </c>
      <c r="C686" s="400" t="str">
        <f t="shared" si="124"/>
        <v/>
      </c>
      <c r="D686" s="411"/>
      <c r="E686" s="403" t="str">
        <f t="shared" si="125"/>
        <v/>
      </c>
      <c r="F686" s="403" t="str">
        <f t="shared" si="126"/>
        <v/>
      </c>
      <c r="G686" s="403" t="str">
        <f t="shared" si="127"/>
        <v/>
      </c>
      <c r="H686" s="403" t="str">
        <f t="shared" si="128"/>
        <v/>
      </c>
      <c r="I686" s="402"/>
      <c r="J686" s="402"/>
      <c r="K686" s="404"/>
      <c r="L686" s="405" t="str">
        <f t="shared" si="129"/>
        <v/>
      </c>
      <c r="M686" s="405" t="str">
        <f t="shared" si="130"/>
        <v/>
      </c>
    </row>
    <row r="687" spans="1:13" hidden="1" x14ac:dyDescent="0.25">
      <c r="A687" s="400" t="str">
        <f t="shared" si="122"/>
        <v/>
      </c>
      <c r="B687" s="401" t="str">
        <f t="shared" si="123"/>
        <v/>
      </c>
      <c r="C687" s="400" t="str">
        <f t="shared" si="124"/>
        <v/>
      </c>
      <c r="D687" s="411"/>
      <c r="E687" s="403" t="str">
        <f t="shared" si="125"/>
        <v/>
      </c>
      <c r="F687" s="403" t="str">
        <f t="shared" si="126"/>
        <v/>
      </c>
      <c r="G687" s="403" t="str">
        <f t="shared" si="127"/>
        <v/>
      </c>
      <c r="H687" s="403" t="str">
        <f t="shared" si="128"/>
        <v/>
      </c>
      <c r="I687" s="402"/>
      <c r="J687" s="402"/>
      <c r="K687" s="404"/>
      <c r="L687" s="405" t="str">
        <f t="shared" si="129"/>
        <v/>
      </c>
      <c r="M687" s="405" t="str">
        <f t="shared" si="130"/>
        <v/>
      </c>
    </row>
    <row r="688" spans="1:13" hidden="1" x14ac:dyDescent="0.25">
      <c r="A688" s="400" t="str">
        <f t="shared" si="122"/>
        <v/>
      </c>
      <c r="B688" s="401" t="str">
        <f t="shared" si="123"/>
        <v/>
      </c>
      <c r="C688" s="400" t="str">
        <f t="shared" si="124"/>
        <v/>
      </c>
      <c r="D688" s="411"/>
      <c r="E688" s="403" t="str">
        <f t="shared" si="125"/>
        <v/>
      </c>
      <c r="F688" s="403" t="str">
        <f t="shared" si="126"/>
        <v/>
      </c>
      <c r="G688" s="403" t="str">
        <f t="shared" si="127"/>
        <v/>
      </c>
      <c r="H688" s="403" t="str">
        <f t="shared" si="128"/>
        <v/>
      </c>
      <c r="I688" s="402"/>
      <c r="J688" s="402"/>
      <c r="K688" s="404"/>
      <c r="L688" s="405" t="str">
        <f t="shared" si="129"/>
        <v/>
      </c>
      <c r="M688" s="405" t="str">
        <f t="shared" si="130"/>
        <v/>
      </c>
    </row>
    <row r="689" spans="1:13" hidden="1" x14ac:dyDescent="0.25">
      <c r="A689" s="400" t="str">
        <f t="shared" si="122"/>
        <v/>
      </c>
      <c r="B689" s="401" t="str">
        <f t="shared" si="123"/>
        <v/>
      </c>
      <c r="C689" s="400" t="str">
        <f t="shared" si="124"/>
        <v/>
      </c>
      <c r="D689" s="411"/>
      <c r="E689" s="403" t="str">
        <f t="shared" si="125"/>
        <v/>
      </c>
      <c r="F689" s="403" t="str">
        <f t="shared" si="126"/>
        <v/>
      </c>
      <c r="G689" s="403" t="str">
        <f t="shared" si="127"/>
        <v/>
      </c>
      <c r="H689" s="403" t="str">
        <f t="shared" si="128"/>
        <v/>
      </c>
      <c r="I689" s="402"/>
      <c r="J689" s="402"/>
      <c r="K689" s="404"/>
      <c r="L689" s="405" t="str">
        <f t="shared" si="129"/>
        <v/>
      </c>
      <c r="M689" s="405" t="str">
        <f t="shared" si="130"/>
        <v/>
      </c>
    </row>
    <row r="690" spans="1:13" hidden="1" x14ac:dyDescent="0.25">
      <c r="A690" s="400" t="str">
        <f t="shared" si="122"/>
        <v/>
      </c>
      <c r="B690" s="401" t="str">
        <f t="shared" si="123"/>
        <v/>
      </c>
      <c r="C690" s="400" t="str">
        <f t="shared" si="124"/>
        <v/>
      </c>
      <c r="D690" s="411"/>
      <c r="E690" s="403" t="str">
        <f t="shared" si="125"/>
        <v/>
      </c>
      <c r="F690" s="403" t="str">
        <f t="shared" si="126"/>
        <v/>
      </c>
      <c r="G690" s="403" t="str">
        <f t="shared" si="127"/>
        <v/>
      </c>
      <c r="H690" s="403" t="str">
        <f t="shared" si="128"/>
        <v/>
      </c>
      <c r="I690" s="402"/>
      <c r="J690" s="402"/>
      <c r="K690" s="404"/>
      <c r="L690" s="405" t="str">
        <f t="shared" si="129"/>
        <v/>
      </c>
      <c r="M690" s="405" t="str">
        <f t="shared" si="130"/>
        <v/>
      </c>
    </row>
    <row r="691" spans="1:13" hidden="1" x14ac:dyDescent="0.25">
      <c r="A691" s="400" t="str">
        <f t="shared" si="122"/>
        <v/>
      </c>
      <c r="B691" s="401" t="str">
        <f t="shared" si="123"/>
        <v/>
      </c>
      <c r="C691" s="400" t="str">
        <f t="shared" si="124"/>
        <v/>
      </c>
      <c r="D691" s="411"/>
      <c r="E691" s="403" t="str">
        <f t="shared" si="125"/>
        <v/>
      </c>
      <c r="F691" s="403" t="str">
        <f t="shared" si="126"/>
        <v/>
      </c>
      <c r="G691" s="403" t="str">
        <f t="shared" si="127"/>
        <v/>
      </c>
      <c r="H691" s="403" t="str">
        <f t="shared" si="128"/>
        <v/>
      </c>
      <c r="I691" s="402"/>
      <c r="J691" s="402"/>
      <c r="K691" s="404"/>
      <c r="L691" s="405" t="str">
        <f t="shared" si="129"/>
        <v/>
      </c>
      <c r="M691" s="405" t="str">
        <f t="shared" si="130"/>
        <v/>
      </c>
    </row>
    <row r="692" spans="1:13" hidden="1" x14ac:dyDescent="0.25">
      <c r="A692" s="400" t="str">
        <f t="shared" si="122"/>
        <v/>
      </c>
      <c r="B692" s="401" t="str">
        <f t="shared" si="123"/>
        <v/>
      </c>
      <c r="C692" s="400" t="str">
        <f t="shared" si="124"/>
        <v/>
      </c>
      <c r="D692" s="411"/>
      <c r="E692" s="403" t="str">
        <f t="shared" si="125"/>
        <v/>
      </c>
      <c r="F692" s="403" t="str">
        <f t="shared" si="126"/>
        <v/>
      </c>
      <c r="G692" s="403" t="str">
        <f t="shared" si="127"/>
        <v/>
      </c>
      <c r="H692" s="403" t="str">
        <f t="shared" si="128"/>
        <v/>
      </c>
      <c r="I692" s="402"/>
      <c r="J692" s="402"/>
      <c r="K692" s="404"/>
      <c r="L692" s="405" t="str">
        <f t="shared" si="129"/>
        <v/>
      </c>
      <c r="M692" s="405" t="str">
        <f t="shared" si="130"/>
        <v/>
      </c>
    </row>
    <row r="693" spans="1:13" hidden="1" x14ac:dyDescent="0.25">
      <c r="A693" s="400" t="str">
        <f t="shared" si="122"/>
        <v/>
      </c>
      <c r="B693" s="401" t="str">
        <f t="shared" si="123"/>
        <v/>
      </c>
      <c r="C693" s="400" t="str">
        <f t="shared" si="124"/>
        <v/>
      </c>
      <c r="D693" s="411"/>
      <c r="E693" s="403" t="str">
        <f t="shared" si="125"/>
        <v/>
      </c>
      <c r="F693" s="403" t="str">
        <f t="shared" si="126"/>
        <v/>
      </c>
      <c r="G693" s="403" t="str">
        <f t="shared" si="127"/>
        <v/>
      </c>
      <c r="H693" s="403" t="str">
        <f t="shared" si="128"/>
        <v/>
      </c>
      <c r="I693" s="402"/>
      <c r="J693" s="402"/>
      <c r="K693" s="404"/>
      <c r="L693" s="405" t="str">
        <f t="shared" si="129"/>
        <v/>
      </c>
      <c r="M693" s="405" t="str">
        <f t="shared" si="130"/>
        <v/>
      </c>
    </row>
    <row r="694" spans="1:13" hidden="1" x14ac:dyDescent="0.25">
      <c r="A694" s="400" t="str">
        <f t="shared" si="122"/>
        <v/>
      </c>
      <c r="B694" s="401" t="str">
        <f t="shared" si="123"/>
        <v/>
      </c>
      <c r="C694" s="400" t="str">
        <f t="shared" si="124"/>
        <v/>
      </c>
      <c r="D694" s="411"/>
      <c r="E694" s="403" t="str">
        <f t="shared" si="125"/>
        <v/>
      </c>
      <c r="F694" s="403" t="str">
        <f t="shared" si="126"/>
        <v/>
      </c>
      <c r="G694" s="403" t="str">
        <f t="shared" si="127"/>
        <v/>
      </c>
      <c r="H694" s="403" t="str">
        <f t="shared" si="128"/>
        <v/>
      </c>
      <c r="I694" s="402"/>
      <c r="J694" s="402"/>
      <c r="K694" s="404"/>
      <c r="L694" s="405" t="str">
        <f t="shared" si="129"/>
        <v/>
      </c>
      <c r="M694" s="405" t="str">
        <f t="shared" si="130"/>
        <v/>
      </c>
    </row>
    <row r="695" spans="1:13" hidden="1" x14ac:dyDescent="0.25">
      <c r="A695" s="400" t="str">
        <f t="shared" si="122"/>
        <v/>
      </c>
      <c r="B695" s="401" t="str">
        <f t="shared" si="123"/>
        <v/>
      </c>
      <c r="C695" s="400" t="str">
        <f t="shared" si="124"/>
        <v/>
      </c>
      <c r="D695" s="411"/>
      <c r="E695" s="403" t="str">
        <f t="shared" si="125"/>
        <v/>
      </c>
      <c r="F695" s="403" t="str">
        <f t="shared" si="126"/>
        <v/>
      </c>
      <c r="G695" s="403" t="str">
        <f t="shared" si="127"/>
        <v/>
      </c>
      <c r="H695" s="403" t="str">
        <f t="shared" si="128"/>
        <v/>
      </c>
      <c r="I695" s="402"/>
      <c r="J695" s="402"/>
      <c r="K695" s="404"/>
      <c r="L695" s="405" t="str">
        <f t="shared" si="129"/>
        <v/>
      </c>
      <c r="M695" s="405" t="str">
        <f t="shared" si="130"/>
        <v/>
      </c>
    </row>
    <row r="696" spans="1:13" hidden="1" x14ac:dyDescent="0.25">
      <c r="A696" s="400" t="str">
        <f t="shared" si="122"/>
        <v/>
      </c>
      <c r="B696" s="401" t="str">
        <f t="shared" si="123"/>
        <v/>
      </c>
      <c r="C696" s="400" t="str">
        <f t="shared" si="124"/>
        <v/>
      </c>
      <c r="D696" s="411"/>
      <c r="E696" s="403" t="str">
        <f t="shared" si="125"/>
        <v/>
      </c>
      <c r="F696" s="403" t="str">
        <f t="shared" si="126"/>
        <v/>
      </c>
      <c r="G696" s="403" t="str">
        <f t="shared" si="127"/>
        <v/>
      </c>
      <c r="H696" s="403" t="str">
        <f t="shared" si="128"/>
        <v/>
      </c>
      <c r="I696" s="402"/>
      <c r="J696" s="402"/>
      <c r="K696" s="404"/>
      <c r="L696" s="405" t="str">
        <f t="shared" si="129"/>
        <v/>
      </c>
      <c r="M696" s="405" t="str">
        <f t="shared" si="130"/>
        <v/>
      </c>
    </row>
    <row r="697" spans="1:13" hidden="1" x14ac:dyDescent="0.25">
      <c r="A697" s="400" t="str">
        <f t="shared" si="122"/>
        <v/>
      </c>
      <c r="B697" s="401" t="str">
        <f t="shared" si="123"/>
        <v/>
      </c>
      <c r="C697" s="400" t="str">
        <f t="shared" si="124"/>
        <v/>
      </c>
      <c r="D697" s="411"/>
      <c r="E697" s="403" t="str">
        <f t="shared" si="125"/>
        <v/>
      </c>
      <c r="F697" s="403" t="str">
        <f t="shared" si="126"/>
        <v/>
      </c>
      <c r="G697" s="403" t="str">
        <f t="shared" si="127"/>
        <v/>
      </c>
      <c r="H697" s="403" t="str">
        <f t="shared" si="128"/>
        <v/>
      </c>
      <c r="I697" s="402"/>
      <c r="J697" s="402"/>
      <c r="K697" s="404"/>
      <c r="L697" s="405" t="str">
        <f t="shared" si="129"/>
        <v/>
      </c>
      <c r="M697" s="405" t="str">
        <f t="shared" si="130"/>
        <v/>
      </c>
    </row>
    <row r="698" spans="1:13" hidden="1" x14ac:dyDescent="0.25">
      <c r="A698" s="400" t="str">
        <f t="shared" si="122"/>
        <v/>
      </c>
      <c r="B698" s="401" t="str">
        <f t="shared" si="123"/>
        <v/>
      </c>
      <c r="C698" s="400" t="str">
        <f t="shared" si="124"/>
        <v/>
      </c>
      <c r="D698" s="411"/>
      <c r="E698" s="403" t="str">
        <f t="shared" si="125"/>
        <v/>
      </c>
      <c r="F698" s="403" t="str">
        <f t="shared" si="126"/>
        <v/>
      </c>
      <c r="G698" s="403" t="str">
        <f t="shared" si="127"/>
        <v/>
      </c>
      <c r="H698" s="403" t="str">
        <f t="shared" si="128"/>
        <v/>
      </c>
      <c r="I698" s="402"/>
      <c r="J698" s="402"/>
      <c r="K698" s="404"/>
      <c r="L698" s="405" t="str">
        <f t="shared" si="129"/>
        <v/>
      </c>
      <c r="M698" s="405" t="str">
        <f t="shared" si="130"/>
        <v/>
      </c>
    </row>
    <row r="699" spans="1:13" hidden="1" x14ac:dyDescent="0.25">
      <c r="A699" s="400" t="str">
        <f t="shared" si="122"/>
        <v/>
      </c>
      <c r="B699" s="401" t="str">
        <f t="shared" si="123"/>
        <v/>
      </c>
      <c r="C699" s="400" t="str">
        <f t="shared" si="124"/>
        <v/>
      </c>
      <c r="D699" s="411"/>
      <c r="E699" s="403" t="str">
        <f t="shared" si="125"/>
        <v/>
      </c>
      <c r="F699" s="403" t="str">
        <f t="shared" si="126"/>
        <v/>
      </c>
      <c r="G699" s="403" t="str">
        <f t="shared" si="127"/>
        <v/>
      </c>
      <c r="H699" s="403" t="str">
        <f t="shared" si="128"/>
        <v/>
      </c>
      <c r="I699" s="402"/>
      <c r="J699" s="402"/>
      <c r="K699" s="404"/>
      <c r="L699" s="405" t="str">
        <f t="shared" si="129"/>
        <v/>
      </c>
      <c r="M699" s="405" t="str">
        <f t="shared" si="130"/>
        <v/>
      </c>
    </row>
    <row r="700" spans="1:13" hidden="1" x14ac:dyDescent="0.25">
      <c r="A700" s="400" t="str">
        <f t="shared" si="122"/>
        <v/>
      </c>
      <c r="B700" s="401" t="str">
        <f t="shared" si="123"/>
        <v/>
      </c>
      <c r="C700" s="400" t="str">
        <f t="shared" si="124"/>
        <v/>
      </c>
      <c r="D700" s="411"/>
      <c r="E700" s="403" t="str">
        <f t="shared" si="125"/>
        <v/>
      </c>
      <c r="F700" s="403" t="str">
        <f t="shared" si="126"/>
        <v/>
      </c>
      <c r="G700" s="403" t="str">
        <f t="shared" si="127"/>
        <v/>
      </c>
      <c r="H700" s="403" t="str">
        <f t="shared" si="128"/>
        <v/>
      </c>
      <c r="I700" s="402"/>
      <c r="J700" s="402"/>
      <c r="K700" s="404"/>
      <c r="L700" s="405" t="str">
        <f t="shared" si="129"/>
        <v/>
      </c>
      <c r="M700" s="405" t="str">
        <f t="shared" si="130"/>
        <v/>
      </c>
    </row>
    <row r="701" spans="1:13" hidden="1" x14ac:dyDescent="0.25">
      <c r="A701" s="400" t="str">
        <f t="shared" si="122"/>
        <v/>
      </c>
      <c r="B701" s="401" t="str">
        <f t="shared" si="123"/>
        <v/>
      </c>
      <c r="C701" s="400" t="str">
        <f t="shared" si="124"/>
        <v/>
      </c>
      <c r="D701" s="411"/>
      <c r="E701" s="403" t="str">
        <f t="shared" si="125"/>
        <v/>
      </c>
      <c r="F701" s="403" t="str">
        <f t="shared" si="126"/>
        <v/>
      </c>
      <c r="G701" s="403" t="str">
        <f t="shared" si="127"/>
        <v/>
      </c>
      <c r="H701" s="403" t="str">
        <f t="shared" si="128"/>
        <v/>
      </c>
      <c r="I701" s="402"/>
      <c r="J701" s="402"/>
      <c r="K701" s="404"/>
      <c r="L701" s="405" t="str">
        <f t="shared" si="129"/>
        <v/>
      </c>
      <c r="M701" s="405" t="str">
        <f t="shared" si="130"/>
        <v/>
      </c>
    </row>
    <row r="702" spans="1:13" hidden="1" x14ac:dyDescent="0.25">
      <c r="A702" s="400" t="str">
        <f t="shared" si="122"/>
        <v/>
      </c>
      <c r="B702" s="401" t="str">
        <f t="shared" si="123"/>
        <v/>
      </c>
      <c r="C702" s="400" t="str">
        <f t="shared" si="124"/>
        <v/>
      </c>
      <c r="D702" s="411"/>
      <c r="E702" s="403" t="str">
        <f t="shared" si="125"/>
        <v/>
      </c>
      <c r="F702" s="403" t="str">
        <f t="shared" si="126"/>
        <v/>
      </c>
      <c r="G702" s="403" t="str">
        <f t="shared" si="127"/>
        <v/>
      </c>
      <c r="H702" s="403" t="str">
        <f t="shared" si="128"/>
        <v/>
      </c>
      <c r="I702" s="402"/>
      <c r="J702" s="402"/>
      <c r="K702" s="404"/>
      <c r="L702" s="405" t="str">
        <f t="shared" si="129"/>
        <v/>
      </c>
      <c r="M702" s="405" t="str">
        <f t="shared" si="130"/>
        <v/>
      </c>
    </row>
    <row r="703" spans="1:13" hidden="1" x14ac:dyDescent="0.25">
      <c r="A703" s="400" t="str">
        <f t="shared" si="122"/>
        <v/>
      </c>
      <c r="B703" s="401" t="str">
        <f t="shared" si="123"/>
        <v/>
      </c>
      <c r="C703" s="400" t="str">
        <f t="shared" si="124"/>
        <v/>
      </c>
      <c r="D703" s="411"/>
      <c r="E703" s="403" t="str">
        <f t="shared" si="125"/>
        <v/>
      </c>
      <c r="F703" s="403" t="str">
        <f t="shared" si="126"/>
        <v/>
      </c>
      <c r="G703" s="403" t="str">
        <f t="shared" si="127"/>
        <v/>
      </c>
      <c r="H703" s="403" t="str">
        <f t="shared" si="128"/>
        <v/>
      </c>
      <c r="I703" s="402"/>
      <c r="J703" s="402"/>
      <c r="K703" s="404"/>
      <c r="L703" s="405" t="str">
        <f t="shared" si="129"/>
        <v/>
      </c>
      <c r="M703" s="405" t="str">
        <f t="shared" si="130"/>
        <v/>
      </c>
    </row>
    <row r="704" spans="1:13" hidden="1" x14ac:dyDescent="0.25">
      <c r="A704" s="400" t="str">
        <f t="shared" si="122"/>
        <v/>
      </c>
      <c r="B704" s="401" t="str">
        <f t="shared" si="123"/>
        <v/>
      </c>
      <c r="C704" s="400" t="str">
        <f t="shared" si="124"/>
        <v/>
      </c>
      <c r="D704" s="411"/>
      <c r="E704" s="403" t="str">
        <f t="shared" si="125"/>
        <v/>
      </c>
      <c r="F704" s="403" t="str">
        <f t="shared" si="126"/>
        <v/>
      </c>
      <c r="G704" s="403" t="str">
        <f t="shared" si="127"/>
        <v/>
      </c>
      <c r="H704" s="403" t="str">
        <f t="shared" si="128"/>
        <v/>
      </c>
      <c r="I704" s="402"/>
      <c r="J704" s="402"/>
      <c r="K704" s="404"/>
      <c r="L704" s="405" t="str">
        <f t="shared" si="129"/>
        <v/>
      </c>
      <c r="M704" s="405" t="str">
        <f t="shared" si="130"/>
        <v/>
      </c>
    </row>
    <row r="705" spans="1:13" hidden="1" x14ac:dyDescent="0.25">
      <c r="A705" s="400" t="str">
        <f t="shared" si="122"/>
        <v/>
      </c>
      <c r="B705" s="401" t="str">
        <f t="shared" si="123"/>
        <v/>
      </c>
      <c r="C705" s="400" t="str">
        <f t="shared" si="124"/>
        <v/>
      </c>
      <c r="D705" s="411"/>
      <c r="E705" s="403" t="str">
        <f t="shared" si="125"/>
        <v/>
      </c>
      <c r="F705" s="403" t="str">
        <f t="shared" si="126"/>
        <v/>
      </c>
      <c r="G705" s="403" t="str">
        <f t="shared" si="127"/>
        <v/>
      </c>
      <c r="H705" s="403" t="str">
        <f t="shared" si="128"/>
        <v/>
      </c>
      <c r="I705" s="402"/>
      <c r="J705" s="402"/>
      <c r="K705" s="404"/>
      <c r="L705" s="405" t="str">
        <f t="shared" si="129"/>
        <v/>
      </c>
      <c r="M705" s="405" t="str">
        <f t="shared" si="130"/>
        <v/>
      </c>
    </row>
    <row r="706" spans="1:13" hidden="1" x14ac:dyDescent="0.25">
      <c r="A706" s="400" t="str">
        <f t="shared" si="122"/>
        <v/>
      </c>
      <c r="B706" s="401" t="str">
        <f t="shared" si="123"/>
        <v/>
      </c>
      <c r="C706" s="400" t="str">
        <f t="shared" si="124"/>
        <v/>
      </c>
      <c r="D706" s="411"/>
      <c r="E706" s="403" t="str">
        <f t="shared" si="125"/>
        <v/>
      </c>
      <c r="F706" s="403" t="str">
        <f t="shared" si="126"/>
        <v/>
      </c>
      <c r="G706" s="403" t="str">
        <f t="shared" si="127"/>
        <v/>
      </c>
      <c r="H706" s="403" t="str">
        <f t="shared" si="128"/>
        <v/>
      </c>
      <c r="I706" s="402"/>
      <c r="J706" s="402"/>
      <c r="K706" s="404"/>
      <c r="L706" s="405" t="str">
        <f t="shared" si="129"/>
        <v/>
      </c>
      <c r="M706" s="405" t="str">
        <f t="shared" si="130"/>
        <v/>
      </c>
    </row>
    <row r="707" spans="1:13" hidden="1" x14ac:dyDescent="0.25">
      <c r="A707" s="400" t="str">
        <f t="shared" si="122"/>
        <v/>
      </c>
      <c r="B707" s="401" t="str">
        <f t="shared" si="123"/>
        <v/>
      </c>
      <c r="C707" s="400" t="str">
        <f t="shared" si="124"/>
        <v/>
      </c>
      <c r="D707" s="411"/>
      <c r="E707" s="403" t="str">
        <f t="shared" si="125"/>
        <v/>
      </c>
      <c r="F707" s="403" t="str">
        <f t="shared" si="126"/>
        <v/>
      </c>
      <c r="G707" s="403" t="str">
        <f t="shared" si="127"/>
        <v/>
      </c>
      <c r="H707" s="403" t="str">
        <f t="shared" si="128"/>
        <v/>
      </c>
      <c r="I707" s="402"/>
      <c r="J707" s="402"/>
      <c r="K707" s="404"/>
      <c r="L707" s="405" t="str">
        <f t="shared" si="129"/>
        <v/>
      </c>
      <c r="M707" s="405" t="str">
        <f t="shared" si="130"/>
        <v/>
      </c>
    </row>
    <row r="708" spans="1:13" hidden="1" x14ac:dyDescent="0.25">
      <c r="A708" s="400" t="str">
        <f t="shared" ref="A708:A771" si="131">IF(D708="","",A707)</f>
        <v/>
      </c>
      <c r="B708" s="401" t="str">
        <f t="shared" ref="B708:B771" si="132">IF(D708="","",B707)</f>
        <v/>
      </c>
      <c r="C708" s="400" t="str">
        <f t="shared" ref="C708:C771" si="133">IF(D708="","",C707)</f>
        <v/>
      </c>
      <c r="D708" s="411"/>
      <c r="E708" s="403" t="str">
        <f t="shared" ref="E708:E771" si="134">IF(D708="","",VLOOKUP(D708,Master,3,FALSE))</f>
        <v/>
      </c>
      <c r="F708" s="403" t="str">
        <f t="shared" ref="F708:F771" si="135">IF(D708="","",VLOOKUP(D708,Master,4,FALSE))</f>
        <v/>
      </c>
      <c r="G708" s="403" t="str">
        <f t="shared" ref="G708:G771" si="136">IF(D708="","",VLOOKUP(D708,Master,5,FALSE))</f>
        <v/>
      </c>
      <c r="H708" s="403" t="str">
        <f t="shared" ref="H708:H771" si="137">IF(D708="","",VLOOKUP(D708,Master,2,FALSE))</f>
        <v/>
      </c>
      <c r="I708" s="402"/>
      <c r="J708" s="402"/>
      <c r="K708" s="404"/>
      <c r="L708" s="405" t="str">
        <f t="shared" si="129"/>
        <v/>
      </c>
      <c r="M708" s="405" t="str">
        <f t="shared" si="130"/>
        <v/>
      </c>
    </row>
    <row r="709" spans="1:13" hidden="1" x14ac:dyDescent="0.25">
      <c r="A709" s="400" t="str">
        <f t="shared" si="131"/>
        <v/>
      </c>
      <c r="B709" s="401" t="str">
        <f t="shared" si="132"/>
        <v/>
      </c>
      <c r="C709" s="400" t="str">
        <f t="shared" si="133"/>
        <v/>
      </c>
      <c r="D709" s="411"/>
      <c r="E709" s="403" t="str">
        <f t="shared" si="134"/>
        <v/>
      </c>
      <c r="F709" s="403" t="str">
        <f t="shared" si="135"/>
        <v/>
      </c>
      <c r="G709" s="403" t="str">
        <f t="shared" si="136"/>
        <v/>
      </c>
      <c r="H709" s="403" t="str">
        <f t="shared" si="137"/>
        <v/>
      </c>
      <c r="I709" s="402"/>
      <c r="J709" s="402"/>
      <c r="K709" s="404"/>
      <c r="L709" s="405" t="str">
        <f t="shared" si="129"/>
        <v/>
      </c>
      <c r="M709" s="405" t="str">
        <f t="shared" si="130"/>
        <v/>
      </c>
    </row>
    <row r="710" spans="1:13" hidden="1" x14ac:dyDescent="0.25">
      <c r="A710" s="400" t="str">
        <f t="shared" si="131"/>
        <v/>
      </c>
      <c r="B710" s="401" t="str">
        <f t="shared" si="132"/>
        <v/>
      </c>
      <c r="C710" s="400" t="str">
        <f t="shared" si="133"/>
        <v/>
      </c>
      <c r="D710" s="411"/>
      <c r="E710" s="403" t="str">
        <f t="shared" si="134"/>
        <v/>
      </c>
      <c r="F710" s="403" t="str">
        <f t="shared" si="135"/>
        <v/>
      </c>
      <c r="G710" s="403" t="str">
        <f t="shared" si="136"/>
        <v/>
      </c>
      <c r="H710" s="403" t="str">
        <f t="shared" si="137"/>
        <v/>
      </c>
      <c r="I710" s="402"/>
      <c r="J710" s="402"/>
      <c r="K710" s="404"/>
      <c r="L710" s="405" t="str">
        <f t="shared" si="129"/>
        <v/>
      </c>
      <c r="M710" s="405" t="str">
        <f t="shared" si="130"/>
        <v/>
      </c>
    </row>
    <row r="711" spans="1:13" hidden="1" x14ac:dyDescent="0.25">
      <c r="A711" s="400" t="str">
        <f t="shared" si="131"/>
        <v/>
      </c>
      <c r="B711" s="401" t="str">
        <f t="shared" si="132"/>
        <v/>
      </c>
      <c r="C711" s="400" t="str">
        <f t="shared" si="133"/>
        <v/>
      </c>
      <c r="D711" s="411"/>
      <c r="E711" s="403" t="str">
        <f t="shared" si="134"/>
        <v/>
      </c>
      <c r="F711" s="403" t="str">
        <f t="shared" si="135"/>
        <v/>
      </c>
      <c r="G711" s="403" t="str">
        <f t="shared" si="136"/>
        <v/>
      </c>
      <c r="H711" s="403" t="str">
        <f t="shared" si="137"/>
        <v/>
      </c>
      <c r="I711" s="402"/>
      <c r="J711" s="402"/>
      <c r="K711" s="404"/>
      <c r="L711" s="405" t="str">
        <f t="shared" si="129"/>
        <v/>
      </c>
      <c r="M711" s="405" t="str">
        <f t="shared" si="130"/>
        <v/>
      </c>
    </row>
    <row r="712" spans="1:13" hidden="1" x14ac:dyDescent="0.25">
      <c r="A712" s="400" t="str">
        <f t="shared" si="131"/>
        <v/>
      </c>
      <c r="B712" s="401" t="str">
        <f t="shared" si="132"/>
        <v/>
      </c>
      <c r="C712" s="400" t="str">
        <f t="shared" si="133"/>
        <v/>
      </c>
      <c r="D712" s="411"/>
      <c r="E712" s="403" t="str">
        <f t="shared" si="134"/>
        <v/>
      </c>
      <c r="F712" s="403" t="str">
        <f t="shared" si="135"/>
        <v/>
      </c>
      <c r="G712" s="403" t="str">
        <f t="shared" si="136"/>
        <v/>
      </c>
      <c r="H712" s="403" t="str">
        <f t="shared" si="137"/>
        <v/>
      </c>
      <c r="I712" s="402"/>
      <c r="J712" s="402"/>
      <c r="K712" s="404"/>
      <c r="L712" s="405" t="str">
        <f t="shared" ref="L712:L775" si="138">IF(K712="","",IF(I712="",ROUND(HLOOKUP(J712,kgList,K712,FALSE),1),ROUND(HLOOKUP(I712,kgList,K712,FALSE),1)))</f>
        <v/>
      </c>
      <c r="M712" s="405" t="str">
        <f t="shared" ref="M712:M775" si="139">IF(L712="","",IF(COUNTA(I712:J712)&gt;1,"Edible or Inedible",IF(COUNTA(I712)=1,L712*1,IF(COUNTA(J712)=1,L712*1,"ERROR"))))</f>
        <v/>
      </c>
    </row>
    <row r="713" spans="1:13" hidden="1" x14ac:dyDescent="0.25">
      <c r="A713" s="400" t="str">
        <f t="shared" si="131"/>
        <v/>
      </c>
      <c r="B713" s="401" t="str">
        <f t="shared" si="132"/>
        <v/>
      </c>
      <c r="C713" s="400" t="str">
        <f t="shared" si="133"/>
        <v/>
      </c>
      <c r="D713" s="411"/>
      <c r="E713" s="403" t="str">
        <f t="shared" si="134"/>
        <v/>
      </c>
      <c r="F713" s="403" t="str">
        <f t="shared" si="135"/>
        <v/>
      </c>
      <c r="G713" s="403" t="str">
        <f t="shared" si="136"/>
        <v/>
      </c>
      <c r="H713" s="403" t="str">
        <f t="shared" si="137"/>
        <v/>
      </c>
      <c r="I713" s="402"/>
      <c r="J713" s="402"/>
      <c r="K713" s="404"/>
      <c r="L713" s="405" t="str">
        <f t="shared" si="138"/>
        <v/>
      </c>
      <c r="M713" s="405" t="str">
        <f t="shared" si="139"/>
        <v/>
      </c>
    </row>
    <row r="714" spans="1:13" hidden="1" x14ac:dyDescent="0.25">
      <c r="A714" s="400" t="str">
        <f t="shared" si="131"/>
        <v/>
      </c>
      <c r="B714" s="401" t="str">
        <f t="shared" si="132"/>
        <v/>
      </c>
      <c r="C714" s="400" t="str">
        <f t="shared" si="133"/>
        <v/>
      </c>
      <c r="D714" s="411"/>
      <c r="E714" s="403" t="str">
        <f t="shared" si="134"/>
        <v/>
      </c>
      <c r="F714" s="403" t="str">
        <f t="shared" si="135"/>
        <v/>
      </c>
      <c r="G714" s="403" t="str">
        <f t="shared" si="136"/>
        <v/>
      </c>
      <c r="H714" s="403" t="str">
        <f t="shared" si="137"/>
        <v/>
      </c>
      <c r="I714" s="402"/>
      <c r="J714" s="402"/>
      <c r="K714" s="404"/>
      <c r="L714" s="405" t="str">
        <f t="shared" si="138"/>
        <v/>
      </c>
      <c r="M714" s="405" t="str">
        <f t="shared" si="139"/>
        <v/>
      </c>
    </row>
    <row r="715" spans="1:13" hidden="1" x14ac:dyDescent="0.25">
      <c r="A715" s="400" t="str">
        <f t="shared" si="131"/>
        <v/>
      </c>
      <c r="B715" s="401" t="str">
        <f t="shared" si="132"/>
        <v/>
      </c>
      <c r="C715" s="400" t="str">
        <f t="shared" si="133"/>
        <v/>
      </c>
      <c r="D715" s="411"/>
      <c r="E715" s="403" t="str">
        <f t="shared" si="134"/>
        <v/>
      </c>
      <c r="F715" s="403" t="str">
        <f t="shared" si="135"/>
        <v/>
      </c>
      <c r="G715" s="403" t="str">
        <f t="shared" si="136"/>
        <v/>
      </c>
      <c r="H715" s="403" t="str">
        <f t="shared" si="137"/>
        <v/>
      </c>
      <c r="I715" s="402"/>
      <c r="J715" s="402"/>
      <c r="K715" s="404"/>
      <c r="L715" s="405" t="str">
        <f t="shared" si="138"/>
        <v/>
      </c>
      <c r="M715" s="405" t="str">
        <f t="shared" si="139"/>
        <v/>
      </c>
    </row>
    <row r="716" spans="1:13" hidden="1" x14ac:dyDescent="0.25">
      <c r="A716" s="400" t="str">
        <f t="shared" si="131"/>
        <v/>
      </c>
      <c r="B716" s="401" t="str">
        <f t="shared" si="132"/>
        <v/>
      </c>
      <c r="C716" s="400" t="str">
        <f t="shared" si="133"/>
        <v/>
      </c>
      <c r="D716" s="411"/>
      <c r="E716" s="403" t="str">
        <f t="shared" si="134"/>
        <v/>
      </c>
      <c r="F716" s="403" t="str">
        <f t="shared" si="135"/>
        <v/>
      </c>
      <c r="G716" s="403" t="str">
        <f t="shared" si="136"/>
        <v/>
      </c>
      <c r="H716" s="403" t="str">
        <f t="shared" si="137"/>
        <v/>
      </c>
      <c r="I716" s="402"/>
      <c r="J716" s="402"/>
      <c r="K716" s="404"/>
      <c r="L716" s="405" t="str">
        <f t="shared" si="138"/>
        <v/>
      </c>
      <c r="M716" s="405" t="str">
        <f t="shared" si="139"/>
        <v/>
      </c>
    </row>
    <row r="717" spans="1:13" hidden="1" x14ac:dyDescent="0.25">
      <c r="A717" s="400" t="str">
        <f t="shared" si="131"/>
        <v/>
      </c>
      <c r="B717" s="401" t="str">
        <f t="shared" si="132"/>
        <v/>
      </c>
      <c r="C717" s="400" t="str">
        <f t="shared" si="133"/>
        <v/>
      </c>
      <c r="D717" s="411"/>
      <c r="E717" s="403" t="str">
        <f t="shared" si="134"/>
        <v/>
      </c>
      <c r="F717" s="403" t="str">
        <f t="shared" si="135"/>
        <v/>
      </c>
      <c r="G717" s="403" t="str">
        <f t="shared" si="136"/>
        <v/>
      </c>
      <c r="H717" s="403" t="str">
        <f t="shared" si="137"/>
        <v/>
      </c>
      <c r="I717" s="402"/>
      <c r="J717" s="402"/>
      <c r="K717" s="404"/>
      <c r="L717" s="405" t="str">
        <f t="shared" si="138"/>
        <v/>
      </c>
      <c r="M717" s="405" t="str">
        <f t="shared" si="139"/>
        <v/>
      </c>
    </row>
    <row r="718" spans="1:13" hidden="1" x14ac:dyDescent="0.25">
      <c r="A718" s="400" t="str">
        <f t="shared" si="131"/>
        <v/>
      </c>
      <c r="B718" s="401" t="str">
        <f t="shared" si="132"/>
        <v/>
      </c>
      <c r="C718" s="400" t="str">
        <f t="shared" si="133"/>
        <v/>
      </c>
      <c r="D718" s="411"/>
      <c r="E718" s="403" t="str">
        <f t="shared" si="134"/>
        <v/>
      </c>
      <c r="F718" s="403" t="str">
        <f t="shared" si="135"/>
        <v/>
      </c>
      <c r="G718" s="403" t="str">
        <f t="shared" si="136"/>
        <v/>
      </c>
      <c r="H718" s="403" t="str">
        <f t="shared" si="137"/>
        <v/>
      </c>
      <c r="I718" s="402"/>
      <c r="J718" s="402"/>
      <c r="K718" s="404"/>
      <c r="L718" s="405" t="str">
        <f t="shared" si="138"/>
        <v/>
      </c>
      <c r="M718" s="405" t="str">
        <f t="shared" si="139"/>
        <v/>
      </c>
    </row>
    <row r="719" spans="1:13" hidden="1" x14ac:dyDescent="0.25">
      <c r="A719" s="400" t="str">
        <f t="shared" si="131"/>
        <v/>
      </c>
      <c r="B719" s="401" t="str">
        <f t="shared" si="132"/>
        <v/>
      </c>
      <c r="C719" s="400" t="str">
        <f t="shared" si="133"/>
        <v/>
      </c>
      <c r="D719" s="411"/>
      <c r="E719" s="403" t="str">
        <f t="shared" si="134"/>
        <v/>
      </c>
      <c r="F719" s="403" t="str">
        <f t="shared" si="135"/>
        <v/>
      </c>
      <c r="G719" s="403" t="str">
        <f t="shared" si="136"/>
        <v/>
      </c>
      <c r="H719" s="403" t="str">
        <f t="shared" si="137"/>
        <v/>
      </c>
      <c r="I719" s="402"/>
      <c r="J719" s="402"/>
      <c r="K719" s="404"/>
      <c r="L719" s="405" t="str">
        <f t="shared" si="138"/>
        <v/>
      </c>
      <c r="M719" s="405" t="str">
        <f t="shared" si="139"/>
        <v/>
      </c>
    </row>
    <row r="720" spans="1:13" hidden="1" x14ac:dyDescent="0.25">
      <c r="A720" s="400" t="str">
        <f t="shared" si="131"/>
        <v/>
      </c>
      <c r="B720" s="401" t="str">
        <f t="shared" si="132"/>
        <v/>
      </c>
      <c r="C720" s="400" t="str">
        <f t="shared" si="133"/>
        <v/>
      </c>
      <c r="D720" s="411"/>
      <c r="E720" s="403" t="str">
        <f t="shared" si="134"/>
        <v/>
      </c>
      <c r="F720" s="403" t="str">
        <f t="shared" si="135"/>
        <v/>
      </c>
      <c r="G720" s="403" t="str">
        <f t="shared" si="136"/>
        <v/>
      </c>
      <c r="H720" s="403" t="str">
        <f t="shared" si="137"/>
        <v/>
      </c>
      <c r="I720" s="402"/>
      <c r="J720" s="402"/>
      <c r="K720" s="404"/>
      <c r="L720" s="405" t="str">
        <f t="shared" si="138"/>
        <v/>
      </c>
      <c r="M720" s="405" t="str">
        <f t="shared" si="139"/>
        <v/>
      </c>
    </row>
    <row r="721" spans="1:13" hidden="1" x14ac:dyDescent="0.25">
      <c r="A721" s="400" t="str">
        <f t="shared" si="131"/>
        <v/>
      </c>
      <c r="B721" s="401" t="str">
        <f t="shared" si="132"/>
        <v/>
      </c>
      <c r="C721" s="400" t="str">
        <f t="shared" si="133"/>
        <v/>
      </c>
      <c r="D721" s="411"/>
      <c r="E721" s="403" t="str">
        <f t="shared" si="134"/>
        <v/>
      </c>
      <c r="F721" s="403" t="str">
        <f t="shared" si="135"/>
        <v/>
      </c>
      <c r="G721" s="403" t="str">
        <f t="shared" si="136"/>
        <v/>
      </c>
      <c r="H721" s="403" t="str">
        <f t="shared" si="137"/>
        <v/>
      </c>
      <c r="I721" s="402"/>
      <c r="J721" s="402"/>
      <c r="K721" s="404"/>
      <c r="L721" s="405" t="str">
        <f t="shared" si="138"/>
        <v/>
      </c>
      <c r="M721" s="405" t="str">
        <f t="shared" si="139"/>
        <v/>
      </c>
    </row>
    <row r="722" spans="1:13" hidden="1" x14ac:dyDescent="0.25">
      <c r="A722" s="400" t="str">
        <f t="shared" si="131"/>
        <v/>
      </c>
      <c r="B722" s="401" t="str">
        <f t="shared" si="132"/>
        <v/>
      </c>
      <c r="C722" s="400" t="str">
        <f t="shared" si="133"/>
        <v/>
      </c>
      <c r="D722" s="411"/>
      <c r="E722" s="403" t="str">
        <f t="shared" si="134"/>
        <v/>
      </c>
      <c r="F722" s="403" t="str">
        <f t="shared" si="135"/>
        <v/>
      </c>
      <c r="G722" s="403" t="str">
        <f t="shared" si="136"/>
        <v/>
      </c>
      <c r="H722" s="403" t="str">
        <f t="shared" si="137"/>
        <v/>
      </c>
      <c r="I722" s="402"/>
      <c r="J722" s="402"/>
      <c r="K722" s="404"/>
      <c r="L722" s="405" t="str">
        <f t="shared" si="138"/>
        <v/>
      </c>
      <c r="M722" s="405" t="str">
        <f t="shared" si="139"/>
        <v/>
      </c>
    </row>
    <row r="723" spans="1:13" hidden="1" x14ac:dyDescent="0.25">
      <c r="A723" s="400" t="str">
        <f t="shared" si="131"/>
        <v/>
      </c>
      <c r="B723" s="401" t="str">
        <f t="shared" si="132"/>
        <v/>
      </c>
      <c r="C723" s="400" t="str">
        <f t="shared" si="133"/>
        <v/>
      </c>
      <c r="D723" s="411"/>
      <c r="E723" s="403" t="str">
        <f t="shared" si="134"/>
        <v/>
      </c>
      <c r="F723" s="403" t="str">
        <f t="shared" si="135"/>
        <v/>
      </c>
      <c r="G723" s="403" t="str">
        <f t="shared" si="136"/>
        <v/>
      </c>
      <c r="H723" s="403" t="str">
        <f t="shared" si="137"/>
        <v/>
      </c>
      <c r="I723" s="402"/>
      <c r="J723" s="402"/>
      <c r="K723" s="404"/>
      <c r="L723" s="405" t="str">
        <f t="shared" si="138"/>
        <v/>
      </c>
      <c r="M723" s="405" t="str">
        <f t="shared" si="139"/>
        <v/>
      </c>
    </row>
    <row r="724" spans="1:13" hidden="1" x14ac:dyDescent="0.25">
      <c r="A724" s="400" t="str">
        <f t="shared" si="131"/>
        <v/>
      </c>
      <c r="B724" s="401" t="str">
        <f t="shared" si="132"/>
        <v/>
      </c>
      <c r="C724" s="400" t="str">
        <f t="shared" si="133"/>
        <v/>
      </c>
      <c r="D724" s="411"/>
      <c r="E724" s="403" t="str">
        <f t="shared" si="134"/>
        <v/>
      </c>
      <c r="F724" s="403" t="str">
        <f t="shared" si="135"/>
        <v/>
      </c>
      <c r="G724" s="403" t="str">
        <f t="shared" si="136"/>
        <v/>
      </c>
      <c r="H724" s="403" t="str">
        <f t="shared" si="137"/>
        <v/>
      </c>
      <c r="I724" s="402"/>
      <c r="J724" s="402"/>
      <c r="K724" s="404"/>
      <c r="L724" s="405" t="str">
        <f t="shared" si="138"/>
        <v/>
      </c>
      <c r="M724" s="405" t="str">
        <f t="shared" si="139"/>
        <v/>
      </c>
    </row>
    <row r="725" spans="1:13" hidden="1" x14ac:dyDescent="0.25">
      <c r="A725" s="400" t="str">
        <f t="shared" si="131"/>
        <v/>
      </c>
      <c r="B725" s="401" t="str">
        <f t="shared" si="132"/>
        <v/>
      </c>
      <c r="C725" s="400" t="str">
        <f t="shared" si="133"/>
        <v/>
      </c>
      <c r="D725" s="411"/>
      <c r="E725" s="403" t="str">
        <f t="shared" si="134"/>
        <v/>
      </c>
      <c r="F725" s="403" t="str">
        <f t="shared" si="135"/>
        <v/>
      </c>
      <c r="G725" s="403" t="str">
        <f t="shared" si="136"/>
        <v/>
      </c>
      <c r="H725" s="403" t="str">
        <f t="shared" si="137"/>
        <v/>
      </c>
      <c r="I725" s="402"/>
      <c r="J725" s="402"/>
      <c r="K725" s="404"/>
      <c r="L725" s="405" t="str">
        <f t="shared" si="138"/>
        <v/>
      </c>
      <c r="M725" s="405" t="str">
        <f t="shared" si="139"/>
        <v/>
      </c>
    </row>
    <row r="726" spans="1:13" hidden="1" x14ac:dyDescent="0.25">
      <c r="A726" s="400" t="str">
        <f t="shared" si="131"/>
        <v/>
      </c>
      <c r="B726" s="401" t="str">
        <f t="shared" si="132"/>
        <v/>
      </c>
      <c r="C726" s="400" t="str">
        <f t="shared" si="133"/>
        <v/>
      </c>
      <c r="D726" s="411"/>
      <c r="E726" s="403" t="str">
        <f t="shared" si="134"/>
        <v/>
      </c>
      <c r="F726" s="403" t="str">
        <f t="shared" si="135"/>
        <v/>
      </c>
      <c r="G726" s="403" t="str">
        <f t="shared" si="136"/>
        <v/>
      </c>
      <c r="H726" s="403" t="str">
        <f t="shared" si="137"/>
        <v/>
      </c>
      <c r="I726" s="402"/>
      <c r="J726" s="402"/>
      <c r="K726" s="404"/>
      <c r="L726" s="405" t="str">
        <f t="shared" si="138"/>
        <v/>
      </c>
      <c r="M726" s="405" t="str">
        <f t="shared" si="139"/>
        <v/>
      </c>
    </row>
    <row r="727" spans="1:13" hidden="1" x14ac:dyDescent="0.25">
      <c r="A727" s="400" t="str">
        <f t="shared" si="131"/>
        <v/>
      </c>
      <c r="B727" s="401" t="str">
        <f t="shared" si="132"/>
        <v/>
      </c>
      <c r="C727" s="400" t="str">
        <f t="shared" si="133"/>
        <v/>
      </c>
      <c r="D727" s="411"/>
      <c r="E727" s="403" t="str">
        <f t="shared" si="134"/>
        <v/>
      </c>
      <c r="F727" s="403" t="str">
        <f t="shared" si="135"/>
        <v/>
      </c>
      <c r="G727" s="403" t="str">
        <f t="shared" si="136"/>
        <v/>
      </c>
      <c r="H727" s="403" t="str">
        <f t="shared" si="137"/>
        <v/>
      </c>
      <c r="I727" s="402"/>
      <c r="J727" s="402"/>
      <c r="K727" s="404"/>
      <c r="L727" s="405" t="str">
        <f t="shared" si="138"/>
        <v/>
      </c>
      <c r="M727" s="405" t="str">
        <f t="shared" si="139"/>
        <v/>
      </c>
    </row>
    <row r="728" spans="1:13" hidden="1" x14ac:dyDescent="0.25">
      <c r="A728" s="400" t="str">
        <f t="shared" si="131"/>
        <v/>
      </c>
      <c r="B728" s="401" t="str">
        <f t="shared" si="132"/>
        <v/>
      </c>
      <c r="C728" s="400" t="str">
        <f t="shared" si="133"/>
        <v/>
      </c>
      <c r="D728" s="411"/>
      <c r="E728" s="403" t="str">
        <f t="shared" si="134"/>
        <v/>
      </c>
      <c r="F728" s="403" t="str">
        <f t="shared" si="135"/>
        <v/>
      </c>
      <c r="G728" s="403" t="str">
        <f t="shared" si="136"/>
        <v/>
      </c>
      <c r="H728" s="403" t="str">
        <f t="shared" si="137"/>
        <v/>
      </c>
      <c r="I728" s="402"/>
      <c r="J728" s="402"/>
      <c r="K728" s="404"/>
      <c r="L728" s="405" t="str">
        <f t="shared" si="138"/>
        <v/>
      </c>
      <c r="M728" s="405" t="str">
        <f t="shared" si="139"/>
        <v/>
      </c>
    </row>
    <row r="729" spans="1:13" hidden="1" x14ac:dyDescent="0.25">
      <c r="A729" s="400" t="str">
        <f t="shared" si="131"/>
        <v/>
      </c>
      <c r="B729" s="401" t="str">
        <f t="shared" si="132"/>
        <v/>
      </c>
      <c r="C729" s="400" t="str">
        <f t="shared" si="133"/>
        <v/>
      </c>
      <c r="D729" s="411"/>
      <c r="E729" s="403" t="str">
        <f t="shared" si="134"/>
        <v/>
      </c>
      <c r="F729" s="403" t="str">
        <f t="shared" si="135"/>
        <v/>
      </c>
      <c r="G729" s="403" t="str">
        <f t="shared" si="136"/>
        <v/>
      </c>
      <c r="H729" s="403" t="str">
        <f t="shared" si="137"/>
        <v/>
      </c>
      <c r="I729" s="402"/>
      <c r="J729" s="402"/>
      <c r="K729" s="404"/>
      <c r="L729" s="405" t="str">
        <f t="shared" si="138"/>
        <v/>
      </c>
      <c r="M729" s="405" t="str">
        <f t="shared" si="139"/>
        <v/>
      </c>
    </row>
    <row r="730" spans="1:13" hidden="1" x14ac:dyDescent="0.25">
      <c r="A730" s="400" t="str">
        <f t="shared" si="131"/>
        <v/>
      </c>
      <c r="B730" s="401" t="str">
        <f t="shared" si="132"/>
        <v/>
      </c>
      <c r="C730" s="400" t="str">
        <f t="shared" si="133"/>
        <v/>
      </c>
      <c r="D730" s="411"/>
      <c r="E730" s="403" t="str">
        <f t="shared" si="134"/>
        <v/>
      </c>
      <c r="F730" s="403" t="str">
        <f t="shared" si="135"/>
        <v/>
      </c>
      <c r="G730" s="403" t="str">
        <f t="shared" si="136"/>
        <v/>
      </c>
      <c r="H730" s="403" t="str">
        <f t="shared" si="137"/>
        <v/>
      </c>
      <c r="I730" s="402"/>
      <c r="J730" s="402"/>
      <c r="K730" s="404"/>
      <c r="L730" s="405" t="str">
        <f t="shared" si="138"/>
        <v/>
      </c>
      <c r="M730" s="405" t="str">
        <f t="shared" si="139"/>
        <v/>
      </c>
    </row>
    <row r="731" spans="1:13" hidden="1" x14ac:dyDescent="0.25">
      <c r="A731" s="400" t="str">
        <f t="shared" si="131"/>
        <v/>
      </c>
      <c r="B731" s="401" t="str">
        <f t="shared" si="132"/>
        <v/>
      </c>
      <c r="C731" s="400" t="str">
        <f t="shared" si="133"/>
        <v/>
      </c>
      <c r="D731" s="411"/>
      <c r="E731" s="403" t="str">
        <f t="shared" si="134"/>
        <v/>
      </c>
      <c r="F731" s="403" t="str">
        <f t="shared" si="135"/>
        <v/>
      </c>
      <c r="G731" s="403" t="str">
        <f t="shared" si="136"/>
        <v/>
      </c>
      <c r="H731" s="403" t="str">
        <f t="shared" si="137"/>
        <v/>
      </c>
      <c r="I731" s="402"/>
      <c r="J731" s="402"/>
      <c r="K731" s="404"/>
      <c r="L731" s="405" t="str">
        <f t="shared" si="138"/>
        <v/>
      </c>
      <c r="M731" s="405" t="str">
        <f t="shared" si="139"/>
        <v/>
      </c>
    </row>
    <row r="732" spans="1:13" hidden="1" x14ac:dyDescent="0.25">
      <c r="A732" s="400" t="str">
        <f t="shared" si="131"/>
        <v/>
      </c>
      <c r="B732" s="401" t="str">
        <f t="shared" si="132"/>
        <v/>
      </c>
      <c r="C732" s="400" t="str">
        <f t="shared" si="133"/>
        <v/>
      </c>
      <c r="D732" s="411"/>
      <c r="E732" s="403" t="str">
        <f t="shared" si="134"/>
        <v/>
      </c>
      <c r="F732" s="403" t="str">
        <f t="shared" si="135"/>
        <v/>
      </c>
      <c r="G732" s="403" t="str">
        <f t="shared" si="136"/>
        <v/>
      </c>
      <c r="H732" s="403" t="str">
        <f t="shared" si="137"/>
        <v/>
      </c>
      <c r="I732" s="402"/>
      <c r="J732" s="402"/>
      <c r="K732" s="404"/>
      <c r="L732" s="405" t="str">
        <f t="shared" si="138"/>
        <v/>
      </c>
      <c r="M732" s="405" t="str">
        <f t="shared" si="139"/>
        <v/>
      </c>
    </row>
    <row r="733" spans="1:13" hidden="1" x14ac:dyDescent="0.25">
      <c r="A733" s="400" t="str">
        <f t="shared" si="131"/>
        <v/>
      </c>
      <c r="B733" s="401" t="str">
        <f t="shared" si="132"/>
        <v/>
      </c>
      <c r="C733" s="400" t="str">
        <f t="shared" si="133"/>
        <v/>
      </c>
      <c r="D733" s="411"/>
      <c r="E733" s="403" t="str">
        <f t="shared" si="134"/>
        <v/>
      </c>
      <c r="F733" s="403" t="str">
        <f t="shared" si="135"/>
        <v/>
      </c>
      <c r="G733" s="403" t="str">
        <f t="shared" si="136"/>
        <v/>
      </c>
      <c r="H733" s="403" t="str">
        <f t="shared" si="137"/>
        <v/>
      </c>
      <c r="I733" s="402"/>
      <c r="J733" s="402"/>
      <c r="K733" s="404"/>
      <c r="L733" s="405" t="str">
        <f t="shared" si="138"/>
        <v/>
      </c>
      <c r="M733" s="405" t="str">
        <f t="shared" si="139"/>
        <v/>
      </c>
    </row>
    <row r="734" spans="1:13" hidden="1" x14ac:dyDescent="0.25">
      <c r="A734" s="400" t="str">
        <f t="shared" si="131"/>
        <v/>
      </c>
      <c r="B734" s="401" t="str">
        <f t="shared" si="132"/>
        <v/>
      </c>
      <c r="C734" s="400" t="str">
        <f t="shared" si="133"/>
        <v/>
      </c>
      <c r="D734" s="411"/>
      <c r="E734" s="403" t="str">
        <f t="shared" si="134"/>
        <v/>
      </c>
      <c r="F734" s="403" t="str">
        <f t="shared" si="135"/>
        <v/>
      </c>
      <c r="G734" s="403" t="str">
        <f t="shared" si="136"/>
        <v/>
      </c>
      <c r="H734" s="403" t="str">
        <f t="shared" si="137"/>
        <v/>
      </c>
      <c r="I734" s="402"/>
      <c r="J734" s="402"/>
      <c r="K734" s="404"/>
      <c r="L734" s="405" t="str">
        <f t="shared" si="138"/>
        <v/>
      </c>
      <c r="M734" s="405" t="str">
        <f t="shared" si="139"/>
        <v/>
      </c>
    </row>
    <row r="735" spans="1:13" hidden="1" x14ac:dyDescent="0.25">
      <c r="A735" s="400" t="str">
        <f t="shared" si="131"/>
        <v/>
      </c>
      <c r="B735" s="401" t="str">
        <f t="shared" si="132"/>
        <v/>
      </c>
      <c r="C735" s="400" t="str">
        <f t="shared" si="133"/>
        <v/>
      </c>
      <c r="D735" s="411"/>
      <c r="E735" s="403" t="str">
        <f t="shared" si="134"/>
        <v/>
      </c>
      <c r="F735" s="403" t="str">
        <f t="shared" si="135"/>
        <v/>
      </c>
      <c r="G735" s="403" t="str">
        <f t="shared" si="136"/>
        <v/>
      </c>
      <c r="H735" s="403" t="str">
        <f t="shared" si="137"/>
        <v/>
      </c>
      <c r="I735" s="402"/>
      <c r="J735" s="402"/>
      <c r="K735" s="404"/>
      <c r="L735" s="405" t="str">
        <f t="shared" si="138"/>
        <v/>
      </c>
      <c r="M735" s="405" t="str">
        <f t="shared" si="139"/>
        <v/>
      </c>
    </row>
    <row r="736" spans="1:13" hidden="1" x14ac:dyDescent="0.25">
      <c r="A736" s="400" t="str">
        <f t="shared" si="131"/>
        <v/>
      </c>
      <c r="B736" s="401" t="str">
        <f t="shared" si="132"/>
        <v/>
      </c>
      <c r="C736" s="400" t="str">
        <f t="shared" si="133"/>
        <v/>
      </c>
      <c r="D736" s="411"/>
      <c r="E736" s="403" t="str">
        <f t="shared" si="134"/>
        <v/>
      </c>
      <c r="F736" s="403" t="str">
        <f t="shared" si="135"/>
        <v/>
      </c>
      <c r="G736" s="403" t="str">
        <f t="shared" si="136"/>
        <v/>
      </c>
      <c r="H736" s="403" t="str">
        <f t="shared" si="137"/>
        <v/>
      </c>
      <c r="I736" s="402"/>
      <c r="J736" s="402"/>
      <c r="K736" s="404"/>
      <c r="L736" s="405" t="str">
        <f t="shared" si="138"/>
        <v/>
      </c>
      <c r="M736" s="405" t="str">
        <f t="shared" si="139"/>
        <v/>
      </c>
    </row>
    <row r="737" spans="1:13" hidden="1" x14ac:dyDescent="0.25">
      <c r="A737" s="400" t="str">
        <f t="shared" si="131"/>
        <v/>
      </c>
      <c r="B737" s="401" t="str">
        <f t="shared" si="132"/>
        <v/>
      </c>
      <c r="C737" s="400" t="str">
        <f t="shared" si="133"/>
        <v/>
      </c>
      <c r="D737" s="411"/>
      <c r="E737" s="403" t="str">
        <f t="shared" si="134"/>
        <v/>
      </c>
      <c r="F737" s="403" t="str">
        <f t="shared" si="135"/>
        <v/>
      </c>
      <c r="G737" s="403" t="str">
        <f t="shared" si="136"/>
        <v/>
      </c>
      <c r="H737" s="403" t="str">
        <f t="shared" si="137"/>
        <v/>
      </c>
      <c r="I737" s="402"/>
      <c r="J737" s="402"/>
      <c r="K737" s="404"/>
      <c r="L737" s="405" t="str">
        <f t="shared" si="138"/>
        <v/>
      </c>
      <c r="M737" s="405" t="str">
        <f t="shared" si="139"/>
        <v/>
      </c>
    </row>
    <row r="738" spans="1:13" hidden="1" x14ac:dyDescent="0.25">
      <c r="A738" s="400" t="str">
        <f t="shared" si="131"/>
        <v/>
      </c>
      <c r="B738" s="401" t="str">
        <f t="shared" si="132"/>
        <v/>
      </c>
      <c r="C738" s="400" t="str">
        <f t="shared" si="133"/>
        <v/>
      </c>
      <c r="D738" s="411"/>
      <c r="E738" s="403" t="str">
        <f t="shared" si="134"/>
        <v/>
      </c>
      <c r="F738" s="403" t="str">
        <f t="shared" si="135"/>
        <v/>
      </c>
      <c r="G738" s="403" t="str">
        <f t="shared" si="136"/>
        <v/>
      </c>
      <c r="H738" s="403" t="str">
        <f t="shared" si="137"/>
        <v/>
      </c>
      <c r="I738" s="402"/>
      <c r="J738" s="402"/>
      <c r="K738" s="404"/>
      <c r="L738" s="405" t="str">
        <f t="shared" si="138"/>
        <v/>
      </c>
      <c r="M738" s="405" t="str">
        <f t="shared" si="139"/>
        <v/>
      </c>
    </row>
    <row r="739" spans="1:13" hidden="1" x14ac:dyDescent="0.25">
      <c r="A739" s="400" t="str">
        <f t="shared" si="131"/>
        <v/>
      </c>
      <c r="B739" s="401" t="str">
        <f t="shared" si="132"/>
        <v/>
      </c>
      <c r="C739" s="400" t="str">
        <f t="shared" si="133"/>
        <v/>
      </c>
      <c r="D739" s="411"/>
      <c r="E739" s="403" t="str">
        <f t="shared" si="134"/>
        <v/>
      </c>
      <c r="F739" s="403" t="str">
        <f t="shared" si="135"/>
        <v/>
      </c>
      <c r="G739" s="403" t="str">
        <f t="shared" si="136"/>
        <v/>
      </c>
      <c r="H739" s="403" t="str">
        <f t="shared" si="137"/>
        <v/>
      </c>
      <c r="I739" s="402"/>
      <c r="J739" s="402"/>
      <c r="K739" s="404"/>
      <c r="L739" s="405" t="str">
        <f t="shared" si="138"/>
        <v/>
      </c>
      <c r="M739" s="405" t="str">
        <f t="shared" si="139"/>
        <v/>
      </c>
    </row>
    <row r="740" spans="1:13" hidden="1" x14ac:dyDescent="0.25">
      <c r="A740" s="400" t="str">
        <f t="shared" si="131"/>
        <v/>
      </c>
      <c r="B740" s="401" t="str">
        <f t="shared" si="132"/>
        <v/>
      </c>
      <c r="C740" s="400" t="str">
        <f t="shared" si="133"/>
        <v/>
      </c>
      <c r="D740" s="411"/>
      <c r="E740" s="403" t="str">
        <f t="shared" si="134"/>
        <v/>
      </c>
      <c r="F740" s="403" t="str">
        <f t="shared" si="135"/>
        <v/>
      </c>
      <c r="G740" s="403" t="str">
        <f t="shared" si="136"/>
        <v/>
      </c>
      <c r="H740" s="403" t="str">
        <f t="shared" si="137"/>
        <v/>
      </c>
      <c r="I740" s="402"/>
      <c r="J740" s="402"/>
      <c r="K740" s="404"/>
      <c r="L740" s="405" t="str">
        <f t="shared" si="138"/>
        <v/>
      </c>
      <c r="M740" s="405" t="str">
        <f t="shared" si="139"/>
        <v/>
      </c>
    </row>
    <row r="741" spans="1:13" hidden="1" x14ac:dyDescent="0.25">
      <c r="A741" s="400" t="str">
        <f t="shared" si="131"/>
        <v/>
      </c>
      <c r="B741" s="401" t="str">
        <f t="shared" si="132"/>
        <v/>
      </c>
      <c r="C741" s="400" t="str">
        <f t="shared" si="133"/>
        <v/>
      </c>
      <c r="D741" s="411"/>
      <c r="E741" s="403" t="str">
        <f t="shared" si="134"/>
        <v/>
      </c>
      <c r="F741" s="403" t="str">
        <f t="shared" si="135"/>
        <v/>
      </c>
      <c r="G741" s="403" t="str">
        <f t="shared" si="136"/>
        <v/>
      </c>
      <c r="H741" s="403" t="str">
        <f t="shared" si="137"/>
        <v/>
      </c>
      <c r="I741" s="402"/>
      <c r="J741" s="402"/>
      <c r="K741" s="404"/>
      <c r="L741" s="405" t="str">
        <f t="shared" si="138"/>
        <v/>
      </c>
      <c r="M741" s="405" t="str">
        <f t="shared" si="139"/>
        <v/>
      </c>
    </row>
    <row r="742" spans="1:13" hidden="1" x14ac:dyDescent="0.25">
      <c r="A742" s="400" t="str">
        <f t="shared" si="131"/>
        <v/>
      </c>
      <c r="B742" s="401" t="str">
        <f t="shared" si="132"/>
        <v/>
      </c>
      <c r="C742" s="400" t="str">
        <f t="shared" si="133"/>
        <v/>
      </c>
      <c r="D742" s="411"/>
      <c r="E742" s="403" t="str">
        <f t="shared" si="134"/>
        <v/>
      </c>
      <c r="F742" s="403" t="str">
        <f t="shared" si="135"/>
        <v/>
      </c>
      <c r="G742" s="403" t="str">
        <f t="shared" si="136"/>
        <v/>
      </c>
      <c r="H742" s="403" t="str">
        <f t="shared" si="137"/>
        <v/>
      </c>
      <c r="I742" s="402"/>
      <c r="J742" s="402"/>
      <c r="K742" s="404"/>
      <c r="L742" s="405" t="str">
        <f t="shared" si="138"/>
        <v/>
      </c>
      <c r="M742" s="405" t="str">
        <f t="shared" si="139"/>
        <v/>
      </c>
    </row>
    <row r="743" spans="1:13" hidden="1" x14ac:dyDescent="0.25">
      <c r="A743" s="400" t="str">
        <f t="shared" si="131"/>
        <v/>
      </c>
      <c r="B743" s="401" t="str">
        <f t="shared" si="132"/>
        <v/>
      </c>
      <c r="C743" s="400" t="str">
        <f t="shared" si="133"/>
        <v/>
      </c>
      <c r="D743" s="411"/>
      <c r="E743" s="403" t="str">
        <f t="shared" si="134"/>
        <v/>
      </c>
      <c r="F743" s="403" t="str">
        <f t="shared" si="135"/>
        <v/>
      </c>
      <c r="G743" s="403" t="str">
        <f t="shared" si="136"/>
        <v/>
      </c>
      <c r="H743" s="403" t="str">
        <f t="shared" si="137"/>
        <v/>
      </c>
      <c r="I743" s="402"/>
      <c r="J743" s="402"/>
      <c r="K743" s="404"/>
      <c r="L743" s="405" t="str">
        <f t="shared" si="138"/>
        <v/>
      </c>
      <c r="M743" s="405" t="str">
        <f t="shared" si="139"/>
        <v/>
      </c>
    </row>
    <row r="744" spans="1:13" hidden="1" x14ac:dyDescent="0.25">
      <c r="A744" s="400" t="str">
        <f t="shared" si="131"/>
        <v/>
      </c>
      <c r="B744" s="401" t="str">
        <f t="shared" si="132"/>
        <v/>
      </c>
      <c r="C744" s="400" t="str">
        <f t="shared" si="133"/>
        <v/>
      </c>
      <c r="D744" s="411"/>
      <c r="E744" s="403" t="str">
        <f t="shared" si="134"/>
        <v/>
      </c>
      <c r="F744" s="403" t="str">
        <f t="shared" si="135"/>
        <v/>
      </c>
      <c r="G744" s="403" t="str">
        <f t="shared" si="136"/>
        <v/>
      </c>
      <c r="H744" s="403" t="str">
        <f t="shared" si="137"/>
        <v/>
      </c>
      <c r="I744" s="402"/>
      <c r="J744" s="402"/>
      <c r="K744" s="404"/>
      <c r="L744" s="405" t="str">
        <f t="shared" si="138"/>
        <v/>
      </c>
      <c r="M744" s="405" t="str">
        <f t="shared" si="139"/>
        <v/>
      </c>
    </row>
    <row r="745" spans="1:13" hidden="1" x14ac:dyDescent="0.25">
      <c r="A745" s="400" t="str">
        <f t="shared" si="131"/>
        <v/>
      </c>
      <c r="B745" s="401" t="str">
        <f t="shared" si="132"/>
        <v/>
      </c>
      <c r="C745" s="400" t="str">
        <f t="shared" si="133"/>
        <v/>
      </c>
      <c r="D745" s="411"/>
      <c r="E745" s="403" t="str">
        <f t="shared" si="134"/>
        <v/>
      </c>
      <c r="F745" s="403" t="str">
        <f t="shared" si="135"/>
        <v/>
      </c>
      <c r="G745" s="403" t="str">
        <f t="shared" si="136"/>
        <v/>
      </c>
      <c r="H745" s="403" t="str">
        <f t="shared" si="137"/>
        <v/>
      </c>
      <c r="I745" s="402"/>
      <c r="J745" s="402"/>
      <c r="K745" s="404"/>
      <c r="L745" s="405" t="str">
        <f t="shared" si="138"/>
        <v/>
      </c>
      <c r="M745" s="405" t="str">
        <f t="shared" si="139"/>
        <v/>
      </c>
    </row>
    <row r="746" spans="1:13" hidden="1" x14ac:dyDescent="0.25">
      <c r="A746" s="400" t="str">
        <f t="shared" si="131"/>
        <v/>
      </c>
      <c r="B746" s="401" t="str">
        <f t="shared" si="132"/>
        <v/>
      </c>
      <c r="C746" s="400" t="str">
        <f t="shared" si="133"/>
        <v/>
      </c>
      <c r="D746" s="411"/>
      <c r="E746" s="403" t="str">
        <f t="shared" si="134"/>
        <v/>
      </c>
      <c r="F746" s="403" t="str">
        <f t="shared" si="135"/>
        <v/>
      </c>
      <c r="G746" s="403" t="str">
        <f t="shared" si="136"/>
        <v/>
      </c>
      <c r="H746" s="403" t="str">
        <f t="shared" si="137"/>
        <v/>
      </c>
      <c r="I746" s="402"/>
      <c r="J746" s="402"/>
      <c r="K746" s="404"/>
      <c r="L746" s="405" t="str">
        <f t="shared" si="138"/>
        <v/>
      </c>
      <c r="M746" s="405" t="str">
        <f t="shared" si="139"/>
        <v/>
      </c>
    </row>
    <row r="747" spans="1:13" hidden="1" x14ac:dyDescent="0.25">
      <c r="A747" s="400" t="str">
        <f t="shared" si="131"/>
        <v/>
      </c>
      <c r="B747" s="401" t="str">
        <f t="shared" si="132"/>
        <v/>
      </c>
      <c r="C747" s="400" t="str">
        <f t="shared" si="133"/>
        <v/>
      </c>
      <c r="D747" s="411"/>
      <c r="E747" s="403" t="str">
        <f t="shared" si="134"/>
        <v/>
      </c>
      <c r="F747" s="403" t="str">
        <f t="shared" si="135"/>
        <v/>
      </c>
      <c r="G747" s="403" t="str">
        <f t="shared" si="136"/>
        <v/>
      </c>
      <c r="H747" s="403" t="str">
        <f t="shared" si="137"/>
        <v/>
      </c>
      <c r="I747" s="402"/>
      <c r="J747" s="402"/>
      <c r="K747" s="404"/>
      <c r="L747" s="405" t="str">
        <f t="shared" si="138"/>
        <v/>
      </c>
      <c r="M747" s="405" t="str">
        <f t="shared" si="139"/>
        <v/>
      </c>
    </row>
    <row r="748" spans="1:13" hidden="1" x14ac:dyDescent="0.25">
      <c r="A748" s="400" t="str">
        <f t="shared" si="131"/>
        <v/>
      </c>
      <c r="B748" s="401" t="str">
        <f t="shared" si="132"/>
        <v/>
      </c>
      <c r="C748" s="400" t="str">
        <f t="shared" si="133"/>
        <v/>
      </c>
      <c r="D748" s="411"/>
      <c r="E748" s="403" t="str">
        <f t="shared" si="134"/>
        <v/>
      </c>
      <c r="F748" s="403" t="str">
        <f t="shared" si="135"/>
        <v/>
      </c>
      <c r="G748" s="403" t="str">
        <f t="shared" si="136"/>
        <v/>
      </c>
      <c r="H748" s="403" t="str">
        <f t="shared" si="137"/>
        <v/>
      </c>
      <c r="I748" s="402"/>
      <c r="J748" s="402"/>
      <c r="K748" s="404"/>
      <c r="L748" s="405" t="str">
        <f t="shared" si="138"/>
        <v/>
      </c>
      <c r="M748" s="405" t="str">
        <f t="shared" si="139"/>
        <v/>
      </c>
    </row>
    <row r="749" spans="1:13" hidden="1" x14ac:dyDescent="0.25">
      <c r="A749" s="400" t="str">
        <f t="shared" si="131"/>
        <v/>
      </c>
      <c r="B749" s="401" t="str">
        <f t="shared" si="132"/>
        <v/>
      </c>
      <c r="C749" s="400" t="str">
        <f t="shared" si="133"/>
        <v/>
      </c>
      <c r="D749" s="411"/>
      <c r="E749" s="403" t="str">
        <f t="shared" si="134"/>
        <v/>
      </c>
      <c r="F749" s="403" t="str">
        <f t="shared" si="135"/>
        <v/>
      </c>
      <c r="G749" s="403" t="str">
        <f t="shared" si="136"/>
        <v/>
      </c>
      <c r="H749" s="403" t="str">
        <f t="shared" si="137"/>
        <v/>
      </c>
      <c r="I749" s="402"/>
      <c r="J749" s="402"/>
      <c r="K749" s="404"/>
      <c r="L749" s="405" t="str">
        <f t="shared" si="138"/>
        <v/>
      </c>
      <c r="M749" s="405" t="str">
        <f t="shared" si="139"/>
        <v/>
      </c>
    </row>
    <row r="750" spans="1:13" hidden="1" x14ac:dyDescent="0.25">
      <c r="A750" s="400" t="str">
        <f t="shared" si="131"/>
        <v/>
      </c>
      <c r="B750" s="401" t="str">
        <f t="shared" si="132"/>
        <v/>
      </c>
      <c r="C750" s="400" t="str">
        <f t="shared" si="133"/>
        <v/>
      </c>
      <c r="D750" s="411"/>
      <c r="E750" s="403" t="str">
        <f t="shared" si="134"/>
        <v/>
      </c>
      <c r="F750" s="403" t="str">
        <f t="shared" si="135"/>
        <v/>
      </c>
      <c r="G750" s="403" t="str">
        <f t="shared" si="136"/>
        <v/>
      </c>
      <c r="H750" s="403" t="str">
        <f t="shared" si="137"/>
        <v/>
      </c>
      <c r="I750" s="402"/>
      <c r="J750" s="402"/>
      <c r="K750" s="404"/>
      <c r="L750" s="405" t="str">
        <f t="shared" si="138"/>
        <v/>
      </c>
      <c r="M750" s="405" t="str">
        <f t="shared" si="139"/>
        <v/>
      </c>
    </row>
    <row r="751" spans="1:13" hidden="1" x14ac:dyDescent="0.25">
      <c r="A751" s="400" t="str">
        <f t="shared" si="131"/>
        <v/>
      </c>
      <c r="B751" s="401" t="str">
        <f t="shared" si="132"/>
        <v/>
      </c>
      <c r="C751" s="400" t="str">
        <f t="shared" si="133"/>
        <v/>
      </c>
      <c r="D751" s="411"/>
      <c r="E751" s="403" t="str">
        <f t="shared" si="134"/>
        <v/>
      </c>
      <c r="F751" s="403" t="str">
        <f t="shared" si="135"/>
        <v/>
      </c>
      <c r="G751" s="403" t="str">
        <f t="shared" si="136"/>
        <v/>
      </c>
      <c r="H751" s="403" t="str">
        <f t="shared" si="137"/>
        <v/>
      </c>
      <c r="I751" s="402"/>
      <c r="J751" s="402"/>
      <c r="K751" s="404"/>
      <c r="L751" s="405" t="str">
        <f t="shared" si="138"/>
        <v/>
      </c>
      <c r="M751" s="405" t="str">
        <f t="shared" si="139"/>
        <v/>
      </c>
    </row>
    <row r="752" spans="1:13" hidden="1" x14ac:dyDescent="0.25">
      <c r="A752" s="400" t="str">
        <f t="shared" si="131"/>
        <v/>
      </c>
      <c r="B752" s="401" t="str">
        <f t="shared" si="132"/>
        <v/>
      </c>
      <c r="C752" s="400" t="str">
        <f t="shared" si="133"/>
        <v/>
      </c>
      <c r="D752" s="411"/>
      <c r="E752" s="403" t="str">
        <f t="shared" si="134"/>
        <v/>
      </c>
      <c r="F752" s="403" t="str">
        <f t="shared" si="135"/>
        <v/>
      </c>
      <c r="G752" s="403" t="str">
        <f t="shared" si="136"/>
        <v/>
      </c>
      <c r="H752" s="403" t="str">
        <f t="shared" si="137"/>
        <v/>
      </c>
      <c r="I752" s="402"/>
      <c r="J752" s="402"/>
      <c r="K752" s="404"/>
      <c r="L752" s="405" t="str">
        <f t="shared" si="138"/>
        <v/>
      </c>
      <c r="M752" s="405" t="str">
        <f t="shared" si="139"/>
        <v/>
      </c>
    </row>
    <row r="753" spans="1:13" hidden="1" x14ac:dyDescent="0.25">
      <c r="A753" s="400" t="str">
        <f t="shared" si="131"/>
        <v/>
      </c>
      <c r="B753" s="401" t="str">
        <f t="shared" si="132"/>
        <v/>
      </c>
      <c r="C753" s="400" t="str">
        <f t="shared" si="133"/>
        <v/>
      </c>
      <c r="D753" s="411"/>
      <c r="E753" s="403" t="str">
        <f t="shared" si="134"/>
        <v/>
      </c>
      <c r="F753" s="403" t="str">
        <f t="shared" si="135"/>
        <v/>
      </c>
      <c r="G753" s="403" t="str">
        <f t="shared" si="136"/>
        <v/>
      </c>
      <c r="H753" s="403" t="str">
        <f t="shared" si="137"/>
        <v/>
      </c>
      <c r="I753" s="402"/>
      <c r="J753" s="402"/>
      <c r="K753" s="404"/>
      <c r="L753" s="405" t="str">
        <f t="shared" si="138"/>
        <v/>
      </c>
      <c r="M753" s="405" t="str">
        <f t="shared" si="139"/>
        <v/>
      </c>
    </row>
    <row r="754" spans="1:13" hidden="1" x14ac:dyDescent="0.25">
      <c r="A754" s="400" t="str">
        <f t="shared" si="131"/>
        <v/>
      </c>
      <c r="B754" s="401" t="str">
        <f t="shared" si="132"/>
        <v/>
      </c>
      <c r="C754" s="400" t="str">
        <f t="shared" si="133"/>
        <v/>
      </c>
      <c r="D754" s="411"/>
      <c r="E754" s="403" t="str">
        <f t="shared" si="134"/>
        <v/>
      </c>
      <c r="F754" s="403" t="str">
        <f t="shared" si="135"/>
        <v/>
      </c>
      <c r="G754" s="403" t="str">
        <f t="shared" si="136"/>
        <v/>
      </c>
      <c r="H754" s="403" t="str">
        <f t="shared" si="137"/>
        <v/>
      </c>
      <c r="I754" s="402"/>
      <c r="J754" s="402"/>
      <c r="K754" s="404"/>
      <c r="L754" s="405" t="str">
        <f t="shared" si="138"/>
        <v/>
      </c>
      <c r="M754" s="405" t="str">
        <f t="shared" si="139"/>
        <v/>
      </c>
    </row>
    <row r="755" spans="1:13" hidden="1" x14ac:dyDescent="0.25">
      <c r="A755" s="400" t="str">
        <f t="shared" si="131"/>
        <v/>
      </c>
      <c r="B755" s="401" t="str">
        <f t="shared" si="132"/>
        <v/>
      </c>
      <c r="C755" s="400" t="str">
        <f t="shared" si="133"/>
        <v/>
      </c>
      <c r="D755" s="411"/>
      <c r="E755" s="403" t="str">
        <f t="shared" si="134"/>
        <v/>
      </c>
      <c r="F755" s="403" t="str">
        <f t="shared" si="135"/>
        <v/>
      </c>
      <c r="G755" s="403" t="str">
        <f t="shared" si="136"/>
        <v/>
      </c>
      <c r="H755" s="403" t="str">
        <f t="shared" si="137"/>
        <v/>
      </c>
      <c r="I755" s="402"/>
      <c r="J755" s="402"/>
      <c r="K755" s="404"/>
      <c r="L755" s="405" t="str">
        <f t="shared" si="138"/>
        <v/>
      </c>
      <c r="M755" s="405" t="str">
        <f t="shared" si="139"/>
        <v/>
      </c>
    </row>
    <row r="756" spans="1:13" hidden="1" x14ac:dyDescent="0.25">
      <c r="A756" s="400" t="str">
        <f t="shared" si="131"/>
        <v/>
      </c>
      <c r="B756" s="401" t="str">
        <f t="shared" si="132"/>
        <v/>
      </c>
      <c r="C756" s="400" t="str">
        <f t="shared" si="133"/>
        <v/>
      </c>
      <c r="D756" s="411"/>
      <c r="E756" s="403" t="str">
        <f t="shared" si="134"/>
        <v/>
      </c>
      <c r="F756" s="403" t="str">
        <f t="shared" si="135"/>
        <v/>
      </c>
      <c r="G756" s="403" t="str">
        <f t="shared" si="136"/>
        <v/>
      </c>
      <c r="H756" s="403" t="str">
        <f t="shared" si="137"/>
        <v/>
      </c>
      <c r="I756" s="402"/>
      <c r="J756" s="402"/>
      <c r="K756" s="404"/>
      <c r="L756" s="405" t="str">
        <f t="shared" si="138"/>
        <v/>
      </c>
      <c r="M756" s="405" t="str">
        <f t="shared" si="139"/>
        <v/>
      </c>
    </row>
    <row r="757" spans="1:13" hidden="1" x14ac:dyDescent="0.25">
      <c r="A757" s="400" t="str">
        <f t="shared" si="131"/>
        <v/>
      </c>
      <c r="B757" s="401" t="str">
        <f t="shared" si="132"/>
        <v/>
      </c>
      <c r="C757" s="400" t="str">
        <f t="shared" si="133"/>
        <v/>
      </c>
      <c r="D757" s="411"/>
      <c r="E757" s="403" t="str">
        <f t="shared" si="134"/>
        <v/>
      </c>
      <c r="F757" s="403" t="str">
        <f t="shared" si="135"/>
        <v/>
      </c>
      <c r="G757" s="403" t="str">
        <f t="shared" si="136"/>
        <v/>
      </c>
      <c r="H757" s="403" t="str">
        <f t="shared" si="137"/>
        <v/>
      </c>
      <c r="I757" s="402"/>
      <c r="J757" s="402"/>
      <c r="K757" s="404"/>
      <c r="L757" s="405" t="str">
        <f t="shared" si="138"/>
        <v/>
      </c>
      <c r="M757" s="405" t="str">
        <f t="shared" si="139"/>
        <v/>
      </c>
    </row>
    <row r="758" spans="1:13" hidden="1" x14ac:dyDescent="0.25">
      <c r="A758" s="400" t="str">
        <f t="shared" si="131"/>
        <v/>
      </c>
      <c r="B758" s="401" t="str">
        <f t="shared" si="132"/>
        <v/>
      </c>
      <c r="C758" s="400" t="str">
        <f t="shared" si="133"/>
        <v/>
      </c>
      <c r="D758" s="411"/>
      <c r="E758" s="403" t="str">
        <f t="shared" si="134"/>
        <v/>
      </c>
      <c r="F758" s="403" t="str">
        <f t="shared" si="135"/>
        <v/>
      </c>
      <c r="G758" s="403" t="str">
        <f t="shared" si="136"/>
        <v/>
      </c>
      <c r="H758" s="403" t="str">
        <f t="shared" si="137"/>
        <v/>
      </c>
      <c r="I758" s="402"/>
      <c r="J758" s="402"/>
      <c r="K758" s="404"/>
      <c r="L758" s="405" t="str">
        <f t="shared" si="138"/>
        <v/>
      </c>
      <c r="M758" s="405" t="str">
        <f t="shared" si="139"/>
        <v/>
      </c>
    </row>
    <row r="759" spans="1:13" hidden="1" x14ac:dyDescent="0.25">
      <c r="A759" s="400" t="str">
        <f t="shared" si="131"/>
        <v/>
      </c>
      <c r="B759" s="401" t="str">
        <f t="shared" si="132"/>
        <v/>
      </c>
      <c r="C759" s="400" t="str">
        <f t="shared" si="133"/>
        <v/>
      </c>
      <c r="D759" s="411"/>
      <c r="E759" s="403" t="str">
        <f t="shared" si="134"/>
        <v/>
      </c>
      <c r="F759" s="403" t="str">
        <f t="shared" si="135"/>
        <v/>
      </c>
      <c r="G759" s="403" t="str">
        <f t="shared" si="136"/>
        <v/>
      </c>
      <c r="H759" s="403" t="str">
        <f t="shared" si="137"/>
        <v/>
      </c>
      <c r="I759" s="402"/>
      <c r="J759" s="402"/>
      <c r="K759" s="404"/>
      <c r="L759" s="405" t="str">
        <f t="shared" si="138"/>
        <v/>
      </c>
      <c r="M759" s="405" t="str">
        <f t="shared" si="139"/>
        <v/>
      </c>
    </row>
    <row r="760" spans="1:13" hidden="1" x14ac:dyDescent="0.25">
      <c r="A760" s="400" t="str">
        <f t="shared" si="131"/>
        <v/>
      </c>
      <c r="B760" s="401" t="str">
        <f t="shared" si="132"/>
        <v/>
      </c>
      <c r="C760" s="400" t="str">
        <f t="shared" si="133"/>
        <v/>
      </c>
      <c r="D760" s="411"/>
      <c r="E760" s="403" t="str">
        <f t="shared" si="134"/>
        <v/>
      </c>
      <c r="F760" s="403" t="str">
        <f t="shared" si="135"/>
        <v/>
      </c>
      <c r="G760" s="403" t="str">
        <f t="shared" si="136"/>
        <v/>
      </c>
      <c r="H760" s="403" t="str">
        <f t="shared" si="137"/>
        <v/>
      </c>
      <c r="I760" s="402"/>
      <c r="J760" s="402"/>
      <c r="K760" s="404"/>
      <c r="L760" s="405" t="str">
        <f t="shared" si="138"/>
        <v/>
      </c>
      <c r="M760" s="405" t="str">
        <f t="shared" si="139"/>
        <v/>
      </c>
    </row>
    <row r="761" spans="1:13" hidden="1" x14ac:dyDescent="0.25">
      <c r="A761" s="400" t="str">
        <f t="shared" si="131"/>
        <v/>
      </c>
      <c r="B761" s="401" t="str">
        <f t="shared" si="132"/>
        <v/>
      </c>
      <c r="C761" s="400" t="str">
        <f t="shared" si="133"/>
        <v/>
      </c>
      <c r="D761" s="411"/>
      <c r="E761" s="403" t="str">
        <f t="shared" si="134"/>
        <v/>
      </c>
      <c r="F761" s="403" t="str">
        <f t="shared" si="135"/>
        <v/>
      </c>
      <c r="G761" s="403" t="str">
        <f t="shared" si="136"/>
        <v/>
      </c>
      <c r="H761" s="403" t="str">
        <f t="shared" si="137"/>
        <v/>
      </c>
      <c r="I761" s="402"/>
      <c r="J761" s="402"/>
      <c r="K761" s="404"/>
      <c r="L761" s="405" t="str">
        <f t="shared" si="138"/>
        <v/>
      </c>
      <c r="M761" s="405" t="str">
        <f t="shared" si="139"/>
        <v/>
      </c>
    </row>
    <row r="762" spans="1:13" hidden="1" x14ac:dyDescent="0.25">
      <c r="A762" s="400" t="str">
        <f t="shared" si="131"/>
        <v/>
      </c>
      <c r="B762" s="401" t="str">
        <f t="shared" si="132"/>
        <v/>
      </c>
      <c r="C762" s="400" t="str">
        <f t="shared" si="133"/>
        <v/>
      </c>
      <c r="D762" s="411"/>
      <c r="E762" s="403" t="str">
        <f t="shared" si="134"/>
        <v/>
      </c>
      <c r="F762" s="403" t="str">
        <f t="shared" si="135"/>
        <v/>
      </c>
      <c r="G762" s="403" t="str">
        <f t="shared" si="136"/>
        <v/>
      </c>
      <c r="H762" s="403" t="str">
        <f t="shared" si="137"/>
        <v/>
      </c>
      <c r="I762" s="402"/>
      <c r="J762" s="402"/>
      <c r="K762" s="404"/>
      <c r="L762" s="405" t="str">
        <f t="shared" si="138"/>
        <v/>
      </c>
      <c r="M762" s="405" t="str">
        <f t="shared" si="139"/>
        <v/>
      </c>
    </row>
    <row r="763" spans="1:13" hidden="1" x14ac:dyDescent="0.25">
      <c r="A763" s="400" t="str">
        <f t="shared" si="131"/>
        <v/>
      </c>
      <c r="B763" s="401" t="str">
        <f t="shared" si="132"/>
        <v/>
      </c>
      <c r="C763" s="400" t="str">
        <f t="shared" si="133"/>
        <v/>
      </c>
      <c r="D763" s="411"/>
      <c r="E763" s="403" t="str">
        <f t="shared" si="134"/>
        <v/>
      </c>
      <c r="F763" s="403" t="str">
        <f t="shared" si="135"/>
        <v/>
      </c>
      <c r="G763" s="403" t="str">
        <f t="shared" si="136"/>
        <v/>
      </c>
      <c r="H763" s="403" t="str">
        <f t="shared" si="137"/>
        <v/>
      </c>
      <c r="I763" s="402"/>
      <c r="J763" s="402"/>
      <c r="K763" s="404"/>
      <c r="L763" s="405" t="str">
        <f t="shared" si="138"/>
        <v/>
      </c>
      <c r="M763" s="405" t="str">
        <f t="shared" si="139"/>
        <v/>
      </c>
    </row>
    <row r="764" spans="1:13" hidden="1" x14ac:dyDescent="0.25">
      <c r="A764" s="400" t="str">
        <f t="shared" si="131"/>
        <v/>
      </c>
      <c r="B764" s="401" t="str">
        <f t="shared" si="132"/>
        <v/>
      </c>
      <c r="C764" s="400" t="str">
        <f t="shared" si="133"/>
        <v/>
      </c>
      <c r="D764" s="411"/>
      <c r="E764" s="403" t="str">
        <f t="shared" si="134"/>
        <v/>
      </c>
      <c r="F764" s="403" t="str">
        <f t="shared" si="135"/>
        <v/>
      </c>
      <c r="G764" s="403" t="str">
        <f t="shared" si="136"/>
        <v/>
      </c>
      <c r="H764" s="403" t="str">
        <f t="shared" si="137"/>
        <v/>
      </c>
      <c r="I764" s="402"/>
      <c r="J764" s="402"/>
      <c r="K764" s="404"/>
      <c r="L764" s="405" t="str">
        <f t="shared" si="138"/>
        <v/>
      </c>
      <c r="M764" s="405" t="str">
        <f t="shared" si="139"/>
        <v/>
      </c>
    </row>
    <row r="765" spans="1:13" hidden="1" x14ac:dyDescent="0.25">
      <c r="A765" s="400" t="str">
        <f t="shared" si="131"/>
        <v/>
      </c>
      <c r="B765" s="401" t="str">
        <f t="shared" si="132"/>
        <v/>
      </c>
      <c r="C765" s="400" t="str">
        <f t="shared" si="133"/>
        <v/>
      </c>
      <c r="D765" s="411"/>
      <c r="E765" s="403" t="str">
        <f t="shared" si="134"/>
        <v/>
      </c>
      <c r="F765" s="403" t="str">
        <f t="shared" si="135"/>
        <v/>
      </c>
      <c r="G765" s="403" t="str">
        <f t="shared" si="136"/>
        <v/>
      </c>
      <c r="H765" s="403" t="str">
        <f t="shared" si="137"/>
        <v/>
      </c>
      <c r="I765" s="402"/>
      <c r="J765" s="402"/>
      <c r="K765" s="404"/>
      <c r="L765" s="405" t="str">
        <f t="shared" si="138"/>
        <v/>
      </c>
      <c r="M765" s="405" t="str">
        <f t="shared" si="139"/>
        <v/>
      </c>
    </row>
    <row r="766" spans="1:13" hidden="1" x14ac:dyDescent="0.25">
      <c r="A766" s="400" t="str">
        <f t="shared" si="131"/>
        <v/>
      </c>
      <c r="B766" s="401" t="str">
        <f t="shared" si="132"/>
        <v/>
      </c>
      <c r="C766" s="400" t="str">
        <f t="shared" si="133"/>
        <v/>
      </c>
      <c r="D766" s="411"/>
      <c r="E766" s="403" t="str">
        <f t="shared" si="134"/>
        <v/>
      </c>
      <c r="F766" s="403" t="str">
        <f t="shared" si="135"/>
        <v/>
      </c>
      <c r="G766" s="403" t="str">
        <f t="shared" si="136"/>
        <v/>
      </c>
      <c r="H766" s="403" t="str">
        <f t="shared" si="137"/>
        <v/>
      </c>
      <c r="I766" s="402"/>
      <c r="J766" s="402"/>
      <c r="K766" s="404"/>
      <c r="L766" s="405" t="str">
        <f t="shared" si="138"/>
        <v/>
      </c>
      <c r="M766" s="405" t="str">
        <f t="shared" si="139"/>
        <v/>
      </c>
    </row>
    <row r="767" spans="1:13" hidden="1" x14ac:dyDescent="0.25">
      <c r="A767" s="400" t="str">
        <f t="shared" si="131"/>
        <v/>
      </c>
      <c r="B767" s="401" t="str">
        <f t="shared" si="132"/>
        <v/>
      </c>
      <c r="C767" s="400" t="str">
        <f t="shared" si="133"/>
        <v/>
      </c>
      <c r="D767" s="411"/>
      <c r="E767" s="403" t="str">
        <f t="shared" si="134"/>
        <v/>
      </c>
      <c r="F767" s="403" t="str">
        <f t="shared" si="135"/>
        <v/>
      </c>
      <c r="G767" s="403" t="str">
        <f t="shared" si="136"/>
        <v/>
      </c>
      <c r="H767" s="403" t="str">
        <f t="shared" si="137"/>
        <v/>
      </c>
      <c r="I767" s="402"/>
      <c r="J767" s="402"/>
      <c r="K767" s="404"/>
      <c r="L767" s="405" t="str">
        <f t="shared" si="138"/>
        <v/>
      </c>
      <c r="M767" s="405" t="str">
        <f t="shared" si="139"/>
        <v/>
      </c>
    </row>
    <row r="768" spans="1:13" hidden="1" x14ac:dyDescent="0.25">
      <c r="A768" s="400" t="str">
        <f t="shared" si="131"/>
        <v/>
      </c>
      <c r="B768" s="401" t="str">
        <f t="shared" si="132"/>
        <v/>
      </c>
      <c r="C768" s="400" t="str">
        <f t="shared" si="133"/>
        <v/>
      </c>
      <c r="D768" s="411"/>
      <c r="E768" s="403" t="str">
        <f t="shared" si="134"/>
        <v/>
      </c>
      <c r="F768" s="403" t="str">
        <f t="shared" si="135"/>
        <v/>
      </c>
      <c r="G768" s="403" t="str">
        <f t="shared" si="136"/>
        <v/>
      </c>
      <c r="H768" s="403" t="str">
        <f t="shared" si="137"/>
        <v/>
      </c>
      <c r="I768" s="402"/>
      <c r="J768" s="402"/>
      <c r="K768" s="404"/>
      <c r="L768" s="405" t="str">
        <f t="shared" si="138"/>
        <v/>
      </c>
      <c r="M768" s="405" t="str">
        <f t="shared" si="139"/>
        <v/>
      </c>
    </row>
    <row r="769" spans="1:13" hidden="1" x14ac:dyDescent="0.25">
      <c r="A769" s="400" t="str">
        <f t="shared" si="131"/>
        <v/>
      </c>
      <c r="B769" s="401" t="str">
        <f t="shared" si="132"/>
        <v/>
      </c>
      <c r="C769" s="400" t="str">
        <f t="shared" si="133"/>
        <v/>
      </c>
      <c r="D769" s="411"/>
      <c r="E769" s="403" t="str">
        <f t="shared" si="134"/>
        <v/>
      </c>
      <c r="F769" s="403" t="str">
        <f t="shared" si="135"/>
        <v/>
      </c>
      <c r="G769" s="403" t="str">
        <f t="shared" si="136"/>
        <v/>
      </c>
      <c r="H769" s="403" t="str">
        <f t="shared" si="137"/>
        <v/>
      </c>
      <c r="I769" s="402"/>
      <c r="J769" s="402"/>
      <c r="K769" s="404"/>
      <c r="L769" s="405" t="str">
        <f t="shared" si="138"/>
        <v/>
      </c>
      <c r="M769" s="405" t="str">
        <f t="shared" si="139"/>
        <v/>
      </c>
    </row>
    <row r="770" spans="1:13" hidden="1" x14ac:dyDescent="0.25">
      <c r="A770" s="400" t="str">
        <f t="shared" si="131"/>
        <v/>
      </c>
      <c r="B770" s="401" t="str">
        <f t="shared" si="132"/>
        <v/>
      </c>
      <c r="C770" s="400" t="str">
        <f t="shared" si="133"/>
        <v/>
      </c>
      <c r="D770" s="411"/>
      <c r="E770" s="403" t="str">
        <f t="shared" si="134"/>
        <v/>
      </c>
      <c r="F770" s="403" t="str">
        <f t="shared" si="135"/>
        <v/>
      </c>
      <c r="G770" s="403" t="str">
        <f t="shared" si="136"/>
        <v/>
      </c>
      <c r="H770" s="403" t="str">
        <f t="shared" si="137"/>
        <v/>
      </c>
      <c r="I770" s="402"/>
      <c r="J770" s="402"/>
      <c r="K770" s="404"/>
      <c r="L770" s="405" t="str">
        <f t="shared" si="138"/>
        <v/>
      </c>
      <c r="M770" s="405" t="str">
        <f t="shared" si="139"/>
        <v/>
      </c>
    </row>
    <row r="771" spans="1:13" hidden="1" x14ac:dyDescent="0.25">
      <c r="A771" s="400" t="str">
        <f t="shared" si="131"/>
        <v/>
      </c>
      <c r="B771" s="401" t="str">
        <f t="shared" si="132"/>
        <v/>
      </c>
      <c r="C771" s="400" t="str">
        <f t="shared" si="133"/>
        <v/>
      </c>
      <c r="D771" s="411"/>
      <c r="E771" s="403" t="str">
        <f t="shared" si="134"/>
        <v/>
      </c>
      <c r="F771" s="403" t="str">
        <f t="shared" si="135"/>
        <v/>
      </c>
      <c r="G771" s="403" t="str">
        <f t="shared" si="136"/>
        <v/>
      </c>
      <c r="H771" s="403" t="str">
        <f t="shared" si="137"/>
        <v/>
      </c>
      <c r="I771" s="402"/>
      <c r="J771" s="402"/>
      <c r="K771" s="404"/>
      <c r="L771" s="405" t="str">
        <f t="shared" si="138"/>
        <v/>
      </c>
      <c r="M771" s="405" t="str">
        <f t="shared" si="139"/>
        <v/>
      </c>
    </row>
    <row r="772" spans="1:13" hidden="1" x14ac:dyDescent="0.25">
      <c r="A772" s="400" t="str">
        <f t="shared" ref="A772:A787" si="140">IF(D772="","",A771)</f>
        <v/>
      </c>
      <c r="B772" s="401" t="str">
        <f t="shared" ref="B772:B787" si="141">IF(D772="","",B771)</f>
        <v/>
      </c>
      <c r="C772" s="400" t="str">
        <f t="shared" ref="C772:C787" si="142">IF(D772="","",C771)</f>
        <v/>
      </c>
      <c r="D772" s="411"/>
      <c r="E772" s="403" t="str">
        <f t="shared" ref="E772:E787" si="143">IF(D772="","",VLOOKUP(D772,Master,3,FALSE))</f>
        <v/>
      </c>
      <c r="F772" s="403" t="str">
        <f t="shared" ref="F772:F787" si="144">IF(D772="","",VLOOKUP(D772,Master,4,FALSE))</f>
        <v/>
      </c>
      <c r="G772" s="403" t="str">
        <f t="shared" ref="G772:G787" si="145">IF(D772="","",VLOOKUP(D772,Master,5,FALSE))</f>
        <v/>
      </c>
      <c r="H772" s="403" t="str">
        <f t="shared" ref="H772:H787" si="146">IF(D772="","",VLOOKUP(D772,Master,2,FALSE))</f>
        <v/>
      </c>
      <c r="I772" s="402"/>
      <c r="J772" s="402"/>
      <c r="K772" s="404"/>
      <c r="L772" s="405" t="str">
        <f t="shared" si="138"/>
        <v/>
      </c>
      <c r="M772" s="405" t="str">
        <f t="shared" si="139"/>
        <v/>
      </c>
    </row>
    <row r="773" spans="1:13" hidden="1" x14ac:dyDescent="0.25">
      <c r="A773" s="400" t="str">
        <f t="shared" si="140"/>
        <v/>
      </c>
      <c r="B773" s="401" t="str">
        <f t="shared" si="141"/>
        <v/>
      </c>
      <c r="C773" s="400" t="str">
        <f t="shared" si="142"/>
        <v/>
      </c>
      <c r="D773" s="411"/>
      <c r="E773" s="403" t="str">
        <f t="shared" si="143"/>
        <v/>
      </c>
      <c r="F773" s="403" t="str">
        <f t="shared" si="144"/>
        <v/>
      </c>
      <c r="G773" s="403" t="str">
        <f t="shared" si="145"/>
        <v/>
      </c>
      <c r="H773" s="403" t="str">
        <f t="shared" si="146"/>
        <v/>
      </c>
      <c r="I773" s="402"/>
      <c r="J773" s="402"/>
      <c r="K773" s="404"/>
      <c r="L773" s="405" t="str">
        <f t="shared" si="138"/>
        <v/>
      </c>
      <c r="M773" s="405" t="str">
        <f t="shared" si="139"/>
        <v/>
      </c>
    </row>
    <row r="774" spans="1:13" hidden="1" x14ac:dyDescent="0.25">
      <c r="A774" s="400" t="str">
        <f t="shared" si="140"/>
        <v/>
      </c>
      <c r="B774" s="401" t="str">
        <f t="shared" si="141"/>
        <v/>
      </c>
      <c r="C774" s="400" t="str">
        <f t="shared" si="142"/>
        <v/>
      </c>
      <c r="D774" s="411"/>
      <c r="E774" s="403" t="str">
        <f t="shared" si="143"/>
        <v/>
      </c>
      <c r="F774" s="403" t="str">
        <f t="shared" si="144"/>
        <v/>
      </c>
      <c r="G774" s="403" t="str">
        <f t="shared" si="145"/>
        <v/>
      </c>
      <c r="H774" s="403" t="str">
        <f t="shared" si="146"/>
        <v/>
      </c>
      <c r="I774" s="402"/>
      <c r="J774" s="402"/>
      <c r="K774" s="404"/>
      <c r="L774" s="405" t="str">
        <f t="shared" si="138"/>
        <v/>
      </c>
      <c r="M774" s="405" t="str">
        <f t="shared" si="139"/>
        <v/>
      </c>
    </row>
    <row r="775" spans="1:13" hidden="1" x14ac:dyDescent="0.25">
      <c r="A775" s="400" t="str">
        <f t="shared" si="140"/>
        <v/>
      </c>
      <c r="B775" s="401" t="str">
        <f t="shared" si="141"/>
        <v/>
      </c>
      <c r="C775" s="400" t="str">
        <f t="shared" si="142"/>
        <v/>
      </c>
      <c r="D775" s="411"/>
      <c r="E775" s="403" t="str">
        <f t="shared" si="143"/>
        <v/>
      </c>
      <c r="F775" s="403" t="str">
        <f t="shared" si="144"/>
        <v/>
      </c>
      <c r="G775" s="403" t="str">
        <f t="shared" si="145"/>
        <v/>
      </c>
      <c r="H775" s="403" t="str">
        <f t="shared" si="146"/>
        <v/>
      </c>
      <c r="I775" s="402"/>
      <c r="J775" s="402"/>
      <c r="K775" s="404"/>
      <c r="L775" s="405" t="str">
        <f t="shared" si="138"/>
        <v/>
      </c>
      <c r="M775" s="405" t="str">
        <f t="shared" si="139"/>
        <v/>
      </c>
    </row>
    <row r="776" spans="1:13" hidden="1" x14ac:dyDescent="0.25">
      <c r="A776" s="400" t="str">
        <f t="shared" si="140"/>
        <v/>
      </c>
      <c r="B776" s="401" t="str">
        <f t="shared" si="141"/>
        <v/>
      </c>
      <c r="C776" s="400" t="str">
        <f t="shared" si="142"/>
        <v/>
      </c>
      <c r="D776" s="411"/>
      <c r="E776" s="403" t="str">
        <f t="shared" si="143"/>
        <v/>
      </c>
      <c r="F776" s="403" t="str">
        <f t="shared" si="144"/>
        <v/>
      </c>
      <c r="G776" s="403" t="str">
        <f t="shared" si="145"/>
        <v/>
      </c>
      <c r="H776" s="403" t="str">
        <f t="shared" si="146"/>
        <v/>
      </c>
      <c r="I776" s="402"/>
      <c r="J776" s="402"/>
      <c r="K776" s="404"/>
      <c r="L776" s="405" t="str">
        <f t="shared" ref="L776:L787" si="147">IF(K776="","",IF(I776="",ROUND(HLOOKUP(J776,kgList,K776,FALSE),1),ROUND(HLOOKUP(I776,kgList,K776,FALSE),1)))</f>
        <v/>
      </c>
      <c r="M776" s="405" t="str">
        <f t="shared" ref="M776:M787" si="148">IF(L776="","",IF(COUNTA(I776:J776)&gt;1,"Edible or Inedible",IF(COUNTA(I776)=1,L776*1,IF(COUNTA(J776)=1,L776*1,"ERROR"))))</f>
        <v/>
      </c>
    </row>
    <row r="777" spans="1:13" hidden="1" x14ac:dyDescent="0.25">
      <c r="A777" s="400" t="str">
        <f t="shared" si="140"/>
        <v/>
      </c>
      <c r="B777" s="401" t="str">
        <f t="shared" si="141"/>
        <v/>
      </c>
      <c r="C777" s="400" t="str">
        <f t="shared" si="142"/>
        <v/>
      </c>
      <c r="D777" s="411"/>
      <c r="E777" s="403" t="str">
        <f t="shared" si="143"/>
        <v/>
      </c>
      <c r="F777" s="403" t="str">
        <f t="shared" si="144"/>
        <v/>
      </c>
      <c r="G777" s="403" t="str">
        <f t="shared" si="145"/>
        <v/>
      </c>
      <c r="H777" s="403" t="str">
        <f t="shared" si="146"/>
        <v/>
      </c>
      <c r="I777" s="402"/>
      <c r="J777" s="402"/>
      <c r="K777" s="404"/>
      <c r="L777" s="405" t="str">
        <f t="shared" si="147"/>
        <v/>
      </c>
      <c r="M777" s="405" t="str">
        <f t="shared" si="148"/>
        <v/>
      </c>
    </row>
    <row r="778" spans="1:13" hidden="1" x14ac:dyDescent="0.25">
      <c r="A778" s="400" t="str">
        <f t="shared" si="140"/>
        <v/>
      </c>
      <c r="B778" s="401" t="str">
        <f t="shared" si="141"/>
        <v/>
      </c>
      <c r="C778" s="400" t="str">
        <f t="shared" si="142"/>
        <v/>
      </c>
      <c r="D778" s="411"/>
      <c r="E778" s="403" t="str">
        <f t="shared" si="143"/>
        <v/>
      </c>
      <c r="F778" s="403" t="str">
        <f t="shared" si="144"/>
        <v/>
      </c>
      <c r="G778" s="403" t="str">
        <f t="shared" si="145"/>
        <v/>
      </c>
      <c r="H778" s="403" t="str">
        <f t="shared" si="146"/>
        <v/>
      </c>
      <c r="I778" s="402"/>
      <c r="J778" s="402"/>
      <c r="K778" s="404"/>
      <c r="L778" s="405" t="str">
        <f t="shared" si="147"/>
        <v/>
      </c>
      <c r="M778" s="405" t="str">
        <f t="shared" si="148"/>
        <v/>
      </c>
    </row>
    <row r="779" spans="1:13" hidden="1" x14ac:dyDescent="0.25">
      <c r="A779" s="400" t="str">
        <f t="shared" si="140"/>
        <v/>
      </c>
      <c r="B779" s="401" t="str">
        <f t="shared" si="141"/>
        <v/>
      </c>
      <c r="C779" s="400" t="str">
        <f t="shared" si="142"/>
        <v/>
      </c>
      <c r="D779" s="411"/>
      <c r="E779" s="403" t="str">
        <f t="shared" si="143"/>
        <v/>
      </c>
      <c r="F779" s="403" t="str">
        <f t="shared" si="144"/>
        <v/>
      </c>
      <c r="G779" s="403" t="str">
        <f t="shared" si="145"/>
        <v/>
      </c>
      <c r="H779" s="403" t="str">
        <f t="shared" si="146"/>
        <v/>
      </c>
      <c r="I779" s="402"/>
      <c r="J779" s="402"/>
      <c r="K779" s="404"/>
      <c r="L779" s="405" t="str">
        <f t="shared" si="147"/>
        <v/>
      </c>
      <c r="M779" s="405" t="str">
        <f t="shared" si="148"/>
        <v/>
      </c>
    </row>
    <row r="780" spans="1:13" hidden="1" x14ac:dyDescent="0.25">
      <c r="A780" s="400" t="str">
        <f t="shared" si="140"/>
        <v/>
      </c>
      <c r="B780" s="401" t="str">
        <f t="shared" si="141"/>
        <v/>
      </c>
      <c r="C780" s="400" t="str">
        <f t="shared" si="142"/>
        <v/>
      </c>
      <c r="D780" s="411"/>
      <c r="E780" s="403" t="str">
        <f t="shared" si="143"/>
        <v/>
      </c>
      <c r="F780" s="403" t="str">
        <f t="shared" si="144"/>
        <v/>
      </c>
      <c r="G780" s="403" t="str">
        <f t="shared" si="145"/>
        <v/>
      </c>
      <c r="H780" s="403" t="str">
        <f t="shared" si="146"/>
        <v/>
      </c>
      <c r="I780" s="402"/>
      <c r="J780" s="402"/>
      <c r="K780" s="404"/>
      <c r="L780" s="405" t="str">
        <f t="shared" si="147"/>
        <v/>
      </c>
      <c r="M780" s="405" t="str">
        <f t="shared" si="148"/>
        <v/>
      </c>
    </row>
    <row r="781" spans="1:13" hidden="1" x14ac:dyDescent="0.25">
      <c r="A781" s="400" t="str">
        <f t="shared" si="140"/>
        <v/>
      </c>
      <c r="B781" s="401" t="str">
        <f t="shared" si="141"/>
        <v/>
      </c>
      <c r="C781" s="400" t="str">
        <f t="shared" si="142"/>
        <v/>
      </c>
      <c r="D781" s="411"/>
      <c r="E781" s="403" t="str">
        <f t="shared" si="143"/>
        <v/>
      </c>
      <c r="F781" s="403" t="str">
        <f t="shared" si="144"/>
        <v/>
      </c>
      <c r="G781" s="403" t="str">
        <f t="shared" si="145"/>
        <v/>
      </c>
      <c r="H781" s="403" t="str">
        <f t="shared" si="146"/>
        <v/>
      </c>
      <c r="I781" s="402"/>
      <c r="J781" s="402"/>
      <c r="K781" s="404"/>
      <c r="L781" s="405" t="str">
        <f t="shared" si="147"/>
        <v/>
      </c>
      <c r="M781" s="405" t="str">
        <f t="shared" si="148"/>
        <v/>
      </c>
    </row>
    <row r="782" spans="1:13" hidden="1" x14ac:dyDescent="0.25">
      <c r="A782" s="400" t="str">
        <f t="shared" si="140"/>
        <v/>
      </c>
      <c r="B782" s="401" t="str">
        <f t="shared" si="141"/>
        <v/>
      </c>
      <c r="C782" s="400" t="str">
        <f t="shared" si="142"/>
        <v/>
      </c>
      <c r="D782" s="411"/>
      <c r="E782" s="403" t="str">
        <f t="shared" si="143"/>
        <v/>
      </c>
      <c r="F782" s="403" t="str">
        <f t="shared" si="144"/>
        <v/>
      </c>
      <c r="G782" s="403" t="str">
        <f t="shared" si="145"/>
        <v/>
      </c>
      <c r="H782" s="403" t="str">
        <f t="shared" si="146"/>
        <v/>
      </c>
      <c r="I782" s="402"/>
      <c r="J782" s="402"/>
      <c r="K782" s="404"/>
      <c r="L782" s="405" t="str">
        <f t="shared" si="147"/>
        <v/>
      </c>
      <c r="M782" s="405" t="str">
        <f t="shared" si="148"/>
        <v/>
      </c>
    </row>
    <row r="783" spans="1:13" hidden="1" x14ac:dyDescent="0.25">
      <c r="A783" s="400" t="str">
        <f t="shared" si="140"/>
        <v/>
      </c>
      <c r="B783" s="401" t="str">
        <f t="shared" si="141"/>
        <v/>
      </c>
      <c r="C783" s="400" t="str">
        <f t="shared" si="142"/>
        <v/>
      </c>
      <c r="D783" s="411"/>
      <c r="E783" s="403" t="str">
        <f t="shared" si="143"/>
        <v/>
      </c>
      <c r="F783" s="403" t="str">
        <f t="shared" si="144"/>
        <v/>
      </c>
      <c r="G783" s="403" t="str">
        <f t="shared" si="145"/>
        <v/>
      </c>
      <c r="H783" s="403" t="str">
        <f t="shared" si="146"/>
        <v/>
      </c>
      <c r="I783" s="402"/>
      <c r="J783" s="402"/>
      <c r="K783" s="404"/>
      <c r="L783" s="405" t="str">
        <f t="shared" si="147"/>
        <v/>
      </c>
      <c r="M783" s="405" t="str">
        <f t="shared" si="148"/>
        <v/>
      </c>
    </row>
    <row r="784" spans="1:13" hidden="1" x14ac:dyDescent="0.25">
      <c r="A784" s="400" t="str">
        <f t="shared" si="140"/>
        <v/>
      </c>
      <c r="B784" s="401" t="str">
        <f t="shared" si="141"/>
        <v/>
      </c>
      <c r="C784" s="400" t="str">
        <f t="shared" si="142"/>
        <v/>
      </c>
      <c r="D784" s="411"/>
      <c r="E784" s="403" t="str">
        <f t="shared" si="143"/>
        <v/>
      </c>
      <c r="F784" s="403" t="str">
        <f t="shared" si="144"/>
        <v/>
      </c>
      <c r="G784" s="403" t="str">
        <f t="shared" si="145"/>
        <v/>
      </c>
      <c r="H784" s="403" t="str">
        <f t="shared" si="146"/>
        <v/>
      </c>
      <c r="I784" s="402"/>
      <c r="J784" s="402"/>
      <c r="K784" s="404"/>
      <c r="L784" s="405" t="str">
        <f t="shared" si="147"/>
        <v/>
      </c>
      <c r="M784" s="405" t="str">
        <f t="shared" si="148"/>
        <v/>
      </c>
    </row>
    <row r="785" spans="1:13" hidden="1" x14ac:dyDescent="0.25">
      <c r="A785" s="400" t="str">
        <f t="shared" si="140"/>
        <v/>
      </c>
      <c r="B785" s="401" t="str">
        <f t="shared" si="141"/>
        <v/>
      </c>
      <c r="C785" s="400" t="str">
        <f t="shared" si="142"/>
        <v/>
      </c>
      <c r="D785" s="411"/>
      <c r="E785" s="403" t="str">
        <f t="shared" si="143"/>
        <v/>
      </c>
      <c r="F785" s="403" t="str">
        <f t="shared" si="144"/>
        <v/>
      </c>
      <c r="G785" s="403" t="str">
        <f t="shared" si="145"/>
        <v/>
      </c>
      <c r="H785" s="403" t="str">
        <f t="shared" si="146"/>
        <v/>
      </c>
      <c r="I785" s="402"/>
      <c r="J785" s="402"/>
      <c r="K785" s="404"/>
      <c r="L785" s="405" t="str">
        <f t="shared" si="147"/>
        <v/>
      </c>
      <c r="M785" s="405" t="str">
        <f t="shared" si="148"/>
        <v/>
      </c>
    </row>
    <row r="786" spans="1:13" hidden="1" x14ac:dyDescent="0.25">
      <c r="A786" s="400" t="str">
        <f t="shared" si="140"/>
        <v/>
      </c>
      <c r="B786" s="401" t="str">
        <f t="shared" si="141"/>
        <v/>
      </c>
      <c r="C786" s="400" t="str">
        <f t="shared" si="142"/>
        <v/>
      </c>
      <c r="D786" s="411"/>
      <c r="E786" s="403" t="str">
        <f t="shared" si="143"/>
        <v/>
      </c>
      <c r="F786" s="403" t="str">
        <f t="shared" si="144"/>
        <v/>
      </c>
      <c r="G786" s="403" t="str">
        <f t="shared" si="145"/>
        <v/>
      </c>
      <c r="H786" s="403" t="str">
        <f t="shared" si="146"/>
        <v/>
      </c>
      <c r="I786" s="402"/>
      <c r="J786" s="402"/>
      <c r="K786" s="404"/>
      <c r="L786" s="405" t="str">
        <f t="shared" si="147"/>
        <v/>
      </c>
      <c r="M786" s="405" t="str">
        <f t="shared" si="148"/>
        <v/>
      </c>
    </row>
    <row r="787" spans="1:13" hidden="1" x14ac:dyDescent="0.25">
      <c r="A787" s="400" t="str">
        <f t="shared" si="140"/>
        <v/>
      </c>
      <c r="B787" s="401" t="str">
        <f t="shared" si="141"/>
        <v/>
      </c>
      <c r="C787" s="400" t="str">
        <f t="shared" si="142"/>
        <v/>
      </c>
      <c r="D787" s="411"/>
      <c r="E787" s="403" t="str">
        <f t="shared" si="143"/>
        <v/>
      </c>
      <c r="F787" s="403" t="str">
        <f t="shared" si="144"/>
        <v/>
      </c>
      <c r="G787" s="403" t="str">
        <f t="shared" si="145"/>
        <v/>
      </c>
      <c r="H787" s="403" t="str">
        <f t="shared" si="146"/>
        <v/>
      </c>
      <c r="I787" s="402"/>
      <c r="J787" s="402"/>
      <c r="K787" s="404"/>
      <c r="L787" s="405" t="str">
        <f t="shared" si="147"/>
        <v/>
      </c>
      <c r="M787" s="405" t="str">
        <f t="shared" si="148"/>
        <v/>
      </c>
    </row>
    <row r="788" spans="1:13" x14ac:dyDescent="0.25">
      <c r="A788" s="400"/>
      <c r="B788" s="401"/>
      <c r="C788" s="400"/>
      <c r="D788" s="412"/>
      <c r="E788" s="403"/>
      <c r="F788" s="403"/>
      <c r="G788" s="403"/>
      <c r="H788" s="403"/>
      <c r="I788" s="400"/>
      <c r="J788" s="400"/>
      <c r="K788" s="403"/>
      <c r="L788" s="406"/>
      <c r="M788" s="405"/>
    </row>
  </sheetData>
  <autoFilter ref="A1:M787" xr:uid="{EC816746-6E51-4430-BF91-5AC6BDB83BDB}">
    <filterColumn colId="7">
      <filters>
        <filter val="Nam Pres Ladies"/>
        <filter val="SA Pres Ladies"/>
      </filters>
    </filterColumn>
    <filterColumn colId="9">
      <filters blank="1"/>
    </filterColumn>
    <sortState xmlns:xlrd2="http://schemas.microsoft.com/office/spreadsheetml/2017/richdata2" ref="A58:M287">
      <sortCondition ref="L1:L787"/>
    </sortState>
  </autoFilter>
  <dataValidations count="2">
    <dataValidation type="list" allowBlank="1" showInputMessage="1" showErrorMessage="1" sqref="J2:J787" xr:uid="{00000000-0002-0000-0200-000000000000}">
      <formula1>Inedibles</formula1>
    </dataValidation>
    <dataValidation type="list" allowBlank="1" showInputMessage="1" showErrorMessage="1" sqref="I2:I787" xr:uid="{00000000-0002-0000-0200-000001000000}">
      <formula1>Edibles</formula1>
    </dataValidation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2:L610"/>
  <sheetViews>
    <sheetView topLeftCell="A35" zoomScaleNormal="100" zoomScaleSheetLayoutView="75" workbookViewId="0">
      <selection activeCell="A46" sqref="A46:I91"/>
    </sheetView>
  </sheetViews>
  <sheetFormatPr defaultColWidth="10.54296875" defaultRowHeight="11.5" x14ac:dyDescent="0.25"/>
  <cols>
    <col min="1" max="1" width="7.54296875" style="275" bestFit="1" customWidth="1"/>
    <col min="2" max="2" width="12.1796875" style="275" bestFit="1" customWidth="1"/>
    <col min="3" max="3" width="17.54296875" style="275" bestFit="1" customWidth="1"/>
    <col min="4" max="4" width="12.08984375" style="275" bestFit="1" customWidth="1"/>
    <col min="5" max="5" width="6.26953125" style="275" bestFit="1" customWidth="1"/>
    <col min="6" max="6" width="6.26953125" style="276" bestFit="1" customWidth="1"/>
    <col min="7" max="7" width="5.7265625" style="421" bestFit="1" customWidth="1"/>
    <col min="8" max="8" width="5.7265625" style="422" bestFit="1" customWidth="1"/>
    <col min="9" max="9" width="5.1796875" style="277" bestFit="1" customWidth="1"/>
    <col min="10" max="16384" width="10.54296875" style="275"/>
  </cols>
  <sheetData>
    <row r="2" spans="1:9" x14ac:dyDescent="0.25">
      <c r="D2" s="524" t="s">
        <v>1039</v>
      </c>
      <c r="E2" s="524"/>
      <c r="F2" s="525" t="s">
        <v>2270</v>
      </c>
      <c r="G2" s="526"/>
      <c r="H2" s="526"/>
      <c r="I2" s="526"/>
    </row>
    <row r="3" spans="1:9" x14ac:dyDescent="0.25">
      <c r="A3" s="476" t="s">
        <v>504</v>
      </c>
      <c r="B3" s="477" t="s">
        <v>1601</v>
      </c>
      <c r="C3" s="278"/>
    </row>
    <row r="5" spans="1:9" s="279" customFormat="1" ht="12.5" x14ac:dyDescent="0.25">
      <c r="A5" s="477"/>
      <c r="B5" s="477"/>
      <c r="C5" s="477"/>
      <c r="D5" s="477"/>
      <c r="E5" s="478" t="s">
        <v>518</v>
      </c>
      <c r="F5" s="479"/>
      <c r="G5" s="479"/>
      <c r="H5" s="479"/>
      <c r="I5"/>
    </row>
    <row r="6" spans="1:9" s="280" customFormat="1" ht="34.5" x14ac:dyDescent="0.25">
      <c r="A6" s="480" t="s">
        <v>507</v>
      </c>
      <c r="B6" s="480" t="s">
        <v>1</v>
      </c>
      <c r="C6" s="480" t="s">
        <v>2</v>
      </c>
      <c r="D6" s="480" t="s">
        <v>508</v>
      </c>
      <c r="E6" s="481" t="s">
        <v>519</v>
      </c>
      <c r="F6" s="482" t="s">
        <v>520</v>
      </c>
      <c r="G6" s="482" t="s">
        <v>515</v>
      </c>
      <c r="H6" s="482" t="s">
        <v>516</v>
      </c>
      <c r="I6"/>
    </row>
    <row r="7" spans="1:9" ht="12.5" x14ac:dyDescent="0.25">
      <c r="A7" s="477" t="s">
        <v>1700</v>
      </c>
      <c r="B7" s="477" t="s">
        <v>196</v>
      </c>
      <c r="C7" s="477" t="s">
        <v>1827</v>
      </c>
      <c r="D7" s="477" t="s">
        <v>1635</v>
      </c>
      <c r="E7" s="483"/>
      <c r="F7" s="515">
        <v>11</v>
      </c>
      <c r="G7" s="512">
        <v>161.4</v>
      </c>
      <c r="H7" s="512">
        <v>161.4</v>
      </c>
      <c r="I7"/>
    </row>
    <row r="8" spans="1:9" ht="12.5" x14ac:dyDescent="0.25">
      <c r="A8" s="487" t="s">
        <v>549</v>
      </c>
      <c r="B8" s="477" t="s">
        <v>110</v>
      </c>
      <c r="C8" s="477" t="s">
        <v>1119</v>
      </c>
      <c r="D8" s="477" t="s">
        <v>1635</v>
      </c>
      <c r="E8" s="485">
        <v>2</v>
      </c>
      <c r="F8" s="516">
        <v>10</v>
      </c>
      <c r="G8" s="513">
        <v>149.99999999999997</v>
      </c>
      <c r="H8" s="513">
        <v>149.99999999999997</v>
      </c>
      <c r="I8"/>
    </row>
    <row r="9" spans="1:9" ht="12.5" x14ac:dyDescent="0.25">
      <c r="A9" s="477" t="s">
        <v>630</v>
      </c>
      <c r="B9" s="477" t="s">
        <v>418</v>
      </c>
      <c r="C9" s="477" t="s">
        <v>87</v>
      </c>
      <c r="D9" s="477" t="s">
        <v>1634</v>
      </c>
      <c r="E9" s="485"/>
      <c r="F9" s="516">
        <v>5</v>
      </c>
      <c r="G9" s="513">
        <v>101.7</v>
      </c>
      <c r="H9" s="513">
        <v>101.7</v>
      </c>
      <c r="I9"/>
    </row>
    <row r="10" spans="1:9" ht="12.5" x14ac:dyDescent="0.25">
      <c r="A10" s="477" t="s">
        <v>2217</v>
      </c>
      <c r="B10" s="477" t="s">
        <v>2220</v>
      </c>
      <c r="C10" s="477" t="s">
        <v>157</v>
      </c>
      <c r="D10" s="477" t="s">
        <v>1638</v>
      </c>
      <c r="E10" s="485"/>
      <c r="F10" s="516">
        <v>6</v>
      </c>
      <c r="G10" s="513">
        <v>98.09999999999998</v>
      </c>
      <c r="H10" s="513">
        <v>98.09999999999998</v>
      </c>
      <c r="I10"/>
    </row>
    <row r="11" spans="1:9" ht="12.5" x14ac:dyDescent="0.25">
      <c r="A11" s="487" t="s">
        <v>611</v>
      </c>
      <c r="B11" s="477" t="s">
        <v>494</v>
      </c>
      <c r="C11" s="477" t="s">
        <v>522</v>
      </c>
      <c r="D11" s="477" t="s">
        <v>1635</v>
      </c>
      <c r="E11" s="485"/>
      <c r="F11" s="516">
        <v>8</v>
      </c>
      <c r="G11" s="513">
        <v>97.199999999999989</v>
      </c>
      <c r="H11" s="513">
        <v>97.199999999999989</v>
      </c>
      <c r="I11"/>
    </row>
    <row r="12" spans="1:9" ht="12.5" x14ac:dyDescent="0.25">
      <c r="A12" s="477" t="s">
        <v>616</v>
      </c>
      <c r="B12" s="477" t="s">
        <v>263</v>
      </c>
      <c r="C12" s="477" t="s">
        <v>1992</v>
      </c>
      <c r="D12" s="477" t="s">
        <v>1736</v>
      </c>
      <c r="E12" s="485">
        <v>1</v>
      </c>
      <c r="F12" s="516">
        <v>4</v>
      </c>
      <c r="G12" s="513">
        <v>92.3</v>
      </c>
      <c r="H12" s="513">
        <v>92.3</v>
      </c>
      <c r="I12"/>
    </row>
    <row r="13" spans="1:9" ht="12.5" x14ac:dyDescent="0.25">
      <c r="A13" s="477" t="s">
        <v>2240</v>
      </c>
      <c r="B13" s="477" t="s">
        <v>2248</v>
      </c>
      <c r="C13" s="477" t="s">
        <v>340</v>
      </c>
      <c r="D13" s="477" t="s">
        <v>1706</v>
      </c>
      <c r="E13" s="485"/>
      <c r="F13" s="516">
        <v>9</v>
      </c>
      <c r="G13" s="513">
        <v>89.300000000000011</v>
      </c>
      <c r="H13" s="513">
        <v>89.300000000000011</v>
      </c>
      <c r="I13"/>
    </row>
    <row r="14" spans="1:9" ht="12.5" x14ac:dyDescent="0.25">
      <c r="A14" s="477" t="s">
        <v>2245</v>
      </c>
      <c r="B14" s="477" t="s">
        <v>110</v>
      </c>
      <c r="C14" s="477" t="s">
        <v>2255</v>
      </c>
      <c r="D14" s="477" t="s">
        <v>1706</v>
      </c>
      <c r="E14" s="485"/>
      <c r="F14" s="516">
        <v>6</v>
      </c>
      <c r="G14" s="513">
        <v>89.299999999999983</v>
      </c>
      <c r="H14" s="513">
        <v>89.299999999999983</v>
      </c>
      <c r="I14"/>
    </row>
    <row r="15" spans="1:9" ht="12.5" x14ac:dyDescent="0.25">
      <c r="A15" s="477" t="s">
        <v>1252</v>
      </c>
      <c r="B15" s="477" t="s">
        <v>1271</v>
      </c>
      <c r="C15" s="477" t="s">
        <v>260</v>
      </c>
      <c r="D15" s="477" t="s">
        <v>1632</v>
      </c>
      <c r="E15" s="485"/>
      <c r="F15" s="516">
        <v>7</v>
      </c>
      <c r="G15" s="513">
        <v>87.9</v>
      </c>
      <c r="H15" s="513">
        <v>87.9</v>
      </c>
      <c r="I15"/>
    </row>
    <row r="16" spans="1:9" ht="12.5" x14ac:dyDescent="0.25">
      <c r="A16" s="477" t="s">
        <v>2179</v>
      </c>
      <c r="B16" s="477" t="s">
        <v>2183</v>
      </c>
      <c r="C16" s="477" t="s">
        <v>2187</v>
      </c>
      <c r="D16" s="477" t="s">
        <v>1714</v>
      </c>
      <c r="E16" s="485"/>
      <c r="F16" s="516">
        <v>6</v>
      </c>
      <c r="G16" s="513">
        <v>84.600000000000009</v>
      </c>
      <c r="H16" s="513">
        <v>84.600000000000009</v>
      </c>
      <c r="I16"/>
    </row>
    <row r="17" spans="1:9" ht="12.5" x14ac:dyDescent="0.25">
      <c r="A17" s="477" t="s">
        <v>1807</v>
      </c>
      <c r="B17" s="477" t="s">
        <v>1253</v>
      </c>
      <c r="C17" s="477" t="s">
        <v>945</v>
      </c>
      <c r="D17" s="477" t="s">
        <v>1635</v>
      </c>
      <c r="E17" s="485"/>
      <c r="F17" s="516">
        <v>9</v>
      </c>
      <c r="G17" s="513">
        <v>75.960000000000008</v>
      </c>
      <c r="H17" s="513">
        <v>75.960000000000008</v>
      </c>
      <c r="I17"/>
    </row>
    <row r="18" spans="1:9" s="281" customFormat="1" ht="12.5" x14ac:dyDescent="0.25">
      <c r="A18" s="477" t="s">
        <v>617</v>
      </c>
      <c r="B18" s="477" t="s">
        <v>374</v>
      </c>
      <c r="C18" s="477" t="s">
        <v>373</v>
      </c>
      <c r="D18" s="477" t="s">
        <v>1632</v>
      </c>
      <c r="E18" s="485"/>
      <c r="F18" s="516">
        <v>4</v>
      </c>
      <c r="G18" s="513">
        <v>75.8</v>
      </c>
      <c r="H18" s="513">
        <v>75.8</v>
      </c>
      <c r="I18"/>
    </row>
    <row r="19" spans="1:9" ht="12.5" x14ac:dyDescent="0.25">
      <c r="A19" s="477" t="s">
        <v>2180</v>
      </c>
      <c r="B19" s="477" t="s">
        <v>2184</v>
      </c>
      <c r="C19" s="477" t="s">
        <v>2188</v>
      </c>
      <c r="D19" s="477" t="s">
        <v>1714</v>
      </c>
      <c r="E19" s="485"/>
      <c r="F19" s="516">
        <v>6</v>
      </c>
      <c r="G19" s="513">
        <v>75.2</v>
      </c>
      <c r="H19" s="513">
        <v>75.2</v>
      </c>
      <c r="I19"/>
    </row>
    <row r="20" spans="1:9" ht="12.5" x14ac:dyDescent="0.25">
      <c r="A20" s="477" t="s">
        <v>2241</v>
      </c>
      <c r="B20" s="477" t="s">
        <v>1966</v>
      </c>
      <c r="C20" s="477" t="s">
        <v>2249</v>
      </c>
      <c r="D20" s="477" t="s">
        <v>1706</v>
      </c>
      <c r="E20" s="485"/>
      <c r="F20" s="516">
        <v>6</v>
      </c>
      <c r="G20" s="513">
        <v>70.600000000000009</v>
      </c>
      <c r="H20" s="513">
        <v>70.600000000000009</v>
      </c>
      <c r="I20"/>
    </row>
    <row r="21" spans="1:9" ht="12.5" x14ac:dyDescent="0.25">
      <c r="A21" s="477" t="s">
        <v>2177</v>
      </c>
      <c r="B21" s="477" t="s">
        <v>424</v>
      </c>
      <c r="C21" s="477" t="s">
        <v>2185</v>
      </c>
      <c r="D21" s="477" t="s">
        <v>1714</v>
      </c>
      <c r="E21" s="485"/>
      <c r="F21" s="516">
        <v>5</v>
      </c>
      <c r="G21" s="513">
        <v>69.3</v>
      </c>
      <c r="H21" s="513">
        <v>69.3</v>
      </c>
      <c r="I21"/>
    </row>
    <row r="22" spans="1:9" ht="12.5" x14ac:dyDescent="0.25">
      <c r="A22" s="477" t="s">
        <v>1727</v>
      </c>
      <c r="B22" s="477" t="s">
        <v>1143</v>
      </c>
      <c r="C22" s="477" t="s">
        <v>1726</v>
      </c>
      <c r="D22" s="477" t="s">
        <v>1714</v>
      </c>
      <c r="E22" s="485">
        <v>1</v>
      </c>
      <c r="F22" s="516">
        <v>4</v>
      </c>
      <c r="G22" s="513">
        <v>68.199999999999989</v>
      </c>
      <c r="H22" s="513">
        <v>68.199999999999989</v>
      </c>
      <c r="I22"/>
    </row>
    <row r="23" spans="1:9" ht="12.5" x14ac:dyDescent="0.25">
      <c r="A23" s="477" t="s">
        <v>1728</v>
      </c>
      <c r="B23" s="477" t="s">
        <v>359</v>
      </c>
      <c r="C23" s="477" t="s">
        <v>2057</v>
      </c>
      <c r="D23" s="477" t="s">
        <v>1714</v>
      </c>
      <c r="E23" s="485"/>
      <c r="F23" s="516">
        <v>5</v>
      </c>
      <c r="G23" s="513">
        <v>64.7</v>
      </c>
      <c r="H23" s="513">
        <v>64.7</v>
      </c>
      <c r="I23"/>
    </row>
    <row r="24" spans="1:9" ht="12.5" x14ac:dyDescent="0.25">
      <c r="A24" s="487" t="s">
        <v>543</v>
      </c>
      <c r="B24" s="477" t="s">
        <v>177</v>
      </c>
      <c r="C24" s="477" t="s">
        <v>96</v>
      </c>
      <c r="D24" s="477" t="s">
        <v>1736</v>
      </c>
      <c r="E24" s="485"/>
      <c r="F24" s="516">
        <v>3</v>
      </c>
      <c r="G24" s="513">
        <v>64.199999999999989</v>
      </c>
      <c r="H24" s="513">
        <v>64.199999999999989</v>
      </c>
      <c r="I24"/>
    </row>
    <row r="25" spans="1:9" ht="12.5" x14ac:dyDescent="0.25">
      <c r="A25" s="477" t="s">
        <v>631</v>
      </c>
      <c r="B25" s="477" t="s">
        <v>218</v>
      </c>
      <c r="C25" s="477" t="s">
        <v>250</v>
      </c>
      <c r="D25" s="477" t="s">
        <v>1632</v>
      </c>
      <c r="E25" s="485">
        <v>2</v>
      </c>
      <c r="F25" s="516">
        <v>3</v>
      </c>
      <c r="G25" s="513">
        <v>58.400000000000006</v>
      </c>
      <c r="H25" s="513">
        <v>58.400000000000006</v>
      </c>
      <c r="I25"/>
    </row>
    <row r="26" spans="1:9" ht="12.5" x14ac:dyDescent="0.25">
      <c r="A26" s="477" t="s">
        <v>1421</v>
      </c>
      <c r="B26" s="477" t="s">
        <v>975</v>
      </c>
      <c r="C26" s="477" t="s">
        <v>2256</v>
      </c>
      <c r="D26" s="477" t="s">
        <v>1736</v>
      </c>
      <c r="E26" s="485"/>
      <c r="F26" s="516">
        <v>6</v>
      </c>
      <c r="G26" s="513">
        <v>56.6</v>
      </c>
      <c r="H26" s="513">
        <v>56.6</v>
      </c>
      <c r="I26"/>
    </row>
    <row r="27" spans="1:9" ht="12.5" x14ac:dyDescent="0.25">
      <c r="A27" s="477" t="s">
        <v>866</v>
      </c>
      <c r="B27" s="477" t="s">
        <v>1468</v>
      </c>
      <c r="C27" s="477" t="s">
        <v>2094</v>
      </c>
      <c r="D27" s="477" t="s">
        <v>1637</v>
      </c>
      <c r="E27" s="485"/>
      <c r="F27" s="516">
        <v>4</v>
      </c>
      <c r="G27" s="513">
        <v>56.3</v>
      </c>
      <c r="H27" s="513">
        <v>56.3</v>
      </c>
      <c r="I27"/>
    </row>
    <row r="28" spans="1:9" ht="12.5" x14ac:dyDescent="0.25">
      <c r="A28" s="477" t="s">
        <v>2181</v>
      </c>
      <c r="B28" s="477" t="s">
        <v>1278</v>
      </c>
      <c r="C28" s="477" t="s">
        <v>2189</v>
      </c>
      <c r="D28" s="477" t="s">
        <v>1714</v>
      </c>
      <c r="E28" s="485">
        <v>1</v>
      </c>
      <c r="F28" s="516">
        <v>2</v>
      </c>
      <c r="G28" s="513">
        <v>55.4</v>
      </c>
      <c r="H28" s="513">
        <v>55.4</v>
      </c>
      <c r="I28"/>
    </row>
    <row r="29" spans="1:9" ht="12.5" x14ac:dyDescent="0.25">
      <c r="A29" s="477" t="s">
        <v>2191</v>
      </c>
      <c r="B29" s="477" t="s">
        <v>2182</v>
      </c>
      <c r="C29" s="477" t="s">
        <v>2199</v>
      </c>
      <c r="D29" s="477" t="s">
        <v>1708</v>
      </c>
      <c r="E29" s="485">
        <v>2</v>
      </c>
      <c r="F29" s="516">
        <v>4</v>
      </c>
      <c r="G29" s="513">
        <v>53.900000000000006</v>
      </c>
      <c r="H29" s="513">
        <v>53.900000000000006</v>
      </c>
      <c r="I29"/>
    </row>
    <row r="30" spans="1:9" ht="12.5" x14ac:dyDescent="0.25">
      <c r="A30" s="477" t="s">
        <v>2178</v>
      </c>
      <c r="B30" s="477" t="s">
        <v>2182</v>
      </c>
      <c r="C30" s="477" t="s">
        <v>2186</v>
      </c>
      <c r="D30" s="477" t="s">
        <v>1714</v>
      </c>
      <c r="E30" s="485"/>
      <c r="F30" s="516">
        <v>4</v>
      </c>
      <c r="G30" s="513">
        <v>52.5</v>
      </c>
      <c r="H30" s="513">
        <v>52.5</v>
      </c>
      <c r="I30"/>
    </row>
    <row r="31" spans="1:9" ht="12.5" x14ac:dyDescent="0.25">
      <c r="A31" s="477" t="s">
        <v>864</v>
      </c>
      <c r="B31" s="477" t="s">
        <v>78</v>
      </c>
      <c r="C31" s="477" t="s">
        <v>79</v>
      </c>
      <c r="D31" s="477" t="s">
        <v>1637</v>
      </c>
      <c r="E31" s="485">
        <v>1</v>
      </c>
      <c r="F31" s="516">
        <v>2</v>
      </c>
      <c r="G31" s="513">
        <v>51.6</v>
      </c>
      <c r="H31" s="513">
        <v>51.6</v>
      </c>
      <c r="I31"/>
    </row>
    <row r="32" spans="1:9" ht="12.5" x14ac:dyDescent="0.25">
      <c r="A32" s="477" t="s">
        <v>706</v>
      </c>
      <c r="B32" s="477" t="s">
        <v>2034</v>
      </c>
      <c r="C32" s="477" t="s">
        <v>399</v>
      </c>
      <c r="D32" s="477" t="s">
        <v>1633</v>
      </c>
      <c r="E32" s="485"/>
      <c r="F32" s="516">
        <v>3</v>
      </c>
      <c r="G32" s="513">
        <v>47.900000000000006</v>
      </c>
      <c r="H32" s="513">
        <v>47.900000000000006</v>
      </c>
      <c r="I32"/>
    </row>
    <row r="33" spans="1:9" ht="12.5" x14ac:dyDescent="0.25">
      <c r="A33" s="477" t="s">
        <v>1556</v>
      </c>
      <c r="B33" s="477" t="s">
        <v>951</v>
      </c>
      <c r="C33" s="477" t="s">
        <v>121</v>
      </c>
      <c r="D33" s="477" t="s">
        <v>1632</v>
      </c>
      <c r="E33" s="485"/>
      <c r="F33" s="516">
        <v>3</v>
      </c>
      <c r="G33" s="513">
        <v>46</v>
      </c>
      <c r="H33" s="513">
        <v>46</v>
      </c>
      <c r="I33"/>
    </row>
    <row r="34" spans="1:9" ht="12.5" x14ac:dyDescent="0.25">
      <c r="A34" s="477" t="s">
        <v>1647</v>
      </c>
      <c r="B34" s="477" t="s">
        <v>1919</v>
      </c>
      <c r="C34" s="477" t="s">
        <v>1920</v>
      </c>
      <c r="D34" s="477" t="s">
        <v>1634</v>
      </c>
      <c r="E34" s="485"/>
      <c r="F34" s="516">
        <v>3</v>
      </c>
      <c r="G34" s="513">
        <v>45.800000000000004</v>
      </c>
      <c r="H34" s="513">
        <v>45.800000000000004</v>
      </c>
      <c r="I34"/>
    </row>
    <row r="35" spans="1:9" ht="12.5" x14ac:dyDescent="0.25">
      <c r="A35" s="477" t="s">
        <v>537</v>
      </c>
      <c r="B35" s="477" t="s">
        <v>411</v>
      </c>
      <c r="C35" s="477" t="s">
        <v>114</v>
      </c>
      <c r="D35" s="477" t="s">
        <v>1736</v>
      </c>
      <c r="E35" s="485"/>
      <c r="F35" s="516">
        <v>4</v>
      </c>
      <c r="G35" s="513">
        <v>45.699999999999996</v>
      </c>
      <c r="H35" s="513">
        <v>45.699999999999996</v>
      </c>
      <c r="I35"/>
    </row>
    <row r="36" spans="1:9" ht="12.5" x14ac:dyDescent="0.25">
      <c r="A36" s="477" t="s">
        <v>1784</v>
      </c>
      <c r="B36" s="477" t="s">
        <v>2026</v>
      </c>
      <c r="C36" s="477" t="s">
        <v>2027</v>
      </c>
      <c r="D36" s="477" t="s">
        <v>1633</v>
      </c>
      <c r="E36" s="485">
        <v>1</v>
      </c>
      <c r="F36" s="516">
        <v>3</v>
      </c>
      <c r="G36" s="513">
        <v>45.2</v>
      </c>
      <c r="H36" s="513">
        <v>45.2</v>
      </c>
      <c r="I36"/>
    </row>
    <row r="37" spans="1:9" ht="12.5" x14ac:dyDescent="0.25">
      <c r="A37" s="477" t="s">
        <v>2216</v>
      </c>
      <c r="B37" s="477" t="s">
        <v>114</v>
      </c>
      <c r="C37" s="477" t="s">
        <v>340</v>
      </c>
      <c r="D37" s="477" t="s">
        <v>1638</v>
      </c>
      <c r="E37" s="485">
        <v>1</v>
      </c>
      <c r="F37" s="516">
        <v>3</v>
      </c>
      <c r="G37" s="513">
        <v>45.1</v>
      </c>
      <c r="H37" s="513">
        <v>45.1</v>
      </c>
      <c r="I37"/>
    </row>
    <row r="38" spans="1:9" ht="12.5" x14ac:dyDescent="0.25">
      <c r="A38" s="477" t="s">
        <v>2203</v>
      </c>
      <c r="B38" s="477" t="s">
        <v>2212</v>
      </c>
      <c r="C38" s="477" t="s">
        <v>1967</v>
      </c>
      <c r="D38" s="477" t="s">
        <v>1709</v>
      </c>
      <c r="E38" s="485">
        <v>1</v>
      </c>
      <c r="F38" s="516">
        <v>2</v>
      </c>
      <c r="G38" s="513">
        <v>44.900000000000006</v>
      </c>
      <c r="H38" s="513">
        <v>44.900000000000006</v>
      </c>
      <c r="I38"/>
    </row>
    <row r="39" spans="1:9" ht="12.5" x14ac:dyDescent="0.25">
      <c r="A39" s="477" t="s">
        <v>2190</v>
      </c>
      <c r="B39" s="477" t="s">
        <v>99</v>
      </c>
      <c r="C39" s="477" t="s">
        <v>2197</v>
      </c>
      <c r="D39" s="477" t="s">
        <v>1708</v>
      </c>
      <c r="E39" s="485">
        <v>1</v>
      </c>
      <c r="F39" s="516">
        <v>3</v>
      </c>
      <c r="G39" s="513">
        <v>44.5</v>
      </c>
      <c r="H39" s="513">
        <v>44.5</v>
      </c>
      <c r="I39"/>
    </row>
    <row r="40" spans="1:9" ht="12.5" x14ac:dyDescent="0.25">
      <c r="A40" s="477" t="s">
        <v>2208</v>
      </c>
      <c r="B40" s="477" t="s">
        <v>161</v>
      </c>
      <c r="C40" s="477" t="s">
        <v>390</v>
      </c>
      <c r="D40" s="477" t="s">
        <v>1709</v>
      </c>
      <c r="E40" s="485">
        <v>1</v>
      </c>
      <c r="F40" s="516">
        <v>3</v>
      </c>
      <c r="G40" s="513">
        <v>43.9</v>
      </c>
      <c r="H40" s="513">
        <v>43.9</v>
      </c>
      <c r="I40"/>
    </row>
    <row r="41" spans="1:9" ht="12.5" x14ac:dyDescent="0.25">
      <c r="A41" s="477" t="s">
        <v>2242</v>
      </c>
      <c r="B41" s="477" t="s">
        <v>2250</v>
      </c>
      <c r="C41" s="477" t="s">
        <v>2251</v>
      </c>
      <c r="D41" s="477" t="s">
        <v>1706</v>
      </c>
      <c r="E41" s="485">
        <v>4</v>
      </c>
      <c r="F41" s="516">
        <v>3</v>
      </c>
      <c r="G41" s="513">
        <v>43.800000000000011</v>
      </c>
      <c r="H41" s="513">
        <v>43.800000000000011</v>
      </c>
      <c r="I41"/>
    </row>
    <row r="42" spans="1:9" ht="12.5" x14ac:dyDescent="0.25">
      <c r="A42" s="477" t="s">
        <v>1267</v>
      </c>
      <c r="B42" s="477" t="s">
        <v>1069</v>
      </c>
      <c r="C42" s="477" t="s">
        <v>207</v>
      </c>
      <c r="D42" s="477" t="s">
        <v>1637</v>
      </c>
      <c r="E42" s="485"/>
      <c r="F42" s="516">
        <v>2</v>
      </c>
      <c r="G42" s="513">
        <v>43.5</v>
      </c>
      <c r="H42" s="513">
        <v>43.5</v>
      </c>
      <c r="I42"/>
    </row>
    <row r="43" spans="1:9" ht="12.5" x14ac:dyDescent="0.25">
      <c r="A43" s="477" t="s">
        <v>1875</v>
      </c>
      <c r="B43" s="477" t="s">
        <v>110</v>
      </c>
      <c r="C43" s="477" t="s">
        <v>946</v>
      </c>
      <c r="D43" s="477" t="s">
        <v>1637</v>
      </c>
      <c r="E43" s="485">
        <v>1</v>
      </c>
      <c r="F43" s="516">
        <v>4</v>
      </c>
      <c r="G43" s="513">
        <v>43.3</v>
      </c>
      <c r="H43" s="513">
        <v>43.3</v>
      </c>
      <c r="I43"/>
    </row>
    <row r="44" spans="1:9" ht="12.5" x14ac:dyDescent="0.25">
      <c r="A44" s="477" t="s">
        <v>1888</v>
      </c>
      <c r="B44" s="477" t="s">
        <v>1889</v>
      </c>
      <c r="C44" s="477" t="s">
        <v>134</v>
      </c>
      <c r="D44" s="477" t="s">
        <v>1634</v>
      </c>
      <c r="E44" s="485"/>
      <c r="F44" s="516">
        <v>2</v>
      </c>
      <c r="G44" s="513">
        <v>40.299999999999997</v>
      </c>
      <c r="H44" s="513">
        <v>40.299999999999997</v>
      </c>
      <c r="I44"/>
    </row>
    <row r="45" spans="1:9" ht="12.5" x14ac:dyDescent="0.25">
      <c r="A45" s="477" t="s">
        <v>525</v>
      </c>
      <c r="B45" s="477" t="s">
        <v>1976</v>
      </c>
      <c r="C45" s="477" t="s">
        <v>1977</v>
      </c>
      <c r="D45" s="477" t="s">
        <v>1634</v>
      </c>
      <c r="E45" s="485"/>
      <c r="F45" s="516">
        <v>3</v>
      </c>
      <c r="G45" s="513">
        <v>38.700000000000003</v>
      </c>
      <c r="H45" s="513">
        <v>38.700000000000003</v>
      </c>
      <c r="I45"/>
    </row>
    <row r="46" spans="1:9" ht="12.5" x14ac:dyDescent="0.25">
      <c r="A46" s="477" t="s">
        <v>775</v>
      </c>
      <c r="B46" s="477" t="s">
        <v>107</v>
      </c>
      <c r="C46" s="477" t="s">
        <v>128</v>
      </c>
      <c r="D46" s="477" t="s">
        <v>1634</v>
      </c>
      <c r="E46" s="485">
        <v>1</v>
      </c>
      <c r="F46" s="516">
        <v>3</v>
      </c>
      <c r="G46" s="513">
        <v>36.6</v>
      </c>
      <c r="H46" s="513">
        <v>36.6</v>
      </c>
      <c r="I46"/>
    </row>
    <row r="47" spans="1:9" s="281" customFormat="1" ht="12.5" x14ac:dyDescent="0.25">
      <c r="A47" s="477" t="s">
        <v>2243</v>
      </c>
      <c r="B47" s="477" t="s">
        <v>370</v>
      </c>
      <c r="C47" s="477" t="s">
        <v>2252</v>
      </c>
      <c r="D47" s="477" t="s">
        <v>1706</v>
      </c>
      <c r="E47" s="485"/>
      <c r="F47" s="516">
        <v>2</v>
      </c>
      <c r="G47" s="513">
        <v>36.400000000000006</v>
      </c>
      <c r="H47" s="513">
        <v>36.400000000000006</v>
      </c>
      <c r="I47"/>
    </row>
    <row r="48" spans="1:9" ht="12.5" x14ac:dyDescent="0.25">
      <c r="A48" s="477" t="s">
        <v>2192</v>
      </c>
      <c r="B48" s="477" t="s">
        <v>2195</v>
      </c>
      <c r="C48" s="477" t="s">
        <v>1518</v>
      </c>
      <c r="D48" s="477" t="s">
        <v>1708</v>
      </c>
      <c r="E48" s="485"/>
      <c r="F48" s="516">
        <v>3</v>
      </c>
      <c r="G48" s="513">
        <v>35.42</v>
      </c>
      <c r="H48" s="513">
        <v>35.42</v>
      </c>
      <c r="I48"/>
    </row>
    <row r="49" spans="1:12" ht="12.5" x14ac:dyDescent="0.25">
      <c r="A49" s="487" t="s">
        <v>1733</v>
      </c>
      <c r="B49" s="477" t="s">
        <v>98</v>
      </c>
      <c r="C49" s="477" t="s">
        <v>1759</v>
      </c>
      <c r="D49" s="477" t="s">
        <v>1637</v>
      </c>
      <c r="E49" s="485"/>
      <c r="F49" s="516">
        <v>3</v>
      </c>
      <c r="G49" s="513">
        <v>35.200000000000003</v>
      </c>
      <c r="H49" s="513">
        <v>35.200000000000003</v>
      </c>
      <c r="I49"/>
      <c r="L49" s="416"/>
    </row>
    <row r="50" spans="1:12" ht="12.5" x14ac:dyDescent="0.25">
      <c r="A50" s="477" t="s">
        <v>2239</v>
      </c>
      <c r="B50" s="477" t="s">
        <v>2246</v>
      </c>
      <c r="C50" s="477" t="s">
        <v>2247</v>
      </c>
      <c r="D50" s="477" t="s">
        <v>1706</v>
      </c>
      <c r="E50" s="485">
        <v>1</v>
      </c>
      <c r="F50" s="516">
        <v>2</v>
      </c>
      <c r="G50" s="513">
        <v>32.099999999999994</v>
      </c>
      <c r="H50" s="513">
        <v>32.099999999999994</v>
      </c>
      <c r="I50"/>
    </row>
    <row r="51" spans="1:12" ht="12.5" x14ac:dyDescent="0.25">
      <c r="A51" s="477" t="s">
        <v>1423</v>
      </c>
      <c r="B51" s="477" t="s">
        <v>1424</v>
      </c>
      <c r="C51" s="477" t="s">
        <v>301</v>
      </c>
      <c r="D51" s="477" t="s">
        <v>1632</v>
      </c>
      <c r="E51" s="485"/>
      <c r="F51" s="516">
        <v>2</v>
      </c>
      <c r="G51" s="513">
        <v>31.5</v>
      </c>
      <c r="H51" s="513">
        <v>31.5</v>
      </c>
      <c r="I51"/>
    </row>
    <row r="52" spans="1:12" ht="12.5" x14ac:dyDescent="0.25">
      <c r="A52" s="477" t="s">
        <v>693</v>
      </c>
      <c r="B52" s="477" t="s">
        <v>82</v>
      </c>
      <c r="C52" s="477" t="s">
        <v>166</v>
      </c>
      <c r="D52" s="477" t="s">
        <v>1632</v>
      </c>
      <c r="E52" s="485"/>
      <c r="F52" s="516">
        <v>5</v>
      </c>
      <c r="G52" s="513">
        <v>29.250000000000004</v>
      </c>
      <c r="H52" s="513">
        <v>29.250000000000004</v>
      </c>
      <c r="I52"/>
    </row>
    <row r="53" spans="1:12" ht="12.5" x14ac:dyDescent="0.25">
      <c r="A53" s="477" t="s">
        <v>938</v>
      </c>
      <c r="B53" s="477" t="s">
        <v>103</v>
      </c>
      <c r="C53" s="477" t="s">
        <v>260</v>
      </c>
      <c r="D53" s="477" t="s">
        <v>1635</v>
      </c>
      <c r="E53" s="485">
        <v>1</v>
      </c>
      <c r="F53" s="516">
        <v>4</v>
      </c>
      <c r="G53" s="513">
        <v>29.1</v>
      </c>
      <c r="H53" s="513">
        <v>29.1</v>
      </c>
      <c r="I53"/>
    </row>
    <row r="54" spans="1:12" ht="12.5" x14ac:dyDescent="0.25">
      <c r="A54" s="477" t="s">
        <v>2202</v>
      </c>
      <c r="B54" s="477" t="s">
        <v>2210</v>
      </c>
      <c r="C54" s="477" t="s">
        <v>2211</v>
      </c>
      <c r="D54" s="477" t="s">
        <v>1709</v>
      </c>
      <c r="E54" s="485">
        <v>1</v>
      </c>
      <c r="F54" s="516">
        <v>3</v>
      </c>
      <c r="G54" s="513">
        <v>27.400000000000002</v>
      </c>
      <c r="H54" s="513">
        <v>27.400000000000002</v>
      </c>
      <c r="I54"/>
    </row>
    <row r="55" spans="1:12" ht="12.5" x14ac:dyDescent="0.25">
      <c r="A55" s="487" t="s">
        <v>653</v>
      </c>
      <c r="B55" s="477" t="s">
        <v>88</v>
      </c>
      <c r="C55" s="477" t="s">
        <v>89</v>
      </c>
      <c r="D55" s="477" t="s">
        <v>1632</v>
      </c>
      <c r="E55" s="485"/>
      <c r="F55" s="516">
        <v>3</v>
      </c>
      <c r="G55" s="513">
        <v>27.3</v>
      </c>
      <c r="H55" s="513">
        <v>27.3</v>
      </c>
      <c r="I55"/>
    </row>
    <row r="56" spans="1:12" ht="12.5" x14ac:dyDescent="0.25">
      <c r="A56" s="477" t="s">
        <v>2224</v>
      </c>
      <c r="B56" s="477" t="s">
        <v>2232</v>
      </c>
      <c r="C56" s="477" t="s">
        <v>146</v>
      </c>
      <c r="D56" s="477" t="s">
        <v>1707</v>
      </c>
      <c r="E56" s="485"/>
      <c r="F56" s="516">
        <v>4</v>
      </c>
      <c r="G56" s="513">
        <v>26.7</v>
      </c>
      <c r="H56" s="513">
        <v>26.7</v>
      </c>
      <c r="I56"/>
    </row>
    <row r="57" spans="1:12" ht="12.5" x14ac:dyDescent="0.25">
      <c r="A57" s="477" t="s">
        <v>1973</v>
      </c>
      <c r="B57" s="477" t="s">
        <v>99</v>
      </c>
      <c r="C57" s="477" t="s">
        <v>2198</v>
      </c>
      <c r="D57" s="477" t="s">
        <v>1708</v>
      </c>
      <c r="E57" s="485"/>
      <c r="F57" s="516">
        <v>2</v>
      </c>
      <c r="G57" s="513">
        <v>24.200000000000003</v>
      </c>
      <c r="H57" s="513">
        <v>24.200000000000003</v>
      </c>
      <c r="I57"/>
    </row>
    <row r="58" spans="1:12" ht="12.5" x14ac:dyDescent="0.25">
      <c r="A58" s="477" t="s">
        <v>871</v>
      </c>
      <c r="B58" s="477" t="s">
        <v>2096</v>
      </c>
      <c r="C58" s="477" t="s">
        <v>2097</v>
      </c>
      <c r="D58" s="477" t="s">
        <v>1633</v>
      </c>
      <c r="E58" s="485"/>
      <c r="F58" s="516">
        <v>1</v>
      </c>
      <c r="G58" s="513">
        <v>24.1</v>
      </c>
      <c r="H58" s="513">
        <v>24.1</v>
      </c>
      <c r="I58"/>
    </row>
    <row r="59" spans="1:12" ht="12.5" x14ac:dyDescent="0.25">
      <c r="A59" s="487" t="s">
        <v>588</v>
      </c>
      <c r="B59" s="477" t="s">
        <v>131</v>
      </c>
      <c r="C59" s="477" t="s">
        <v>274</v>
      </c>
      <c r="D59" s="477" t="s">
        <v>1736</v>
      </c>
      <c r="E59" s="485"/>
      <c r="F59" s="516">
        <v>1</v>
      </c>
      <c r="G59" s="513">
        <v>23</v>
      </c>
      <c r="H59" s="513">
        <v>23</v>
      </c>
      <c r="I59"/>
    </row>
    <row r="60" spans="1:12" ht="12.75" customHeight="1" x14ac:dyDescent="0.25">
      <c r="A60" s="477" t="s">
        <v>548</v>
      </c>
      <c r="B60" s="477" t="s">
        <v>1979</v>
      </c>
      <c r="C60" s="477" t="s">
        <v>1980</v>
      </c>
      <c r="D60" s="477" t="s">
        <v>1634</v>
      </c>
      <c r="E60" s="485">
        <v>1</v>
      </c>
      <c r="F60" s="516">
        <v>2</v>
      </c>
      <c r="G60" s="513">
        <v>19.600000000000001</v>
      </c>
      <c r="H60" s="513">
        <v>19.600000000000001</v>
      </c>
      <c r="I60"/>
    </row>
    <row r="61" spans="1:12" ht="12.5" x14ac:dyDescent="0.25">
      <c r="A61" s="477" t="s">
        <v>2269</v>
      </c>
      <c r="B61" s="477" t="s">
        <v>2264</v>
      </c>
      <c r="C61" s="477" t="s">
        <v>366</v>
      </c>
      <c r="D61" s="477" t="s">
        <v>1638</v>
      </c>
      <c r="E61" s="485"/>
      <c r="F61" s="516">
        <v>2</v>
      </c>
      <c r="G61" s="513">
        <v>19.399999999999999</v>
      </c>
      <c r="H61" s="513">
        <v>19.399999999999999</v>
      </c>
      <c r="I61"/>
    </row>
    <row r="62" spans="1:12" ht="12.5" x14ac:dyDescent="0.25">
      <c r="A62" s="477" t="s">
        <v>2206</v>
      </c>
      <c r="B62" s="477" t="s">
        <v>379</v>
      </c>
      <c r="C62" s="477" t="s">
        <v>1814</v>
      </c>
      <c r="D62" s="477" t="s">
        <v>1709</v>
      </c>
      <c r="E62" s="485"/>
      <c r="F62" s="516">
        <v>2</v>
      </c>
      <c r="G62" s="513">
        <v>19.100000000000001</v>
      </c>
      <c r="H62" s="513">
        <v>19.100000000000001</v>
      </c>
      <c r="I62"/>
    </row>
    <row r="63" spans="1:12" ht="12.5" x14ac:dyDescent="0.25">
      <c r="A63" s="477" t="s">
        <v>1780</v>
      </c>
      <c r="B63" s="477" t="s">
        <v>2019</v>
      </c>
      <c r="C63" s="477" t="s">
        <v>2020</v>
      </c>
      <c r="D63" s="477" t="s">
        <v>1633</v>
      </c>
      <c r="E63" s="485"/>
      <c r="F63" s="516">
        <v>1</v>
      </c>
      <c r="G63" s="513">
        <v>19.100000000000001</v>
      </c>
      <c r="H63" s="513">
        <v>19.100000000000001</v>
      </c>
      <c r="I63"/>
    </row>
    <row r="64" spans="1:12" ht="12.5" x14ac:dyDescent="0.25">
      <c r="A64" s="477" t="s">
        <v>1610</v>
      </c>
      <c r="B64" s="477" t="s">
        <v>1626</v>
      </c>
      <c r="C64" s="477" t="s">
        <v>1627</v>
      </c>
      <c r="D64" s="477" t="s">
        <v>1637</v>
      </c>
      <c r="E64" s="485">
        <v>1</v>
      </c>
      <c r="F64" s="516">
        <v>2</v>
      </c>
      <c r="G64" s="513">
        <v>17.3</v>
      </c>
      <c r="H64" s="513">
        <v>17.3</v>
      </c>
      <c r="I64"/>
    </row>
    <row r="65" spans="1:9" ht="12.5" x14ac:dyDescent="0.25">
      <c r="A65" s="477" t="s">
        <v>1891</v>
      </c>
      <c r="B65" s="477" t="s">
        <v>149</v>
      </c>
      <c r="C65" s="477" t="s">
        <v>223</v>
      </c>
      <c r="D65" s="477" t="s">
        <v>1637</v>
      </c>
      <c r="E65" s="485"/>
      <c r="F65" s="516">
        <v>1</v>
      </c>
      <c r="G65" s="513">
        <v>16.899999999999999</v>
      </c>
      <c r="H65" s="513">
        <v>16.899999999999999</v>
      </c>
      <c r="I65"/>
    </row>
    <row r="66" spans="1:9" ht="12.5" x14ac:dyDescent="0.25">
      <c r="A66" s="477" t="s">
        <v>2215</v>
      </c>
      <c r="B66" s="477" t="s">
        <v>1278</v>
      </c>
      <c r="C66" s="477" t="s">
        <v>390</v>
      </c>
      <c r="D66" s="477" t="s">
        <v>1638</v>
      </c>
      <c r="E66" s="485">
        <v>1</v>
      </c>
      <c r="F66" s="516">
        <v>2</v>
      </c>
      <c r="G66" s="513">
        <v>16.399999999999999</v>
      </c>
      <c r="H66" s="513">
        <v>16.399999999999999</v>
      </c>
      <c r="I66"/>
    </row>
    <row r="67" spans="1:9" ht="12.5" x14ac:dyDescent="0.25">
      <c r="A67" s="477" t="s">
        <v>1397</v>
      </c>
      <c r="B67" s="477" t="s">
        <v>1156</v>
      </c>
      <c r="C67" s="477" t="s">
        <v>288</v>
      </c>
      <c r="D67" s="477" t="s">
        <v>1635</v>
      </c>
      <c r="E67" s="485"/>
      <c r="F67" s="516">
        <v>1</v>
      </c>
      <c r="G67" s="513">
        <v>15.9</v>
      </c>
      <c r="H67" s="513">
        <v>15.9</v>
      </c>
      <c r="I67"/>
    </row>
    <row r="68" spans="1:9" ht="12.5" x14ac:dyDescent="0.25">
      <c r="A68" s="477" t="s">
        <v>2204</v>
      </c>
      <c r="B68" s="477" t="s">
        <v>331</v>
      </c>
      <c r="C68" s="477" t="s">
        <v>2213</v>
      </c>
      <c r="D68" s="477" t="s">
        <v>1709</v>
      </c>
      <c r="E68" s="485"/>
      <c r="F68" s="516">
        <v>1</v>
      </c>
      <c r="G68" s="513">
        <v>15.1</v>
      </c>
      <c r="H68" s="513">
        <v>15.1</v>
      </c>
      <c r="I68"/>
    </row>
    <row r="69" spans="1:9" ht="12.5" x14ac:dyDescent="0.25">
      <c r="A69" s="477" t="s">
        <v>713</v>
      </c>
      <c r="B69" s="477" t="s">
        <v>503</v>
      </c>
      <c r="C69" s="477" t="s">
        <v>154</v>
      </c>
      <c r="D69" s="477" t="s">
        <v>1635</v>
      </c>
      <c r="E69" s="485"/>
      <c r="F69" s="516">
        <v>2</v>
      </c>
      <c r="G69" s="513">
        <v>12.1</v>
      </c>
      <c r="H69" s="513">
        <v>12.1</v>
      </c>
      <c r="I69"/>
    </row>
    <row r="70" spans="1:9" ht="12.5" x14ac:dyDescent="0.25">
      <c r="A70" s="477" t="s">
        <v>2218</v>
      </c>
      <c r="B70" s="477" t="s">
        <v>99</v>
      </c>
      <c r="C70" s="477" t="s">
        <v>2221</v>
      </c>
      <c r="D70" s="477" t="s">
        <v>1638</v>
      </c>
      <c r="E70" s="485"/>
      <c r="F70" s="516">
        <v>1</v>
      </c>
      <c r="G70" s="513">
        <v>9.8000000000000007</v>
      </c>
      <c r="H70" s="513">
        <v>9.8000000000000007</v>
      </c>
      <c r="I70"/>
    </row>
    <row r="71" spans="1:9" ht="12.5" x14ac:dyDescent="0.25">
      <c r="A71" s="477" t="s">
        <v>2261</v>
      </c>
      <c r="B71" s="477" t="s">
        <v>2262</v>
      </c>
      <c r="C71" s="477" t="s">
        <v>2263</v>
      </c>
      <c r="D71" s="477" t="s">
        <v>1638</v>
      </c>
      <c r="E71" s="485"/>
      <c r="F71" s="516">
        <v>1</v>
      </c>
      <c r="G71" s="513">
        <v>9.5</v>
      </c>
      <c r="H71" s="513">
        <v>9.5</v>
      </c>
      <c r="I71"/>
    </row>
    <row r="72" spans="1:9" ht="12.5" x14ac:dyDescent="0.25">
      <c r="A72" s="477" t="s">
        <v>2244</v>
      </c>
      <c r="B72" s="477" t="s">
        <v>2253</v>
      </c>
      <c r="C72" s="477" t="s">
        <v>2254</v>
      </c>
      <c r="D72" s="477" t="s">
        <v>1706</v>
      </c>
      <c r="E72" s="485"/>
      <c r="F72" s="516">
        <v>3</v>
      </c>
      <c r="G72" s="513">
        <v>9.4600000000000009</v>
      </c>
      <c r="H72" s="513">
        <v>9.4600000000000009</v>
      </c>
      <c r="I72"/>
    </row>
    <row r="73" spans="1:9" ht="12.5" x14ac:dyDescent="0.25">
      <c r="A73" s="477" t="s">
        <v>681</v>
      </c>
      <c r="B73" s="477" t="s">
        <v>472</v>
      </c>
      <c r="C73" s="477" t="s">
        <v>148</v>
      </c>
      <c r="D73" s="477" t="s">
        <v>1633</v>
      </c>
      <c r="E73" s="485">
        <v>1</v>
      </c>
      <c r="F73" s="516">
        <v>1</v>
      </c>
      <c r="G73" s="513">
        <v>7.3999999999999995</v>
      </c>
      <c r="H73" s="513">
        <v>7.3999999999999995</v>
      </c>
      <c r="I73"/>
    </row>
    <row r="74" spans="1:9" ht="12.5" x14ac:dyDescent="0.25">
      <c r="A74" s="477" t="s">
        <v>2260</v>
      </c>
      <c r="B74" s="477" t="s">
        <v>321</v>
      </c>
      <c r="C74" s="477" t="s">
        <v>87</v>
      </c>
      <c r="D74" s="477" t="s">
        <v>1638</v>
      </c>
      <c r="E74" s="485">
        <v>3</v>
      </c>
      <c r="F74" s="516"/>
      <c r="G74" s="513">
        <v>6.1</v>
      </c>
      <c r="H74" s="513">
        <v>6.1</v>
      </c>
      <c r="I74"/>
    </row>
    <row r="75" spans="1:9" ht="12.5" x14ac:dyDescent="0.25">
      <c r="A75" s="477" t="s">
        <v>732</v>
      </c>
      <c r="B75" s="477" t="s">
        <v>266</v>
      </c>
      <c r="C75" s="477" t="s">
        <v>267</v>
      </c>
      <c r="D75" s="477" t="s">
        <v>1736</v>
      </c>
      <c r="E75" s="485"/>
      <c r="F75" s="516">
        <v>1</v>
      </c>
      <c r="G75" s="513">
        <v>6</v>
      </c>
      <c r="H75" s="513">
        <v>6</v>
      </c>
      <c r="I75"/>
    </row>
    <row r="76" spans="1:9" ht="12.5" x14ac:dyDescent="0.25">
      <c r="A76" s="477" t="s">
        <v>2225</v>
      </c>
      <c r="B76" s="477" t="s">
        <v>2233</v>
      </c>
      <c r="C76" s="477" t="s">
        <v>2234</v>
      </c>
      <c r="D76" s="477" t="s">
        <v>1707</v>
      </c>
      <c r="E76" s="485">
        <v>2</v>
      </c>
      <c r="F76" s="516"/>
      <c r="G76" s="513">
        <v>4.7</v>
      </c>
      <c r="H76" s="513">
        <v>4.7</v>
      </c>
      <c r="I76"/>
    </row>
    <row r="77" spans="1:9" ht="12.5" x14ac:dyDescent="0.25">
      <c r="A77" s="477" t="s">
        <v>2223</v>
      </c>
      <c r="B77" s="477" t="s">
        <v>2230</v>
      </c>
      <c r="C77" s="477" t="s">
        <v>2231</v>
      </c>
      <c r="D77" s="477" t="s">
        <v>1707</v>
      </c>
      <c r="E77" s="485">
        <v>2</v>
      </c>
      <c r="F77" s="516"/>
      <c r="G77" s="513">
        <v>4.2</v>
      </c>
      <c r="H77" s="513">
        <v>4.2</v>
      </c>
      <c r="I77"/>
    </row>
    <row r="78" spans="1:9" ht="12.5" x14ac:dyDescent="0.25">
      <c r="A78" s="477" t="s">
        <v>1683</v>
      </c>
      <c r="B78" s="477" t="s">
        <v>1742</v>
      </c>
      <c r="C78" s="477" t="s">
        <v>1096</v>
      </c>
      <c r="D78" s="477" t="s">
        <v>1633</v>
      </c>
      <c r="E78" s="485"/>
      <c r="F78" s="516">
        <v>1</v>
      </c>
      <c r="G78" s="513">
        <v>3.9</v>
      </c>
      <c r="H78" s="513">
        <v>3.9</v>
      </c>
      <c r="I78"/>
    </row>
    <row r="79" spans="1:9" ht="12.5" x14ac:dyDescent="0.25">
      <c r="A79" s="477" t="s">
        <v>2205</v>
      </c>
      <c r="B79" s="477" t="s">
        <v>2209</v>
      </c>
      <c r="C79" s="477" t="s">
        <v>1963</v>
      </c>
      <c r="D79" s="477" t="s">
        <v>1709</v>
      </c>
      <c r="E79" s="485"/>
      <c r="F79" s="516">
        <v>2</v>
      </c>
      <c r="G79" s="513">
        <v>3.42</v>
      </c>
      <c r="H79" s="513">
        <v>3.42</v>
      </c>
      <c r="I79"/>
    </row>
    <row r="80" spans="1:9" ht="12.5" x14ac:dyDescent="0.25">
      <c r="A80" s="477" t="s">
        <v>2222</v>
      </c>
      <c r="B80" s="477" t="s">
        <v>2229</v>
      </c>
      <c r="C80" s="477" t="s">
        <v>260</v>
      </c>
      <c r="D80" s="477" t="s">
        <v>1707</v>
      </c>
      <c r="E80" s="485">
        <v>1</v>
      </c>
      <c r="F80" s="516"/>
      <c r="G80" s="513">
        <v>3.3</v>
      </c>
      <c r="H80" s="513">
        <v>3.3</v>
      </c>
      <c r="I80"/>
    </row>
    <row r="81" spans="1:9" ht="12.5" x14ac:dyDescent="0.25">
      <c r="A81" s="477" t="s">
        <v>2226</v>
      </c>
      <c r="B81" s="477" t="s">
        <v>2235</v>
      </c>
      <c r="C81" s="477" t="s">
        <v>373</v>
      </c>
      <c r="D81" s="477" t="s">
        <v>1707</v>
      </c>
      <c r="E81" s="485">
        <v>1</v>
      </c>
      <c r="F81" s="516">
        <v>1</v>
      </c>
      <c r="G81" s="513">
        <v>3.2</v>
      </c>
      <c r="H81" s="513">
        <v>3.2</v>
      </c>
      <c r="I81"/>
    </row>
    <row r="82" spans="1:9" ht="12.5" x14ac:dyDescent="0.25">
      <c r="A82" s="477" t="s">
        <v>689</v>
      </c>
      <c r="B82" s="477" t="s">
        <v>322</v>
      </c>
      <c r="C82" s="477" t="s">
        <v>307</v>
      </c>
      <c r="D82" s="477" t="s">
        <v>1634</v>
      </c>
      <c r="E82" s="485"/>
      <c r="F82" s="516"/>
      <c r="G82" s="513">
        <v>0</v>
      </c>
      <c r="H82" s="513">
        <v>0</v>
      </c>
      <c r="I82"/>
    </row>
    <row r="83" spans="1:9" ht="12.5" x14ac:dyDescent="0.25">
      <c r="A83" s="477" t="s">
        <v>2228</v>
      </c>
      <c r="B83" s="477" t="s">
        <v>2237</v>
      </c>
      <c r="C83" s="477" t="s">
        <v>2238</v>
      </c>
      <c r="D83" s="477" t="s">
        <v>1707</v>
      </c>
      <c r="E83" s="485"/>
      <c r="F83" s="516"/>
      <c r="G83" s="513">
        <v>0</v>
      </c>
      <c r="H83" s="513">
        <v>0</v>
      </c>
      <c r="I83"/>
    </row>
    <row r="84" spans="1:9" ht="12.5" x14ac:dyDescent="0.25">
      <c r="A84" s="487" t="s">
        <v>586</v>
      </c>
      <c r="B84" s="477" t="s">
        <v>82</v>
      </c>
      <c r="C84" s="477" t="s">
        <v>373</v>
      </c>
      <c r="D84" s="477" t="s">
        <v>1736</v>
      </c>
      <c r="E84" s="485"/>
      <c r="F84" s="516"/>
      <c r="G84" s="513">
        <v>0</v>
      </c>
      <c r="H84" s="513">
        <v>0</v>
      </c>
      <c r="I84"/>
    </row>
    <row r="85" spans="1:9" ht="12.5" x14ac:dyDescent="0.25">
      <c r="A85" s="477" t="s">
        <v>2227</v>
      </c>
      <c r="B85" s="477" t="s">
        <v>2236</v>
      </c>
      <c r="C85" s="477" t="s">
        <v>125</v>
      </c>
      <c r="D85" s="477" t="s">
        <v>1707</v>
      </c>
      <c r="E85" s="485"/>
      <c r="F85" s="516"/>
      <c r="G85" s="513">
        <v>0</v>
      </c>
      <c r="H85" s="513">
        <v>0</v>
      </c>
      <c r="I85"/>
    </row>
    <row r="86" spans="1:9" ht="12.5" x14ac:dyDescent="0.25">
      <c r="A86" s="477" t="s">
        <v>2193</v>
      </c>
      <c r="B86" s="477" t="s">
        <v>2196</v>
      </c>
      <c r="C86" s="477" t="s">
        <v>2200</v>
      </c>
      <c r="D86" s="477" t="s">
        <v>1708</v>
      </c>
      <c r="E86" s="485"/>
      <c r="F86" s="516"/>
      <c r="G86" s="513">
        <v>0</v>
      </c>
      <c r="H86" s="513">
        <v>0</v>
      </c>
      <c r="I86"/>
    </row>
    <row r="87" spans="1:9" ht="12.5" x14ac:dyDescent="0.25">
      <c r="A87" s="477" t="s">
        <v>2194</v>
      </c>
      <c r="B87" s="477" t="s">
        <v>99</v>
      </c>
      <c r="C87" s="477" t="s">
        <v>2201</v>
      </c>
      <c r="D87" s="477" t="s">
        <v>1708</v>
      </c>
      <c r="E87" s="485"/>
      <c r="F87" s="516"/>
      <c r="G87" s="513">
        <v>0</v>
      </c>
      <c r="H87" s="513">
        <v>0</v>
      </c>
      <c r="I87"/>
    </row>
    <row r="88" spans="1:9" ht="12.5" x14ac:dyDescent="0.25">
      <c r="A88" s="477" t="s">
        <v>1970</v>
      </c>
      <c r="B88" s="477" t="s">
        <v>1971</v>
      </c>
      <c r="C88" s="477" t="s">
        <v>1972</v>
      </c>
      <c r="D88" s="477" t="s">
        <v>1708</v>
      </c>
      <c r="E88" s="485"/>
      <c r="F88" s="516"/>
      <c r="G88" s="513">
        <v>0</v>
      </c>
      <c r="H88" s="513">
        <v>0</v>
      </c>
      <c r="I88"/>
    </row>
    <row r="89" spans="1:9" ht="12.5" x14ac:dyDescent="0.25">
      <c r="A89" s="477" t="s">
        <v>1856</v>
      </c>
      <c r="B89" s="477" t="s">
        <v>1857</v>
      </c>
      <c r="C89" s="477" t="s">
        <v>288</v>
      </c>
      <c r="D89" s="477" t="s">
        <v>1633</v>
      </c>
      <c r="E89" s="485"/>
      <c r="F89" s="516"/>
      <c r="G89" s="513">
        <v>0</v>
      </c>
      <c r="H89" s="513">
        <v>0</v>
      </c>
      <c r="I89"/>
    </row>
    <row r="90" spans="1:9" ht="12.5" x14ac:dyDescent="0.25">
      <c r="A90" s="477" t="s">
        <v>2207</v>
      </c>
      <c r="B90" s="477" t="s">
        <v>2214</v>
      </c>
      <c r="C90" s="477" t="s">
        <v>2037</v>
      </c>
      <c r="D90" s="477" t="s">
        <v>1709</v>
      </c>
      <c r="E90" s="485"/>
      <c r="F90" s="516"/>
      <c r="G90" s="513">
        <v>0</v>
      </c>
      <c r="H90" s="513">
        <v>0</v>
      </c>
      <c r="I90"/>
    </row>
    <row r="91" spans="1:9" ht="12.5" x14ac:dyDescent="0.25">
      <c r="A91" s="487" t="s">
        <v>514</v>
      </c>
      <c r="B91" s="487"/>
      <c r="C91" s="487"/>
      <c r="D91" s="487"/>
      <c r="E91" s="488">
        <v>37</v>
      </c>
      <c r="F91" s="517">
        <v>245</v>
      </c>
      <c r="G91" s="514">
        <v>3279.21</v>
      </c>
      <c r="H91" s="514">
        <v>3279.21</v>
      </c>
      <c r="I91"/>
    </row>
    <row r="92" spans="1:9" ht="12.5" x14ac:dyDescent="0.25">
      <c r="A92" s="282"/>
      <c r="B92" s="282"/>
      <c r="C92" s="282"/>
      <c r="D92" s="282"/>
      <c r="E92" s="282"/>
      <c r="F92" s="282"/>
      <c r="G92" s="423"/>
      <c r="H92" s="423"/>
      <c r="I92" s="282"/>
    </row>
    <row r="93" spans="1:9" ht="12.5" x14ac:dyDescent="0.25">
      <c r="A93" s="282"/>
      <c r="B93" s="282"/>
      <c r="C93" s="282"/>
      <c r="D93" s="282"/>
      <c r="E93" s="282"/>
      <c r="F93" s="282"/>
      <c r="G93" s="423"/>
      <c r="H93" s="423"/>
      <c r="I93" s="282"/>
    </row>
    <row r="94" spans="1:9" ht="12.5" x14ac:dyDescent="0.25">
      <c r="A94" s="282"/>
      <c r="B94" s="282"/>
      <c r="C94" s="282"/>
      <c r="D94" s="282"/>
      <c r="E94" s="282"/>
      <c r="F94" s="282"/>
      <c r="G94" s="423"/>
      <c r="H94" s="423"/>
      <c r="I94" s="282"/>
    </row>
    <row r="95" spans="1:9" ht="12.5" x14ac:dyDescent="0.25">
      <c r="A95" s="282"/>
      <c r="B95" s="282"/>
      <c r="C95" s="282"/>
      <c r="D95" s="282"/>
      <c r="E95" s="282"/>
      <c r="F95" s="282"/>
      <c r="G95" s="423"/>
      <c r="H95" s="423"/>
      <c r="I95" s="282"/>
    </row>
    <row r="96" spans="1:9" ht="12.5" x14ac:dyDescent="0.25">
      <c r="A96" s="282"/>
      <c r="B96" s="282"/>
      <c r="C96" s="282"/>
      <c r="D96" s="282"/>
      <c r="E96" s="282"/>
      <c r="F96" s="282"/>
      <c r="G96" s="423"/>
      <c r="H96" s="423"/>
      <c r="I96" s="282"/>
    </row>
    <row r="97" spans="1:9" ht="12.5" x14ac:dyDescent="0.25">
      <c r="A97" s="282"/>
      <c r="B97" s="282"/>
      <c r="C97" s="282"/>
      <c r="D97" s="282"/>
      <c r="E97" s="282"/>
      <c r="F97" s="282"/>
      <c r="G97" s="423"/>
      <c r="H97" s="423"/>
      <c r="I97" s="282"/>
    </row>
    <row r="98" spans="1:9" ht="12.5" x14ac:dyDescent="0.25">
      <c r="A98" s="282"/>
      <c r="B98" s="282"/>
      <c r="C98" s="282"/>
      <c r="D98" s="282"/>
      <c r="E98" s="282"/>
      <c r="F98" s="282"/>
      <c r="G98" s="423"/>
      <c r="H98" s="423"/>
      <c r="I98" s="282"/>
    </row>
    <row r="99" spans="1:9" ht="12.5" x14ac:dyDescent="0.25">
      <c r="A99" s="282"/>
      <c r="B99" s="282"/>
      <c r="C99" s="282"/>
      <c r="D99" s="282"/>
      <c r="E99" s="282"/>
      <c r="F99" s="282"/>
      <c r="G99" s="423"/>
      <c r="H99" s="423"/>
      <c r="I99" s="282"/>
    </row>
    <row r="100" spans="1:9" ht="12.5" x14ac:dyDescent="0.25">
      <c r="A100" s="282"/>
      <c r="B100" s="282"/>
      <c r="C100" s="282"/>
      <c r="D100" s="282"/>
      <c r="E100" s="282"/>
      <c r="F100" s="282"/>
      <c r="G100" s="423"/>
      <c r="H100" s="423"/>
      <c r="I100" s="282"/>
    </row>
    <row r="101" spans="1:9" ht="12.5" x14ac:dyDescent="0.25">
      <c r="A101" s="282"/>
      <c r="B101" s="282"/>
      <c r="C101" s="282"/>
      <c r="D101" s="282"/>
      <c r="E101" s="282"/>
      <c r="F101" s="282"/>
      <c r="G101" s="423"/>
      <c r="H101" s="423"/>
      <c r="I101" s="282"/>
    </row>
    <row r="102" spans="1:9" ht="12.5" x14ac:dyDescent="0.25">
      <c r="A102" s="282"/>
      <c r="B102" s="282"/>
      <c r="C102" s="282"/>
      <c r="D102" s="282"/>
      <c r="E102" s="282"/>
      <c r="F102" s="282"/>
      <c r="G102" s="423"/>
      <c r="H102" s="423"/>
      <c r="I102" s="282"/>
    </row>
    <row r="103" spans="1:9" ht="12.5" x14ac:dyDescent="0.25">
      <c r="A103" s="282"/>
      <c r="B103" s="282"/>
      <c r="C103" s="282"/>
      <c r="D103" s="282"/>
      <c r="E103" s="282"/>
      <c r="F103" s="282"/>
      <c r="G103" s="423"/>
      <c r="H103" s="423"/>
      <c r="I103" s="282"/>
    </row>
    <row r="104" spans="1:9" ht="12.5" x14ac:dyDescent="0.25">
      <c r="A104" s="282"/>
      <c r="B104" s="282"/>
      <c r="C104" s="282"/>
      <c r="D104" s="282"/>
      <c r="E104" s="282"/>
      <c r="F104" s="282"/>
      <c r="G104" s="423"/>
      <c r="H104" s="423"/>
      <c r="I104" s="282"/>
    </row>
    <row r="105" spans="1:9" ht="12.5" x14ac:dyDescent="0.25">
      <c r="A105" s="282"/>
      <c r="B105" s="282"/>
      <c r="C105" s="282"/>
      <c r="D105" s="282"/>
      <c r="E105" s="282"/>
      <c r="F105" s="282"/>
      <c r="G105" s="423"/>
      <c r="H105" s="423"/>
      <c r="I105" s="282"/>
    </row>
    <row r="106" spans="1:9" ht="12.5" x14ac:dyDescent="0.25">
      <c r="A106" s="282"/>
      <c r="B106" s="282"/>
      <c r="C106" s="282"/>
      <c r="D106" s="282"/>
      <c r="E106" s="282"/>
      <c r="F106" s="282"/>
      <c r="G106" s="423"/>
      <c r="H106" s="423"/>
      <c r="I106" s="282"/>
    </row>
    <row r="107" spans="1:9" ht="12.5" x14ac:dyDescent="0.25">
      <c r="A107" s="282"/>
      <c r="B107" s="282"/>
      <c r="C107" s="282"/>
      <c r="D107" s="282"/>
      <c r="E107" s="282"/>
      <c r="F107" s="282"/>
      <c r="G107" s="423"/>
      <c r="H107" s="423"/>
      <c r="I107" s="282"/>
    </row>
    <row r="108" spans="1:9" ht="12.5" x14ac:dyDescent="0.25">
      <c r="A108" s="282"/>
      <c r="B108" s="282"/>
      <c r="C108" s="282"/>
      <c r="D108" s="282"/>
      <c r="E108" s="282"/>
      <c r="F108" s="282"/>
      <c r="G108" s="423"/>
      <c r="H108" s="423"/>
      <c r="I108" s="282"/>
    </row>
    <row r="109" spans="1:9" ht="12.5" x14ac:dyDescent="0.25">
      <c r="A109" s="282"/>
      <c r="B109" s="282"/>
      <c r="C109" s="282"/>
      <c r="D109" s="282"/>
      <c r="E109" s="282"/>
      <c r="F109" s="282"/>
      <c r="G109" s="423"/>
      <c r="H109" s="423"/>
      <c r="I109" s="282"/>
    </row>
    <row r="110" spans="1:9" ht="12.5" x14ac:dyDescent="0.25">
      <c r="A110" s="282"/>
      <c r="B110" s="282"/>
      <c r="C110" s="282"/>
      <c r="D110" s="282"/>
      <c r="E110" s="282"/>
      <c r="F110" s="282"/>
      <c r="G110" s="423"/>
      <c r="H110" s="423"/>
      <c r="I110" s="282"/>
    </row>
    <row r="111" spans="1:9" ht="12.5" x14ac:dyDescent="0.25">
      <c r="A111" s="282"/>
      <c r="B111" s="282"/>
      <c r="C111" s="282"/>
      <c r="D111" s="282"/>
      <c r="E111" s="282"/>
      <c r="F111" s="282"/>
      <c r="G111" s="423"/>
      <c r="H111" s="423"/>
      <c r="I111" s="282"/>
    </row>
    <row r="112" spans="1:9" ht="12.5" x14ac:dyDescent="0.25">
      <c r="A112" s="282"/>
      <c r="B112" s="282"/>
      <c r="C112" s="282"/>
      <c r="D112" s="282"/>
      <c r="E112" s="282"/>
      <c r="F112" s="282"/>
      <c r="G112" s="423"/>
      <c r="H112" s="423"/>
      <c r="I112" s="282"/>
    </row>
    <row r="113" spans="1:9" ht="12.5" x14ac:dyDescent="0.25">
      <c r="A113" s="282"/>
      <c r="B113" s="282"/>
      <c r="C113" s="282"/>
      <c r="D113" s="282"/>
      <c r="E113" s="282"/>
      <c r="F113" s="282"/>
      <c r="G113" s="423"/>
      <c r="H113" s="423"/>
      <c r="I113" s="282"/>
    </row>
    <row r="114" spans="1:9" ht="12.5" x14ac:dyDescent="0.25">
      <c r="A114" s="282"/>
      <c r="B114" s="282"/>
      <c r="C114" s="282"/>
      <c r="D114" s="282"/>
      <c r="E114" s="282"/>
      <c r="F114" s="282"/>
      <c r="G114" s="423"/>
      <c r="H114" s="423"/>
      <c r="I114" s="282"/>
    </row>
    <row r="115" spans="1:9" ht="12.5" x14ac:dyDescent="0.25">
      <c r="A115" s="282"/>
      <c r="B115" s="282"/>
      <c r="C115" s="282"/>
      <c r="D115" s="282"/>
      <c r="E115" s="282"/>
      <c r="F115" s="282"/>
      <c r="G115" s="423"/>
      <c r="H115" s="423"/>
      <c r="I115" s="282"/>
    </row>
    <row r="116" spans="1:9" ht="12.5" x14ac:dyDescent="0.25">
      <c r="A116" s="282"/>
      <c r="B116" s="282"/>
      <c r="C116" s="282"/>
      <c r="D116" s="282"/>
      <c r="E116" s="282"/>
      <c r="F116" s="282"/>
      <c r="G116" s="423"/>
      <c r="H116" s="423"/>
      <c r="I116" s="282"/>
    </row>
    <row r="117" spans="1:9" ht="12.5" x14ac:dyDescent="0.25">
      <c r="A117" s="282"/>
      <c r="B117" s="282"/>
      <c r="C117" s="282"/>
      <c r="D117" s="282"/>
      <c r="E117" s="282"/>
      <c r="F117" s="282"/>
      <c r="G117" s="423"/>
      <c r="H117" s="423"/>
      <c r="I117" s="282"/>
    </row>
    <row r="118" spans="1:9" ht="12.5" x14ac:dyDescent="0.25">
      <c r="A118" s="282"/>
      <c r="B118" s="282"/>
      <c r="C118" s="282"/>
      <c r="D118" s="282"/>
      <c r="E118" s="282"/>
      <c r="F118" s="282"/>
      <c r="G118" s="423"/>
      <c r="H118" s="423"/>
      <c r="I118" s="282"/>
    </row>
    <row r="119" spans="1:9" ht="12.5" x14ac:dyDescent="0.25">
      <c r="A119" s="282"/>
      <c r="B119" s="282"/>
      <c r="C119" s="282"/>
      <c r="D119" s="282"/>
      <c r="E119" s="282"/>
      <c r="F119" s="282"/>
      <c r="G119" s="423"/>
      <c r="H119" s="423"/>
      <c r="I119" s="282"/>
    </row>
    <row r="120" spans="1:9" ht="12.5" x14ac:dyDescent="0.25">
      <c r="A120" s="282"/>
      <c r="B120" s="282"/>
      <c r="C120" s="282"/>
      <c r="D120" s="282"/>
      <c r="E120" s="282"/>
      <c r="F120" s="282"/>
      <c r="G120" s="423"/>
      <c r="H120" s="423"/>
      <c r="I120" s="282"/>
    </row>
    <row r="121" spans="1:9" ht="12.5" x14ac:dyDescent="0.25">
      <c r="A121" s="282"/>
      <c r="B121" s="282"/>
      <c r="C121" s="282"/>
      <c r="D121" s="282"/>
      <c r="E121" s="282"/>
      <c r="F121" s="282"/>
      <c r="G121" s="423"/>
      <c r="H121" s="423"/>
      <c r="I121" s="282"/>
    </row>
    <row r="122" spans="1:9" ht="12.5" x14ac:dyDescent="0.25">
      <c r="A122" s="282"/>
      <c r="B122" s="282"/>
      <c r="C122" s="282"/>
      <c r="D122" s="282"/>
      <c r="E122" s="282"/>
      <c r="F122" s="282"/>
      <c r="G122" s="423"/>
      <c r="H122" s="423"/>
      <c r="I122" s="282"/>
    </row>
    <row r="123" spans="1:9" ht="12.5" x14ac:dyDescent="0.25">
      <c r="A123" s="282"/>
      <c r="B123" s="282"/>
      <c r="C123" s="282"/>
      <c r="D123" s="282"/>
      <c r="E123" s="282"/>
      <c r="F123" s="282"/>
      <c r="G123" s="423"/>
      <c r="H123" s="423"/>
      <c r="I123" s="282"/>
    </row>
    <row r="124" spans="1:9" ht="12.5" x14ac:dyDescent="0.25">
      <c r="A124" s="282"/>
      <c r="B124" s="282"/>
      <c r="C124" s="282"/>
      <c r="D124" s="282"/>
      <c r="E124" s="282"/>
      <c r="F124" s="282"/>
      <c r="G124" s="423"/>
      <c r="H124" s="423"/>
      <c r="I124" s="282"/>
    </row>
    <row r="125" spans="1:9" ht="12.5" x14ac:dyDescent="0.25">
      <c r="A125" s="282"/>
      <c r="B125" s="282"/>
      <c r="C125" s="282"/>
      <c r="D125" s="282"/>
      <c r="E125" s="282"/>
      <c r="F125" s="282"/>
      <c r="G125" s="423"/>
      <c r="H125" s="423"/>
      <c r="I125" s="282"/>
    </row>
    <row r="126" spans="1:9" ht="12.5" x14ac:dyDescent="0.25">
      <c r="A126" s="282"/>
      <c r="B126" s="282"/>
      <c r="C126" s="282"/>
      <c r="D126" s="282"/>
      <c r="E126" s="282"/>
      <c r="F126" s="282"/>
      <c r="G126" s="423"/>
      <c r="H126" s="423"/>
      <c r="I126" s="282"/>
    </row>
    <row r="127" spans="1:9" ht="12.5" x14ac:dyDescent="0.25">
      <c r="A127" s="282"/>
      <c r="B127" s="282"/>
      <c r="C127" s="282"/>
      <c r="D127" s="282"/>
      <c r="E127" s="282"/>
      <c r="F127" s="282"/>
      <c r="G127" s="423"/>
      <c r="H127" s="423"/>
      <c r="I127" s="282"/>
    </row>
    <row r="128" spans="1:9" ht="12.5" x14ac:dyDescent="0.25">
      <c r="A128" s="282"/>
      <c r="B128" s="282"/>
      <c r="C128" s="282"/>
      <c r="D128" s="282"/>
      <c r="E128" s="282"/>
      <c r="F128" s="282"/>
      <c r="G128" s="423"/>
      <c r="H128" s="423"/>
      <c r="I128" s="282"/>
    </row>
    <row r="129" spans="1:9" ht="12.5" x14ac:dyDescent="0.25">
      <c r="A129" s="282"/>
      <c r="B129" s="282"/>
      <c r="C129" s="282"/>
      <c r="D129" s="282"/>
      <c r="E129" s="282"/>
      <c r="F129" s="282"/>
      <c r="G129" s="423"/>
      <c r="H129" s="423"/>
      <c r="I129" s="282"/>
    </row>
    <row r="130" spans="1:9" ht="12.5" x14ac:dyDescent="0.25">
      <c r="A130" s="282"/>
      <c r="B130" s="282"/>
      <c r="C130" s="282"/>
      <c r="D130" s="282"/>
      <c r="E130" s="282"/>
      <c r="F130" s="282"/>
      <c r="G130" s="423"/>
      <c r="H130" s="423"/>
      <c r="I130" s="282"/>
    </row>
    <row r="131" spans="1:9" ht="12.5" x14ac:dyDescent="0.25">
      <c r="A131" s="282"/>
      <c r="B131" s="282"/>
      <c r="C131" s="282"/>
      <c r="D131" s="282"/>
      <c r="E131" s="282"/>
      <c r="F131" s="282"/>
      <c r="G131" s="423"/>
      <c r="H131" s="423"/>
      <c r="I131" s="282"/>
    </row>
    <row r="132" spans="1:9" ht="12.5" x14ac:dyDescent="0.25">
      <c r="A132" s="282"/>
      <c r="B132" s="282"/>
      <c r="C132" s="282"/>
      <c r="D132" s="282"/>
      <c r="E132" s="282"/>
      <c r="F132" s="282"/>
      <c r="G132" s="423"/>
      <c r="H132" s="423"/>
      <c r="I132" s="282"/>
    </row>
    <row r="133" spans="1:9" ht="12.5" x14ac:dyDescent="0.25">
      <c r="A133" s="282"/>
      <c r="B133" s="282"/>
      <c r="C133" s="282"/>
      <c r="D133" s="282"/>
      <c r="E133" s="282"/>
      <c r="F133" s="282"/>
      <c r="G133" s="423"/>
      <c r="H133" s="423"/>
      <c r="I133" s="282"/>
    </row>
    <row r="134" spans="1:9" ht="12.5" x14ac:dyDescent="0.25">
      <c r="A134" s="282"/>
      <c r="B134" s="282"/>
      <c r="C134" s="282"/>
      <c r="D134" s="282"/>
      <c r="E134" s="282"/>
      <c r="F134" s="282"/>
      <c r="G134" s="423"/>
      <c r="H134" s="423"/>
      <c r="I134" s="282"/>
    </row>
    <row r="135" spans="1:9" ht="12.5" x14ac:dyDescent="0.25">
      <c r="A135" s="282"/>
      <c r="B135" s="282"/>
      <c r="C135" s="282"/>
      <c r="D135" s="282"/>
      <c r="E135" s="282"/>
      <c r="F135" s="282"/>
      <c r="G135" s="423"/>
      <c r="H135" s="423"/>
      <c r="I135" s="282"/>
    </row>
    <row r="136" spans="1:9" ht="12.5" x14ac:dyDescent="0.25">
      <c r="A136" s="282"/>
      <c r="B136" s="282"/>
      <c r="C136" s="282"/>
      <c r="D136" s="282"/>
      <c r="E136" s="282"/>
      <c r="F136" s="282"/>
      <c r="G136" s="423"/>
      <c r="H136" s="423"/>
      <c r="I136" s="282"/>
    </row>
    <row r="137" spans="1:9" ht="12.5" x14ac:dyDescent="0.25">
      <c r="A137" s="282"/>
      <c r="B137" s="282"/>
      <c r="C137" s="282"/>
      <c r="D137" s="282"/>
      <c r="E137" s="282"/>
      <c r="F137" s="282"/>
      <c r="G137" s="423"/>
      <c r="H137" s="423"/>
      <c r="I137" s="282"/>
    </row>
    <row r="138" spans="1:9" ht="12.5" x14ac:dyDescent="0.25">
      <c r="A138" s="282"/>
      <c r="B138" s="282"/>
      <c r="C138" s="282"/>
      <c r="D138" s="282"/>
      <c r="E138" s="282"/>
      <c r="F138" s="282"/>
      <c r="G138" s="423"/>
      <c r="H138" s="423"/>
      <c r="I138" s="282"/>
    </row>
    <row r="139" spans="1:9" ht="12.5" x14ac:dyDescent="0.25">
      <c r="A139" s="282"/>
      <c r="B139" s="282"/>
      <c r="C139" s="282"/>
      <c r="D139" s="282"/>
      <c r="E139" s="282"/>
      <c r="F139" s="282"/>
      <c r="G139" s="423"/>
      <c r="H139" s="423"/>
      <c r="I139" s="282"/>
    </row>
    <row r="140" spans="1:9" ht="12.5" x14ac:dyDescent="0.25">
      <c r="A140" s="282"/>
      <c r="B140" s="282"/>
      <c r="C140" s="282"/>
      <c r="D140" s="282"/>
      <c r="E140" s="282"/>
      <c r="F140" s="282"/>
      <c r="G140" s="423"/>
      <c r="H140" s="423"/>
      <c r="I140" s="282"/>
    </row>
    <row r="141" spans="1:9" ht="12.5" x14ac:dyDescent="0.25">
      <c r="A141" s="282"/>
      <c r="B141" s="282"/>
      <c r="C141" s="282"/>
      <c r="D141" s="282"/>
      <c r="E141" s="282"/>
      <c r="F141" s="282"/>
      <c r="G141" s="423"/>
      <c r="H141" s="423"/>
      <c r="I141" s="282"/>
    </row>
    <row r="142" spans="1:9" ht="12.5" x14ac:dyDescent="0.25">
      <c r="A142" s="282"/>
      <c r="B142" s="282"/>
      <c r="C142" s="282"/>
      <c r="D142" s="282"/>
      <c r="E142" s="282"/>
      <c r="F142" s="282"/>
      <c r="G142" s="423"/>
      <c r="H142" s="423"/>
      <c r="I142" s="282"/>
    </row>
    <row r="143" spans="1:9" ht="12.5" x14ac:dyDescent="0.25">
      <c r="A143" s="282"/>
      <c r="B143" s="282"/>
      <c r="C143" s="282"/>
      <c r="D143" s="282"/>
      <c r="E143" s="282"/>
      <c r="F143" s="282"/>
      <c r="G143" s="423"/>
      <c r="H143" s="423"/>
      <c r="I143" s="282"/>
    </row>
    <row r="144" spans="1:9" ht="12.5" x14ac:dyDescent="0.25">
      <c r="A144" s="282"/>
      <c r="B144" s="282"/>
      <c r="C144" s="282"/>
      <c r="D144" s="282"/>
      <c r="E144" s="282"/>
      <c r="F144" s="282"/>
      <c r="G144" s="423"/>
      <c r="H144" s="423"/>
      <c r="I144" s="282"/>
    </row>
    <row r="145" spans="1:9" ht="12.5" x14ac:dyDescent="0.25">
      <c r="A145" s="282"/>
      <c r="B145" s="282"/>
      <c r="C145" s="282"/>
      <c r="D145" s="282"/>
      <c r="E145" s="282"/>
      <c r="F145" s="282"/>
      <c r="G145" s="423"/>
      <c r="H145" s="423"/>
      <c r="I145" s="282"/>
    </row>
    <row r="146" spans="1:9" ht="12.5" x14ac:dyDescent="0.25">
      <c r="A146" s="282"/>
      <c r="B146" s="282"/>
      <c r="C146" s="282"/>
      <c r="D146" s="282"/>
      <c r="E146" s="282"/>
      <c r="F146" s="282"/>
      <c r="G146" s="423"/>
      <c r="H146" s="423"/>
      <c r="I146" s="282"/>
    </row>
    <row r="147" spans="1:9" ht="12.5" x14ac:dyDescent="0.25">
      <c r="A147" s="282"/>
      <c r="B147" s="282"/>
      <c r="C147" s="282"/>
      <c r="D147" s="282"/>
      <c r="E147" s="282"/>
      <c r="F147" s="282"/>
      <c r="G147" s="423"/>
      <c r="H147" s="423"/>
      <c r="I147" s="282"/>
    </row>
    <row r="148" spans="1:9" ht="12.5" x14ac:dyDescent="0.25">
      <c r="A148" s="282"/>
      <c r="B148" s="282"/>
      <c r="C148" s="282"/>
      <c r="D148" s="282"/>
      <c r="E148" s="282"/>
      <c r="F148" s="282"/>
      <c r="G148" s="423"/>
      <c r="H148" s="423"/>
      <c r="I148" s="282"/>
    </row>
    <row r="149" spans="1:9" ht="12.5" x14ac:dyDescent="0.25">
      <c r="A149" s="282"/>
      <c r="B149" s="282"/>
      <c r="C149" s="282"/>
      <c r="D149" s="282"/>
      <c r="E149" s="282"/>
      <c r="F149" s="282"/>
      <c r="G149" s="423"/>
      <c r="H149" s="423"/>
      <c r="I149" s="282"/>
    </row>
    <row r="150" spans="1:9" ht="12.5" x14ac:dyDescent="0.25">
      <c r="A150" s="282"/>
      <c r="B150" s="282"/>
      <c r="C150" s="282"/>
      <c r="D150" s="282"/>
      <c r="E150" s="282"/>
      <c r="F150" s="282"/>
      <c r="G150" s="423"/>
      <c r="H150" s="423"/>
      <c r="I150" s="282"/>
    </row>
    <row r="151" spans="1:9" ht="12.5" x14ac:dyDescent="0.25">
      <c r="A151" s="282"/>
      <c r="B151" s="282"/>
      <c r="C151" s="282"/>
      <c r="D151" s="282"/>
      <c r="E151" s="282"/>
      <c r="F151" s="282"/>
      <c r="G151" s="423"/>
      <c r="H151" s="423"/>
      <c r="I151" s="282"/>
    </row>
    <row r="152" spans="1:9" ht="12.5" x14ac:dyDescent="0.25">
      <c r="A152" s="282"/>
      <c r="B152" s="282"/>
      <c r="C152" s="282"/>
      <c r="D152" s="282"/>
      <c r="E152" s="282"/>
      <c r="F152" s="282"/>
      <c r="G152" s="423"/>
      <c r="H152" s="423"/>
      <c r="I152" s="282"/>
    </row>
    <row r="153" spans="1:9" ht="12.5" x14ac:dyDescent="0.25">
      <c r="A153" s="282"/>
      <c r="B153" s="282"/>
      <c r="C153" s="282"/>
      <c r="D153" s="282"/>
      <c r="E153" s="282"/>
      <c r="F153" s="282"/>
      <c r="G153" s="423"/>
      <c r="H153" s="423"/>
      <c r="I153" s="282"/>
    </row>
    <row r="154" spans="1:9" ht="12.5" x14ac:dyDescent="0.25">
      <c r="A154" s="282"/>
      <c r="B154" s="282"/>
      <c r="C154" s="282"/>
      <c r="D154" s="282"/>
      <c r="E154" s="282"/>
      <c r="F154" s="282"/>
      <c r="G154" s="423"/>
      <c r="H154" s="423"/>
      <c r="I154" s="282"/>
    </row>
    <row r="155" spans="1:9" ht="12.5" x14ac:dyDescent="0.25">
      <c r="A155" s="282"/>
      <c r="B155" s="282"/>
      <c r="C155" s="282"/>
      <c r="D155" s="282"/>
      <c r="E155" s="282"/>
      <c r="F155" s="282"/>
      <c r="G155" s="423"/>
      <c r="H155" s="423"/>
      <c r="I155" s="282"/>
    </row>
    <row r="156" spans="1:9" ht="12.5" x14ac:dyDescent="0.25">
      <c r="A156" s="282"/>
      <c r="B156" s="282"/>
      <c r="C156" s="282"/>
      <c r="D156" s="282"/>
      <c r="E156" s="282"/>
      <c r="F156" s="282"/>
      <c r="G156" s="423"/>
      <c r="H156" s="423"/>
      <c r="I156" s="282"/>
    </row>
    <row r="157" spans="1:9" ht="12.5" x14ac:dyDescent="0.25">
      <c r="A157" s="282"/>
      <c r="B157" s="282"/>
      <c r="C157" s="282"/>
      <c r="D157" s="282"/>
      <c r="E157" s="282"/>
      <c r="F157" s="282"/>
      <c r="G157" s="423"/>
      <c r="H157" s="423"/>
      <c r="I157" s="282"/>
    </row>
    <row r="158" spans="1:9" ht="12.5" x14ac:dyDescent="0.25">
      <c r="A158" s="282"/>
      <c r="B158" s="282"/>
      <c r="C158" s="282"/>
      <c r="D158" s="282"/>
      <c r="E158" s="282"/>
      <c r="F158" s="282"/>
      <c r="G158" s="423"/>
      <c r="H158" s="423"/>
      <c r="I158" s="282"/>
    </row>
    <row r="159" spans="1:9" ht="12.5" x14ac:dyDescent="0.25">
      <c r="A159" s="282"/>
      <c r="B159" s="282"/>
      <c r="C159" s="282"/>
      <c r="D159" s="282"/>
      <c r="E159" s="282"/>
      <c r="F159" s="282"/>
      <c r="G159" s="423"/>
      <c r="H159" s="423"/>
      <c r="I159" s="282"/>
    </row>
    <row r="160" spans="1:9" ht="12.5" x14ac:dyDescent="0.25">
      <c r="A160" s="282"/>
      <c r="B160" s="282"/>
      <c r="C160" s="282"/>
      <c r="D160" s="282"/>
      <c r="E160" s="282"/>
      <c r="F160" s="282"/>
      <c r="G160" s="423"/>
      <c r="H160" s="423"/>
      <c r="I160" s="282"/>
    </row>
    <row r="161" spans="1:9" ht="12.5" x14ac:dyDescent="0.25">
      <c r="A161" s="282"/>
      <c r="B161" s="282"/>
      <c r="C161" s="282"/>
      <c r="D161" s="282"/>
      <c r="E161" s="282"/>
      <c r="F161" s="282"/>
      <c r="G161" s="423"/>
      <c r="H161" s="423"/>
      <c r="I161" s="282"/>
    </row>
    <row r="162" spans="1:9" ht="12.5" x14ac:dyDescent="0.25">
      <c r="A162" s="282"/>
      <c r="B162" s="282"/>
      <c r="C162" s="282"/>
      <c r="D162" s="282"/>
      <c r="E162" s="282"/>
      <c r="F162" s="282"/>
      <c r="G162" s="423"/>
      <c r="H162" s="423"/>
      <c r="I162" s="282"/>
    </row>
    <row r="163" spans="1:9" ht="12.5" x14ac:dyDescent="0.25">
      <c r="A163" s="282"/>
      <c r="B163" s="282"/>
      <c r="C163" s="282"/>
      <c r="D163" s="282"/>
      <c r="E163" s="282"/>
      <c r="F163" s="282"/>
      <c r="G163" s="423"/>
      <c r="H163" s="423"/>
      <c r="I163" s="282"/>
    </row>
    <row r="164" spans="1:9" ht="12.5" x14ac:dyDescent="0.25">
      <c r="A164" s="282"/>
      <c r="B164" s="282"/>
      <c r="C164" s="282"/>
      <c r="D164" s="282"/>
      <c r="E164" s="282"/>
      <c r="F164" s="282"/>
      <c r="G164" s="423"/>
      <c r="H164" s="423"/>
      <c r="I164" s="282"/>
    </row>
    <row r="165" spans="1:9" ht="12.5" x14ac:dyDescent="0.25">
      <c r="A165" s="282"/>
      <c r="B165" s="282"/>
      <c r="C165" s="282"/>
      <c r="D165" s="282"/>
      <c r="E165" s="282"/>
      <c r="F165" s="282"/>
      <c r="G165" s="423"/>
      <c r="H165" s="423"/>
      <c r="I165" s="282"/>
    </row>
    <row r="166" spans="1:9" ht="12.5" x14ac:dyDescent="0.25">
      <c r="A166" s="282"/>
      <c r="B166" s="282"/>
      <c r="C166" s="282"/>
      <c r="D166" s="282"/>
      <c r="E166" s="282"/>
      <c r="F166" s="282"/>
      <c r="G166" s="423"/>
      <c r="H166" s="423"/>
      <c r="I166" s="282"/>
    </row>
    <row r="167" spans="1:9" ht="12.5" x14ac:dyDescent="0.25">
      <c r="A167" s="282"/>
      <c r="B167" s="282"/>
      <c r="C167" s="282"/>
      <c r="D167" s="282"/>
      <c r="E167" s="282"/>
      <c r="F167" s="282"/>
      <c r="G167" s="423"/>
      <c r="H167" s="423"/>
      <c r="I167" s="282"/>
    </row>
    <row r="168" spans="1:9" ht="12.5" x14ac:dyDescent="0.25">
      <c r="A168" s="282"/>
      <c r="B168" s="282"/>
      <c r="C168" s="282"/>
      <c r="D168" s="282"/>
      <c r="E168" s="282"/>
      <c r="F168" s="282"/>
      <c r="G168" s="423"/>
      <c r="H168" s="423"/>
      <c r="I168" s="282"/>
    </row>
    <row r="169" spans="1:9" ht="12.5" x14ac:dyDescent="0.25">
      <c r="A169" s="282"/>
      <c r="B169" s="282"/>
      <c r="C169" s="282"/>
      <c r="D169" s="282"/>
      <c r="E169" s="282"/>
      <c r="F169" s="282"/>
      <c r="G169" s="423"/>
      <c r="H169" s="423"/>
      <c r="I169" s="282"/>
    </row>
    <row r="170" spans="1:9" ht="12.5" x14ac:dyDescent="0.25">
      <c r="A170" s="282"/>
      <c r="B170" s="282"/>
      <c r="C170" s="282"/>
      <c r="D170" s="282"/>
      <c r="E170" s="282"/>
      <c r="F170" s="282"/>
      <c r="G170" s="423"/>
      <c r="H170" s="423"/>
      <c r="I170" s="282"/>
    </row>
    <row r="171" spans="1:9" ht="12.5" x14ac:dyDescent="0.25">
      <c r="A171" s="282"/>
      <c r="B171" s="282"/>
      <c r="C171" s="282"/>
      <c r="D171" s="282"/>
      <c r="E171" s="282"/>
      <c r="F171" s="282"/>
      <c r="G171" s="423"/>
      <c r="H171" s="423"/>
      <c r="I171" s="282"/>
    </row>
    <row r="172" spans="1:9" ht="12.5" x14ac:dyDescent="0.25">
      <c r="A172" s="282"/>
      <c r="B172" s="282"/>
      <c r="C172" s="282"/>
      <c r="D172" s="282"/>
      <c r="E172" s="282"/>
      <c r="F172" s="282"/>
      <c r="G172" s="423"/>
      <c r="H172" s="423"/>
      <c r="I172" s="282"/>
    </row>
    <row r="173" spans="1:9" ht="12.5" x14ac:dyDescent="0.25">
      <c r="A173" s="282"/>
      <c r="B173" s="282"/>
      <c r="C173" s="282"/>
      <c r="D173" s="282"/>
      <c r="E173" s="282"/>
      <c r="F173" s="282"/>
      <c r="G173" s="423"/>
      <c r="H173" s="423"/>
      <c r="I173" s="282"/>
    </row>
    <row r="174" spans="1:9" ht="12.5" x14ac:dyDescent="0.25">
      <c r="A174" s="282"/>
      <c r="B174" s="282"/>
      <c r="C174" s="282"/>
      <c r="D174" s="282"/>
      <c r="E174" s="282"/>
      <c r="F174" s="282"/>
      <c r="G174" s="423"/>
      <c r="H174" s="423"/>
      <c r="I174" s="282"/>
    </row>
    <row r="175" spans="1:9" ht="12.5" x14ac:dyDescent="0.25">
      <c r="A175" s="282"/>
      <c r="B175" s="282"/>
      <c r="C175" s="282"/>
      <c r="D175" s="282"/>
      <c r="E175" s="282"/>
      <c r="F175" s="282"/>
      <c r="G175" s="423"/>
      <c r="H175" s="423"/>
      <c r="I175" s="282"/>
    </row>
    <row r="176" spans="1:9" ht="12.5" x14ac:dyDescent="0.25">
      <c r="A176" s="282"/>
      <c r="B176" s="282"/>
      <c r="C176" s="282"/>
      <c r="D176" s="282"/>
      <c r="E176" s="282"/>
      <c r="F176" s="282"/>
      <c r="G176" s="423"/>
      <c r="H176" s="423"/>
      <c r="I176" s="282"/>
    </row>
    <row r="177" spans="1:9" ht="12.5" x14ac:dyDescent="0.25">
      <c r="A177" s="282"/>
      <c r="B177" s="282"/>
      <c r="C177" s="282"/>
      <c r="D177" s="282"/>
      <c r="E177" s="282"/>
      <c r="F177" s="282"/>
      <c r="G177" s="423"/>
      <c r="H177" s="423"/>
      <c r="I177" s="282"/>
    </row>
    <row r="178" spans="1:9" ht="12.5" x14ac:dyDescent="0.25">
      <c r="A178" s="282"/>
      <c r="B178" s="282"/>
      <c r="C178" s="282"/>
      <c r="D178" s="282"/>
      <c r="E178" s="282"/>
      <c r="F178" s="282"/>
      <c r="G178" s="423"/>
      <c r="H178" s="423"/>
      <c r="I178" s="282"/>
    </row>
    <row r="179" spans="1:9" ht="12.5" x14ac:dyDescent="0.25">
      <c r="A179" s="282"/>
      <c r="B179" s="282"/>
      <c r="C179" s="282"/>
      <c r="D179" s="282"/>
      <c r="E179" s="282"/>
      <c r="F179" s="282"/>
      <c r="G179" s="423"/>
      <c r="H179" s="423"/>
      <c r="I179" s="282"/>
    </row>
    <row r="180" spans="1:9" ht="12.5" x14ac:dyDescent="0.25">
      <c r="A180" s="282"/>
      <c r="B180" s="282"/>
      <c r="C180" s="282"/>
      <c r="D180" s="282"/>
      <c r="E180" s="282"/>
      <c r="F180" s="282"/>
      <c r="G180" s="423"/>
      <c r="H180" s="423"/>
      <c r="I180" s="282"/>
    </row>
    <row r="181" spans="1:9" ht="12.5" x14ac:dyDescent="0.25">
      <c r="A181" s="282"/>
      <c r="B181" s="282"/>
      <c r="C181" s="282"/>
      <c r="D181" s="282"/>
      <c r="E181" s="282"/>
      <c r="F181" s="282"/>
      <c r="G181" s="423"/>
      <c r="H181" s="423"/>
      <c r="I181" s="282"/>
    </row>
    <row r="182" spans="1:9" ht="12.5" x14ac:dyDescent="0.25">
      <c r="A182" s="282"/>
      <c r="B182" s="282"/>
      <c r="C182" s="282"/>
      <c r="D182" s="282"/>
      <c r="E182" s="282"/>
      <c r="F182" s="282"/>
      <c r="G182" s="423"/>
      <c r="H182" s="423"/>
      <c r="I182" s="282"/>
    </row>
    <row r="183" spans="1:9" ht="12.5" x14ac:dyDescent="0.25">
      <c r="A183" s="282"/>
      <c r="B183" s="282"/>
      <c r="C183" s="282"/>
      <c r="D183" s="282"/>
      <c r="E183" s="282"/>
      <c r="F183" s="282"/>
      <c r="G183" s="423"/>
      <c r="H183" s="423"/>
      <c r="I183" s="282"/>
    </row>
    <row r="184" spans="1:9" ht="12.5" x14ac:dyDescent="0.25">
      <c r="A184" s="282"/>
      <c r="B184" s="282"/>
      <c r="C184" s="282"/>
      <c r="D184" s="282"/>
      <c r="E184" s="282"/>
      <c r="F184" s="282"/>
      <c r="G184" s="423"/>
      <c r="H184" s="423"/>
      <c r="I184" s="282"/>
    </row>
    <row r="185" spans="1:9" ht="12.5" x14ac:dyDescent="0.25">
      <c r="A185" s="282"/>
      <c r="B185" s="282"/>
      <c r="C185" s="282"/>
      <c r="D185" s="282"/>
      <c r="E185" s="282"/>
      <c r="F185" s="282"/>
      <c r="G185" s="423"/>
      <c r="H185" s="423"/>
      <c r="I185" s="282"/>
    </row>
    <row r="186" spans="1:9" ht="12.5" x14ac:dyDescent="0.25">
      <c r="A186" s="282"/>
      <c r="B186" s="282"/>
      <c r="C186" s="282"/>
      <c r="D186" s="282"/>
      <c r="E186" s="282"/>
      <c r="F186" s="282"/>
      <c r="G186" s="423"/>
      <c r="H186" s="423"/>
      <c r="I186" s="282"/>
    </row>
    <row r="187" spans="1:9" ht="12.5" x14ac:dyDescent="0.25">
      <c r="A187" s="282"/>
      <c r="B187" s="282"/>
      <c r="C187" s="282"/>
      <c r="D187" s="282"/>
      <c r="E187" s="282"/>
      <c r="F187" s="282"/>
      <c r="G187" s="423"/>
      <c r="H187" s="423"/>
      <c r="I187" s="282"/>
    </row>
    <row r="188" spans="1:9" ht="12.5" x14ac:dyDescent="0.25">
      <c r="A188" s="282"/>
      <c r="B188" s="282"/>
      <c r="C188" s="282"/>
      <c r="D188" s="282"/>
      <c r="E188" s="282"/>
      <c r="F188" s="282"/>
      <c r="G188" s="423"/>
      <c r="H188" s="423"/>
      <c r="I188" s="282"/>
    </row>
    <row r="189" spans="1:9" ht="12.5" x14ac:dyDescent="0.25">
      <c r="A189" s="282"/>
      <c r="B189" s="282"/>
      <c r="C189" s="282"/>
      <c r="D189" s="282"/>
      <c r="E189" s="282"/>
      <c r="F189" s="282"/>
      <c r="G189" s="423"/>
      <c r="H189" s="423"/>
      <c r="I189" s="282"/>
    </row>
    <row r="190" spans="1:9" ht="12.5" x14ac:dyDescent="0.25">
      <c r="A190" s="282"/>
      <c r="B190" s="282"/>
      <c r="C190" s="282"/>
      <c r="D190" s="282"/>
      <c r="E190" s="282"/>
      <c r="F190" s="282"/>
      <c r="G190" s="423"/>
      <c r="H190" s="423"/>
      <c r="I190" s="282"/>
    </row>
    <row r="191" spans="1:9" ht="12.5" x14ac:dyDescent="0.25">
      <c r="A191" s="282"/>
      <c r="B191" s="282"/>
      <c r="C191" s="282"/>
      <c r="D191" s="282"/>
      <c r="E191" s="282"/>
      <c r="F191" s="282"/>
      <c r="G191" s="423"/>
      <c r="H191" s="423"/>
      <c r="I191" s="282"/>
    </row>
    <row r="192" spans="1:9" ht="12.5" x14ac:dyDescent="0.25">
      <c r="A192" s="282"/>
      <c r="B192" s="282"/>
      <c r="C192" s="282"/>
      <c r="D192" s="282"/>
      <c r="E192" s="282"/>
      <c r="F192" s="282"/>
      <c r="G192" s="423"/>
      <c r="H192" s="423"/>
      <c r="I192" s="282"/>
    </row>
    <row r="193" spans="1:9" ht="12.5" x14ac:dyDescent="0.25">
      <c r="A193" s="282"/>
      <c r="B193" s="282"/>
      <c r="C193" s="282"/>
      <c r="D193" s="282"/>
      <c r="E193" s="282"/>
      <c r="F193" s="282"/>
      <c r="G193" s="423"/>
      <c r="H193" s="423"/>
      <c r="I193" s="282"/>
    </row>
    <row r="194" spans="1:9" ht="12.5" x14ac:dyDescent="0.25">
      <c r="A194" s="282"/>
      <c r="B194" s="282"/>
      <c r="C194" s="282"/>
      <c r="D194" s="282"/>
      <c r="E194" s="282"/>
      <c r="F194" s="282"/>
      <c r="G194" s="423"/>
      <c r="H194" s="423"/>
      <c r="I194" s="282"/>
    </row>
    <row r="195" spans="1:9" ht="12.5" x14ac:dyDescent="0.25">
      <c r="A195" s="282"/>
      <c r="B195" s="282"/>
      <c r="C195" s="282"/>
      <c r="D195" s="282"/>
      <c r="E195" s="282"/>
      <c r="F195" s="282"/>
      <c r="G195" s="423"/>
      <c r="H195" s="423"/>
      <c r="I195" s="282"/>
    </row>
    <row r="196" spans="1:9" ht="12.5" x14ac:dyDescent="0.25">
      <c r="A196" s="282"/>
      <c r="B196" s="282"/>
      <c r="C196" s="282"/>
      <c r="D196" s="282"/>
      <c r="E196" s="282"/>
      <c r="F196" s="282"/>
      <c r="G196" s="423"/>
      <c r="H196" s="423"/>
      <c r="I196" s="282"/>
    </row>
    <row r="197" spans="1:9" ht="12.5" x14ac:dyDescent="0.25">
      <c r="A197" s="282"/>
      <c r="B197" s="282"/>
      <c r="C197" s="282"/>
      <c r="D197" s="282"/>
      <c r="E197" s="282"/>
      <c r="F197" s="282"/>
      <c r="G197" s="423"/>
      <c r="H197" s="423"/>
      <c r="I197" s="282"/>
    </row>
    <row r="198" spans="1:9" ht="12.5" x14ac:dyDescent="0.25">
      <c r="A198" s="282"/>
      <c r="B198" s="282"/>
      <c r="C198" s="282"/>
      <c r="D198" s="282"/>
      <c r="E198" s="282"/>
      <c r="F198" s="282"/>
      <c r="G198" s="423"/>
      <c r="H198" s="423"/>
      <c r="I198" s="282"/>
    </row>
    <row r="199" spans="1:9" ht="12.5" x14ac:dyDescent="0.25">
      <c r="A199" s="282"/>
      <c r="B199" s="282"/>
      <c r="C199" s="282"/>
      <c r="D199" s="282"/>
      <c r="E199" s="282"/>
      <c r="F199" s="282"/>
      <c r="G199" s="423"/>
      <c r="H199" s="423"/>
      <c r="I199" s="282"/>
    </row>
    <row r="200" spans="1:9" ht="12.5" x14ac:dyDescent="0.25">
      <c r="A200" s="282"/>
      <c r="B200" s="282"/>
      <c r="C200" s="282"/>
      <c r="D200" s="282"/>
      <c r="E200" s="282"/>
      <c r="F200" s="282"/>
      <c r="G200" s="423"/>
      <c r="H200" s="423"/>
      <c r="I200" s="282"/>
    </row>
    <row r="201" spans="1:9" ht="12.5" x14ac:dyDescent="0.25">
      <c r="A201" s="282"/>
      <c r="B201" s="282"/>
      <c r="C201" s="282"/>
      <c r="D201" s="282"/>
      <c r="E201" s="282"/>
      <c r="F201" s="282"/>
      <c r="G201" s="423"/>
      <c r="H201" s="423"/>
      <c r="I201" s="282"/>
    </row>
    <row r="202" spans="1:9" ht="12.5" x14ac:dyDescent="0.25">
      <c r="A202" s="282"/>
      <c r="B202" s="282"/>
      <c r="C202" s="282"/>
      <c r="D202" s="282"/>
      <c r="E202" s="282"/>
      <c r="F202" s="282"/>
      <c r="G202" s="423"/>
      <c r="H202" s="423"/>
      <c r="I202" s="282"/>
    </row>
    <row r="203" spans="1:9" ht="12.5" x14ac:dyDescent="0.25">
      <c r="A203" s="282"/>
      <c r="B203" s="282"/>
      <c r="C203" s="282"/>
      <c r="D203" s="282"/>
      <c r="E203" s="282"/>
      <c r="F203" s="282"/>
      <c r="G203" s="423"/>
      <c r="H203" s="423"/>
      <c r="I203" s="282"/>
    </row>
    <row r="204" spans="1:9" ht="12.5" x14ac:dyDescent="0.25">
      <c r="A204" s="282"/>
      <c r="B204" s="282"/>
      <c r="C204" s="282"/>
      <c r="D204" s="282"/>
      <c r="E204" s="282"/>
      <c r="F204" s="282"/>
      <c r="G204" s="423"/>
      <c r="H204" s="423"/>
      <c r="I204" s="282"/>
    </row>
    <row r="205" spans="1:9" ht="12.5" x14ac:dyDescent="0.25">
      <c r="A205" s="282"/>
      <c r="B205" s="282"/>
      <c r="C205" s="282"/>
      <c r="D205" s="282"/>
      <c r="E205" s="282"/>
      <c r="F205" s="282"/>
      <c r="G205" s="423"/>
      <c r="H205" s="423"/>
      <c r="I205" s="282"/>
    </row>
    <row r="206" spans="1:9" ht="12.5" x14ac:dyDescent="0.25">
      <c r="A206" s="282"/>
      <c r="B206" s="282"/>
      <c r="C206" s="282"/>
      <c r="D206" s="282"/>
      <c r="E206" s="282"/>
      <c r="F206" s="282"/>
      <c r="G206" s="423"/>
      <c r="H206" s="423"/>
      <c r="I206" s="282"/>
    </row>
    <row r="207" spans="1:9" ht="12.5" x14ac:dyDescent="0.25">
      <c r="A207" s="282"/>
      <c r="B207" s="282"/>
      <c r="C207" s="282"/>
      <c r="D207" s="282"/>
      <c r="E207" s="282"/>
      <c r="F207" s="282"/>
      <c r="G207" s="423"/>
      <c r="H207" s="423"/>
      <c r="I207" s="282"/>
    </row>
    <row r="208" spans="1:9" ht="12.5" x14ac:dyDescent="0.25">
      <c r="A208" s="282"/>
      <c r="B208" s="282"/>
      <c r="C208" s="282"/>
      <c r="D208" s="282"/>
      <c r="E208" s="282"/>
      <c r="F208" s="282"/>
      <c r="G208" s="423"/>
      <c r="H208" s="423"/>
      <c r="I208" s="282"/>
    </row>
    <row r="209" spans="1:9" ht="12.5" x14ac:dyDescent="0.25">
      <c r="A209" s="282"/>
      <c r="B209" s="282"/>
      <c r="C209" s="282"/>
      <c r="D209" s="282"/>
      <c r="E209" s="282"/>
      <c r="F209" s="282"/>
      <c r="G209" s="423"/>
      <c r="H209" s="423"/>
      <c r="I209" s="282"/>
    </row>
    <row r="210" spans="1:9" ht="12.5" x14ac:dyDescent="0.25">
      <c r="A210" s="282"/>
      <c r="B210" s="282"/>
      <c r="C210" s="282"/>
      <c r="D210" s="282"/>
      <c r="E210" s="282"/>
      <c r="F210" s="282"/>
      <c r="G210" s="423"/>
      <c r="H210" s="423"/>
      <c r="I210" s="282"/>
    </row>
    <row r="211" spans="1:9" ht="12.5" x14ac:dyDescent="0.25">
      <c r="A211" s="282"/>
      <c r="B211" s="282"/>
      <c r="C211" s="282"/>
      <c r="D211" s="282"/>
      <c r="E211" s="282"/>
      <c r="F211" s="282"/>
      <c r="G211" s="423"/>
      <c r="H211" s="423"/>
      <c r="I211" s="282"/>
    </row>
    <row r="212" spans="1:9" ht="12.5" x14ac:dyDescent="0.25">
      <c r="A212" s="282"/>
      <c r="B212" s="282"/>
      <c r="C212" s="282"/>
      <c r="D212" s="282"/>
      <c r="E212" s="282"/>
      <c r="F212" s="282"/>
      <c r="G212" s="423"/>
      <c r="H212" s="423"/>
      <c r="I212" s="282"/>
    </row>
    <row r="213" spans="1:9" ht="12.5" x14ac:dyDescent="0.25">
      <c r="A213" s="282"/>
      <c r="B213" s="282"/>
      <c r="C213" s="282"/>
      <c r="D213" s="282"/>
      <c r="E213" s="282"/>
      <c r="F213" s="282"/>
      <c r="G213" s="423"/>
      <c r="H213" s="423"/>
      <c r="I213" s="282"/>
    </row>
    <row r="214" spans="1:9" ht="12.5" x14ac:dyDescent="0.25">
      <c r="A214" s="282"/>
      <c r="B214" s="282"/>
      <c r="C214" s="282"/>
      <c r="D214" s="282"/>
      <c r="E214" s="282"/>
      <c r="F214" s="282"/>
      <c r="G214" s="423"/>
      <c r="H214" s="423"/>
      <c r="I214" s="282"/>
    </row>
    <row r="215" spans="1:9" ht="12.5" x14ac:dyDescent="0.25">
      <c r="A215" s="282"/>
      <c r="B215" s="282"/>
      <c r="C215" s="282"/>
      <c r="D215" s="282"/>
      <c r="E215" s="282"/>
      <c r="F215" s="282"/>
      <c r="G215" s="423"/>
      <c r="H215" s="423"/>
      <c r="I215" s="282"/>
    </row>
    <row r="216" spans="1:9" ht="12.5" x14ac:dyDescent="0.25">
      <c r="A216" s="282"/>
      <c r="B216" s="282"/>
      <c r="C216" s="282"/>
      <c r="D216" s="282"/>
      <c r="E216" s="282"/>
      <c r="F216" s="282"/>
      <c r="G216" s="423"/>
      <c r="H216" s="423"/>
      <c r="I216" s="282"/>
    </row>
    <row r="217" spans="1:9" ht="12.5" x14ac:dyDescent="0.25">
      <c r="A217" s="282"/>
      <c r="B217" s="282"/>
      <c r="C217" s="282"/>
      <c r="D217" s="282"/>
      <c r="E217" s="282"/>
      <c r="F217" s="282"/>
      <c r="G217" s="423"/>
      <c r="H217" s="423"/>
      <c r="I217" s="282"/>
    </row>
    <row r="218" spans="1:9" ht="12.5" x14ac:dyDescent="0.25">
      <c r="A218" s="282"/>
      <c r="B218" s="282"/>
      <c r="C218" s="282"/>
      <c r="D218" s="282"/>
      <c r="E218" s="282"/>
      <c r="F218" s="282"/>
      <c r="G218" s="423"/>
      <c r="H218" s="423"/>
      <c r="I218" s="282"/>
    </row>
    <row r="219" spans="1:9" ht="12.5" x14ac:dyDescent="0.25">
      <c r="A219" s="282"/>
      <c r="B219" s="282"/>
      <c r="C219" s="282"/>
      <c r="D219" s="282"/>
      <c r="E219" s="282"/>
      <c r="F219" s="282"/>
      <c r="G219" s="423"/>
      <c r="H219" s="423"/>
      <c r="I219" s="282"/>
    </row>
    <row r="220" spans="1:9" ht="12.5" x14ac:dyDescent="0.25">
      <c r="A220" s="282"/>
      <c r="B220" s="282"/>
      <c r="C220" s="282"/>
      <c r="D220" s="282"/>
      <c r="E220" s="282"/>
      <c r="F220" s="282"/>
      <c r="G220" s="423"/>
      <c r="H220" s="423"/>
      <c r="I220" s="282"/>
    </row>
    <row r="221" spans="1:9" ht="12.5" x14ac:dyDescent="0.25">
      <c r="A221" s="282"/>
      <c r="B221" s="282"/>
      <c r="C221" s="282"/>
      <c r="D221" s="282"/>
      <c r="E221" s="282"/>
      <c r="F221" s="282"/>
      <c r="G221" s="423"/>
      <c r="H221" s="423"/>
      <c r="I221" s="282"/>
    </row>
    <row r="222" spans="1:9" ht="12.5" x14ac:dyDescent="0.25">
      <c r="A222" s="282"/>
      <c r="B222" s="282"/>
      <c r="C222" s="282"/>
      <c r="D222" s="282"/>
      <c r="E222" s="282"/>
      <c r="F222" s="282"/>
      <c r="G222" s="423"/>
      <c r="H222" s="423"/>
      <c r="I222" s="282"/>
    </row>
    <row r="223" spans="1:9" ht="12.5" x14ac:dyDescent="0.25">
      <c r="A223" s="282"/>
      <c r="B223" s="282"/>
      <c r="C223" s="282"/>
      <c r="D223" s="282"/>
      <c r="E223" s="282"/>
      <c r="F223" s="282"/>
      <c r="G223" s="423"/>
      <c r="H223" s="423"/>
      <c r="I223" s="282"/>
    </row>
    <row r="224" spans="1:9" ht="12.5" x14ac:dyDescent="0.25">
      <c r="A224" s="282"/>
      <c r="B224" s="282"/>
      <c r="C224" s="282"/>
      <c r="D224" s="282"/>
      <c r="E224" s="282"/>
      <c r="F224" s="282"/>
      <c r="G224" s="423"/>
      <c r="H224" s="423"/>
      <c r="I224" s="282"/>
    </row>
    <row r="225" spans="1:9" ht="12.5" x14ac:dyDescent="0.25">
      <c r="A225" s="282"/>
      <c r="B225" s="282"/>
      <c r="C225" s="282"/>
      <c r="D225" s="282"/>
      <c r="E225" s="282"/>
      <c r="F225" s="282"/>
      <c r="G225" s="423"/>
      <c r="H225" s="423"/>
      <c r="I225" s="282"/>
    </row>
    <row r="226" spans="1:9" ht="12.5" x14ac:dyDescent="0.25">
      <c r="A226" s="282"/>
      <c r="B226" s="282"/>
      <c r="C226" s="282"/>
      <c r="D226" s="282"/>
      <c r="E226" s="282"/>
      <c r="F226" s="282"/>
      <c r="G226" s="423"/>
      <c r="H226" s="423"/>
      <c r="I226" s="282"/>
    </row>
    <row r="227" spans="1:9" ht="12.5" x14ac:dyDescent="0.25">
      <c r="A227" s="282"/>
      <c r="B227" s="282"/>
      <c r="C227" s="282"/>
      <c r="D227" s="282"/>
      <c r="E227" s="282"/>
      <c r="F227" s="282"/>
      <c r="G227" s="423"/>
      <c r="H227" s="423"/>
      <c r="I227" s="282"/>
    </row>
    <row r="228" spans="1:9" ht="12.5" x14ac:dyDescent="0.25">
      <c r="A228" s="282"/>
      <c r="B228" s="282"/>
      <c r="C228" s="282"/>
      <c r="D228" s="282"/>
      <c r="E228" s="282"/>
      <c r="F228" s="282"/>
      <c r="G228" s="423"/>
      <c r="H228" s="423"/>
      <c r="I228" s="282"/>
    </row>
    <row r="229" spans="1:9" ht="12.5" x14ac:dyDescent="0.25">
      <c r="A229" s="282"/>
      <c r="B229" s="282"/>
      <c r="C229" s="282"/>
      <c r="D229" s="282"/>
      <c r="E229" s="282"/>
      <c r="F229" s="282"/>
      <c r="G229" s="423"/>
      <c r="H229" s="423"/>
      <c r="I229" s="282"/>
    </row>
    <row r="230" spans="1:9" ht="12.5" x14ac:dyDescent="0.25">
      <c r="A230" s="282"/>
      <c r="B230" s="282"/>
      <c r="C230" s="282"/>
      <c r="D230" s="282"/>
      <c r="E230" s="282"/>
      <c r="F230" s="282"/>
      <c r="G230" s="423"/>
      <c r="H230" s="423"/>
      <c r="I230" s="282"/>
    </row>
    <row r="231" spans="1:9" ht="12.5" x14ac:dyDescent="0.25">
      <c r="A231" s="282"/>
      <c r="B231" s="282"/>
      <c r="C231" s="282"/>
      <c r="D231" s="282"/>
      <c r="E231" s="282"/>
      <c r="F231" s="282"/>
      <c r="G231" s="423"/>
      <c r="H231" s="423"/>
      <c r="I231" s="282"/>
    </row>
    <row r="232" spans="1:9" ht="12.5" x14ac:dyDescent="0.25">
      <c r="A232" s="282"/>
      <c r="B232" s="282"/>
      <c r="C232" s="282"/>
      <c r="D232" s="282"/>
      <c r="E232" s="282"/>
      <c r="F232" s="282"/>
      <c r="G232" s="423"/>
      <c r="H232" s="423"/>
      <c r="I232" s="282"/>
    </row>
    <row r="233" spans="1:9" ht="12.5" x14ac:dyDescent="0.25">
      <c r="A233" s="282"/>
      <c r="B233" s="282"/>
      <c r="C233" s="282"/>
      <c r="D233" s="282"/>
      <c r="E233" s="282"/>
      <c r="F233" s="282"/>
      <c r="G233" s="423"/>
      <c r="H233" s="423"/>
      <c r="I233" s="282"/>
    </row>
    <row r="234" spans="1:9" ht="12.5" x14ac:dyDescent="0.25">
      <c r="A234" s="282"/>
      <c r="B234" s="282"/>
      <c r="C234" s="282"/>
      <c r="D234" s="282"/>
      <c r="E234" s="282"/>
      <c r="F234" s="282"/>
      <c r="G234" s="423"/>
      <c r="H234" s="423"/>
      <c r="I234" s="282"/>
    </row>
    <row r="235" spans="1:9" ht="12.5" x14ac:dyDescent="0.25">
      <c r="A235" s="282"/>
      <c r="B235" s="282"/>
      <c r="C235" s="282"/>
      <c r="D235" s="282"/>
      <c r="E235" s="282"/>
      <c r="F235" s="282"/>
      <c r="G235" s="423"/>
      <c r="H235" s="423"/>
      <c r="I235" s="282"/>
    </row>
    <row r="236" spans="1:9" ht="12.5" x14ac:dyDescent="0.25">
      <c r="A236" s="282"/>
      <c r="B236" s="282"/>
      <c r="C236" s="282"/>
      <c r="D236" s="282"/>
      <c r="E236" s="282"/>
      <c r="F236" s="282"/>
      <c r="G236" s="423"/>
      <c r="H236" s="423"/>
      <c r="I236" s="282"/>
    </row>
    <row r="237" spans="1:9" ht="12.5" x14ac:dyDescent="0.25">
      <c r="A237" s="282"/>
      <c r="B237" s="282"/>
      <c r="C237" s="282"/>
      <c r="D237" s="282"/>
      <c r="E237" s="282"/>
      <c r="F237" s="282"/>
      <c r="G237" s="423"/>
      <c r="H237" s="423"/>
      <c r="I237" s="282"/>
    </row>
    <row r="238" spans="1:9" ht="12.5" x14ac:dyDescent="0.25">
      <c r="A238" s="282"/>
      <c r="B238" s="282"/>
      <c r="C238" s="282"/>
      <c r="D238" s="282"/>
      <c r="E238" s="282"/>
      <c r="F238" s="282"/>
      <c r="G238" s="423"/>
      <c r="H238" s="423"/>
      <c r="I238" s="282"/>
    </row>
    <row r="239" spans="1:9" ht="12.5" x14ac:dyDescent="0.25">
      <c r="A239" s="282"/>
      <c r="B239" s="282"/>
      <c r="C239" s="282"/>
      <c r="D239" s="282"/>
      <c r="E239" s="282"/>
      <c r="F239" s="282"/>
      <c r="G239" s="423"/>
      <c r="H239" s="423"/>
      <c r="I239" s="282"/>
    </row>
    <row r="240" spans="1:9" ht="12.5" x14ac:dyDescent="0.25">
      <c r="A240" s="282"/>
      <c r="B240" s="282"/>
      <c r="C240" s="282"/>
      <c r="D240" s="282"/>
      <c r="E240" s="282"/>
      <c r="F240" s="282"/>
      <c r="G240" s="423"/>
      <c r="H240" s="423"/>
      <c r="I240" s="282"/>
    </row>
    <row r="241" spans="1:9" ht="12.5" x14ac:dyDescent="0.25">
      <c r="A241" s="282"/>
      <c r="B241" s="282"/>
      <c r="C241" s="282"/>
      <c r="D241" s="282"/>
      <c r="E241" s="282"/>
      <c r="F241" s="282"/>
      <c r="G241" s="423"/>
      <c r="H241" s="423"/>
      <c r="I241" s="282"/>
    </row>
    <row r="242" spans="1:9" ht="12.5" x14ac:dyDescent="0.25">
      <c r="A242" s="282"/>
      <c r="B242" s="282"/>
      <c r="C242" s="282"/>
      <c r="D242" s="282"/>
      <c r="E242" s="282"/>
      <c r="F242" s="282"/>
      <c r="G242" s="423"/>
      <c r="H242" s="423"/>
      <c r="I242" s="282"/>
    </row>
    <row r="243" spans="1:9" ht="12.5" x14ac:dyDescent="0.25">
      <c r="A243" s="282"/>
      <c r="B243" s="282"/>
      <c r="C243" s="282"/>
      <c r="D243" s="282"/>
      <c r="E243" s="282"/>
      <c r="F243" s="282"/>
      <c r="G243" s="423"/>
      <c r="H243" s="423"/>
      <c r="I243" s="282"/>
    </row>
    <row r="244" spans="1:9" ht="12.5" x14ac:dyDescent="0.25">
      <c r="A244" s="282"/>
      <c r="B244" s="282"/>
      <c r="C244" s="282"/>
      <c r="D244" s="282"/>
      <c r="E244" s="282"/>
      <c r="F244" s="282"/>
      <c r="G244" s="423"/>
      <c r="H244" s="423"/>
      <c r="I244" s="282"/>
    </row>
    <row r="245" spans="1:9" ht="12.5" x14ac:dyDescent="0.25">
      <c r="A245" s="282"/>
      <c r="B245" s="282"/>
      <c r="C245" s="282"/>
      <c r="D245" s="282"/>
      <c r="E245" s="282"/>
      <c r="F245" s="282"/>
      <c r="G245" s="423"/>
      <c r="H245" s="423"/>
      <c r="I245" s="282"/>
    </row>
    <row r="246" spans="1:9" ht="12.5" x14ac:dyDescent="0.25">
      <c r="A246" s="282"/>
      <c r="B246" s="282"/>
      <c r="C246" s="282"/>
      <c r="D246" s="282"/>
      <c r="E246" s="282"/>
      <c r="F246" s="282"/>
      <c r="G246" s="423"/>
      <c r="H246" s="423"/>
      <c r="I246" s="282"/>
    </row>
    <row r="247" spans="1:9" ht="12.5" x14ac:dyDescent="0.25">
      <c r="A247" s="282"/>
      <c r="B247" s="282"/>
      <c r="C247" s="282"/>
      <c r="D247" s="282"/>
      <c r="E247" s="282"/>
      <c r="F247" s="282"/>
      <c r="G247" s="423"/>
      <c r="H247" s="423"/>
      <c r="I247" s="282"/>
    </row>
    <row r="248" spans="1:9" ht="12.5" x14ac:dyDescent="0.25">
      <c r="A248" s="282"/>
      <c r="B248" s="282"/>
      <c r="C248" s="282"/>
      <c r="D248" s="282"/>
      <c r="E248" s="282"/>
      <c r="F248" s="282"/>
      <c r="G248" s="423"/>
      <c r="H248" s="423"/>
      <c r="I248" s="282"/>
    </row>
    <row r="249" spans="1:9" ht="12.5" x14ac:dyDescent="0.25">
      <c r="A249" s="282"/>
      <c r="B249" s="282"/>
      <c r="C249" s="282"/>
      <c r="D249" s="282"/>
      <c r="E249" s="282"/>
      <c r="F249" s="282"/>
      <c r="G249" s="423"/>
      <c r="H249" s="423"/>
      <c r="I249" s="282"/>
    </row>
    <row r="250" spans="1:9" ht="12.5" x14ac:dyDescent="0.25">
      <c r="A250" s="282"/>
      <c r="B250" s="282"/>
      <c r="C250" s="282"/>
      <c r="D250" s="282"/>
      <c r="E250" s="282"/>
      <c r="F250" s="282"/>
      <c r="G250" s="423"/>
      <c r="H250" s="423"/>
      <c r="I250" s="282"/>
    </row>
    <row r="251" spans="1:9" ht="12.5" x14ac:dyDescent="0.25">
      <c r="A251" s="282"/>
      <c r="B251" s="282"/>
      <c r="C251" s="282"/>
      <c r="D251" s="282"/>
      <c r="E251" s="282"/>
      <c r="F251" s="282"/>
      <c r="G251" s="423"/>
      <c r="H251" s="423"/>
      <c r="I251" s="282"/>
    </row>
    <row r="252" spans="1:9" ht="12.5" x14ac:dyDescent="0.25">
      <c r="A252" s="282"/>
      <c r="B252" s="282"/>
      <c r="C252" s="282"/>
      <c r="D252" s="282"/>
      <c r="E252" s="282"/>
      <c r="F252" s="282"/>
      <c r="G252" s="423"/>
      <c r="H252" s="423"/>
      <c r="I252" s="282"/>
    </row>
    <row r="253" spans="1:9" ht="12.5" x14ac:dyDescent="0.25">
      <c r="A253" s="282"/>
      <c r="B253" s="282"/>
      <c r="C253" s="282"/>
      <c r="D253" s="282"/>
      <c r="E253" s="282"/>
      <c r="F253" s="282"/>
      <c r="G253" s="423"/>
      <c r="H253" s="423"/>
      <c r="I253" s="282"/>
    </row>
    <row r="254" spans="1:9" ht="12.5" x14ac:dyDescent="0.25">
      <c r="A254" s="282"/>
      <c r="B254" s="282"/>
      <c r="C254" s="282"/>
      <c r="D254" s="282"/>
      <c r="E254" s="282"/>
      <c r="F254" s="282"/>
      <c r="G254" s="423"/>
      <c r="H254" s="423"/>
      <c r="I254" s="282"/>
    </row>
    <row r="255" spans="1:9" ht="12.5" x14ac:dyDescent="0.25">
      <c r="A255" s="282"/>
      <c r="B255" s="282"/>
      <c r="C255" s="282"/>
      <c r="D255" s="282"/>
      <c r="E255" s="282"/>
      <c r="F255" s="282"/>
      <c r="G255" s="423"/>
      <c r="H255" s="423"/>
      <c r="I255" s="282"/>
    </row>
    <row r="256" spans="1:9" ht="12.5" x14ac:dyDescent="0.25">
      <c r="A256" s="282"/>
      <c r="B256" s="282"/>
      <c r="C256" s="282"/>
      <c r="D256" s="282"/>
      <c r="E256" s="282"/>
      <c r="F256" s="282"/>
      <c r="G256" s="423"/>
      <c r="H256" s="423"/>
      <c r="I256" s="282"/>
    </row>
    <row r="257" spans="1:9" ht="12.5" x14ac:dyDescent="0.25">
      <c r="A257" s="282"/>
      <c r="B257" s="282"/>
      <c r="C257" s="282"/>
      <c r="D257" s="282"/>
      <c r="E257" s="282"/>
      <c r="F257" s="282"/>
      <c r="G257" s="423"/>
      <c r="H257" s="423"/>
      <c r="I257" s="282"/>
    </row>
    <row r="258" spans="1:9" ht="12.5" x14ac:dyDescent="0.25">
      <c r="A258" s="282"/>
      <c r="B258" s="282"/>
      <c r="C258" s="282"/>
      <c r="D258" s="282"/>
      <c r="E258" s="282"/>
      <c r="F258" s="282"/>
      <c r="G258" s="423"/>
      <c r="H258" s="423"/>
      <c r="I258" s="282"/>
    </row>
    <row r="259" spans="1:9" ht="12.5" x14ac:dyDescent="0.25">
      <c r="A259" s="282"/>
      <c r="B259" s="282"/>
      <c r="C259" s="282"/>
      <c r="D259" s="282"/>
      <c r="E259" s="282"/>
      <c r="F259" s="282"/>
      <c r="G259" s="423"/>
      <c r="H259" s="423"/>
      <c r="I259" s="282"/>
    </row>
    <row r="260" spans="1:9" ht="12.5" x14ac:dyDescent="0.25">
      <c r="A260" s="282"/>
      <c r="B260" s="282"/>
      <c r="C260" s="282"/>
      <c r="D260" s="282"/>
      <c r="E260" s="282"/>
      <c r="F260" s="282"/>
      <c r="G260" s="423"/>
      <c r="H260" s="423"/>
      <c r="I260" s="282"/>
    </row>
    <row r="261" spans="1:9" ht="12.5" x14ac:dyDescent="0.25">
      <c r="A261" s="282"/>
      <c r="B261" s="282"/>
      <c r="C261" s="282"/>
      <c r="D261" s="282"/>
      <c r="E261" s="282"/>
      <c r="F261" s="282"/>
      <c r="G261" s="423"/>
      <c r="H261" s="423"/>
      <c r="I261" s="282"/>
    </row>
    <row r="262" spans="1:9" ht="12.5" x14ac:dyDescent="0.25">
      <c r="A262" s="282"/>
      <c r="B262" s="282"/>
      <c r="C262" s="282"/>
      <c r="D262" s="282"/>
      <c r="E262" s="282"/>
      <c r="F262" s="282"/>
      <c r="G262" s="423"/>
      <c r="H262" s="423"/>
      <c r="I262" s="282"/>
    </row>
    <row r="263" spans="1:9" ht="12.5" x14ac:dyDescent="0.25">
      <c r="A263" s="282"/>
      <c r="B263" s="282"/>
      <c r="C263" s="282"/>
      <c r="D263" s="282"/>
      <c r="E263" s="282"/>
      <c r="F263" s="282"/>
      <c r="G263" s="423"/>
      <c r="H263" s="423"/>
      <c r="I263" s="282"/>
    </row>
    <row r="264" spans="1:9" ht="12.5" x14ac:dyDescent="0.25">
      <c r="A264" s="282"/>
      <c r="B264" s="282"/>
      <c r="C264" s="282"/>
      <c r="D264" s="282"/>
      <c r="E264" s="282"/>
      <c r="F264" s="282"/>
      <c r="G264" s="423"/>
      <c r="H264" s="423"/>
      <c r="I264" s="282"/>
    </row>
    <row r="265" spans="1:9" ht="12.5" x14ac:dyDescent="0.25">
      <c r="A265" s="282"/>
      <c r="B265" s="282"/>
      <c r="C265" s="282"/>
      <c r="D265" s="282"/>
      <c r="E265" s="282"/>
      <c r="F265" s="282"/>
      <c r="G265" s="423"/>
      <c r="H265" s="423"/>
      <c r="I265" s="282"/>
    </row>
    <row r="266" spans="1:9" ht="12.5" x14ac:dyDescent="0.25">
      <c r="A266" s="282"/>
      <c r="B266" s="282"/>
      <c r="C266" s="282"/>
      <c r="D266" s="282"/>
      <c r="E266" s="282"/>
      <c r="F266" s="282"/>
      <c r="G266" s="423"/>
      <c r="H266" s="423"/>
      <c r="I266" s="282"/>
    </row>
    <row r="267" spans="1:9" ht="12.5" x14ac:dyDescent="0.25">
      <c r="A267" s="282"/>
      <c r="B267" s="282"/>
      <c r="C267" s="282"/>
      <c r="D267" s="282"/>
      <c r="E267" s="282"/>
      <c r="F267" s="282"/>
      <c r="G267" s="423"/>
      <c r="H267" s="423"/>
      <c r="I267" s="282"/>
    </row>
    <row r="268" spans="1:9" ht="12.5" x14ac:dyDescent="0.25">
      <c r="A268" s="282"/>
      <c r="B268" s="282"/>
      <c r="C268" s="282"/>
      <c r="D268" s="282"/>
      <c r="E268" s="282"/>
      <c r="F268" s="282"/>
      <c r="G268" s="423"/>
      <c r="H268" s="423"/>
      <c r="I268" s="282"/>
    </row>
    <row r="269" spans="1:9" ht="12.5" x14ac:dyDescent="0.25">
      <c r="A269" s="282"/>
      <c r="B269" s="282"/>
      <c r="C269" s="282"/>
      <c r="D269" s="282"/>
      <c r="E269" s="282"/>
      <c r="F269" s="282"/>
      <c r="G269" s="423"/>
      <c r="H269" s="423"/>
      <c r="I269" s="282"/>
    </row>
    <row r="270" spans="1:9" ht="12.5" x14ac:dyDescent="0.25">
      <c r="A270" s="282"/>
      <c r="B270" s="282"/>
      <c r="C270" s="282"/>
      <c r="D270" s="282"/>
      <c r="E270" s="282"/>
      <c r="F270" s="282"/>
      <c r="G270" s="423"/>
      <c r="H270" s="423"/>
      <c r="I270" s="282"/>
    </row>
    <row r="271" spans="1:9" ht="12.5" x14ac:dyDescent="0.25">
      <c r="A271" s="282"/>
      <c r="B271" s="282"/>
      <c r="C271" s="282"/>
      <c r="D271" s="282"/>
      <c r="E271" s="282"/>
      <c r="F271" s="282"/>
      <c r="G271" s="423"/>
      <c r="H271" s="423"/>
      <c r="I271" s="282"/>
    </row>
    <row r="272" spans="1:9" ht="12.5" x14ac:dyDescent="0.25">
      <c r="A272" s="282"/>
      <c r="B272" s="282"/>
      <c r="C272" s="282"/>
      <c r="D272" s="282"/>
      <c r="E272" s="282"/>
      <c r="F272" s="282"/>
      <c r="G272" s="423"/>
      <c r="H272" s="423"/>
      <c r="I272" s="282"/>
    </row>
    <row r="273" spans="1:9" ht="12.5" x14ac:dyDescent="0.25">
      <c r="A273" s="282"/>
      <c r="B273" s="282"/>
      <c r="C273" s="282"/>
      <c r="D273" s="282"/>
      <c r="E273" s="282"/>
      <c r="F273" s="282"/>
      <c r="G273" s="423"/>
      <c r="H273" s="423"/>
      <c r="I273" s="282"/>
    </row>
    <row r="274" spans="1:9" ht="12.5" x14ac:dyDescent="0.25">
      <c r="A274" s="282"/>
      <c r="B274" s="282"/>
      <c r="C274" s="282"/>
      <c r="D274" s="282"/>
      <c r="E274" s="282"/>
      <c r="F274" s="282"/>
      <c r="G274" s="423"/>
      <c r="H274" s="423"/>
      <c r="I274" s="282"/>
    </row>
    <row r="275" spans="1:9" ht="12.5" x14ac:dyDescent="0.25">
      <c r="A275" s="282"/>
      <c r="B275" s="282"/>
      <c r="C275" s="282"/>
      <c r="D275" s="282"/>
      <c r="E275" s="282"/>
      <c r="F275" s="282"/>
      <c r="G275" s="423"/>
      <c r="H275" s="423"/>
      <c r="I275" s="282"/>
    </row>
    <row r="276" spans="1:9" ht="12.5" x14ac:dyDescent="0.25">
      <c r="A276" s="282"/>
      <c r="B276" s="282"/>
      <c r="C276" s="282"/>
      <c r="D276" s="282"/>
      <c r="E276" s="282"/>
      <c r="F276" s="282"/>
      <c r="G276" s="423"/>
      <c r="H276" s="423"/>
      <c r="I276" s="282"/>
    </row>
    <row r="277" spans="1:9" ht="12.5" x14ac:dyDescent="0.25">
      <c r="A277" s="282"/>
      <c r="B277" s="282"/>
      <c r="C277" s="282"/>
      <c r="D277" s="282"/>
      <c r="E277" s="282"/>
      <c r="F277" s="282"/>
      <c r="G277" s="423"/>
      <c r="H277" s="423"/>
      <c r="I277" s="282"/>
    </row>
    <row r="278" spans="1:9" ht="12.5" x14ac:dyDescent="0.25">
      <c r="A278" s="282"/>
      <c r="B278" s="282"/>
      <c r="C278" s="282"/>
      <c r="D278" s="282"/>
      <c r="E278" s="282"/>
      <c r="F278" s="282"/>
      <c r="G278" s="423"/>
      <c r="H278" s="423"/>
      <c r="I278" s="282"/>
    </row>
    <row r="279" spans="1:9" ht="12.5" x14ac:dyDescent="0.25">
      <c r="A279" s="282"/>
      <c r="B279" s="282"/>
      <c r="C279" s="282"/>
      <c r="D279" s="282"/>
      <c r="E279" s="282"/>
      <c r="F279" s="282"/>
      <c r="G279" s="423"/>
      <c r="H279" s="423"/>
      <c r="I279" s="282"/>
    </row>
    <row r="280" spans="1:9" ht="12.5" x14ac:dyDescent="0.25">
      <c r="A280" s="282"/>
      <c r="B280" s="282"/>
      <c r="C280" s="282"/>
      <c r="D280" s="282"/>
      <c r="E280" s="282"/>
      <c r="F280" s="282"/>
      <c r="G280" s="423"/>
      <c r="H280" s="423"/>
      <c r="I280" s="282"/>
    </row>
    <row r="281" spans="1:9" ht="12.5" x14ac:dyDescent="0.25">
      <c r="A281" s="282"/>
      <c r="B281" s="282"/>
      <c r="C281" s="282"/>
      <c r="D281" s="282"/>
      <c r="E281" s="282"/>
      <c r="F281" s="282"/>
      <c r="G281" s="423"/>
      <c r="H281" s="423"/>
      <c r="I281" s="282"/>
    </row>
    <row r="282" spans="1:9" ht="12.5" x14ac:dyDescent="0.25">
      <c r="A282" s="282"/>
      <c r="B282" s="282"/>
      <c r="C282" s="282"/>
      <c r="D282" s="282"/>
      <c r="E282" s="282"/>
      <c r="F282" s="282"/>
      <c r="G282" s="423"/>
      <c r="H282" s="423"/>
      <c r="I282" s="282"/>
    </row>
    <row r="283" spans="1:9" ht="12.5" x14ac:dyDescent="0.25">
      <c r="A283" s="282"/>
      <c r="B283" s="282"/>
      <c r="C283" s="282"/>
      <c r="D283" s="282"/>
      <c r="E283" s="282"/>
      <c r="F283" s="282"/>
      <c r="G283" s="423"/>
      <c r="H283" s="423"/>
      <c r="I283" s="282"/>
    </row>
    <row r="284" spans="1:9" ht="12.5" x14ac:dyDescent="0.25">
      <c r="A284" s="282"/>
      <c r="B284" s="282"/>
      <c r="C284" s="282"/>
      <c r="D284" s="282"/>
      <c r="E284" s="282"/>
      <c r="F284" s="282"/>
      <c r="G284" s="423"/>
      <c r="H284" s="423"/>
      <c r="I284" s="282"/>
    </row>
    <row r="285" spans="1:9" ht="12.5" x14ac:dyDescent="0.25">
      <c r="A285" s="282"/>
      <c r="B285" s="282"/>
      <c r="C285" s="282"/>
      <c r="D285" s="282"/>
      <c r="E285" s="282"/>
      <c r="F285" s="282"/>
      <c r="G285" s="423"/>
      <c r="H285" s="423"/>
      <c r="I285" s="282"/>
    </row>
    <row r="286" spans="1:9" ht="12.5" x14ac:dyDescent="0.25">
      <c r="A286" s="282"/>
      <c r="B286" s="282"/>
      <c r="C286" s="282"/>
      <c r="D286" s="282"/>
      <c r="E286" s="282"/>
      <c r="F286" s="282"/>
      <c r="G286" s="423"/>
      <c r="H286" s="423"/>
      <c r="I286" s="282"/>
    </row>
    <row r="287" spans="1:9" ht="12.5" x14ac:dyDescent="0.25">
      <c r="A287" s="282"/>
      <c r="B287" s="282"/>
      <c r="C287" s="282"/>
      <c r="D287" s="282"/>
      <c r="E287" s="282"/>
      <c r="F287" s="282"/>
      <c r="G287" s="423"/>
      <c r="H287" s="423"/>
      <c r="I287" s="282"/>
    </row>
    <row r="288" spans="1:9" ht="12.5" x14ac:dyDescent="0.25">
      <c r="A288" s="282"/>
      <c r="B288" s="282"/>
      <c r="C288" s="282"/>
      <c r="D288" s="282"/>
      <c r="E288" s="282"/>
      <c r="F288" s="282"/>
      <c r="G288" s="423"/>
      <c r="H288" s="423"/>
      <c r="I288" s="282"/>
    </row>
    <row r="289" spans="1:9" ht="12.5" x14ac:dyDescent="0.25">
      <c r="A289" s="282"/>
      <c r="B289" s="282"/>
      <c r="C289" s="282"/>
      <c r="D289" s="282"/>
      <c r="E289" s="282"/>
      <c r="F289" s="282"/>
      <c r="G289" s="423"/>
      <c r="H289" s="423"/>
      <c r="I289" s="282"/>
    </row>
    <row r="290" spans="1:9" ht="12.5" x14ac:dyDescent="0.25">
      <c r="A290" s="282"/>
      <c r="B290" s="282"/>
      <c r="C290" s="282"/>
      <c r="D290" s="282"/>
      <c r="E290" s="282"/>
      <c r="F290" s="282"/>
      <c r="G290" s="423"/>
      <c r="H290" s="423"/>
      <c r="I290" s="282"/>
    </row>
    <row r="291" spans="1:9" ht="12.5" x14ac:dyDescent="0.25">
      <c r="A291" s="282"/>
      <c r="B291" s="282"/>
      <c r="C291" s="282"/>
      <c r="D291" s="282"/>
      <c r="E291" s="282"/>
      <c r="F291" s="282"/>
      <c r="G291" s="423"/>
      <c r="H291" s="423"/>
      <c r="I291" s="282"/>
    </row>
    <row r="292" spans="1:9" ht="12.5" x14ac:dyDescent="0.25">
      <c r="A292" s="282"/>
      <c r="B292" s="282"/>
      <c r="C292" s="282"/>
      <c r="D292" s="282"/>
      <c r="E292" s="282"/>
      <c r="F292" s="282"/>
      <c r="G292" s="423"/>
      <c r="H292" s="423"/>
      <c r="I292" s="282"/>
    </row>
    <row r="293" spans="1:9" ht="12.5" x14ac:dyDescent="0.25">
      <c r="A293" s="282"/>
      <c r="B293" s="282"/>
      <c r="C293" s="282"/>
      <c r="D293" s="282"/>
      <c r="E293" s="282"/>
      <c r="F293" s="282"/>
      <c r="G293" s="423"/>
      <c r="H293" s="423"/>
      <c r="I293" s="282"/>
    </row>
    <row r="294" spans="1:9" ht="12.5" x14ac:dyDescent="0.25">
      <c r="A294" s="282"/>
      <c r="B294" s="282"/>
      <c r="C294" s="282"/>
      <c r="D294" s="282"/>
      <c r="E294" s="282"/>
      <c r="F294" s="282"/>
      <c r="G294" s="423"/>
      <c r="H294" s="423"/>
      <c r="I294" s="282"/>
    </row>
    <row r="295" spans="1:9" ht="12.5" x14ac:dyDescent="0.25">
      <c r="A295" s="282"/>
      <c r="B295" s="282"/>
      <c r="C295" s="282"/>
      <c r="D295" s="282"/>
      <c r="E295" s="282"/>
      <c r="F295" s="282"/>
      <c r="G295" s="423"/>
      <c r="H295" s="423"/>
      <c r="I295" s="282"/>
    </row>
    <row r="296" spans="1:9" ht="12.5" x14ac:dyDescent="0.25">
      <c r="A296" s="282"/>
      <c r="B296" s="282"/>
      <c r="C296" s="282"/>
      <c r="D296" s="282"/>
      <c r="E296" s="282"/>
      <c r="F296" s="282"/>
      <c r="G296" s="423"/>
      <c r="H296" s="423"/>
      <c r="I296" s="282"/>
    </row>
    <row r="297" spans="1:9" ht="12.5" x14ac:dyDescent="0.25">
      <c r="A297" s="282"/>
      <c r="B297" s="282"/>
      <c r="C297" s="282"/>
      <c r="D297" s="282"/>
      <c r="E297" s="282"/>
      <c r="F297" s="282"/>
      <c r="G297" s="423"/>
      <c r="H297" s="423"/>
      <c r="I297" s="282"/>
    </row>
    <row r="298" spans="1:9" ht="12.5" x14ac:dyDescent="0.25">
      <c r="A298" s="282"/>
      <c r="B298" s="282"/>
      <c r="C298" s="282"/>
      <c r="D298" s="282"/>
      <c r="E298" s="282"/>
      <c r="F298" s="282"/>
      <c r="G298" s="423"/>
      <c r="H298" s="423"/>
      <c r="I298" s="282"/>
    </row>
    <row r="299" spans="1:9" ht="12.5" x14ac:dyDescent="0.25">
      <c r="A299" s="282"/>
      <c r="B299" s="282"/>
      <c r="C299" s="282"/>
      <c r="D299" s="282"/>
      <c r="E299" s="282"/>
      <c r="F299" s="282"/>
      <c r="G299" s="423"/>
      <c r="H299" s="423"/>
      <c r="I299" s="282"/>
    </row>
    <row r="300" spans="1:9" ht="12.5" x14ac:dyDescent="0.25">
      <c r="A300" s="282"/>
      <c r="B300" s="282"/>
      <c r="C300" s="282"/>
      <c r="D300" s="282"/>
      <c r="E300" s="282"/>
      <c r="F300" s="282"/>
      <c r="G300" s="423"/>
      <c r="H300" s="423"/>
      <c r="I300" s="282"/>
    </row>
    <row r="301" spans="1:9" ht="12.5" x14ac:dyDescent="0.25">
      <c r="A301" s="282"/>
      <c r="B301" s="282"/>
      <c r="C301" s="282"/>
      <c r="D301" s="282"/>
      <c r="E301" s="282"/>
      <c r="F301" s="282"/>
      <c r="G301" s="423"/>
      <c r="H301" s="423"/>
      <c r="I301" s="282"/>
    </row>
    <row r="302" spans="1:9" ht="12.5" x14ac:dyDescent="0.25">
      <c r="A302" s="282"/>
      <c r="B302" s="282"/>
      <c r="C302" s="282"/>
      <c r="D302" s="282"/>
      <c r="E302" s="282"/>
      <c r="F302" s="282"/>
      <c r="G302" s="423"/>
      <c r="H302" s="423"/>
      <c r="I302" s="282"/>
    </row>
    <row r="303" spans="1:9" ht="12.5" x14ac:dyDescent="0.25">
      <c r="A303" s="282"/>
      <c r="B303" s="282"/>
      <c r="C303" s="282"/>
      <c r="D303" s="282"/>
      <c r="E303" s="282"/>
      <c r="F303" s="282"/>
      <c r="G303" s="423"/>
      <c r="H303" s="423"/>
      <c r="I303" s="282"/>
    </row>
    <row r="304" spans="1:9" ht="12.5" x14ac:dyDescent="0.25">
      <c r="A304" s="282"/>
      <c r="B304" s="282"/>
      <c r="C304" s="282"/>
      <c r="D304" s="282"/>
      <c r="E304" s="282"/>
      <c r="F304" s="282"/>
      <c r="G304" s="423"/>
      <c r="H304" s="423"/>
      <c r="I304" s="282"/>
    </row>
    <row r="305" spans="1:9" ht="12.5" x14ac:dyDescent="0.25">
      <c r="A305" s="282"/>
      <c r="B305" s="282"/>
      <c r="C305" s="282"/>
      <c r="D305" s="282"/>
      <c r="E305" s="282"/>
      <c r="F305" s="282"/>
      <c r="G305" s="423"/>
      <c r="H305" s="423"/>
      <c r="I305" s="282"/>
    </row>
    <row r="306" spans="1:9" ht="12.5" x14ac:dyDescent="0.25">
      <c r="A306" s="282"/>
      <c r="B306" s="282"/>
      <c r="C306" s="282"/>
      <c r="D306" s="282"/>
      <c r="E306" s="282"/>
      <c r="F306" s="282"/>
      <c r="G306" s="423"/>
      <c r="H306" s="423"/>
      <c r="I306" s="282"/>
    </row>
    <row r="307" spans="1:9" ht="12.5" x14ac:dyDescent="0.25">
      <c r="A307" s="282"/>
      <c r="B307" s="282"/>
      <c r="C307" s="282"/>
      <c r="D307" s="282"/>
      <c r="E307" s="282"/>
      <c r="F307" s="282"/>
      <c r="G307" s="423"/>
      <c r="H307" s="423"/>
      <c r="I307" s="282"/>
    </row>
    <row r="308" spans="1:9" ht="12.5" x14ac:dyDescent="0.25">
      <c r="A308" s="282"/>
      <c r="B308" s="282"/>
      <c r="C308" s="282"/>
      <c r="D308" s="282"/>
      <c r="E308" s="282"/>
      <c r="F308" s="282"/>
      <c r="G308" s="423"/>
      <c r="H308" s="423"/>
      <c r="I308" s="282"/>
    </row>
    <row r="309" spans="1:9" ht="12.5" x14ac:dyDescent="0.25">
      <c r="A309" s="282"/>
      <c r="B309" s="282"/>
      <c r="C309" s="282"/>
      <c r="D309" s="282"/>
      <c r="E309" s="282"/>
      <c r="F309" s="282"/>
      <c r="G309" s="423"/>
      <c r="H309" s="423"/>
      <c r="I309" s="282"/>
    </row>
    <row r="310" spans="1:9" ht="12.5" x14ac:dyDescent="0.25">
      <c r="A310" s="282"/>
      <c r="B310" s="282"/>
      <c r="C310" s="282"/>
      <c r="D310" s="282"/>
      <c r="E310" s="282"/>
      <c r="F310" s="282"/>
      <c r="G310" s="423"/>
      <c r="H310" s="423"/>
      <c r="I310" s="282"/>
    </row>
    <row r="311" spans="1:9" ht="12.5" x14ac:dyDescent="0.25">
      <c r="A311" s="282"/>
      <c r="B311" s="282"/>
      <c r="C311" s="282"/>
      <c r="D311" s="282"/>
      <c r="E311" s="282"/>
      <c r="F311" s="282"/>
      <c r="G311" s="423"/>
      <c r="H311" s="423"/>
      <c r="I311" s="282"/>
    </row>
    <row r="312" spans="1:9" ht="12.5" x14ac:dyDescent="0.25">
      <c r="A312" s="282"/>
      <c r="B312" s="282"/>
      <c r="C312" s="282"/>
      <c r="D312" s="282"/>
      <c r="E312" s="282"/>
      <c r="F312" s="282"/>
      <c r="G312" s="423"/>
      <c r="H312" s="423"/>
      <c r="I312" s="282"/>
    </row>
    <row r="313" spans="1:9" ht="12.5" x14ac:dyDescent="0.25">
      <c r="A313" s="282"/>
      <c r="B313" s="282"/>
      <c r="C313" s="282"/>
      <c r="D313" s="282"/>
      <c r="E313" s="282"/>
      <c r="F313" s="282"/>
      <c r="G313" s="423"/>
      <c r="H313" s="423"/>
      <c r="I313" s="282"/>
    </row>
    <row r="314" spans="1:9" ht="12.5" x14ac:dyDescent="0.25">
      <c r="A314" s="282"/>
      <c r="B314" s="282"/>
      <c r="C314" s="282"/>
      <c r="D314" s="282"/>
      <c r="E314" s="282"/>
      <c r="F314" s="282"/>
      <c r="G314" s="423"/>
      <c r="H314" s="423"/>
      <c r="I314" s="282"/>
    </row>
    <row r="315" spans="1:9" ht="12.5" x14ac:dyDescent="0.25">
      <c r="A315" s="282"/>
      <c r="B315" s="282"/>
      <c r="C315" s="282"/>
      <c r="D315" s="282"/>
      <c r="E315" s="282"/>
      <c r="F315" s="282"/>
      <c r="G315" s="423"/>
      <c r="H315" s="423"/>
      <c r="I315" s="282"/>
    </row>
    <row r="316" spans="1:9" ht="12.5" x14ac:dyDescent="0.25">
      <c r="A316" s="282"/>
      <c r="B316" s="282"/>
      <c r="C316" s="282"/>
      <c r="D316" s="282"/>
      <c r="E316" s="282"/>
      <c r="F316" s="282"/>
      <c r="G316" s="423"/>
      <c r="H316" s="423"/>
      <c r="I316" s="282"/>
    </row>
    <row r="317" spans="1:9" ht="12.5" x14ac:dyDescent="0.25">
      <c r="A317" s="282"/>
      <c r="B317" s="282"/>
      <c r="C317" s="282"/>
      <c r="D317" s="282"/>
      <c r="E317" s="282"/>
      <c r="F317" s="282"/>
      <c r="G317" s="423"/>
      <c r="H317" s="423"/>
      <c r="I317" s="282"/>
    </row>
    <row r="318" spans="1:9" ht="12.5" x14ac:dyDescent="0.25">
      <c r="A318" s="282"/>
      <c r="B318" s="282"/>
      <c r="C318" s="282"/>
      <c r="D318" s="282"/>
      <c r="E318" s="282"/>
      <c r="F318" s="282"/>
      <c r="G318" s="423"/>
      <c r="H318" s="423"/>
      <c r="I318" s="282"/>
    </row>
    <row r="319" spans="1:9" ht="12.5" x14ac:dyDescent="0.25">
      <c r="A319" s="282"/>
      <c r="B319" s="282"/>
      <c r="C319" s="282"/>
      <c r="D319" s="282"/>
      <c r="E319" s="282"/>
      <c r="F319" s="282"/>
      <c r="G319" s="423"/>
      <c r="H319" s="423"/>
      <c r="I319" s="282"/>
    </row>
    <row r="320" spans="1:9" ht="12.5" x14ac:dyDescent="0.25">
      <c r="A320" s="282"/>
      <c r="B320" s="282"/>
      <c r="C320" s="282"/>
      <c r="D320" s="282"/>
      <c r="E320" s="282"/>
      <c r="F320" s="282"/>
      <c r="G320" s="423"/>
      <c r="H320" s="423"/>
      <c r="I320" s="282"/>
    </row>
    <row r="321" spans="1:9" ht="12.5" x14ac:dyDescent="0.25">
      <c r="A321" s="282"/>
      <c r="B321" s="282"/>
      <c r="C321" s="282"/>
      <c r="D321" s="282"/>
      <c r="E321" s="282"/>
      <c r="F321" s="282"/>
      <c r="G321" s="423"/>
      <c r="H321" s="423"/>
      <c r="I321" s="282"/>
    </row>
    <row r="322" spans="1:9" ht="12.5" x14ac:dyDescent="0.25">
      <c r="A322" s="282"/>
      <c r="B322" s="282"/>
      <c r="C322" s="282"/>
      <c r="D322" s="282"/>
      <c r="E322" s="282"/>
      <c r="F322" s="282"/>
      <c r="G322" s="423"/>
      <c r="H322" s="423"/>
      <c r="I322" s="282"/>
    </row>
    <row r="323" spans="1:9" ht="12.5" x14ac:dyDescent="0.25">
      <c r="A323" s="282"/>
      <c r="B323" s="282"/>
      <c r="C323" s="282"/>
      <c r="D323" s="282"/>
      <c r="E323" s="282"/>
      <c r="F323" s="282"/>
      <c r="G323" s="423"/>
      <c r="H323" s="423"/>
      <c r="I323" s="282"/>
    </row>
    <row r="324" spans="1:9" ht="12.5" x14ac:dyDescent="0.25">
      <c r="A324" s="282"/>
      <c r="B324" s="282"/>
      <c r="C324" s="282"/>
      <c r="D324" s="282"/>
      <c r="E324" s="282"/>
      <c r="F324" s="282"/>
      <c r="G324" s="423"/>
      <c r="H324" s="423"/>
      <c r="I324" s="282"/>
    </row>
    <row r="325" spans="1:9" ht="12.5" x14ac:dyDescent="0.25">
      <c r="A325" s="282"/>
      <c r="B325" s="282"/>
      <c r="C325" s="282"/>
      <c r="D325" s="282"/>
      <c r="E325" s="282"/>
      <c r="F325" s="282"/>
      <c r="G325" s="423"/>
      <c r="H325" s="423"/>
      <c r="I325" s="282"/>
    </row>
    <row r="326" spans="1:9" ht="12.5" x14ac:dyDescent="0.25">
      <c r="A326" s="282"/>
      <c r="B326" s="282"/>
      <c r="C326" s="282"/>
      <c r="D326" s="282"/>
      <c r="E326" s="282"/>
      <c r="F326" s="282"/>
      <c r="G326" s="423"/>
      <c r="H326" s="423"/>
      <c r="I326" s="282"/>
    </row>
    <row r="327" spans="1:9" ht="12.5" x14ac:dyDescent="0.25">
      <c r="A327" s="282"/>
      <c r="B327" s="282"/>
      <c r="C327" s="282"/>
      <c r="D327" s="282"/>
      <c r="E327" s="282"/>
      <c r="F327" s="282"/>
      <c r="G327" s="423"/>
      <c r="H327" s="423"/>
      <c r="I327" s="282"/>
    </row>
    <row r="328" spans="1:9" ht="12.5" x14ac:dyDescent="0.25">
      <c r="A328" s="282"/>
      <c r="B328" s="282"/>
      <c r="C328" s="282"/>
      <c r="D328" s="282"/>
      <c r="E328" s="282"/>
      <c r="F328" s="282"/>
      <c r="G328" s="423"/>
      <c r="H328" s="423"/>
      <c r="I328" s="282"/>
    </row>
    <row r="329" spans="1:9" x14ac:dyDescent="0.25">
      <c r="F329" s="275"/>
      <c r="G329" s="424"/>
      <c r="H329" s="424"/>
      <c r="I329" s="275"/>
    </row>
    <row r="330" spans="1:9" x14ac:dyDescent="0.25">
      <c r="F330" s="275"/>
      <c r="G330" s="424"/>
      <c r="H330" s="424"/>
      <c r="I330" s="275"/>
    </row>
    <row r="331" spans="1:9" x14ac:dyDescent="0.25">
      <c r="F331" s="275"/>
      <c r="G331" s="424"/>
      <c r="H331" s="424"/>
      <c r="I331" s="275"/>
    </row>
    <row r="332" spans="1:9" x14ac:dyDescent="0.25">
      <c r="F332" s="275"/>
      <c r="G332" s="424"/>
      <c r="H332" s="424"/>
      <c r="I332" s="275"/>
    </row>
    <row r="333" spans="1:9" x14ac:dyDescent="0.25">
      <c r="F333" s="275"/>
      <c r="G333" s="424"/>
      <c r="H333" s="424"/>
      <c r="I333" s="275"/>
    </row>
    <row r="334" spans="1:9" x14ac:dyDescent="0.25">
      <c r="F334" s="275"/>
      <c r="G334" s="424"/>
      <c r="H334" s="424"/>
      <c r="I334" s="275"/>
    </row>
    <row r="335" spans="1:9" x14ac:dyDescent="0.25">
      <c r="F335" s="275"/>
      <c r="G335" s="424"/>
      <c r="H335" s="424"/>
      <c r="I335" s="275"/>
    </row>
    <row r="336" spans="1:9" x14ac:dyDescent="0.25">
      <c r="F336" s="275"/>
      <c r="G336" s="424"/>
      <c r="H336" s="424"/>
      <c r="I336" s="275"/>
    </row>
    <row r="337" spans="7:8" s="275" customFormat="1" x14ac:dyDescent="0.25">
      <c r="G337" s="424"/>
      <c r="H337" s="424"/>
    </row>
    <row r="338" spans="7:8" s="275" customFormat="1" x14ac:dyDescent="0.25">
      <c r="G338" s="424"/>
      <c r="H338" s="424"/>
    </row>
    <row r="339" spans="7:8" s="275" customFormat="1" x14ac:dyDescent="0.25">
      <c r="G339" s="424"/>
      <c r="H339" s="424"/>
    </row>
    <row r="340" spans="7:8" s="275" customFormat="1" x14ac:dyDescent="0.25">
      <c r="G340" s="424"/>
      <c r="H340" s="424"/>
    </row>
    <row r="341" spans="7:8" s="275" customFormat="1" x14ac:dyDescent="0.25">
      <c r="G341" s="424"/>
      <c r="H341" s="424"/>
    </row>
    <row r="342" spans="7:8" s="275" customFormat="1" x14ac:dyDescent="0.25">
      <c r="G342" s="424"/>
      <c r="H342" s="424"/>
    </row>
    <row r="343" spans="7:8" s="275" customFormat="1" x14ac:dyDescent="0.25">
      <c r="G343" s="424"/>
      <c r="H343" s="424"/>
    </row>
    <row r="344" spans="7:8" s="275" customFormat="1" x14ac:dyDescent="0.25">
      <c r="G344" s="424"/>
      <c r="H344" s="424"/>
    </row>
    <row r="345" spans="7:8" s="275" customFormat="1" x14ac:dyDescent="0.25">
      <c r="G345" s="424"/>
      <c r="H345" s="424"/>
    </row>
    <row r="346" spans="7:8" s="275" customFormat="1" x14ac:dyDescent="0.25">
      <c r="G346" s="424"/>
      <c r="H346" s="424"/>
    </row>
    <row r="347" spans="7:8" s="275" customFormat="1" x14ac:dyDescent="0.25">
      <c r="G347" s="424"/>
      <c r="H347" s="424"/>
    </row>
    <row r="348" spans="7:8" s="275" customFormat="1" x14ac:dyDescent="0.25">
      <c r="G348" s="424"/>
      <c r="H348" s="424"/>
    </row>
    <row r="349" spans="7:8" s="275" customFormat="1" x14ac:dyDescent="0.25">
      <c r="G349" s="424"/>
      <c r="H349" s="424"/>
    </row>
    <row r="350" spans="7:8" s="275" customFormat="1" x14ac:dyDescent="0.25">
      <c r="G350" s="424"/>
      <c r="H350" s="424"/>
    </row>
    <row r="351" spans="7:8" s="275" customFormat="1" x14ac:dyDescent="0.25">
      <c r="G351" s="424"/>
      <c r="H351" s="424"/>
    </row>
    <row r="352" spans="7:8" s="275" customFormat="1" x14ac:dyDescent="0.25">
      <c r="G352" s="424"/>
      <c r="H352" s="424"/>
    </row>
    <row r="353" spans="7:8" s="275" customFormat="1" x14ac:dyDescent="0.25">
      <c r="G353" s="424"/>
      <c r="H353" s="424"/>
    </row>
    <row r="354" spans="7:8" s="275" customFormat="1" x14ac:dyDescent="0.25">
      <c r="G354" s="424"/>
      <c r="H354" s="424"/>
    </row>
    <row r="355" spans="7:8" s="275" customFormat="1" x14ac:dyDescent="0.25">
      <c r="G355" s="424"/>
      <c r="H355" s="424"/>
    </row>
    <row r="356" spans="7:8" s="275" customFormat="1" x14ac:dyDescent="0.25">
      <c r="G356" s="424"/>
      <c r="H356" s="424"/>
    </row>
    <row r="357" spans="7:8" s="275" customFormat="1" x14ac:dyDescent="0.25">
      <c r="G357" s="424"/>
      <c r="H357" s="424"/>
    </row>
    <row r="358" spans="7:8" s="275" customFormat="1" x14ac:dyDescent="0.25">
      <c r="G358" s="424"/>
      <c r="H358" s="424"/>
    </row>
    <row r="359" spans="7:8" s="275" customFormat="1" x14ac:dyDescent="0.25">
      <c r="G359" s="424"/>
      <c r="H359" s="424"/>
    </row>
    <row r="360" spans="7:8" s="275" customFormat="1" x14ac:dyDescent="0.25">
      <c r="G360" s="424"/>
      <c r="H360" s="424"/>
    </row>
    <row r="361" spans="7:8" s="275" customFormat="1" x14ac:dyDescent="0.25">
      <c r="G361" s="424"/>
      <c r="H361" s="424"/>
    </row>
    <row r="362" spans="7:8" s="275" customFormat="1" x14ac:dyDescent="0.25">
      <c r="G362" s="424"/>
      <c r="H362" s="424"/>
    </row>
    <row r="363" spans="7:8" s="275" customFormat="1" x14ac:dyDescent="0.25">
      <c r="G363" s="424"/>
      <c r="H363" s="424"/>
    </row>
    <row r="364" spans="7:8" s="275" customFormat="1" x14ac:dyDescent="0.25">
      <c r="G364" s="424"/>
      <c r="H364" s="424"/>
    </row>
    <row r="365" spans="7:8" s="275" customFormat="1" x14ac:dyDescent="0.25">
      <c r="G365" s="424"/>
      <c r="H365" s="424"/>
    </row>
    <row r="366" spans="7:8" s="275" customFormat="1" x14ac:dyDescent="0.25">
      <c r="G366" s="424"/>
      <c r="H366" s="424"/>
    </row>
    <row r="367" spans="7:8" s="275" customFormat="1" x14ac:dyDescent="0.25">
      <c r="G367" s="424"/>
      <c r="H367" s="424"/>
    </row>
    <row r="368" spans="7:8" s="275" customFormat="1" x14ac:dyDescent="0.25">
      <c r="G368" s="424"/>
      <c r="H368" s="424"/>
    </row>
    <row r="369" spans="7:8" s="275" customFormat="1" x14ac:dyDescent="0.25">
      <c r="G369" s="424"/>
      <c r="H369" s="424"/>
    </row>
    <row r="370" spans="7:8" s="275" customFormat="1" x14ac:dyDescent="0.25">
      <c r="G370" s="424"/>
      <c r="H370" s="424"/>
    </row>
    <row r="371" spans="7:8" s="275" customFormat="1" x14ac:dyDescent="0.25">
      <c r="G371" s="424"/>
      <c r="H371" s="424"/>
    </row>
    <row r="372" spans="7:8" s="275" customFormat="1" x14ac:dyDescent="0.25">
      <c r="G372" s="424"/>
      <c r="H372" s="424"/>
    </row>
    <row r="373" spans="7:8" s="275" customFormat="1" x14ac:dyDescent="0.25">
      <c r="G373" s="424"/>
      <c r="H373" s="424"/>
    </row>
    <row r="374" spans="7:8" s="275" customFormat="1" x14ac:dyDescent="0.25">
      <c r="G374" s="424"/>
      <c r="H374" s="424"/>
    </row>
    <row r="375" spans="7:8" s="275" customFormat="1" x14ac:dyDescent="0.25">
      <c r="G375" s="424"/>
      <c r="H375" s="424"/>
    </row>
    <row r="376" spans="7:8" s="275" customFormat="1" x14ac:dyDescent="0.25">
      <c r="G376" s="424"/>
      <c r="H376" s="424"/>
    </row>
    <row r="377" spans="7:8" s="275" customFormat="1" x14ac:dyDescent="0.25">
      <c r="G377" s="424"/>
      <c r="H377" s="424"/>
    </row>
    <row r="378" spans="7:8" s="275" customFormat="1" x14ac:dyDescent="0.25">
      <c r="G378" s="424"/>
      <c r="H378" s="424"/>
    </row>
    <row r="379" spans="7:8" s="275" customFormat="1" x14ac:dyDescent="0.25">
      <c r="G379" s="424"/>
      <c r="H379" s="424"/>
    </row>
    <row r="380" spans="7:8" s="275" customFormat="1" x14ac:dyDescent="0.25">
      <c r="G380" s="424"/>
      <c r="H380" s="424"/>
    </row>
    <row r="381" spans="7:8" s="275" customFormat="1" x14ac:dyDescent="0.25">
      <c r="G381" s="424"/>
      <c r="H381" s="424"/>
    </row>
    <row r="382" spans="7:8" s="275" customFormat="1" x14ac:dyDescent="0.25">
      <c r="G382" s="424"/>
      <c r="H382" s="424"/>
    </row>
    <row r="383" spans="7:8" s="275" customFormat="1" x14ac:dyDescent="0.25">
      <c r="G383" s="424"/>
      <c r="H383" s="424"/>
    </row>
    <row r="384" spans="7:8" s="275" customFormat="1" x14ac:dyDescent="0.25">
      <c r="G384" s="424"/>
      <c r="H384" s="424"/>
    </row>
    <row r="385" spans="7:8" s="275" customFormat="1" x14ac:dyDescent="0.25">
      <c r="G385" s="424"/>
      <c r="H385" s="424"/>
    </row>
    <row r="386" spans="7:8" s="275" customFormat="1" x14ac:dyDescent="0.25">
      <c r="G386" s="424"/>
      <c r="H386" s="424"/>
    </row>
    <row r="387" spans="7:8" s="275" customFormat="1" x14ac:dyDescent="0.25">
      <c r="G387" s="424"/>
      <c r="H387" s="424"/>
    </row>
    <row r="388" spans="7:8" s="275" customFormat="1" x14ac:dyDescent="0.25">
      <c r="G388" s="424"/>
      <c r="H388" s="424"/>
    </row>
    <row r="389" spans="7:8" s="275" customFormat="1" x14ac:dyDescent="0.25">
      <c r="G389" s="424"/>
      <c r="H389" s="424"/>
    </row>
    <row r="390" spans="7:8" s="275" customFormat="1" x14ac:dyDescent="0.25">
      <c r="G390" s="424"/>
      <c r="H390" s="424"/>
    </row>
    <row r="391" spans="7:8" s="275" customFormat="1" x14ac:dyDescent="0.25">
      <c r="G391" s="424"/>
      <c r="H391" s="424"/>
    </row>
    <row r="392" spans="7:8" s="275" customFormat="1" x14ac:dyDescent="0.25">
      <c r="G392" s="424"/>
      <c r="H392" s="424"/>
    </row>
    <row r="393" spans="7:8" s="275" customFormat="1" x14ac:dyDescent="0.25">
      <c r="G393" s="424"/>
      <c r="H393" s="424"/>
    </row>
    <row r="394" spans="7:8" s="275" customFormat="1" x14ac:dyDescent="0.25">
      <c r="G394" s="424"/>
      <c r="H394" s="424"/>
    </row>
    <row r="395" spans="7:8" s="275" customFormat="1" x14ac:dyDescent="0.25">
      <c r="G395" s="424"/>
      <c r="H395" s="424"/>
    </row>
    <row r="396" spans="7:8" s="275" customFormat="1" x14ac:dyDescent="0.25">
      <c r="G396" s="424"/>
      <c r="H396" s="424"/>
    </row>
    <row r="397" spans="7:8" s="275" customFormat="1" x14ac:dyDescent="0.25">
      <c r="G397" s="424"/>
      <c r="H397" s="424"/>
    </row>
    <row r="398" spans="7:8" s="275" customFormat="1" x14ac:dyDescent="0.25">
      <c r="G398" s="424"/>
      <c r="H398" s="424"/>
    </row>
    <row r="399" spans="7:8" s="275" customFormat="1" x14ac:dyDescent="0.25">
      <c r="G399" s="424"/>
      <c r="H399" s="424"/>
    </row>
    <row r="400" spans="7:8" s="275" customFormat="1" x14ac:dyDescent="0.25">
      <c r="G400" s="424"/>
      <c r="H400" s="424"/>
    </row>
    <row r="401" spans="7:8" s="275" customFormat="1" x14ac:dyDescent="0.25">
      <c r="G401" s="424"/>
      <c r="H401" s="424"/>
    </row>
    <row r="402" spans="7:8" s="275" customFormat="1" x14ac:dyDescent="0.25">
      <c r="G402" s="424"/>
      <c r="H402" s="424"/>
    </row>
    <row r="403" spans="7:8" s="275" customFormat="1" x14ac:dyDescent="0.25">
      <c r="G403" s="424"/>
      <c r="H403" s="424"/>
    </row>
    <row r="404" spans="7:8" s="275" customFormat="1" x14ac:dyDescent="0.25">
      <c r="G404" s="424"/>
      <c r="H404" s="424"/>
    </row>
    <row r="405" spans="7:8" s="275" customFormat="1" x14ac:dyDescent="0.25">
      <c r="G405" s="424"/>
      <c r="H405" s="424"/>
    </row>
    <row r="406" spans="7:8" s="275" customFormat="1" x14ac:dyDescent="0.25">
      <c r="G406" s="424"/>
      <c r="H406" s="424"/>
    </row>
    <row r="407" spans="7:8" s="275" customFormat="1" x14ac:dyDescent="0.25">
      <c r="G407" s="424"/>
      <c r="H407" s="424"/>
    </row>
    <row r="408" spans="7:8" s="275" customFormat="1" x14ac:dyDescent="0.25">
      <c r="G408" s="424"/>
      <c r="H408" s="424"/>
    </row>
    <row r="409" spans="7:8" s="275" customFormat="1" x14ac:dyDescent="0.25">
      <c r="G409" s="424"/>
      <c r="H409" s="424"/>
    </row>
    <row r="410" spans="7:8" s="275" customFormat="1" x14ac:dyDescent="0.25">
      <c r="G410" s="424"/>
      <c r="H410" s="424"/>
    </row>
    <row r="411" spans="7:8" s="275" customFormat="1" x14ac:dyDescent="0.25">
      <c r="G411" s="424"/>
      <c r="H411" s="424"/>
    </row>
    <row r="412" spans="7:8" s="275" customFormat="1" x14ac:dyDescent="0.25">
      <c r="G412" s="424"/>
      <c r="H412" s="424"/>
    </row>
    <row r="413" spans="7:8" s="275" customFormat="1" x14ac:dyDescent="0.25">
      <c r="G413" s="424"/>
      <c r="H413" s="424"/>
    </row>
    <row r="414" spans="7:8" s="275" customFormat="1" x14ac:dyDescent="0.25">
      <c r="G414" s="424"/>
      <c r="H414" s="424"/>
    </row>
    <row r="415" spans="7:8" s="275" customFormat="1" x14ac:dyDescent="0.25">
      <c r="G415" s="424"/>
      <c r="H415" s="424"/>
    </row>
    <row r="416" spans="7:8" s="275" customFormat="1" x14ac:dyDescent="0.25">
      <c r="G416" s="424"/>
      <c r="H416" s="424"/>
    </row>
    <row r="417" spans="7:8" s="275" customFormat="1" x14ac:dyDescent="0.25">
      <c r="G417" s="424"/>
      <c r="H417" s="424"/>
    </row>
    <row r="418" spans="7:8" s="275" customFormat="1" x14ac:dyDescent="0.25">
      <c r="G418" s="424"/>
      <c r="H418" s="424"/>
    </row>
    <row r="419" spans="7:8" s="275" customFormat="1" x14ac:dyDescent="0.25">
      <c r="G419" s="424"/>
      <c r="H419" s="424"/>
    </row>
    <row r="420" spans="7:8" s="275" customFormat="1" x14ac:dyDescent="0.25">
      <c r="G420" s="424"/>
      <c r="H420" s="424"/>
    </row>
    <row r="421" spans="7:8" s="275" customFormat="1" x14ac:dyDescent="0.25">
      <c r="G421" s="424"/>
      <c r="H421" s="424"/>
    </row>
    <row r="422" spans="7:8" s="275" customFormat="1" x14ac:dyDescent="0.25">
      <c r="G422" s="424"/>
      <c r="H422" s="424"/>
    </row>
    <row r="423" spans="7:8" s="275" customFormat="1" x14ac:dyDescent="0.25">
      <c r="G423" s="424"/>
      <c r="H423" s="424"/>
    </row>
    <row r="424" spans="7:8" s="275" customFormat="1" x14ac:dyDescent="0.25">
      <c r="G424" s="424"/>
      <c r="H424" s="424"/>
    </row>
    <row r="425" spans="7:8" s="275" customFormat="1" x14ac:dyDescent="0.25">
      <c r="G425" s="424"/>
      <c r="H425" s="424"/>
    </row>
    <row r="426" spans="7:8" s="275" customFormat="1" x14ac:dyDescent="0.25">
      <c r="G426" s="424"/>
      <c r="H426" s="424"/>
    </row>
    <row r="427" spans="7:8" s="275" customFormat="1" x14ac:dyDescent="0.25">
      <c r="G427" s="424"/>
      <c r="H427" s="424"/>
    </row>
    <row r="428" spans="7:8" s="275" customFormat="1" x14ac:dyDescent="0.25">
      <c r="G428" s="424"/>
      <c r="H428" s="424"/>
    </row>
    <row r="429" spans="7:8" s="275" customFormat="1" x14ac:dyDescent="0.25">
      <c r="G429" s="424"/>
      <c r="H429" s="424"/>
    </row>
    <row r="430" spans="7:8" s="275" customFormat="1" x14ac:dyDescent="0.25">
      <c r="G430" s="424"/>
      <c r="H430" s="424"/>
    </row>
    <row r="431" spans="7:8" s="275" customFormat="1" x14ac:dyDescent="0.25">
      <c r="G431" s="424"/>
      <c r="H431" s="424"/>
    </row>
    <row r="432" spans="7:8" s="275" customFormat="1" x14ac:dyDescent="0.25">
      <c r="G432" s="424"/>
      <c r="H432" s="424"/>
    </row>
    <row r="433" spans="7:8" s="275" customFormat="1" x14ac:dyDescent="0.25">
      <c r="G433" s="424"/>
      <c r="H433" s="424"/>
    </row>
    <row r="434" spans="7:8" s="275" customFormat="1" x14ac:dyDescent="0.25">
      <c r="G434" s="424"/>
      <c r="H434" s="424"/>
    </row>
    <row r="435" spans="7:8" s="275" customFormat="1" x14ac:dyDescent="0.25">
      <c r="G435" s="424"/>
      <c r="H435" s="424"/>
    </row>
    <row r="436" spans="7:8" s="275" customFormat="1" x14ac:dyDescent="0.25">
      <c r="G436" s="424"/>
      <c r="H436" s="424"/>
    </row>
    <row r="437" spans="7:8" s="275" customFormat="1" x14ac:dyDescent="0.25">
      <c r="G437" s="424"/>
      <c r="H437" s="424"/>
    </row>
    <row r="438" spans="7:8" s="275" customFormat="1" x14ac:dyDescent="0.25">
      <c r="G438" s="424"/>
      <c r="H438" s="424"/>
    </row>
    <row r="439" spans="7:8" s="275" customFormat="1" x14ac:dyDescent="0.25">
      <c r="G439" s="424"/>
      <c r="H439" s="424"/>
    </row>
    <row r="440" spans="7:8" s="275" customFormat="1" x14ac:dyDescent="0.25">
      <c r="G440" s="424"/>
      <c r="H440" s="424"/>
    </row>
    <row r="441" spans="7:8" s="275" customFormat="1" x14ac:dyDescent="0.25">
      <c r="G441" s="424"/>
      <c r="H441" s="424"/>
    </row>
    <row r="442" spans="7:8" s="275" customFormat="1" x14ac:dyDescent="0.25">
      <c r="G442" s="424"/>
      <c r="H442" s="424"/>
    </row>
    <row r="443" spans="7:8" s="275" customFormat="1" x14ac:dyDescent="0.25">
      <c r="G443" s="424"/>
      <c r="H443" s="424"/>
    </row>
    <row r="444" spans="7:8" s="275" customFormat="1" x14ac:dyDescent="0.25">
      <c r="G444" s="424"/>
      <c r="H444" s="424"/>
    </row>
    <row r="445" spans="7:8" s="275" customFormat="1" x14ac:dyDescent="0.25">
      <c r="G445" s="424"/>
      <c r="H445" s="424"/>
    </row>
    <row r="446" spans="7:8" s="275" customFormat="1" x14ac:dyDescent="0.25">
      <c r="G446" s="424"/>
      <c r="H446" s="424"/>
    </row>
    <row r="447" spans="7:8" s="275" customFormat="1" x14ac:dyDescent="0.25">
      <c r="G447" s="424"/>
      <c r="H447" s="424"/>
    </row>
    <row r="448" spans="7:8" s="275" customFormat="1" x14ac:dyDescent="0.25">
      <c r="G448" s="424"/>
      <c r="H448" s="424"/>
    </row>
    <row r="449" spans="7:8" s="275" customFormat="1" x14ac:dyDescent="0.25">
      <c r="G449" s="424"/>
      <c r="H449" s="424"/>
    </row>
    <row r="450" spans="7:8" s="275" customFormat="1" x14ac:dyDescent="0.25">
      <c r="G450" s="424"/>
      <c r="H450" s="424"/>
    </row>
    <row r="451" spans="7:8" s="275" customFormat="1" x14ac:dyDescent="0.25">
      <c r="G451" s="424"/>
      <c r="H451" s="424"/>
    </row>
    <row r="452" spans="7:8" s="275" customFormat="1" x14ac:dyDescent="0.25">
      <c r="G452" s="424"/>
      <c r="H452" s="424"/>
    </row>
    <row r="453" spans="7:8" s="275" customFormat="1" x14ac:dyDescent="0.25">
      <c r="G453" s="424"/>
      <c r="H453" s="424"/>
    </row>
    <row r="454" spans="7:8" s="275" customFormat="1" x14ac:dyDescent="0.25">
      <c r="G454" s="424"/>
      <c r="H454" s="424"/>
    </row>
    <row r="455" spans="7:8" s="275" customFormat="1" x14ac:dyDescent="0.25">
      <c r="G455" s="424"/>
      <c r="H455" s="424"/>
    </row>
    <row r="456" spans="7:8" s="275" customFormat="1" x14ac:dyDescent="0.25">
      <c r="G456" s="424"/>
      <c r="H456" s="424"/>
    </row>
    <row r="457" spans="7:8" s="275" customFormat="1" x14ac:dyDescent="0.25">
      <c r="G457" s="424"/>
      <c r="H457" s="424"/>
    </row>
    <row r="458" spans="7:8" s="275" customFormat="1" x14ac:dyDescent="0.25">
      <c r="G458" s="424"/>
      <c r="H458" s="424"/>
    </row>
    <row r="459" spans="7:8" s="275" customFormat="1" x14ac:dyDescent="0.25">
      <c r="G459" s="424"/>
      <c r="H459" s="424"/>
    </row>
    <row r="460" spans="7:8" s="275" customFormat="1" x14ac:dyDescent="0.25">
      <c r="G460" s="424"/>
      <c r="H460" s="424"/>
    </row>
    <row r="461" spans="7:8" s="275" customFormat="1" x14ac:dyDescent="0.25">
      <c r="G461" s="424"/>
      <c r="H461" s="424"/>
    </row>
    <row r="462" spans="7:8" s="275" customFormat="1" x14ac:dyDescent="0.25">
      <c r="G462" s="424"/>
      <c r="H462" s="424"/>
    </row>
    <row r="463" spans="7:8" s="275" customFormat="1" x14ac:dyDescent="0.25">
      <c r="G463" s="424"/>
      <c r="H463" s="424"/>
    </row>
    <row r="464" spans="7:8" s="275" customFormat="1" x14ac:dyDescent="0.25">
      <c r="G464" s="424"/>
      <c r="H464" s="424"/>
    </row>
    <row r="465" spans="7:8" s="275" customFormat="1" x14ac:dyDescent="0.25">
      <c r="G465" s="424"/>
      <c r="H465" s="424"/>
    </row>
    <row r="466" spans="7:8" s="275" customFormat="1" x14ac:dyDescent="0.25">
      <c r="G466" s="424"/>
      <c r="H466" s="424"/>
    </row>
    <row r="467" spans="7:8" s="275" customFormat="1" x14ac:dyDescent="0.25">
      <c r="G467" s="424"/>
      <c r="H467" s="424"/>
    </row>
    <row r="468" spans="7:8" s="275" customFormat="1" x14ac:dyDescent="0.25">
      <c r="G468" s="424"/>
      <c r="H468" s="424"/>
    </row>
    <row r="469" spans="7:8" s="275" customFormat="1" x14ac:dyDescent="0.25">
      <c r="G469" s="424"/>
      <c r="H469" s="424"/>
    </row>
    <row r="470" spans="7:8" s="275" customFormat="1" x14ac:dyDescent="0.25">
      <c r="G470" s="424"/>
      <c r="H470" s="424"/>
    </row>
    <row r="471" spans="7:8" s="275" customFormat="1" x14ac:dyDescent="0.25">
      <c r="G471" s="424"/>
      <c r="H471" s="424"/>
    </row>
    <row r="472" spans="7:8" s="275" customFormat="1" x14ac:dyDescent="0.25">
      <c r="G472" s="424"/>
      <c r="H472" s="424"/>
    </row>
    <row r="473" spans="7:8" s="275" customFormat="1" x14ac:dyDescent="0.25">
      <c r="G473" s="424"/>
      <c r="H473" s="424"/>
    </row>
    <row r="474" spans="7:8" s="275" customFormat="1" x14ac:dyDescent="0.25">
      <c r="G474" s="424"/>
      <c r="H474" s="424"/>
    </row>
    <row r="475" spans="7:8" s="275" customFormat="1" x14ac:dyDescent="0.25">
      <c r="G475" s="424"/>
      <c r="H475" s="424"/>
    </row>
    <row r="476" spans="7:8" s="275" customFormat="1" x14ac:dyDescent="0.25">
      <c r="G476" s="424"/>
      <c r="H476" s="424"/>
    </row>
    <row r="477" spans="7:8" s="275" customFormat="1" x14ac:dyDescent="0.25">
      <c r="G477" s="424"/>
      <c r="H477" s="424"/>
    </row>
    <row r="478" spans="7:8" s="275" customFormat="1" x14ac:dyDescent="0.25">
      <c r="G478" s="424"/>
      <c r="H478" s="424"/>
    </row>
    <row r="479" spans="7:8" s="275" customFormat="1" x14ac:dyDescent="0.25">
      <c r="G479" s="424"/>
      <c r="H479" s="424"/>
    </row>
    <row r="480" spans="7:8" s="275" customFormat="1" x14ac:dyDescent="0.25">
      <c r="G480" s="424"/>
      <c r="H480" s="424"/>
    </row>
    <row r="481" spans="7:8" s="275" customFormat="1" x14ac:dyDescent="0.25">
      <c r="G481" s="424"/>
      <c r="H481" s="424"/>
    </row>
    <row r="482" spans="7:8" s="275" customFormat="1" x14ac:dyDescent="0.25">
      <c r="G482" s="424"/>
      <c r="H482" s="424"/>
    </row>
    <row r="483" spans="7:8" s="275" customFormat="1" x14ac:dyDescent="0.25">
      <c r="G483" s="424"/>
      <c r="H483" s="424"/>
    </row>
    <row r="484" spans="7:8" s="275" customFormat="1" x14ac:dyDescent="0.25">
      <c r="G484" s="424"/>
      <c r="H484" s="424"/>
    </row>
    <row r="485" spans="7:8" s="275" customFormat="1" x14ac:dyDescent="0.25">
      <c r="G485" s="424"/>
      <c r="H485" s="424"/>
    </row>
    <row r="486" spans="7:8" s="275" customFormat="1" x14ac:dyDescent="0.25">
      <c r="G486" s="424"/>
      <c r="H486" s="424"/>
    </row>
    <row r="487" spans="7:8" s="275" customFormat="1" x14ac:dyDescent="0.25">
      <c r="G487" s="424"/>
      <c r="H487" s="424"/>
    </row>
    <row r="488" spans="7:8" s="275" customFormat="1" x14ac:dyDescent="0.25">
      <c r="G488" s="424"/>
      <c r="H488" s="424"/>
    </row>
    <row r="489" spans="7:8" s="275" customFormat="1" x14ac:dyDescent="0.25">
      <c r="G489" s="424"/>
      <c r="H489" s="424"/>
    </row>
    <row r="490" spans="7:8" s="275" customFormat="1" x14ac:dyDescent="0.25">
      <c r="G490" s="424"/>
      <c r="H490" s="424"/>
    </row>
    <row r="491" spans="7:8" s="275" customFormat="1" x14ac:dyDescent="0.25">
      <c r="G491" s="424"/>
      <c r="H491" s="424"/>
    </row>
    <row r="492" spans="7:8" s="275" customFormat="1" x14ac:dyDescent="0.25">
      <c r="G492" s="424"/>
      <c r="H492" s="424"/>
    </row>
    <row r="493" spans="7:8" s="275" customFormat="1" x14ac:dyDescent="0.25">
      <c r="G493" s="424"/>
      <c r="H493" s="424"/>
    </row>
    <row r="494" spans="7:8" s="275" customFormat="1" x14ac:dyDescent="0.25">
      <c r="G494" s="424"/>
      <c r="H494" s="424"/>
    </row>
    <row r="495" spans="7:8" s="275" customFormat="1" x14ac:dyDescent="0.25">
      <c r="G495" s="424"/>
      <c r="H495" s="424"/>
    </row>
    <row r="496" spans="7:8" s="275" customFormat="1" x14ac:dyDescent="0.25">
      <c r="G496" s="424"/>
      <c r="H496" s="424"/>
    </row>
    <row r="497" spans="7:8" s="275" customFormat="1" x14ac:dyDescent="0.25">
      <c r="G497" s="424"/>
      <c r="H497" s="424"/>
    </row>
    <row r="498" spans="7:8" s="275" customFormat="1" x14ac:dyDescent="0.25">
      <c r="G498" s="424"/>
      <c r="H498" s="424"/>
    </row>
    <row r="499" spans="7:8" s="275" customFormat="1" x14ac:dyDescent="0.25">
      <c r="G499" s="424"/>
      <c r="H499" s="424"/>
    </row>
    <row r="500" spans="7:8" s="275" customFormat="1" x14ac:dyDescent="0.25">
      <c r="G500" s="424"/>
      <c r="H500" s="424"/>
    </row>
    <row r="501" spans="7:8" s="275" customFormat="1" x14ac:dyDescent="0.25">
      <c r="G501" s="424"/>
      <c r="H501" s="424"/>
    </row>
    <row r="502" spans="7:8" s="275" customFormat="1" x14ac:dyDescent="0.25">
      <c r="G502" s="424"/>
      <c r="H502" s="424"/>
    </row>
    <row r="503" spans="7:8" s="275" customFormat="1" x14ac:dyDescent="0.25">
      <c r="G503" s="424"/>
      <c r="H503" s="424"/>
    </row>
    <row r="504" spans="7:8" s="275" customFormat="1" x14ac:dyDescent="0.25">
      <c r="G504" s="424"/>
      <c r="H504" s="424"/>
    </row>
    <row r="505" spans="7:8" s="275" customFormat="1" x14ac:dyDescent="0.25">
      <c r="G505" s="424"/>
      <c r="H505" s="424"/>
    </row>
    <row r="506" spans="7:8" s="275" customFormat="1" x14ac:dyDescent="0.25">
      <c r="G506" s="424"/>
      <c r="H506" s="424"/>
    </row>
    <row r="507" spans="7:8" s="275" customFormat="1" x14ac:dyDescent="0.25">
      <c r="G507" s="424"/>
      <c r="H507" s="424"/>
    </row>
    <row r="508" spans="7:8" s="275" customFormat="1" x14ac:dyDescent="0.25">
      <c r="G508" s="424"/>
      <c r="H508" s="424"/>
    </row>
    <row r="509" spans="7:8" s="275" customFormat="1" x14ac:dyDescent="0.25">
      <c r="G509" s="424"/>
      <c r="H509" s="424"/>
    </row>
    <row r="510" spans="7:8" s="275" customFormat="1" x14ac:dyDescent="0.25">
      <c r="G510" s="424"/>
      <c r="H510" s="424"/>
    </row>
    <row r="511" spans="7:8" s="275" customFormat="1" x14ac:dyDescent="0.25">
      <c r="G511" s="424"/>
      <c r="H511" s="424"/>
    </row>
    <row r="512" spans="7:8" s="275" customFormat="1" x14ac:dyDescent="0.25">
      <c r="G512" s="424"/>
      <c r="H512" s="424"/>
    </row>
    <row r="513" spans="7:8" s="275" customFormat="1" x14ac:dyDescent="0.25">
      <c r="G513" s="424"/>
      <c r="H513" s="424"/>
    </row>
    <row r="514" spans="7:8" s="275" customFormat="1" x14ac:dyDescent="0.25">
      <c r="G514" s="424"/>
      <c r="H514" s="424"/>
    </row>
    <row r="515" spans="7:8" s="275" customFormat="1" x14ac:dyDescent="0.25">
      <c r="G515" s="424"/>
      <c r="H515" s="424"/>
    </row>
    <row r="516" spans="7:8" s="275" customFormat="1" x14ac:dyDescent="0.25">
      <c r="G516" s="424"/>
      <c r="H516" s="424"/>
    </row>
    <row r="517" spans="7:8" s="275" customFormat="1" x14ac:dyDescent="0.25">
      <c r="G517" s="424"/>
      <c r="H517" s="424"/>
    </row>
    <row r="518" spans="7:8" s="275" customFormat="1" x14ac:dyDescent="0.25">
      <c r="G518" s="424"/>
      <c r="H518" s="424"/>
    </row>
    <row r="519" spans="7:8" s="275" customFormat="1" x14ac:dyDescent="0.25">
      <c r="G519" s="424"/>
      <c r="H519" s="424"/>
    </row>
    <row r="520" spans="7:8" s="275" customFormat="1" x14ac:dyDescent="0.25">
      <c r="G520" s="424"/>
      <c r="H520" s="424"/>
    </row>
    <row r="521" spans="7:8" s="275" customFormat="1" x14ac:dyDescent="0.25">
      <c r="G521" s="424"/>
      <c r="H521" s="424"/>
    </row>
    <row r="522" spans="7:8" s="275" customFormat="1" x14ac:dyDescent="0.25">
      <c r="G522" s="424"/>
      <c r="H522" s="424"/>
    </row>
    <row r="523" spans="7:8" s="275" customFormat="1" x14ac:dyDescent="0.25">
      <c r="G523" s="424"/>
      <c r="H523" s="424"/>
    </row>
    <row r="524" spans="7:8" s="275" customFormat="1" x14ac:dyDescent="0.25">
      <c r="G524" s="424"/>
      <c r="H524" s="424"/>
    </row>
    <row r="525" spans="7:8" s="275" customFormat="1" x14ac:dyDescent="0.25">
      <c r="G525" s="424"/>
      <c r="H525" s="424"/>
    </row>
    <row r="526" spans="7:8" s="275" customFormat="1" x14ac:dyDescent="0.25">
      <c r="G526" s="424"/>
      <c r="H526" s="424"/>
    </row>
    <row r="527" spans="7:8" s="275" customFormat="1" x14ac:dyDescent="0.25">
      <c r="G527" s="424"/>
      <c r="H527" s="424"/>
    </row>
    <row r="528" spans="7:8" s="275" customFormat="1" x14ac:dyDescent="0.25">
      <c r="G528" s="424"/>
      <c r="H528" s="424"/>
    </row>
    <row r="529" spans="7:8" s="275" customFormat="1" x14ac:dyDescent="0.25">
      <c r="G529" s="424"/>
      <c r="H529" s="424"/>
    </row>
    <row r="530" spans="7:8" s="275" customFormat="1" x14ac:dyDescent="0.25">
      <c r="G530" s="424"/>
      <c r="H530" s="424"/>
    </row>
    <row r="531" spans="7:8" s="275" customFormat="1" x14ac:dyDescent="0.25">
      <c r="G531" s="424"/>
      <c r="H531" s="424"/>
    </row>
    <row r="532" spans="7:8" s="275" customFormat="1" x14ac:dyDescent="0.25">
      <c r="G532" s="424"/>
      <c r="H532" s="424"/>
    </row>
    <row r="533" spans="7:8" s="275" customFormat="1" x14ac:dyDescent="0.25">
      <c r="G533" s="424"/>
      <c r="H533" s="424"/>
    </row>
    <row r="534" spans="7:8" s="275" customFormat="1" x14ac:dyDescent="0.25">
      <c r="G534" s="424"/>
      <c r="H534" s="424"/>
    </row>
    <row r="535" spans="7:8" s="275" customFormat="1" x14ac:dyDescent="0.25">
      <c r="G535" s="424"/>
      <c r="H535" s="424"/>
    </row>
    <row r="536" spans="7:8" s="275" customFormat="1" x14ac:dyDescent="0.25">
      <c r="G536" s="424"/>
      <c r="H536" s="424"/>
    </row>
    <row r="537" spans="7:8" s="275" customFormat="1" x14ac:dyDescent="0.25">
      <c r="G537" s="424"/>
      <c r="H537" s="424"/>
    </row>
    <row r="538" spans="7:8" s="275" customFormat="1" x14ac:dyDescent="0.25">
      <c r="G538" s="424"/>
      <c r="H538" s="424"/>
    </row>
    <row r="539" spans="7:8" s="275" customFormat="1" x14ac:dyDescent="0.25">
      <c r="G539" s="424"/>
      <c r="H539" s="424"/>
    </row>
    <row r="540" spans="7:8" s="275" customFormat="1" x14ac:dyDescent="0.25">
      <c r="G540" s="424"/>
      <c r="H540" s="424"/>
    </row>
    <row r="541" spans="7:8" s="275" customFormat="1" x14ac:dyDescent="0.25">
      <c r="G541" s="424"/>
      <c r="H541" s="424"/>
    </row>
    <row r="542" spans="7:8" s="275" customFormat="1" x14ac:dyDescent="0.25">
      <c r="G542" s="424"/>
      <c r="H542" s="424"/>
    </row>
    <row r="543" spans="7:8" s="275" customFormat="1" x14ac:dyDescent="0.25">
      <c r="G543" s="424"/>
      <c r="H543" s="424"/>
    </row>
    <row r="544" spans="7:8" s="275" customFormat="1" x14ac:dyDescent="0.25">
      <c r="G544" s="424"/>
      <c r="H544" s="424"/>
    </row>
    <row r="545" spans="7:8" s="275" customFormat="1" x14ac:dyDescent="0.25">
      <c r="G545" s="424"/>
      <c r="H545" s="424"/>
    </row>
    <row r="546" spans="7:8" s="275" customFormat="1" x14ac:dyDescent="0.25">
      <c r="G546" s="424"/>
      <c r="H546" s="424"/>
    </row>
    <row r="547" spans="7:8" s="275" customFormat="1" x14ac:dyDescent="0.25">
      <c r="G547" s="424"/>
      <c r="H547" s="424"/>
    </row>
    <row r="548" spans="7:8" s="275" customFormat="1" x14ac:dyDescent="0.25">
      <c r="G548" s="424"/>
      <c r="H548" s="424"/>
    </row>
    <row r="549" spans="7:8" s="275" customFormat="1" x14ac:dyDescent="0.25">
      <c r="G549" s="424"/>
      <c r="H549" s="424"/>
    </row>
    <row r="550" spans="7:8" s="275" customFormat="1" x14ac:dyDescent="0.25">
      <c r="G550" s="424"/>
      <c r="H550" s="424"/>
    </row>
    <row r="551" spans="7:8" s="275" customFormat="1" x14ac:dyDescent="0.25">
      <c r="G551" s="424"/>
      <c r="H551" s="424"/>
    </row>
    <row r="552" spans="7:8" s="275" customFormat="1" x14ac:dyDescent="0.25">
      <c r="G552" s="424"/>
      <c r="H552" s="424"/>
    </row>
    <row r="553" spans="7:8" s="275" customFormat="1" x14ac:dyDescent="0.25">
      <c r="G553" s="424"/>
      <c r="H553" s="424"/>
    </row>
    <row r="554" spans="7:8" s="275" customFormat="1" x14ac:dyDescent="0.25">
      <c r="G554" s="424"/>
      <c r="H554" s="424"/>
    </row>
    <row r="555" spans="7:8" s="275" customFormat="1" x14ac:dyDescent="0.25">
      <c r="G555" s="424"/>
      <c r="H555" s="424"/>
    </row>
    <row r="556" spans="7:8" s="275" customFormat="1" x14ac:dyDescent="0.25">
      <c r="G556" s="424"/>
      <c r="H556" s="424"/>
    </row>
    <row r="557" spans="7:8" s="275" customFormat="1" x14ac:dyDescent="0.25">
      <c r="G557" s="424"/>
      <c r="H557" s="424"/>
    </row>
    <row r="558" spans="7:8" s="275" customFormat="1" x14ac:dyDescent="0.25">
      <c r="G558" s="424"/>
      <c r="H558" s="424"/>
    </row>
    <row r="559" spans="7:8" s="275" customFormat="1" x14ac:dyDescent="0.25">
      <c r="G559" s="424"/>
      <c r="H559" s="424"/>
    </row>
    <row r="560" spans="7:8" s="275" customFormat="1" x14ac:dyDescent="0.25">
      <c r="G560" s="424"/>
      <c r="H560" s="424"/>
    </row>
    <row r="561" spans="7:8" s="275" customFormat="1" x14ac:dyDescent="0.25">
      <c r="G561" s="424"/>
      <c r="H561" s="424"/>
    </row>
    <row r="562" spans="7:8" s="275" customFormat="1" x14ac:dyDescent="0.25">
      <c r="G562" s="424"/>
      <c r="H562" s="424"/>
    </row>
    <row r="563" spans="7:8" s="275" customFormat="1" x14ac:dyDescent="0.25">
      <c r="G563" s="424"/>
      <c r="H563" s="424"/>
    </row>
    <row r="564" spans="7:8" s="275" customFormat="1" x14ac:dyDescent="0.25">
      <c r="G564" s="424"/>
      <c r="H564" s="424"/>
    </row>
    <row r="565" spans="7:8" s="275" customFormat="1" x14ac:dyDescent="0.25">
      <c r="G565" s="424"/>
      <c r="H565" s="424"/>
    </row>
    <row r="566" spans="7:8" s="275" customFormat="1" x14ac:dyDescent="0.25">
      <c r="G566" s="424"/>
      <c r="H566" s="424"/>
    </row>
    <row r="567" spans="7:8" s="275" customFormat="1" x14ac:dyDescent="0.25">
      <c r="G567" s="424"/>
      <c r="H567" s="424"/>
    </row>
    <row r="568" spans="7:8" s="275" customFormat="1" x14ac:dyDescent="0.25">
      <c r="G568" s="424"/>
      <c r="H568" s="424"/>
    </row>
    <row r="569" spans="7:8" s="275" customFormat="1" x14ac:dyDescent="0.25">
      <c r="G569" s="424"/>
      <c r="H569" s="424"/>
    </row>
    <row r="570" spans="7:8" s="275" customFormat="1" x14ac:dyDescent="0.25">
      <c r="G570" s="424"/>
      <c r="H570" s="424"/>
    </row>
    <row r="571" spans="7:8" s="275" customFormat="1" x14ac:dyDescent="0.25">
      <c r="G571" s="424"/>
      <c r="H571" s="424"/>
    </row>
    <row r="572" spans="7:8" s="275" customFormat="1" x14ac:dyDescent="0.25">
      <c r="G572" s="424"/>
      <c r="H572" s="424"/>
    </row>
    <row r="573" spans="7:8" s="275" customFormat="1" x14ac:dyDescent="0.25">
      <c r="G573" s="424"/>
      <c r="H573" s="424"/>
    </row>
    <row r="574" spans="7:8" s="275" customFormat="1" x14ac:dyDescent="0.25">
      <c r="G574" s="424"/>
      <c r="H574" s="424"/>
    </row>
    <row r="575" spans="7:8" s="275" customFormat="1" x14ac:dyDescent="0.25">
      <c r="G575" s="424"/>
      <c r="H575" s="424"/>
    </row>
    <row r="576" spans="7:8" s="275" customFormat="1" x14ac:dyDescent="0.25">
      <c r="G576" s="424"/>
      <c r="H576" s="424"/>
    </row>
    <row r="577" spans="7:8" s="275" customFormat="1" x14ac:dyDescent="0.25">
      <c r="G577" s="424"/>
      <c r="H577" s="424"/>
    </row>
    <row r="578" spans="7:8" s="275" customFormat="1" x14ac:dyDescent="0.25">
      <c r="G578" s="424"/>
      <c r="H578" s="424"/>
    </row>
    <row r="579" spans="7:8" s="275" customFormat="1" x14ac:dyDescent="0.25">
      <c r="G579" s="424"/>
      <c r="H579" s="424"/>
    </row>
    <row r="580" spans="7:8" s="275" customFormat="1" x14ac:dyDescent="0.25">
      <c r="G580" s="424"/>
      <c r="H580" s="424"/>
    </row>
    <row r="581" spans="7:8" s="275" customFormat="1" x14ac:dyDescent="0.25">
      <c r="G581" s="424"/>
      <c r="H581" s="424"/>
    </row>
    <row r="582" spans="7:8" s="275" customFormat="1" x14ac:dyDescent="0.25">
      <c r="G582" s="424"/>
      <c r="H582" s="424"/>
    </row>
    <row r="583" spans="7:8" s="275" customFormat="1" x14ac:dyDescent="0.25">
      <c r="G583" s="424"/>
      <c r="H583" s="424"/>
    </row>
    <row r="584" spans="7:8" s="275" customFormat="1" x14ac:dyDescent="0.25">
      <c r="G584" s="424"/>
      <c r="H584" s="424"/>
    </row>
    <row r="585" spans="7:8" s="275" customFormat="1" x14ac:dyDescent="0.25">
      <c r="G585" s="424"/>
      <c r="H585" s="424"/>
    </row>
    <row r="586" spans="7:8" s="275" customFormat="1" x14ac:dyDescent="0.25">
      <c r="G586" s="424"/>
      <c r="H586" s="424"/>
    </row>
    <row r="587" spans="7:8" s="275" customFormat="1" x14ac:dyDescent="0.25">
      <c r="G587" s="424"/>
      <c r="H587" s="424"/>
    </row>
    <row r="588" spans="7:8" s="275" customFormat="1" x14ac:dyDescent="0.25">
      <c r="G588" s="424"/>
      <c r="H588" s="424"/>
    </row>
    <row r="589" spans="7:8" s="275" customFormat="1" x14ac:dyDescent="0.25">
      <c r="G589" s="424"/>
      <c r="H589" s="424"/>
    </row>
    <row r="590" spans="7:8" s="275" customFormat="1" x14ac:dyDescent="0.25">
      <c r="G590" s="424"/>
      <c r="H590" s="424"/>
    </row>
    <row r="591" spans="7:8" s="275" customFormat="1" x14ac:dyDescent="0.25">
      <c r="G591" s="424"/>
      <c r="H591" s="424"/>
    </row>
    <row r="592" spans="7:8" s="275" customFormat="1" x14ac:dyDescent="0.25">
      <c r="G592" s="424"/>
      <c r="H592" s="424"/>
    </row>
    <row r="593" spans="6:9" x14ac:dyDescent="0.25">
      <c r="F593" s="275"/>
      <c r="G593" s="424"/>
      <c r="H593" s="424"/>
      <c r="I593" s="275"/>
    </row>
    <row r="594" spans="6:9" x14ac:dyDescent="0.25">
      <c r="F594" s="275"/>
      <c r="G594" s="424"/>
      <c r="H594" s="424"/>
      <c r="I594" s="275"/>
    </row>
    <row r="595" spans="6:9" x14ac:dyDescent="0.25">
      <c r="F595" s="275"/>
      <c r="G595" s="424"/>
      <c r="H595" s="424"/>
      <c r="I595" s="275"/>
    </row>
    <row r="596" spans="6:9" x14ac:dyDescent="0.25">
      <c r="F596" s="275"/>
      <c r="G596" s="424"/>
      <c r="H596" s="424"/>
      <c r="I596" s="275"/>
    </row>
    <row r="597" spans="6:9" x14ac:dyDescent="0.25">
      <c r="F597" s="275"/>
      <c r="G597" s="424"/>
      <c r="H597" s="424"/>
      <c r="I597" s="275"/>
    </row>
    <row r="598" spans="6:9" x14ac:dyDescent="0.25">
      <c r="H598" s="424"/>
      <c r="I598" s="275"/>
    </row>
    <row r="599" spans="6:9" x14ac:dyDescent="0.25">
      <c r="H599" s="424"/>
      <c r="I599" s="275"/>
    </row>
    <row r="600" spans="6:9" x14ac:dyDescent="0.25">
      <c r="H600" s="424"/>
      <c r="I600" s="275"/>
    </row>
    <row r="601" spans="6:9" x14ac:dyDescent="0.25">
      <c r="H601" s="424"/>
      <c r="I601" s="275"/>
    </row>
    <row r="602" spans="6:9" x14ac:dyDescent="0.25">
      <c r="H602" s="424"/>
      <c r="I602" s="275"/>
    </row>
    <row r="603" spans="6:9" x14ac:dyDescent="0.25">
      <c r="H603" s="424"/>
      <c r="I603" s="275"/>
    </row>
    <row r="604" spans="6:9" x14ac:dyDescent="0.25">
      <c r="H604" s="424"/>
      <c r="I604" s="275"/>
    </row>
    <row r="605" spans="6:9" x14ac:dyDescent="0.25">
      <c r="H605" s="424"/>
      <c r="I605" s="275"/>
    </row>
    <row r="606" spans="6:9" x14ac:dyDescent="0.25">
      <c r="H606" s="424"/>
      <c r="I606" s="275"/>
    </row>
    <row r="607" spans="6:9" x14ac:dyDescent="0.25">
      <c r="H607" s="424"/>
      <c r="I607" s="275"/>
    </row>
    <row r="608" spans="6:9" x14ac:dyDescent="0.25">
      <c r="H608" s="424"/>
      <c r="I608" s="275"/>
    </row>
    <row r="609" spans="8:9" x14ac:dyDescent="0.25">
      <c r="H609" s="424"/>
      <c r="I609" s="275"/>
    </row>
    <row r="610" spans="8:9" x14ac:dyDescent="0.25">
      <c r="H610" s="424"/>
      <c r="I610" s="275"/>
    </row>
  </sheetData>
  <mergeCells count="2">
    <mergeCell ref="D2:E2"/>
    <mergeCell ref="F2:I2"/>
  </mergeCells>
  <pageMargins left="0.25" right="0.25" top="0.75" bottom="0.75" header="0.3" footer="0.3"/>
  <pageSetup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J350"/>
  <sheetViews>
    <sheetView zoomScaleNormal="100" workbookViewId="0">
      <selection activeCell="E10" sqref="E10"/>
    </sheetView>
  </sheetViews>
  <sheetFormatPr defaultColWidth="9.1796875" defaultRowHeight="11.5" x14ac:dyDescent="0.25"/>
  <cols>
    <col min="1" max="1" width="6.81640625" style="32" bestFit="1" customWidth="1"/>
    <col min="2" max="2" width="10.54296875" style="32" customWidth="1"/>
    <col min="3" max="3" width="9.1796875" style="32"/>
    <col min="4" max="4" width="12.81640625" style="32" customWidth="1"/>
    <col min="5" max="5" width="13.26953125" style="32" bestFit="1" customWidth="1"/>
    <col min="6" max="6" width="13.453125" style="32" customWidth="1"/>
    <col min="7" max="7" width="5.81640625" style="32" bestFit="1" customWidth="1"/>
    <col min="8" max="8" width="7" style="32" bestFit="1" customWidth="1"/>
    <col min="9" max="9" width="4" style="32" bestFit="1" customWidth="1"/>
    <col min="10" max="10" width="5.81640625" style="32" bestFit="1" customWidth="1"/>
    <col min="11" max="11" width="5.7265625" style="32" customWidth="1"/>
    <col min="12" max="12" width="5.81640625" style="32" bestFit="1" customWidth="1"/>
    <col min="13" max="13" width="7" style="32" bestFit="1" customWidth="1"/>
    <col min="14" max="14" width="7.81640625" style="32" bestFit="1" customWidth="1"/>
    <col min="15" max="16" width="5.26953125" style="32" bestFit="1" customWidth="1"/>
    <col min="17" max="17" width="5.81640625" style="32" bestFit="1" customWidth="1"/>
    <col min="18" max="18" width="6.7265625" style="32" bestFit="1" customWidth="1"/>
    <col min="19" max="19" width="4.26953125" style="32" bestFit="1" customWidth="1"/>
    <col min="20" max="20" width="5.81640625" style="32" bestFit="1" customWidth="1"/>
    <col min="21" max="21" width="4.81640625" style="32" customWidth="1"/>
    <col min="22" max="22" width="5.81640625" style="32" bestFit="1" customWidth="1"/>
    <col min="23" max="23" width="6.7265625" style="32" bestFit="1" customWidth="1"/>
    <col min="24" max="24" width="7.81640625" style="32" bestFit="1" customWidth="1"/>
    <col min="25" max="25" width="5.26953125" style="32" bestFit="1" customWidth="1"/>
    <col min="26" max="26" width="5.81640625" style="32" customWidth="1"/>
    <col min="27" max="27" width="5.81640625" style="32" bestFit="1" customWidth="1"/>
    <col min="28" max="28" width="7" style="32" bestFit="1" customWidth="1"/>
    <col min="29" max="29" width="7.81640625" style="163" bestFit="1" customWidth="1"/>
    <col min="30" max="30" width="5.81640625" style="163" bestFit="1" customWidth="1"/>
    <col min="31" max="31" width="5.7265625" style="32" customWidth="1"/>
    <col min="32" max="32" width="5.81640625" style="32" bestFit="1" customWidth="1"/>
    <col min="33" max="33" width="6.7265625" style="32" bestFit="1" customWidth="1"/>
    <col min="34" max="34" width="4.26953125" style="32" bestFit="1" customWidth="1"/>
    <col min="35" max="35" width="5.26953125" style="32" bestFit="1" customWidth="1"/>
    <col min="36" max="36" width="5.54296875" style="32" customWidth="1"/>
    <col min="37" max="16384" width="9.1796875" style="32"/>
  </cols>
  <sheetData>
    <row r="1" spans="1:36" ht="13.5" customHeight="1" x14ac:dyDescent="0.25">
      <c r="G1" s="533" t="s">
        <v>1254</v>
      </c>
      <c r="H1" s="534"/>
      <c r="I1" s="534"/>
      <c r="J1" s="534"/>
      <c r="K1" s="535"/>
      <c r="L1" s="527" t="s">
        <v>1268</v>
      </c>
      <c r="M1" s="528"/>
      <c r="N1" s="528"/>
      <c r="O1" s="528"/>
      <c r="P1" s="529"/>
      <c r="Q1" s="527" t="s">
        <v>1269</v>
      </c>
      <c r="R1" s="528"/>
      <c r="S1" s="528"/>
      <c r="T1" s="528"/>
      <c r="U1" s="529"/>
      <c r="V1" s="527" t="s">
        <v>1283</v>
      </c>
      <c r="W1" s="528"/>
      <c r="X1" s="528"/>
      <c r="Y1" s="528"/>
      <c r="Z1" s="528"/>
      <c r="AA1" s="527" t="s">
        <v>1291</v>
      </c>
      <c r="AB1" s="528"/>
      <c r="AC1" s="528"/>
      <c r="AD1" s="528"/>
      <c r="AE1" s="529"/>
      <c r="AF1" s="527" t="s">
        <v>1313</v>
      </c>
      <c r="AG1" s="528"/>
      <c r="AH1" s="528"/>
      <c r="AI1" s="528"/>
      <c r="AJ1" s="529"/>
    </row>
    <row r="2" spans="1:36" ht="12" thickBot="1" x14ac:dyDescent="0.3">
      <c r="G2" s="536"/>
      <c r="H2" s="537"/>
      <c r="I2" s="537"/>
      <c r="J2" s="537"/>
      <c r="K2" s="538"/>
      <c r="L2" s="530"/>
      <c r="M2" s="531"/>
      <c r="N2" s="531"/>
      <c r="O2" s="531"/>
      <c r="P2" s="532"/>
      <c r="Q2" s="530"/>
      <c r="R2" s="531"/>
      <c r="S2" s="531"/>
      <c r="T2" s="531"/>
      <c r="U2" s="532"/>
      <c r="V2" s="530"/>
      <c r="W2" s="531"/>
      <c r="X2" s="531"/>
      <c r="Y2" s="531"/>
      <c r="Z2" s="531"/>
      <c r="AA2" s="530"/>
      <c r="AB2" s="531"/>
      <c r="AC2" s="531"/>
      <c r="AD2" s="531"/>
      <c r="AE2" s="532"/>
      <c r="AF2" s="530"/>
      <c r="AG2" s="531"/>
      <c r="AH2" s="531"/>
      <c r="AI2" s="531"/>
      <c r="AJ2" s="532"/>
    </row>
    <row r="3" spans="1:36" s="168" customFormat="1" ht="42" customHeight="1" thickBot="1" x14ac:dyDescent="0.3">
      <c r="A3" s="158" t="s">
        <v>1255</v>
      </c>
      <c r="B3" s="159" t="s">
        <v>507</v>
      </c>
      <c r="C3" s="160" t="s">
        <v>1</v>
      </c>
      <c r="D3" s="160" t="s">
        <v>2</v>
      </c>
      <c r="E3" s="160" t="s">
        <v>4</v>
      </c>
      <c r="F3" s="161" t="s">
        <v>508</v>
      </c>
      <c r="G3" s="118" t="s">
        <v>519</v>
      </c>
      <c r="H3" s="119" t="s">
        <v>520</v>
      </c>
      <c r="I3" s="119" t="s">
        <v>515</v>
      </c>
      <c r="J3" s="119" t="s">
        <v>516</v>
      </c>
      <c r="K3" s="122" t="s">
        <v>517</v>
      </c>
      <c r="L3" s="54" t="s">
        <v>519</v>
      </c>
      <c r="M3" s="55" t="s">
        <v>520</v>
      </c>
      <c r="N3" s="55" t="s">
        <v>515</v>
      </c>
      <c r="O3" s="55" t="s">
        <v>516</v>
      </c>
      <c r="P3" s="124" t="s">
        <v>517</v>
      </c>
      <c r="Q3" s="54" t="s">
        <v>519</v>
      </c>
      <c r="R3" s="55" t="s">
        <v>520</v>
      </c>
      <c r="S3" s="55" t="s">
        <v>515</v>
      </c>
      <c r="T3" s="55" t="s">
        <v>516</v>
      </c>
      <c r="U3" s="157" t="s">
        <v>517</v>
      </c>
      <c r="V3" s="54" t="s">
        <v>519</v>
      </c>
      <c r="W3" s="55" t="s">
        <v>520</v>
      </c>
      <c r="X3" s="55" t="s">
        <v>515</v>
      </c>
      <c r="Y3" s="55" t="s">
        <v>516</v>
      </c>
      <c r="Z3" s="157" t="s">
        <v>517</v>
      </c>
      <c r="AA3" s="54" t="s">
        <v>519</v>
      </c>
      <c r="AB3" s="55" t="s">
        <v>520</v>
      </c>
      <c r="AC3" s="164" t="s">
        <v>515</v>
      </c>
      <c r="AD3" s="164" t="s">
        <v>516</v>
      </c>
      <c r="AE3" s="124" t="s">
        <v>517</v>
      </c>
      <c r="AF3" s="54" t="s">
        <v>519</v>
      </c>
      <c r="AG3" s="55" t="s">
        <v>520</v>
      </c>
      <c r="AH3" s="164" t="s">
        <v>515</v>
      </c>
      <c r="AI3" s="164" t="s">
        <v>516</v>
      </c>
      <c r="AJ3" s="124" t="s">
        <v>517</v>
      </c>
    </row>
    <row r="4" spans="1:36" x14ac:dyDescent="0.25">
      <c r="A4" s="162">
        <v>1</v>
      </c>
      <c r="B4" s="143" t="s">
        <v>545</v>
      </c>
      <c r="C4" s="143" t="s">
        <v>174</v>
      </c>
      <c r="D4" s="143" t="s">
        <v>175</v>
      </c>
      <c r="E4" s="143" t="s">
        <v>69</v>
      </c>
      <c r="F4" s="144" t="s">
        <v>44</v>
      </c>
      <c r="G4" s="109">
        <f t="shared" ref="G4:G67" si="0">SUM(V4,Q4,L4,AA4,AF4)</f>
        <v>10</v>
      </c>
      <c r="H4" s="110">
        <f t="shared" ref="H4:H67" si="1">SUM(W4,R4,M4,AB4,AG4)</f>
        <v>13</v>
      </c>
      <c r="I4" s="110">
        <f t="shared" ref="I4:I67" si="2">SUM(X4,S4,N4,AC4,AH4)</f>
        <v>220.27831844675845</v>
      </c>
      <c r="J4" s="110">
        <f t="shared" ref="J4:J67" si="3">SUM(Y4,T4,O4,AD4,AI4)</f>
        <v>220.27831844675845</v>
      </c>
      <c r="K4" s="111">
        <f>SUM(Z4,,P4,AE4,AJ4)</f>
        <v>1195</v>
      </c>
      <c r="L4" s="166">
        <v>0</v>
      </c>
      <c r="M4" s="143">
        <v>4</v>
      </c>
      <c r="N4" s="90">
        <v>57.194964132062132</v>
      </c>
      <c r="O4" s="90">
        <v>57.194964132062132</v>
      </c>
      <c r="P4" s="144">
        <v>300</v>
      </c>
      <c r="Q4" s="81">
        <v>0</v>
      </c>
      <c r="R4" s="143">
        <v>0</v>
      </c>
      <c r="S4" s="90">
        <v>0</v>
      </c>
      <c r="T4" s="90">
        <v>0</v>
      </c>
      <c r="U4" s="187">
        <v>59</v>
      </c>
      <c r="V4" s="81"/>
      <c r="W4" s="143">
        <v>2</v>
      </c>
      <c r="X4" s="90">
        <v>23.600798603975594</v>
      </c>
      <c r="Y4" s="90">
        <v>23.600798603975594</v>
      </c>
      <c r="Z4" s="179">
        <v>296</v>
      </c>
      <c r="AA4" s="162"/>
      <c r="AB4" s="143">
        <v>6</v>
      </c>
      <c r="AC4" s="170">
        <v>121.39873730646123</v>
      </c>
      <c r="AD4" s="170">
        <v>121.39873730646123</v>
      </c>
      <c r="AE4" s="179">
        <v>300</v>
      </c>
      <c r="AF4" s="81">
        <v>10</v>
      </c>
      <c r="AG4" s="143">
        <v>1</v>
      </c>
      <c r="AH4" s="90">
        <v>18.083818404259485</v>
      </c>
      <c r="AI4" s="90">
        <v>18.083818404259485</v>
      </c>
      <c r="AJ4" s="144">
        <v>299</v>
      </c>
    </row>
    <row r="5" spans="1:36" x14ac:dyDescent="0.25">
      <c r="A5" s="73">
        <v>2</v>
      </c>
      <c r="B5" s="87" t="s">
        <v>599</v>
      </c>
      <c r="C5" s="87" t="s">
        <v>403</v>
      </c>
      <c r="D5" s="87" t="s">
        <v>404</v>
      </c>
      <c r="E5" s="87" t="s">
        <v>69</v>
      </c>
      <c r="F5" s="84" t="s">
        <v>44</v>
      </c>
      <c r="G5" s="112">
        <f t="shared" si="0"/>
        <v>5</v>
      </c>
      <c r="H5" s="113">
        <f t="shared" si="1"/>
        <v>4</v>
      </c>
      <c r="I5" s="113">
        <f t="shared" si="2"/>
        <v>78.188937540107545</v>
      </c>
      <c r="J5" s="113">
        <f t="shared" si="3"/>
        <v>78.188937540107545</v>
      </c>
      <c r="K5" s="114">
        <f>SUM(Z5,U5,AE5,AJ5)</f>
        <v>1150</v>
      </c>
      <c r="L5" s="167">
        <v>0</v>
      </c>
      <c r="M5" s="87">
        <v>0</v>
      </c>
      <c r="N5" s="86">
        <v>0</v>
      </c>
      <c r="O5" s="86">
        <v>0</v>
      </c>
      <c r="P5" s="186">
        <v>57</v>
      </c>
      <c r="Q5" s="82">
        <v>0</v>
      </c>
      <c r="R5" s="87">
        <v>1</v>
      </c>
      <c r="S5" s="86">
        <v>22.709969790346548</v>
      </c>
      <c r="T5" s="86">
        <v>22.709969790346548</v>
      </c>
      <c r="U5" s="84">
        <v>288</v>
      </c>
      <c r="V5" s="82"/>
      <c r="W5" s="87">
        <v>2</v>
      </c>
      <c r="X5" s="86">
        <v>30.384108552893615</v>
      </c>
      <c r="Y5" s="86">
        <v>30.384108552893615</v>
      </c>
      <c r="Z5" s="169">
        <v>297</v>
      </c>
      <c r="AA5" s="73"/>
      <c r="AB5" s="87">
        <v>1</v>
      </c>
      <c r="AC5" s="171">
        <v>19.47788641042284</v>
      </c>
      <c r="AD5" s="171">
        <v>19.47788641042284</v>
      </c>
      <c r="AE5" s="169">
        <v>280</v>
      </c>
      <c r="AF5" s="82">
        <v>5</v>
      </c>
      <c r="AG5" s="87"/>
      <c r="AH5" s="86">
        <v>5.6169727864445473</v>
      </c>
      <c r="AI5" s="86">
        <v>5.6169727864445473</v>
      </c>
      <c r="AJ5" s="84">
        <v>285</v>
      </c>
    </row>
    <row r="6" spans="1:36" x14ac:dyDescent="0.25">
      <c r="A6" s="73">
        <v>3</v>
      </c>
      <c r="B6" s="87" t="s">
        <v>1007</v>
      </c>
      <c r="C6" s="87" t="s">
        <v>994</v>
      </c>
      <c r="D6" s="87" t="s">
        <v>180</v>
      </c>
      <c r="E6" s="87" t="s">
        <v>69</v>
      </c>
      <c r="F6" s="84" t="s">
        <v>44</v>
      </c>
      <c r="G6" s="112">
        <f t="shared" si="0"/>
        <v>10</v>
      </c>
      <c r="H6" s="113">
        <f t="shared" si="1"/>
        <v>4</v>
      </c>
      <c r="I6" s="113">
        <f t="shared" si="2"/>
        <v>50.988984923933835</v>
      </c>
      <c r="J6" s="113">
        <f t="shared" si="3"/>
        <v>50.988984923933835</v>
      </c>
      <c r="K6" s="114">
        <f>SUM(,U6,P6,AE6,AJ6)</f>
        <v>1143</v>
      </c>
      <c r="L6" s="167">
        <v>0</v>
      </c>
      <c r="M6" s="87">
        <v>1</v>
      </c>
      <c r="N6" s="86">
        <v>8.3288039963392393</v>
      </c>
      <c r="O6" s="86">
        <v>8.3288039963392393</v>
      </c>
      <c r="P6" s="84">
        <v>284</v>
      </c>
      <c r="Q6" s="82">
        <v>0</v>
      </c>
      <c r="R6" s="87">
        <v>1</v>
      </c>
      <c r="S6" s="86">
        <v>4.6867214595642723</v>
      </c>
      <c r="T6" s="86">
        <v>4.6867214595642723</v>
      </c>
      <c r="U6" s="84">
        <v>277</v>
      </c>
      <c r="V6" s="82">
        <v>2</v>
      </c>
      <c r="W6" s="87"/>
      <c r="X6" s="86">
        <v>1.4537909610937128</v>
      </c>
      <c r="Y6" s="86">
        <v>1.4537909610937128</v>
      </c>
      <c r="Z6" s="185">
        <v>243</v>
      </c>
      <c r="AA6" s="73"/>
      <c r="AB6" s="87">
        <v>2</v>
      </c>
      <c r="AC6" s="171">
        <v>26.073112391764507</v>
      </c>
      <c r="AD6" s="171">
        <v>26.073112391764507</v>
      </c>
      <c r="AE6" s="169">
        <v>287</v>
      </c>
      <c r="AF6" s="82">
        <v>8</v>
      </c>
      <c r="AG6" s="87"/>
      <c r="AH6" s="86">
        <v>10.446556115172109</v>
      </c>
      <c r="AI6" s="86">
        <v>10.446556115172109</v>
      </c>
      <c r="AJ6" s="84">
        <v>295</v>
      </c>
    </row>
    <row r="7" spans="1:36" x14ac:dyDescent="0.25">
      <c r="A7" s="73">
        <v>4</v>
      </c>
      <c r="B7" s="87" t="s">
        <v>530</v>
      </c>
      <c r="C7" s="87" t="s">
        <v>213</v>
      </c>
      <c r="D7" s="87" t="s">
        <v>214</v>
      </c>
      <c r="E7" s="87" t="s">
        <v>69</v>
      </c>
      <c r="F7" s="84" t="s">
        <v>38</v>
      </c>
      <c r="G7" s="112">
        <f t="shared" si="0"/>
        <v>3</v>
      </c>
      <c r="H7" s="113">
        <f t="shared" si="1"/>
        <v>5</v>
      </c>
      <c r="I7" s="113">
        <f t="shared" si="2"/>
        <v>110.23739320961872</v>
      </c>
      <c r="J7" s="113">
        <f t="shared" si="3"/>
        <v>110.23739320961872</v>
      </c>
      <c r="K7" s="114">
        <f>SUM(,U7,P7,AE7,AJ7)</f>
        <v>1131</v>
      </c>
      <c r="L7" s="167">
        <v>0</v>
      </c>
      <c r="M7" s="87">
        <v>1</v>
      </c>
      <c r="N7" s="86">
        <v>2.3811996969112199</v>
      </c>
      <c r="O7" s="86">
        <v>2.3811996969112199</v>
      </c>
      <c r="P7" s="84">
        <v>271</v>
      </c>
      <c r="Q7" s="82">
        <v>0</v>
      </c>
      <c r="R7" s="87">
        <v>1</v>
      </c>
      <c r="S7" s="86">
        <v>68.917625662675292</v>
      </c>
      <c r="T7" s="86">
        <v>68.917625662675292</v>
      </c>
      <c r="U7" s="84">
        <v>292</v>
      </c>
      <c r="V7" s="82">
        <v>1</v>
      </c>
      <c r="W7" s="87"/>
      <c r="X7" s="86">
        <v>0.6</v>
      </c>
      <c r="Y7" s="86">
        <v>0.6</v>
      </c>
      <c r="Z7" s="185">
        <v>208</v>
      </c>
      <c r="AA7" s="73"/>
      <c r="AB7" s="87">
        <v>2</v>
      </c>
      <c r="AC7" s="171">
        <v>33.238567850032219</v>
      </c>
      <c r="AD7" s="171">
        <v>33.238567850032219</v>
      </c>
      <c r="AE7" s="169">
        <v>289</v>
      </c>
      <c r="AF7" s="82">
        <v>2</v>
      </c>
      <c r="AG7" s="87">
        <v>1</v>
      </c>
      <c r="AH7" s="86">
        <v>5.0999999999999996</v>
      </c>
      <c r="AI7" s="86">
        <v>5.0999999999999996</v>
      </c>
      <c r="AJ7" s="84">
        <v>279</v>
      </c>
    </row>
    <row r="8" spans="1:36" x14ac:dyDescent="0.25">
      <c r="A8" s="73">
        <v>5</v>
      </c>
      <c r="B8" s="87" t="s">
        <v>542</v>
      </c>
      <c r="C8" s="87" t="s">
        <v>110</v>
      </c>
      <c r="D8" s="87" t="s">
        <v>395</v>
      </c>
      <c r="E8" s="87" t="s">
        <v>69</v>
      </c>
      <c r="F8" s="84" t="s">
        <v>44</v>
      </c>
      <c r="G8" s="112">
        <f t="shared" si="0"/>
        <v>9</v>
      </c>
      <c r="H8" s="113">
        <f t="shared" si="1"/>
        <v>4</v>
      </c>
      <c r="I8" s="113">
        <f t="shared" si="2"/>
        <v>48.686968118768164</v>
      </c>
      <c r="J8" s="113">
        <f t="shared" si="3"/>
        <v>48.686968118768164</v>
      </c>
      <c r="K8" s="114">
        <f>SUM(Z8,U8,P8,AE8,)</f>
        <v>1121</v>
      </c>
      <c r="L8" s="167">
        <v>0</v>
      </c>
      <c r="M8" s="87">
        <v>2</v>
      </c>
      <c r="N8" s="86">
        <v>14.784014120294691</v>
      </c>
      <c r="O8" s="86">
        <v>14.784014120294691</v>
      </c>
      <c r="P8" s="84">
        <v>292</v>
      </c>
      <c r="Q8" s="82">
        <v>0</v>
      </c>
      <c r="R8" s="87">
        <v>1</v>
      </c>
      <c r="S8" s="86">
        <v>3.0171065594447728</v>
      </c>
      <c r="T8" s="86">
        <v>3.0171065594447728</v>
      </c>
      <c r="U8" s="84">
        <v>269</v>
      </c>
      <c r="V8" s="82">
        <v>5</v>
      </c>
      <c r="W8" s="87"/>
      <c r="X8" s="86">
        <v>3.3837785000223066</v>
      </c>
      <c r="Y8" s="86">
        <v>3.3837785000223066</v>
      </c>
      <c r="Z8" s="169">
        <v>274</v>
      </c>
      <c r="AA8" s="73"/>
      <c r="AB8" s="87">
        <v>1</v>
      </c>
      <c r="AC8" s="171">
        <v>24.13754182495007</v>
      </c>
      <c r="AD8" s="171">
        <v>24.13754182495007</v>
      </c>
      <c r="AE8" s="169">
        <v>286</v>
      </c>
      <c r="AF8" s="82">
        <v>4</v>
      </c>
      <c r="AG8" s="87"/>
      <c r="AH8" s="86">
        <v>3.3645271140563207</v>
      </c>
      <c r="AI8" s="86">
        <v>3.3645271140563207</v>
      </c>
      <c r="AJ8" s="186">
        <v>264</v>
      </c>
    </row>
    <row r="9" spans="1:36" x14ac:dyDescent="0.25">
      <c r="A9" s="73">
        <v>6</v>
      </c>
      <c r="B9" s="87" t="s">
        <v>740</v>
      </c>
      <c r="C9" s="87" t="s">
        <v>177</v>
      </c>
      <c r="D9" s="87" t="s">
        <v>220</v>
      </c>
      <c r="E9" s="87" t="s">
        <v>69</v>
      </c>
      <c r="F9" s="84" t="s">
        <v>38</v>
      </c>
      <c r="G9" s="112">
        <f t="shared" si="0"/>
        <v>4</v>
      </c>
      <c r="H9" s="113">
        <f t="shared" si="1"/>
        <v>9</v>
      </c>
      <c r="I9" s="113">
        <f t="shared" si="2"/>
        <v>128.70818725266469</v>
      </c>
      <c r="J9" s="113">
        <f t="shared" si="3"/>
        <v>128.70818725266469</v>
      </c>
      <c r="K9" s="114">
        <f>SUM(Z9,P9,AE9,AJ9)</f>
        <v>1116</v>
      </c>
      <c r="L9" s="167">
        <v>0</v>
      </c>
      <c r="M9" s="87">
        <v>2</v>
      </c>
      <c r="N9" s="86">
        <v>6.2705088731114618</v>
      </c>
      <c r="O9" s="86">
        <v>6.2705088731114618</v>
      </c>
      <c r="P9" s="84">
        <v>280</v>
      </c>
      <c r="Q9" s="82">
        <v>0</v>
      </c>
      <c r="R9" s="87">
        <v>0</v>
      </c>
      <c r="S9" s="86">
        <v>0</v>
      </c>
      <c r="T9" s="86">
        <v>0</v>
      </c>
      <c r="U9" s="186">
        <v>59</v>
      </c>
      <c r="V9" s="73"/>
      <c r="W9" s="87">
        <v>4</v>
      </c>
      <c r="X9" s="86">
        <v>96.70854360300261</v>
      </c>
      <c r="Y9" s="86">
        <v>96.70854360300261</v>
      </c>
      <c r="Z9" s="169">
        <v>299</v>
      </c>
      <c r="AA9" s="73"/>
      <c r="AB9" s="87">
        <v>3</v>
      </c>
      <c r="AC9" s="171">
        <v>23.42913477655059</v>
      </c>
      <c r="AD9" s="171">
        <v>23.42913477655059</v>
      </c>
      <c r="AE9" s="169">
        <v>284</v>
      </c>
      <c r="AF9" s="82">
        <v>4</v>
      </c>
      <c r="AG9" s="87"/>
      <c r="AH9" s="86">
        <v>2.2999999999999998</v>
      </c>
      <c r="AI9" s="86">
        <v>2.2999999999999998</v>
      </c>
      <c r="AJ9" s="84">
        <v>253</v>
      </c>
    </row>
    <row r="10" spans="1:36" x14ac:dyDescent="0.25">
      <c r="A10" s="73">
        <v>7</v>
      </c>
      <c r="B10" s="87" t="s">
        <v>540</v>
      </c>
      <c r="C10" s="87" t="s">
        <v>181</v>
      </c>
      <c r="D10" s="87" t="s">
        <v>182</v>
      </c>
      <c r="E10" s="87" t="s">
        <v>69</v>
      </c>
      <c r="F10" s="84" t="s">
        <v>44</v>
      </c>
      <c r="G10" s="112">
        <f t="shared" si="0"/>
        <v>1</v>
      </c>
      <c r="H10" s="113">
        <f t="shared" si="1"/>
        <v>5</v>
      </c>
      <c r="I10" s="113">
        <f t="shared" si="2"/>
        <v>191.91157957336674</v>
      </c>
      <c r="J10" s="113">
        <f t="shared" si="3"/>
        <v>191.91157957336674</v>
      </c>
      <c r="K10" s="114">
        <f>SUM(U10,P10,AE10,AJ10)</f>
        <v>1090</v>
      </c>
      <c r="L10" s="167">
        <v>0</v>
      </c>
      <c r="M10" s="87">
        <v>1</v>
      </c>
      <c r="N10" s="86">
        <v>7.4215754640455929</v>
      </c>
      <c r="O10" s="86">
        <v>7.4215754640455929</v>
      </c>
      <c r="P10" s="84">
        <v>282</v>
      </c>
      <c r="Q10" s="82">
        <v>0</v>
      </c>
      <c r="R10" s="87">
        <v>1</v>
      </c>
      <c r="S10" s="86">
        <v>92.806451356660489</v>
      </c>
      <c r="T10" s="86">
        <v>92.806451356660489</v>
      </c>
      <c r="U10" s="84">
        <v>297</v>
      </c>
      <c r="V10" s="73">
        <v>0</v>
      </c>
      <c r="W10" s="87">
        <v>0</v>
      </c>
      <c r="X10" s="87">
        <v>0</v>
      </c>
      <c r="Y10" s="87">
        <v>0</v>
      </c>
      <c r="Z10" s="185">
        <v>0</v>
      </c>
      <c r="AA10" s="73"/>
      <c r="AB10" s="87">
        <v>3</v>
      </c>
      <c r="AC10" s="171">
        <v>90.75275349367854</v>
      </c>
      <c r="AD10" s="171">
        <v>90.75275349367854</v>
      </c>
      <c r="AE10" s="169">
        <v>297</v>
      </c>
      <c r="AF10" s="82">
        <v>1</v>
      </c>
      <c r="AG10" s="87"/>
      <c r="AH10" s="86">
        <v>0.93079925898212745</v>
      </c>
      <c r="AI10" s="86">
        <v>0.93079925898212745</v>
      </c>
      <c r="AJ10" s="84">
        <v>214</v>
      </c>
    </row>
    <row r="11" spans="1:36" x14ac:dyDescent="0.25">
      <c r="A11" s="73">
        <v>8</v>
      </c>
      <c r="B11" s="87" t="s">
        <v>529</v>
      </c>
      <c r="C11" s="87" t="s">
        <v>201</v>
      </c>
      <c r="D11" s="87" t="s">
        <v>134</v>
      </c>
      <c r="E11" s="87" t="s">
        <v>69</v>
      </c>
      <c r="F11" s="84" t="s">
        <v>40</v>
      </c>
      <c r="G11" s="112">
        <f t="shared" si="0"/>
        <v>4</v>
      </c>
      <c r="H11" s="113">
        <f t="shared" si="1"/>
        <v>6</v>
      </c>
      <c r="I11" s="113">
        <f t="shared" si="2"/>
        <v>183.6032281693887</v>
      </c>
      <c r="J11" s="113">
        <f t="shared" si="3"/>
        <v>183.6032281693887</v>
      </c>
      <c r="K11" s="114">
        <f>SUM(Z11,U11,AE11,AJ11)</f>
        <v>1082</v>
      </c>
      <c r="L11" s="167">
        <v>0</v>
      </c>
      <c r="M11" s="87">
        <v>0</v>
      </c>
      <c r="N11" s="86">
        <v>0</v>
      </c>
      <c r="O11" s="86">
        <v>0</v>
      </c>
      <c r="P11" s="186">
        <v>57</v>
      </c>
      <c r="Q11" s="82">
        <v>0</v>
      </c>
      <c r="R11" s="87">
        <v>2</v>
      </c>
      <c r="S11" s="86">
        <v>134.77864463495189</v>
      </c>
      <c r="T11" s="86">
        <v>134.77864463495189</v>
      </c>
      <c r="U11" s="84">
        <v>300</v>
      </c>
      <c r="V11" s="82">
        <v>2</v>
      </c>
      <c r="W11" s="87"/>
      <c r="X11" s="86">
        <v>2.1863097671263656</v>
      </c>
      <c r="Y11" s="86">
        <v>2.1863097671263656</v>
      </c>
      <c r="Z11" s="169">
        <v>254</v>
      </c>
      <c r="AA11" s="73"/>
      <c r="AB11" s="87">
        <v>4</v>
      </c>
      <c r="AC11" s="171">
        <v>45.006095261400446</v>
      </c>
      <c r="AD11" s="171">
        <v>45.006095261400446</v>
      </c>
      <c r="AE11" s="169">
        <v>292</v>
      </c>
      <c r="AF11" s="82">
        <v>2</v>
      </c>
      <c r="AG11" s="87"/>
      <c r="AH11" s="86">
        <v>1.6321785059099803</v>
      </c>
      <c r="AI11" s="86">
        <v>1.6321785059099803</v>
      </c>
      <c r="AJ11" s="84">
        <v>236</v>
      </c>
    </row>
    <row r="12" spans="1:36" x14ac:dyDescent="0.25">
      <c r="A12" s="73">
        <v>9</v>
      </c>
      <c r="B12" s="87" t="s">
        <v>556</v>
      </c>
      <c r="C12" s="87" t="s">
        <v>110</v>
      </c>
      <c r="D12" s="87" t="s">
        <v>112</v>
      </c>
      <c r="E12" s="87" t="s">
        <v>69</v>
      </c>
      <c r="F12" s="84" t="s">
        <v>44</v>
      </c>
      <c r="G12" s="112">
        <f t="shared" si="0"/>
        <v>2</v>
      </c>
      <c r="H12" s="113">
        <f t="shared" si="1"/>
        <v>7</v>
      </c>
      <c r="I12" s="113">
        <f t="shared" si="2"/>
        <v>87.911092098147577</v>
      </c>
      <c r="J12" s="113">
        <f t="shared" si="3"/>
        <v>87.911092098147577</v>
      </c>
      <c r="K12" s="114">
        <f>SUM(Z12,P12,AE12,AJ12)</f>
        <v>1075</v>
      </c>
      <c r="L12" s="167">
        <v>0</v>
      </c>
      <c r="M12" s="87">
        <v>2</v>
      </c>
      <c r="N12" s="86">
        <v>17.058806472899697</v>
      </c>
      <c r="O12" s="86">
        <v>17.058806472899697</v>
      </c>
      <c r="P12" s="84">
        <v>295</v>
      </c>
      <c r="Q12" s="82">
        <v>0</v>
      </c>
      <c r="R12" s="87">
        <v>0</v>
      </c>
      <c r="S12" s="86">
        <v>0</v>
      </c>
      <c r="T12" s="86">
        <v>0</v>
      </c>
      <c r="U12" s="186">
        <v>59</v>
      </c>
      <c r="V12" s="82">
        <v>1</v>
      </c>
      <c r="W12" s="87"/>
      <c r="X12" s="86">
        <v>0.92998753892859376</v>
      </c>
      <c r="Y12" s="86">
        <v>0.92998753892859376</v>
      </c>
      <c r="Z12" s="169">
        <v>217</v>
      </c>
      <c r="AA12" s="73"/>
      <c r="AB12" s="87">
        <v>4</v>
      </c>
      <c r="AC12" s="171">
        <v>66.001796367245902</v>
      </c>
      <c r="AD12" s="171">
        <v>66.001796367245902</v>
      </c>
      <c r="AE12" s="169">
        <v>296</v>
      </c>
      <c r="AF12" s="82">
        <v>1</v>
      </c>
      <c r="AG12" s="87">
        <v>1</v>
      </c>
      <c r="AH12" s="86">
        <v>3.9205017190733926</v>
      </c>
      <c r="AI12" s="86">
        <v>3.9205017190733926</v>
      </c>
      <c r="AJ12" s="84">
        <v>267</v>
      </c>
    </row>
    <row r="13" spans="1:36" x14ac:dyDescent="0.25">
      <c r="A13" s="73">
        <v>10</v>
      </c>
      <c r="B13" s="87" t="s">
        <v>587</v>
      </c>
      <c r="C13" s="87" t="s">
        <v>161</v>
      </c>
      <c r="D13" s="87" t="s">
        <v>273</v>
      </c>
      <c r="E13" s="87" t="s">
        <v>69</v>
      </c>
      <c r="F13" s="84" t="s">
        <v>49</v>
      </c>
      <c r="G13" s="112">
        <f t="shared" si="0"/>
        <v>8</v>
      </c>
      <c r="H13" s="113">
        <f t="shared" si="1"/>
        <v>4</v>
      </c>
      <c r="I13" s="113">
        <f t="shared" si="2"/>
        <v>17.60253545258167</v>
      </c>
      <c r="J13" s="113">
        <f t="shared" si="3"/>
        <v>17.60253545258167</v>
      </c>
      <c r="K13" s="114">
        <f>SUM(Z13,P13,AE13,AJ13)</f>
        <v>1066</v>
      </c>
      <c r="L13" s="167">
        <v>1</v>
      </c>
      <c r="M13" s="87">
        <v>0</v>
      </c>
      <c r="N13" s="86">
        <v>0.7</v>
      </c>
      <c r="O13" s="86">
        <v>0.7</v>
      </c>
      <c r="P13" s="84">
        <v>247</v>
      </c>
      <c r="Q13" s="82">
        <v>0</v>
      </c>
      <c r="R13" s="87">
        <v>0</v>
      </c>
      <c r="S13" s="86">
        <v>0</v>
      </c>
      <c r="T13" s="86">
        <v>0</v>
      </c>
      <c r="U13" s="186">
        <v>59</v>
      </c>
      <c r="V13" s="82"/>
      <c r="W13" s="87">
        <v>2</v>
      </c>
      <c r="X13" s="86">
        <v>9.3000000000000007</v>
      </c>
      <c r="Y13" s="86">
        <v>9.3000000000000007</v>
      </c>
      <c r="Z13" s="169">
        <v>282</v>
      </c>
      <c r="AA13" s="73">
        <v>1</v>
      </c>
      <c r="AB13" s="87">
        <v>2</v>
      </c>
      <c r="AC13" s="171">
        <v>2.013312024764649</v>
      </c>
      <c r="AD13" s="171">
        <v>2.013312024764649</v>
      </c>
      <c r="AE13" s="169">
        <v>252</v>
      </c>
      <c r="AF13" s="82">
        <v>6</v>
      </c>
      <c r="AG13" s="87"/>
      <c r="AH13" s="86">
        <v>5.5892234278170214</v>
      </c>
      <c r="AI13" s="86">
        <v>5.5892234278170214</v>
      </c>
      <c r="AJ13" s="84">
        <v>285</v>
      </c>
    </row>
    <row r="14" spans="1:36" x14ac:dyDescent="0.25">
      <c r="A14" s="73">
        <v>11</v>
      </c>
      <c r="B14" s="87" t="s">
        <v>541</v>
      </c>
      <c r="C14" s="87" t="s">
        <v>221</v>
      </c>
      <c r="D14" s="87" t="s">
        <v>222</v>
      </c>
      <c r="E14" s="87" t="s">
        <v>69</v>
      </c>
      <c r="F14" s="84" t="s">
        <v>38</v>
      </c>
      <c r="G14" s="112">
        <f t="shared" si="0"/>
        <v>1</v>
      </c>
      <c r="H14" s="113">
        <f t="shared" si="1"/>
        <v>3</v>
      </c>
      <c r="I14" s="113">
        <f t="shared" si="2"/>
        <v>26.568948729668119</v>
      </c>
      <c r="J14" s="113">
        <f t="shared" si="3"/>
        <v>26.568948729668119</v>
      </c>
      <c r="K14" s="114">
        <f>SUM(Z14,U14,P14,AJ14)</f>
        <v>1063</v>
      </c>
      <c r="L14" s="167">
        <v>0</v>
      </c>
      <c r="M14" s="87">
        <v>1</v>
      </c>
      <c r="N14" s="86">
        <v>5.639462976908427</v>
      </c>
      <c r="O14" s="86">
        <v>5.639462976908427</v>
      </c>
      <c r="P14" s="84">
        <v>278</v>
      </c>
      <c r="Q14" s="82">
        <v>0</v>
      </c>
      <c r="R14" s="87">
        <v>1</v>
      </c>
      <c r="S14" s="86">
        <v>10.101273142846805</v>
      </c>
      <c r="T14" s="86">
        <v>10.101273142846805</v>
      </c>
      <c r="U14" s="84">
        <v>283</v>
      </c>
      <c r="V14" s="82"/>
      <c r="W14" s="87">
        <v>1</v>
      </c>
      <c r="X14" s="86">
        <v>9.8330964124157703</v>
      </c>
      <c r="Y14" s="86">
        <v>9.8330964124157703</v>
      </c>
      <c r="Z14" s="169">
        <v>284</v>
      </c>
      <c r="AA14" s="73"/>
      <c r="AB14" s="87"/>
      <c r="AC14" s="171">
        <v>0</v>
      </c>
      <c r="AD14" s="171">
        <v>0</v>
      </c>
      <c r="AE14" s="185">
        <v>59</v>
      </c>
      <c r="AF14" s="82">
        <v>1</v>
      </c>
      <c r="AG14" s="87"/>
      <c r="AH14" s="86">
        <v>0.99511619749711522</v>
      </c>
      <c r="AI14" s="86">
        <v>0.99511619749711522</v>
      </c>
      <c r="AJ14" s="84">
        <v>218</v>
      </c>
    </row>
    <row r="15" spans="1:36" x14ac:dyDescent="0.25">
      <c r="A15" s="73">
        <v>12</v>
      </c>
      <c r="B15" s="87" t="s">
        <v>631</v>
      </c>
      <c r="C15" s="87" t="s">
        <v>218</v>
      </c>
      <c r="D15" s="87" t="s">
        <v>219</v>
      </c>
      <c r="E15" s="87" t="s">
        <v>69</v>
      </c>
      <c r="F15" s="84" t="s">
        <v>38</v>
      </c>
      <c r="G15" s="112">
        <f t="shared" si="0"/>
        <v>3</v>
      </c>
      <c r="H15" s="113">
        <f t="shared" si="1"/>
        <v>5</v>
      </c>
      <c r="I15" s="113">
        <f t="shared" si="2"/>
        <v>58.840544724649952</v>
      </c>
      <c r="J15" s="113">
        <f t="shared" si="3"/>
        <v>61.633780367958252</v>
      </c>
      <c r="K15" s="114">
        <f>SUM(Z15,U15,AE15,AJ15)</f>
        <v>1060</v>
      </c>
      <c r="L15" s="167">
        <v>0</v>
      </c>
      <c r="M15" s="87">
        <v>0</v>
      </c>
      <c r="N15" s="86">
        <v>0</v>
      </c>
      <c r="O15" s="86">
        <v>0</v>
      </c>
      <c r="P15" s="186">
        <v>57</v>
      </c>
      <c r="Q15" s="82">
        <v>0</v>
      </c>
      <c r="R15" s="87">
        <v>1</v>
      </c>
      <c r="S15" s="86">
        <v>0</v>
      </c>
      <c r="T15" s="86">
        <v>2.7932356433082974</v>
      </c>
      <c r="U15" s="84">
        <v>267</v>
      </c>
      <c r="V15" s="82">
        <v>1</v>
      </c>
      <c r="W15" s="87"/>
      <c r="X15" s="86">
        <v>0.5</v>
      </c>
      <c r="Y15" s="86">
        <v>0.5</v>
      </c>
      <c r="Z15" s="169">
        <v>204</v>
      </c>
      <c r="AA15" s="73"/>
      <c r="AB15" s="87">
        <v>2</v>
      </c>
      <c r="AC15" s="171">
        <v>45.900218436183366</v>
      </c>
      <c r="AD15" s="171">
        <v>45.900218436183366</v>
      </c>
      <c r="AE15" s="169">
        <v>293</v>
      </c>
      <c r="AF15" s="82">
        <v>2</v>
      </c>
      <c r="AG15" s="87">
        <v>2</v>
      </c>
      <c r="AH15" s="86">
        <v>12.440326288466586</v>
      </c>
      <c r="AI15" s="86">
        <v>12.440326288466586</v>
      </c>
      <c r="AJ15" s="84">
        <v>296</v>
      </c>
    </row>
    <row r="16" spans="1:36" x14ac:dyDescent="0.25">
      <c r="A16" s="73">
        <v>13</v>
      </c>
      <c r="B16" s="87" t="s">
        <v>527</v>
      </c>
      <c r="C16" s="87" t="s">
        <v>195</v>
      </c>
      <c r="D16" s="87" t="s">
        <v>94</v>
      </c>
      <c r="E16" s="87" t="s">
        <v>426</v>
      </c>
      <c r="F16" s="84" t="s">
        <v>40</v>
      </c>
      <c r="G16" s="112">
        <f t="shared" si="0"/>
        <v>5</v>
      </c>
      <c r="H16" s="113">
        <f t="shared" si="1"/>
        <v>4</v>
      </c>
      <c r="I16" s="113">
        <f t="shared" si="2"/>
        <v>76.957164336151166</v>
      </c>
      <c r="J16" s="113">
        <f t="shared" si="3"/>
        <v>76.957164336151166</v>
      </c>
      <c r="K16" s="114">
        <f>SUM(Z16,U16,P16,AE16,)</f>
        <v>1056</v>
      </c>
      <c r="L16" s="167">
        <v>2</v>
      </c>
      <c r="M16" s="87">
        <v>0</v>
      </c>
      <c r="N16" s="86">
        <v>1.6951161974971152</v>
      </c>
      <c r="O16" s="86">
        <v>1.6951161974971152</v>
      </c>
      <c r="P16" s="84">
        <v>262</v>
      </c>
      <c r="Q16" s="82">
        <v>0</v>
      </c>
      <c r="R16" s="87">
        <v>1</v>
      </c>
      <c r="S16" s="86">
        <v>8.5673309359438825</v>
      </c>
      <c r="T16" s="86">
        <v>8.5673309359438825</v>
      </c>
      <c r="U16" s="84">
        <v>282</v>
      </c>
      <c r="V16" s="82">
        <v>1</v>
      </c>
      <c r="W16" s="87"/>
      <c r="X16" s="86">
        <v>0.93079925898212745</v>
      </c>
      <c r="Y16" s="86">
        <v>0.93079925898212745</v>
      </c>
      <c r="Z16" s="169">
        <v>217</v>
      </c>
      <c r="AA16" s="73">
        <v>2</v>
      </c>
      <c r="AB16" s="87">
        <v>3</v>
      </c>
      <c r="AC16" s="171">
        <v>65.763917943728046</v>
      </c>
      <c r="AD16" s="171">
        <v>65.763917943728046</v>
      </c>
      <c r="AE16" s="169">
        <v>295</v>
      </c>
      <c r="AF16" s="82"/>
      <c r="AG16" s="87"/>
      <c r="AH16" s="86">
        <v>0</v>
      </c>
      <c r="AI16" s="86">
        <v>0</v>
      </c>
      <c r="AJ16" s="186">
        <v>49</v>
      </c>
    </row>
    <row r="17" spans="1:36" x14ac:dyDescent="0.25">
      <c r="A17" s="73">
        <v>14</v>
      </c>
      <c r="B17" s="87" t="s">
        <v>546</v>
      </c>
      <c r="C17" s="87" t="s">
        <v>1063</v>
      </c>
      <c r="D17" s="87" t="s">
        <v>84</v>
      </c>
      <c r="E17" s="87" t="s">
        <v>426</v>
      </c>
      <c r="F17" s="84" t="s">
        <v>42</v>
      </c>
      <c r="G17" s="112">
        <f t="shared" si="0"/>
        <v>11</v>
      </c>
      <c r="H17" s="113">
        <f t="shared" si="1"/>
        <v>1</v>
      </c>
      <c r="I17" s="113">
        <f t="shared" si="2"/>
        <v>15.28837611948515</v>
      </c>
      <c r="J17" s="113">
        <f t="shared" si="3"/>
        <v>15.28837611948515</v>
      </c>
      <c r="K17" s="114">
        <f>SUM(Z17,U17,P17,AE17,)</f>
        <v>1053</v>
      </c>
      <c r="L17" s="167">
        <v>1</v>
      </c>
      <c r="M17" s="87">
        <v>0</v>
      </c>
      <c r="N17" s="86">
        <v>0.6</v>
      </c>
      <c r="O17" s="86">
        <v>0.6</v>
      </c>
      <c r="P17" s="84">
        <v>239</v>
      </c>
      <c r="Q17" s="82">
        <v>4</v>
      </c>
      <c r="R17" s="87">
        <v>0</v>
      </c>
      <c r="S17" s="86">
        <v>5.5513737939701482</v>
      </c>
      <c r="T17" s="86">
        <v>5.5513737939701482</v>
      </c>
      <c r="U17" s="84">
        <v>279</v>
      </c>
      <c r="V17" s="82">
        <v>5</v>
      </c>
      <c r="W17" s="87"/>
      <c r="X17" s="86">
        <v>3.3644684013811688</v>
      </c>
      <c r="Y17" s="86">
        <v>3.3644684013811688</v>
      </c>
      <c r="Z17" s="169">
        <v>274</v>
      </c>
      <c r="AA17" s="73">
        <v>1</v>
      </c>
      <c r="AB17" s="87">
        <v>1</v>
      </c>
      <c r="AC17" s="171">
        <v>5.7725339241338336</v>
      </c>
      <c r="AD17" s="171">
        <v>5.7725339241338336</v>
      </c>
      <c r="AE17" s="169">
        <v>261</v>
      </c>
      <c r="AF17" s="82"/>
      <c r="AG17" s="87"/>
      <c r="AH17" s="86">
        <v>0</v>
      </c>
      <c r="AI17" s="86">
        <v>0</v>
      </c>
      <c r="AJ17" s="186">
        <v>49</v>
      </c>
    </row>
    <row r="18" spans="1:36" x14ac:dyDescent="0.25">
      <c r="A18" s="73">
        <v>15</v>
      </c>
      <c r="B18" s="87" t="s">
        <v>547</v>
      </c>
      <c r="C18" s="87" t="s">
        <v>183</v>
      </c>
      <c r="D18" s="87" t="s">
        <v>111</v>
      </c>
      <c r="E18" s="87" t="s">
        <v>69</v>
      </c>
      <c r="F18" s="84" t="s">
        <v>44</v>
      </c>
      <c r="G18" s="112">
        <f t="shared" si="0"/>
        <v>6</v>
      </c>
      <c r="H18" s="113">
        <f t="shared" si="1"/>
        <v>1</v>
      </c>
      <c r="I18" s="113">
        <f t="shared" si="2"/>
        <v>13.718625550360825</v>
      </c>
      <c r="J18" s="113">
        <f t="shared" si="3"/>
        <v>13.718625550360825</v>
      </c>
      <c r="K18" s="114">
        <f>SUM(Z18,P18,AE18,AJ18)</f>
        <v>1037</v>
      </c>
      <c r="L18" s="167">
        <v>1</v>
      </c>
      <c r="M18" s="87">
        <v>0</v>
      </c>
      <c r="N18" s="86">
        <v>3.5660549304609641</v>
      </c>
      <c r="O18" s="86">
        <v>3.5660549304609641</v>
      </c>
      <c r="P18" s="84">
        <v>276</v>
      </c>
      <c r="Q18" s="82">
        <v>0</v>
      </c>
      <c r="R18" s="87">
        <v>0</v>
      </c>
      <c r="S18" s="86">
        <v>0</v>
      </c>
      <c r="T18" s="86">
        <v>0</v>
      </c>
      <c r="U18" s="186">
        <v>59</v>
      </c>
      <c r="V18" s="82">
        <v>2</v>
      </c>
      <c r="W18" s="87"/>
      <c r="X18" s="86">
        <v>1.6860825684982979</v>
      </c>
      <c r="Y18" s="86">
        <v>1.6860825684982979</v>
      </c>
      <c r="Z18" s="169">
        <v>246</v>
      </c>
      <c r="AA18" s="73"/>
      <c r="AB18" s="87">
        <v>1</v>
      </c>
      <c r="AC18" s="171">
        <v>6.2166831843508081</v>
      </c>
      <c r="AD18" s="171">
        <v>6.2166831843508081</v>
      </c>
      <c r="AE18" s="169">
        <v>263</v>
      </c>
      <c r="AF18" s="82">
        <v>3</v>
      </c>
      <c r="AG18" s="87"/>
      <c r="AH18" s="86">
        <v>2.249804867050754</v>
      </c>
      <c r="AI18" s="86">
        <v>2.249804867050754</v>
      </c>
      <c r="AJ18" s="84">
        <v>252</v>
      </c>
    </row>
    <row r="19" spans="1:36" x14ac:dyDescent="0.25">
      <c r="A19" s="73">
        <v>16</v>
      </c>
      <c r="B19" s="87" t="s">
        <v>700</v>
      </c>
      <c r="C19" s="87" t="s">
        <v>246</v>
      </c>
      <c r="D19" s="87" t="s">
        <v>89</v>
      </c>
      <c r="E19" s="87" t="s">
        <v>70</v>
      </c>
      <c r="F19" s="84" t="s">
        <v>42</v>
      </c>
      <c r="G19" s="112">
        <f t="shared" si="0"/>
        <v>10</v>
      </c>
      <c r="H19" s="113">
        <f t="shared" si="1"/>
        <v>0</v>
      </c>
      <c r="I19" s="113">
        <f t="shared" si="2"/>
        <v>7.2247986223849674</v>
      </c>
      <c r="J19" s="113">
        <f t="shared" si="3"/>
        <v>7.2247986223849674</v>
      </c>
      <c r="K19" s="114">
        <f>SUM(Z19,U19,P19,AE19,)</f>
        <v>1025</v>
      </c>
      <c r="L19" s="167">
        <v>3</v>
      </c>
      <c r="M19" s="87">
        <v>0</v>
      </c>
      <c r="N19" s="86">
        <v>3.0441537026354166</v>
      </c>
      <c r="O19" s="86">
        <v>3.0441537026354166</v>
      </c>
      <c r="P19" s="84">
        <v>275</v>
      </c>
      <c r="Q19" s="82">
        <v>2</v>
      </c>
      <c r="R19" s="87">
        <v>0</v>
      </c>
      <c r="S19" s="86">
        <v>1</v>
      </c>
      <c r="T19" s="86">
        <v>1</v>
      </c>
      <c r="U19" s="84">
        <v>251</v>
      </c>
      <c r="V19" s="82">
        <v>4</v>
      </c>
      <c r="W19" s="87"/>
      <c r="X19" s="86">
        <v>2.5299875389285935</v>
      </c>
      <c r="Y19" s="86">
        <v>2.5299875389285935</v>
      </c>
      <c r="Z19" s="169">
        <v>259</v>
      </c>
      <c r="AA19" s="73">
        <v>1</v>
      </c>
      <c r="AB19" s="87"/>
      <c r="AC19" s="171">
        <v>0.65065738082095648</v>
      </c>
      <c r="AD19" s="171">
        <v>0.65065738082095648</v>
      </c>
      <c r="AE19" s="169">
        <v>240</v>
      </c>
      <c r="AF19" s="82"/>
      <c r="AG19" s="87"/>
      <c r="AH19" s="86">
        <v>0</v>
      </c>
      <c r="AI19" s="86">
        <v>0</v>
      </c>
      <c r="AJ19" s="186">
        <v>49</v>
      </c>
    </row>
    <row r="20" spans="1:36" x14ac:dyDescent="0.25">
      <c r="A20" s="73">
        <v>17</v>
      </c>
      <c r="B20" s="87" t="s">
        <v>533</v>
      </c>
      <c r="C20" s="87" t="s">
        <v>479</v>
      </c>
      <c r="D20" s="87" t="s">
        <v>210</v>
      </c>
      <c r="E20" s="87" t="s">
        <v>67</v>
      </c>
      <c r="F20" s="84" t="s">
        <v>38</v>
      </c>
      <c r="G20" s="112">
        <f t="shared" si="0"/>
        <v>6</v>
      </c>
      <c r="H20" s="113">
        <f t="shared" si="1"/>
        <v>1</v>
      </c>
      <c r="I20" s="113">
        <f t="shared" si="2"/>
        <v>14.631997680152322</v>
      </c>
      <c r="J20" s="113">
        <f t="shared" si="3"/>
        <v>14.631997680152322</v>
      </c>
      <c r="K20" s="114">
        <f>SUM(Z20,U20,P20,AJ20)</f>
        <v>1012</v>
      </c>
      <c r="L20" s="167">
        <v>0</v>
      </c>
      <c r="M20" s="87">
        <v>1</v>
      </c>
      <c r="N20" s="86">
        <v>10.936881482655208</v>
      </c>
      <c r="O20" s="86">
        <v>10.936881482655208</v>
      </c>
      <c r="P20" s="84">
        <v>288</v>
      </c>
      <c r="Q20" s="82">
        <v>1</v>
      </c>
      <c r="R20" s="87">
        <v>0</v>
      </c>
      <c r="S20" s="86">
        <v>0.6</v>
      </c>
      <c r="T20" s="86">
        <v>0.6</v>
      </c>
      <c r="U20" s="84">
        <v>245</v>
      </c>
      <c r="V20" s="82">
        <v>3</v>
      </c>
      <c r="W20" s="87"/>
      <c r="X20" s="86">
        <v>1.5</v>
      </c>
      <c r="Y20" s="86">
        <v>1.5</v>
      </c>
      <c r="Z20" s="169">
        <v>243</v>
      </c>
      <c r="AA20" s="73"/>
      <c r="AB20" s="87"/>
      <c r="AC20" s="171">
        <v>0</v>
      </c>
      <c r="AD20" s="171">
        <v>0</v>
      </c>
      <c r="AE20" s="185">
        <v>59</v>
      </c>
      <c r="AF20" s="82">
        <v>2</v>
      </c>
      <c r="AG20" s="87"/>
      <c r="AH20" s="86">
        <v>1.5951161974971151</v>
      </c>
      <c r="AI20" s="86">
        <v>1.5951161974971151</v>
      </c>
      <c r="AJ20" s="84">
        <v>236</v>
      </c>
    </row>
    <row r="21" spans="1:36" x14ac:dyDescent="0.25">
      <c r="A21" s="73">
        <v>18</v>
      </c>
      <c r="B21" s="87" t="s">
        <v>564</v>
      </c>
      <c r="C21" s="87" t="s">
        <v>153</v>
      </c>
      <c r="D21" s="87" t="s">
        <v>74</v>
      </c>
      <c r="E21" s="87" t="s">
        <v>69</v>
      </c>
      <c r="F21" s="84" t="s">
        <v>39</v>
      </c>
      <c r="G21" s="112">
        <f t="shared" si="0"/>
        <v>5</v>
      </c>
      <c r="H21" s="113">
        <f t="shared" si="1"/>
        <v>2</v>
      </c>
      <c r="I21" s="113">
        <f t="shared" si="2"/>
        <v>44.842316405938</v>
      </c>
      <c r="J21" s="113">
        <f t="shared" si="3"/>
        <v>44.842316405938</v>
      </c>
      <c r="K21" s="114">
        <f>SUM(Z21,U21,AE21,AJ21)</f>
        <v>1012</v>
      </c>
      <c r="L21" s="167">
        <v>0</v>
      </c>
      <c r="M21" s="87">
        <v>0</v>
      </c>
      <c r="N21" s="86">
        <v>0</v>
      </c>
      <c r="O21" s="86">
        <v>0</v>
      </c>
      <c r="P21" s="186">
        <v>57</v>
      </c>
      <c r="Q21" s="82">
        <v>1</v>
      </c>
      <c r="R21" s="87">
        <v>1</v>
      </c>
      <c r="S21" s="86">
        <v>0.6</v>
      </c>
      <c r="T21" s="86">
        <v>0.6</v>
      </c>
      <c r="U21" s="84">
        <v>245</v>
      </c>
      <c r="V21" s="82">
        <v>1</v>
      </c>
      <c r="W21" s="87"/>
      <c r="X21" s="86">
        <v>0.5</v>
      </c>
      <c r="Y21" s="86">
        <v>0.5</v>
      </c>
      <c r="Z21" s="169">
        <v>204</v>
      </c>
      <c r="AA21" s="73"/>
      <c r="AB21" s="87">
        <v>1</v>
      </c>
      <c r="AC21" s="171">
        <v>39.307704072221355</v>
      </c>
      <c r="AD21" s="171">
        <v>39.307704072221355</v>
      </c>
      <c r="AE21" s="169">
        <v>290</v>
      </c>
      <c r="AF21" s="82">
        <v>3</v>
      </c>
      <c r="AG21" s="87"/>
      <c r="AH21" s="86">
        <v>4.4346123337166432</v>
      </c>
      <c r="AI21" s="86">
        <v>4.4346123337166432</v>
      </c>
      <c r="AJ21" s="84">
        <v>273</v>
      </c>
    </row>
    <row r="22" spans="1:36" x14ac:dyDescent="0.25">
      <c r="A22" s="73">
        <v>19</v>
      </c>
      <c r="B22" s="87" t="s">
        <v>553</v>
      </c>
      <c r="C22" s="87" t="s">
        <v>317</v>
      </c>
      <c r="D22" s="87" t="s">
        <v>137</v>
      </c>
      <c r="E22" s="87" t="s">
        <v>69</v>
      </c>
      <c r="F22" s="84" t="s">
        <v>37</v>
      </c>
      <c r="G22" s="112">
        <f t="shared" si="0"/>
        <v>2</v>
      </c>
      <c r="H22" s="113">
        <f t="shared" si="1"/>
        <v>2</v>
      </c>
      <c r="I22" s="113">
        <f t="shared" si="2"/>
        <v>162.27862246002448</v>
      </c>
      <c r="J22" s="113">
        <f t="shared" si="3"/>
        <v>162.27862246002448</v>
      </c>
      <c r="K22" s="114">
        <f>SUM(Z22,U22,AE22,AJ22)</f>
        <v>1011</v>
      </c>
      <c r="L22" s="167">
        <v>0</v>
      </c>
      <c r="M22" s="87">
        <v>0</v>
      </c>
      <c r="N22" s="86">
        <v>0</v>
      </c>
      <c r="O22" s="86">
        <v>0</v>
      </c>
      <c r="P22" s="186">
        <v>57</v>
      </c>
      <c r="Q22" s="82">
        <v>0</v>
      </c>
      <c r="R22" s="87">
        <v>1</v>
      </c>
      <c r="S22" s="86">
        <v>66.418149692708297</v>
      </c>
      <c r="T22" s="86">
        <v>66.418149692708297</v>
      </c>
      <c r="U22" s="84">
        <v>291</v>
      </c>
      <c r="V22" s="82">
        <v>1</v>
      </c>
      <c r="W22" s="87"/>
      <c r="X22" s="86">
        <v>0.5</v>
      </c>
      <c r="Y22" s="86">
        <v>0.5</v>
      </c>
      <c r="Z22" s="169">
        <v>204</v>
      </c>
      <c r="AA22" s="73"/>
      <c r="AB22" s="87">
        <v>1</v>
      </c>
      <c r="AC22" s="171">
        <v>94.36535656981907</v>
      </c>
      <c r="AD22" s="171">
        <v>94.36535656981907</v>
      </c>
      <c r="AE22" s="169">
        <v>298</v>
      </c>
      <c r="AF22" s="82">
        <v>1</v>
      </c>
      <c r="AG22" s="87"/>
      <c r="AH22" s="86">
        <v>0.99511619749711522</v>
      </c>
      <c r="AI22" s="86">
        <v>0.99511619749711522</v>
      </c>
      <c r="AJ22" s="84">
        <v>218</v>
      </c>
    </row>
    <row r="23" spans="1:36" x14ac:dyDescent="0.25">
      <c r="A23" s="73">
        <v>20</v>
      </c>
      <c r="B23" s="87" t="s">
        <v>938</v>
      </c>
      <c r="C23" s="87" t="s">
        <v>103</v>
      </c>
      <c r="D23" s="87" t="s">
        <v>260</v>
      </c>
      <c r="E23" s="87" t="s">
        <v>70</v>
      </c>
      <c r="F23" s="84" t="s">
        <v>42</v>
      </c>
      <c r="G23" s="112">
        <f t="shared" si="0"/>
        <v>7</v>
      </c>
      <c r="H23" s="113">
        <f t="shared" si="1"/>
        <v>1</v>
      </c>
      <c r="I23" s="113">
        <f t="shared" si="2"/>
        <v>6.9393780186223273</v>
      </c>
      <c r="J23" s="113">
        <f t="shared" si="3"/>
        <v>6.9393780186223273</v>
      </c>
      <c r="K23" s="114">
        <f>SUM(Z23,U23,AE23,AJ23)</f>
        <v>1004</v>
      </c>
      <c r="L23" s="167">
        <v>1</v>
      </c>
      <c r="M23" s="87">
        <v>0</v>
      </c>
      <c r="N23" s="86">
        <v>0.5</v>
      </c>
      <c r="O23" s="86">
        <v>0.5</v>
      </c>
      <c r="P23" s="186">
        <v>235</v>
      </c>
      <c r="Q23" s="82">
        <v>1</v>
      </c>
      <c r="R23" s="87">
        <v>0</v>
      </c>
      <c r="S23" s="86">
        <v>0.92998753892859376</v>
      </c>
      <c r="T23" s="86">
        <v>0.92998753892859376</v>
      </c>
      <c r="U23" s="84">
        <v>250</v>
      </c>
      <c r="V23" s="82">
        <v>4</v>
      </c>
      <c r="W23" s="87"/>
      <c r="X23" s="86">
        <v>2.2999999999999998</v>
      </c>
      <c r="Y23" s="86">
        <v>2.2999999999999998</v>
      </c>
      <c r="Z23" s="169">
        <v>257</v>
      </c>
      <c r="AA23" s="73">
        <v>1</v>
      </c>
      <c r="AB23" s="87"/>
      <c r="AC23" s="171">
        <v>0.65065738082095648</v>
      </c>
      <c r="AD23" s="171">
        <v>0.65065738082095648</v>
      </c>
      <c r="AE23" s="169">
        <v>240</v>
      </c>
      <c r="AF23" s="82"/>
      <c r="AG23" s="87">
        <v>1</v>
      </c>
      <c r="AH23" s="86">
        <v>2.5587330988727768</v>
      </c>
      <c r="AI23" s="86">
        <v>2.5587330988727768</v>
      </c>
      <c r="AJ23" s="84">
        <v>257</v>
      </c>
    </row>
    <row r="24" spans="1:36" x14ac:dyDescent="0.25">
      <c r="A24" s="73">
        <v>21</v>
      </c>
      <c r="B24" s="87" t="s">
        <v>583</v>
      </c>
      <c r="C24" s="87" t="s">
        <v>224</v>
      </c>
      <c r="D24" s="87" t="s">
        <v>328</v>
      </c>
      <c r="E24" s="87" t="s">
        <v>70</v>
      </c>
      <c r="F24" s="84" t="s">
        <v>46</v>
      </c>
      <c r="G24" s="112">
        <f t="shared" si="0"/>
        <v>4</v>
      </c>
      <c r="H24" s="113">
        <f t="shared" si="1"/>
        <v>1</v>
      </c>
      <c r="I24" s="113">
        <f t="shared" si="2"/>
        <v>9.6956871062336436</v>
      </c>
      <c r="J24" s="113">
        <f t="shared" si="3"/>
        <v>9.6956871062336436</v>
      </c>
      <c r="K24" s="114">
        <f>SUM(Z24,P24,AE24,AJ24)</f>
        <v>977</v>
      </c>
      <c r="L24" s="167">
        <v>1</v>
      </c>
      <c r="M24" s="87">
        <v>0</v>
      </c>
      <c r="N24" s="86">
        <v>0.75468866955363878</v>
      </c>
      <c r="O24" s="86">
        <v>0.75468866955363878</v>
      </c>
      <c r="P24" s="84">
        <v>251</v>
      </c>
      <c r="Q24" s="82">
        <v>0</v>
      </c>
      <c r="R24" s="87">
        <v>0</v>
      </c>
      <c r="S24" s="86">
        <v>0</v>
      </c>
      <c r="T24" s="86">
        <v>0</v>
      </c>
      <c r="U24" s="186">
        <v>59</v>
      </c>
      <c r="V24" s="82">
        <v>2</v>
      </c>
      <c r="W24" s="87"/>
      <c r="X24" s="86">
        <v>1.9863097671263656</v>
      </c>
      <c r="Y24" s="86">
        <v>1.9863097671263656</v>
      </c>
      <c r="Z24" s="169">
        <v>252</v>
      </c>
      <c r="AA24" s="73"/>
      <c r="AB24" s="87">
        <v>1</v>
      </c>
      <c r="AC24" s="171">
        <v>6.2</v>
      </c>
      <c r="AD24" s="171">
        <v>6.2</v>
      </c>
      <c r="AE24" s="169">
        <v>263</v>
      </c>
      <c r="AF24" s="82">
        <v>1</v>
      </c>
      <c r="AG24" s="87"/>
      <c r="AH24" s="86">
        <v>0.75468866955363878</v>
      </c>
      <c r="AI24" s="86">
        <v>0.75468866955363878</v>
      </c>
      <c r="AJ24" s="84">
        <v>211</v>
      </c>
    </row>
    <row r="25" spans="1:36" x14ac:dyDescent="0.25">
      <c r="A25" s="73">
        <v>22</v>
      </c>
      <c r="B25" s="87" t="s">
        <v>642</v>
      </c>
      <c r="C25" s="87" t="s">
        <v>88</v>
      </c>
      <c r="D25" s="87" t="s">
        <v>436</v>
      </c>
      <c r="E25" s="87" t="s">
        <v>426</v>
      </c>
      <c r="F25" s="84" t="s">
        <v>50</v>
      </c>
      <c r="G25" s="112">
        <f t="shared" si="0"/>
        <v>4</v>
      </c>
      <c r="H25" s="113">
        <f t="shared" si="1"/>
        <v>0</v>
      </c>
      <c r="I25" s="113">
        <f t="shared" si="2"/>
        <v>3.6168726336057784</v>
      </c>
      <c r="J25" s="113">
        <f t="shared" si="3"/>
        <v>3.6168726336057784</v>
      </c>
      <c r="K25" s="114">
        <f>SUM(Z25,U25,P25,AE25,AJ25)</f>
        <v>930</v>
      </c>
      <c r="L25" s="167">
        <v>1</v>
      </c>
      <c r="M25" s="87">
        <v>0</v>
      </c>
      <c r="N25" s="86">
        <v>0.7013792469278527</v>
      </c>
      <c r="O25" s="86">
        <v>0.7013792469278527</v>
      </c>
      <c r="P25" s="84">
        <v>247</v>
      </c>
      <c r="Q25" s="82">
        <v>1</v>
      </c>
      <c r="R25" s="87">
        <v>0</v>
      </c>
      <c r="S25" s="86">
        <v>1.2096634262531789</v>
      </c>
      <c r="T25" s="86">
        <v>1.2096634262531789</v>
      </c>
      <c r="U25" s="84">
        <v>253</v>
      </c>
      <c r="V25" s="82">
        <v>1</v>
      </c>
      <c r="W25" s="87"/>
      <c r="X25" s="86">
        <v>0.5</v>
      </c>
      <c r="Y25" s="86">
        <v>0.5</v>
      </c>
      <c r="Z25" s="169">
        <v>204</v>
      </c>
      <c r="AA25" s="73"/>
      <c r="AB25" s="87"/>
      <c r="AC25" s="171"/>
      <c r="AD25" s="171"/>
      <c r="AE25" s="185">
        <v>0</v>
      </c>
      <c r="AF25" s="82">
        <v>1</v>
      </c>
      <c r="AG25" s="87"/>
      <c r="AH25" s="86">
        <v>1.2058299604247467</v>
      </c>
      <c r="AI25" s="86">
        <v>1.2058299604247467</v>
      </c>
      <c r="AJ25" s="84">
        <v>226</v>
      </c>
    </row>
    <row r="26" spans="1:36" x14ac:dyDescent="0.25">
      <c r="A26" s="73">
        <v>23</v>
      </c>
      <c r="B26" s="87" t="s">
        <v>532</v>
      </c>
      <c r="C26" s="87" t="s">
        <v>76</v>
      </c>
      <c r="D26" s="87" t="s">
        <v>302</v>
      </c>
      <c r="E26" s="87" t="s">
        <v>426</v>
      </c>
      <c r="F26" s="84" t="s">
        <v>37</v>
      </c>
      <c r="G26" s="112">
        <f t="shared" si="0"/>
        <v>9</v>
      </c>
      <c r="H26" s="113">
        <f t="shared" si="1"/>
        <v>3</v>
      </c>
      <c r="I26" s="113">
        <f t="shared" si="2"/>
        <v>51.415112880408387</v>
      </c>
      <c r="J26" s="113">
        <f t="shared" si="3"/>
        <v>51.415112880408387</v>
      </c>
      <c r="K26" s="114">
        <f>SUM(Z26,U26,P26,AE26,AJ26)</f>
        <v>923</v>
      </c>
      <c r="L26" s="167">
        <v>0</v>
      </c>
      <c r="M26" s="87">
        <v>0</v>
      </c>
      <c r="N26" s="86">
        <v>0</v>
      </c>
      <c r="O26" s="86">
        <v>0</v>
      </c>
      <c r="P26" s="84">
        <v>57</v>
      </c>
      <c r="Q26" s="73">
        <v>0</v>
      </c>
      <c r="R26" s="87">
        <v>0</v>
      </c>
      <c r="S26" s="87">
        <v>0</v>
      </c>
      <c r="T26" s="87">
        <v>0</v>
      </c>
      <c r="U26" s="186">
        <v>0</v>
      </c>
      <c r="V26" s="82">
        <v>2</v>
      </c>
      <c r="W26" s="87">
        <v>1</v>
      </c>
      <c r="X26" s="86">
        <v>10.921980750618788</v>
      </c>
      <c r="Y26" s="86">
        <v>10.921980750618788</v>
      </c>
      <c r="Z26" s="169">
        <v>286</v>
      </c>
      <c r="AA26" s="73"/>
      <c r="AB26" s="87">
        <v>2</v>
      </c>
      <c r="AC26" s="171">
        <v>32.787155096464566</v>
      </c>
      <c r="AD26" s="171">
        <v>32.787155096464566</v>
      </c>
      <c r="AE26" s="169">
        <v>288</v>
      </c>
      <c r="AF26" s="82">
        <v>7</v>
      </c>
      <c r="AG26" s="87"/>
      <c r="AH26" s="86">
        <v>7.705977033325035</v>
      </c>
      <c r="AI26" s="86">
        <v>7.705977033325035</v>
      </c>
      <c r="AJ26" s="84">
        <v>292</v>
      </c>
    </row>
    <row r="27" spans="1:36" x14ac:dyDescent="0.25">
      <c r="A27" s="73">
        <v>24</v>
      </c>
      <c r="B27" s="87" t="s">
        <v>611</v>
      </c>
      <c r="C27" s="87" t="s">
        <v>494</v>
      </c>
      <c r="D27" s="87" t="s">
        <v>522</v>
      </c>
      <c r="E27" s="87" t="s">
        <v>426</v>
      </c>
      <c r="F27" s="84" t="s">
        <v>39</v>
      </c>
      <c r="G27" s="112">
        <f t="shared" si="0"/>
        <v>4</v>
      </c>
      <c r="H27" s="113">
        <f t="shared" si="1"/>
        <v>2</v>
      </c>
      <c r="I27" s="113">
        <f t="shared" si="2"/>
        <v>40.255974157905918</v>
      </c>
      <c r="J27" s="113">
        <f t="shared" si="3"/>
        <v>40.255974157905918</v>
      </c>
      <c r="K27" s="114">
        <f>SUM(Z27,U27,AE27,AJ27)</f>
        <v>901</v>
      </c>
      <c r="L27" s="167">
        <v>0</v>
      </c>
      <c r="M27" s="87">
        <v>0</v>
      </c>
      <c r="N27" s="86">
        <v>0</v>
      </c>
      <c r="O27" s="86">
        <v>0</v>
      </c>
      <c r="P27" s="186">
        <v>57</v>
      </c>
      <c r="Q27" s="82">
        <v>0</v>
      </c>
      <c r="R27" s="87">
        <v>0</v>
      </c>
      <c r="S27" s="86">
        <v>0</v>
      </c>
      <c r="T27" s="86">
        <v>0</v>
      </c>
      <c r="U27" s="84">
        <v>59</v>
      </c>
      <c r="V27" s="82">
        <v>1</v>
      </c>
      <c r="W27" s="87">
        <v>1</v>
      </c>
      <c r="X27" s="86">
        <v>18.105526081279535</v>
      </c>
      <c r="Y27" s="86">
        <v>18.105526081279535</v>
      </c>
      <c r="Z27" s="169">
        <v>293</v>
      </c>
      <c r="AA27" s="73"/>
      <c r="AB27" s="87">
        <v>1</v>
      </c>
      <c r="AC27" s="171">
        <v>17.806849370566439</v>
      </c>
      <c r="AD27" s="171">
        <v>17.806849370566439</v>
      </c>
      <c r="AE27" s="169">
        <v>277</v>
      </c>
      <c r="AF27" s="82">
        <v>3</v>
      </c>
      <c r="AG27" s="87"/>
      <c r="AH27" s="86">
        <v>4.3435987060599439</v>
      </c>
      <c r="AI27" s="86">
        <v>4.3435987060599439</v>
      </c>
      <c r="AJ27" s="84">
        <v>272</v>
      </c>
    </row>
    <row r="28" spans="1:36" x14ac:dyDescent="0.25">
      <c r="A28" s="73">
        <v>25</v>
      </c>
      <c r="B28" s="87" t="s">
        <v>543</v>
      </c>
      <c r="C28" s="87" t="s">
        <v>177</v>
      </c>
      <c r="D28" s="87" t="s">
        <v>96</v>
      </c>
      <c r="E28" s="87" t="s">
        <v>69</v>
      </c>
      <c r="F28" s="84" t="s">
        <v>37</v>
      </c>
      <c r="G28" s="112">
        <f t="shared" si="0"/>
        <v>12</v>
      </c>
      <c r="H28" s="113">
        <f t="shared" si="1"/>
        <v>2</v>
      </c>
      <c r="I28" s="113">
        <f t="shared" si="2"/>
        <v>32.961663463057732</v>
      </c>
      <c r="J28" s="113">
        <f t="shared" si="3"/>
        <v>32.961663463057732</v>
      </c>
      <c r="K28" s="114">
        <f>SUM(Z28,U28,P28,AE28,AJ28)</f>
        <v>896</v>
      </c>
      <c r="L28" s="167">
        <v>0</v>
      </c>
      <c r="M28" s="87">
        <v>0</v>
      </c>
      <c r="N28" s="86">
        <v>0</v>
      </c>
      <c r="O28" s="86">
        <v>0</v>
      </c>
      <c r="P28" s="84">
        <v>57</v>
      </c>
      <c r="Q28" s="73">
        <v>0</v>
      </c>
      <c r="R28" s="87">
        <v>0</v>
      </c>
      <c r="S28" s="87">
        <v>0</v>
      </c>
      <c r="T28" s="87">
        <v>0</v>
      </c>
      <c r="U28" s="186">
        <v>0</v>
      </c>
      <c r="V28" s="82">
        <v>3</v>
      </c>
      <c r="W28" s="87">
        <v>1</v>
      </c>
      <c r="X28" s="86">
        <v>17.98953265975938</v>
      </c>
      <c r="Y28" s="86">
        <v>17.98953265975938</v>
      </c>
      <c r="Z28" s="169">
        <v>292</v>
      </c>
      <c r="AA28" s="73">
        <v>1</v>
      </c>
      <c r="AB28" s="87"/>
      <c r="AC28" s="171">
        <v>1.6201939900031344</v>
      </c>
      <c r="AD28" s="171">
        <v>1.6201939900031344</v>
      </c>
      <c r="AE28" s="169">
        <v>250</v>
      </c>
      <c r="AF28" s="82">
        <v>8</v>
      </c>
      <c r="AG28" s="87">
        <v>1</v>
      </c>
      <c r="AH28" s="86">
        <v>13.351936813295218</v>
      </c>
      <c r="AI28" s="86">
        <v>13.351936813295218</v>
      </c>
      <c r="AJ28" s="84">
        <v>297</v>
      </c>
    </row>
    <row r="29" spans="1:36" x14ac:dyDescent="0.25">
      <c r="A29" s="73">
        <v>26</v>
      </c>
      <c r="B29" s="87" t="s">
        <v>647</v>
      </c>
      <c r="C29" s="87" t="s">
        <v>110</v>
      </c>
      <c r="D29" s="87" t="s">
        <v>409</v>
      </c>
      <c r="E29" s="87" t="s">
        <v>70</v>
      </c>
      <c r="F29" s="84" t="s">
        <v>41</v>
      </c>
      <c r="G29" s="112">
        <f t="shared" si="0"/>
        <v>3</v>
      </c>
      <c r="H29" s="113">
        <f t="shared" si="1"/>
        <v>3</v>
      </c>
      <c r="I29" s="113">
        <f t="shared" si="2"/>
        <v>94.572370980858594</v>
      </c>
      <c r="J29" s="113">
        <f t="shared" si="3"/>
        <v>94.572370980858594</v>
      </c>
      <c r="K29" s="114">
        <f>SUM(Z29,U29,AE29,AJ29)</f>
        <v>886</v>
      </c>
      <c r="L29" s="167">
        <v>0</v>
      </c>
      <c r="M29" s="87">
        <v>0</v>
      </c>
      <c r="N29" s="86">
        <v>0</v>
      </c>
      <c r="O29" s="86">
        <v>0</v>
      </c>
      <c r="P29" s="186">
        <v>57</v>
      </c>
      <c r="Q29" s="82">
        <v>0</v>
      </c>
      <c r="R29" s="87">
        <v>1</v>
      </c>
      <c r="S29" s="86">
        <v>82.382173393158183</v>
      </c>
      <c r="T29" s="86">
        <v>82.382173393158183</v>
      </c>
      <c r="U29" s="84">
        <v>295</v>
      </c>
      <c r="V29" s="82">
        <v>1</v>
      </c>
      <c r="W29" s="87">
        <v>1</v>
      </c>
      <c r="X29" s="86">
        <v>10.070003597697275</v>
      </c>
      <c r="Y29" s="86">
        <v>10.070003597697275</v>
      </c>
      <c r="Z29" s="169">
        <v>285</v>
      </c>
      <c r="AA29" s="73"/>
      <c r="AB29" s="87">
        <v>1</v>
      </c>
      <c r="AC29" s="171">
        <v>0</v>
      </c>
      <c r="AD29" s="171">
        <v>0</v>
      </c>
      <c r="AE29" s="169">
        <v>59</v>
      </c>
      <c r="AF29" s="82">
        <v>2</v>
      </c>
      <c r="AG29" s="87"/>
      <c r="AH29" s="86">
        <v>2.1201939900031341</v>
      </c>
      <c r="AI29" s="86">
        <v>2.1201939900031341</v>
      </c>
      <c r="AJ29" s="84">
        <v>247</v>
      </c>
    </row>
    <row r="30" spans="1:36" x14ac:dyDescent="0.25">
      <c r="A30" s="73">
        <v>27</v>
      </c>
      <c r="B30" s="87" t="s">
        <v>565</v>
      </c>
      <c r="C30" s="87" t="s">
        <v>372</v>
      </c>
      <c r="D30" s="87" t="s">
        <v>373</v>
      </c>
      <c r="E30" s="87" t="s">
        <v>69</v>
      </c>
      <c r="F30" s="84" t="s">
        <v>45</v>
      </c>
      <c r="G30" s="112">
        <f t="shared" si="0"/>
        <v>1</v>
      </c>
      <c r="H30" s="113">
        <f t="shared" si="1"/>
        <v>4</v>
      </c>
      <c r="I30" s="113">
        <f t="shared" si="2"/>
        <v>196.74486708967862</v>
      </c>
      <c r="J30" s="113">
        <f t="shared" si="3"/>
        <v>196.74486708967862</v>
      </c>
      <c r="K30" s="114">
        <f>SUM(P30,U30,Z30,AE30)</f>
        <v>886</v>
      </c>
      <c r="L30" s="167">
        <v>0</v>
      </c>
      <c r="M30" s="87">
        <v>0</v>
      </c>
      <c r="N30" s="86">
        <v>0</v>
      </c>
      <c r="O30" s="86">
        <v>0</v>
      </c>
      <c r="P30" s="84">
        <v>57</v>
      </c>
      <c r="Q30" s="82">
        <v>0</v>
      </c>
      <c r="R30" s="87">
        <v>1</v>
      </c>
      <c r="S30" s="86">
        <v>74.107471052434917</v>
      </c>
      <c r="T30" s="86">
        <v>74.107471052434917</v>
      </c>
      <c r="U30" s="84">
        <v>294</v>
      </c>
      <c r="V30" s="82">
        <v>1</v>
      </c>
      <c r="W30" s="87"/>
      <c r="X30" s="86">
        <v>1.2822089387164712</v>
      </c>
      <c r="Y30" s="86">
        <v>1.2822089387164712</v>
      </c>
      <c r="Z30" s="169">
        <v>235</v>
      </c>
      <c r="AA30" s="73"/>
      <c r="AB30" s="87">
        <v>3</v>
      </c>
      <c r="AC30" s="171">
        <v>121.35518709852724</v>
      </c>
      <c r="AD30" s="171">
        <v>121.35518709852724</v>
      </c>
      <c r="AE30" s="169">
        <v>300</v>
      </c>
      <c r="AF30" s="82"/>
      <c r="AG30" s="87"/>
      <c r="AH30" s="86">
        <v>0</v>
      </c>
      <c r="AI30" s="86">
        <v>0</v>
      </c>
      <c r="AJ30" s="186">
        <v>49</v>
      </c>
    </row>
    <row r="31" spans="1:36" x14ac:dyDescent="0.25">
      <c r="A31" s="73">
        <v>28</v>
      </c>
      <c r="B31" s="87" t="s">
        <v>1184</v>
      </c>
      <c r="C31" s="87" t="s">
        <v>1196</v>
      </c>
      <c r="D31" s="87" t="s">
        <v>968</v>
      </c>
      <c r="E31" s="87" t="s">
        <v>69</v>
      </c>
      <c r="F31" s="84" t="s">
        <v>49</v>
      </c>
      <c r="G31" s="112">
        <f t="shared" si="0"/>
        <v>6</v>
      </c>
      <c r="H31" s="113">
        <f t="shared" si="1"/>
        <v>2</v>
      </c>
      <c r="I31" s="113">
        <f t="shared" si="2"/>
        <v>11.462584348311417</v>
      </c>
      <c r="J31" s="113">
        <f t="shared" si="3"/>
        <v>11.462584348311417</v>
      </c>
      <c r="K31" s="114">
        <f>SUM(Z31,U31,AE31,AJ31)</f>
        <v>877</v>
      </c>
      <c r="L31" s="167">
        <v>0</v>
      </c>
      <c r="M31" s="87">
        <v>0</v>
      </c>
      <c r="N31" s="86">
        <v>0</v>
      </c>
      <c r="O31" s="86">
        <v>0</v>
      </c>
      <c r="P31" s="186">
        <v>57</v>
      </c>
      <c r="Q31" s="82">
        <v>0</v>
      </c>
      <c r="R31" s="87">
        <v>1</v>
      </c>
      <c r="S31" s="86">
        <v>3</v>
      </c>
      <c r="T31" s="86">
        <v>3</v>
      </c>
      <c r="U31" s="84">
        <v>269</v>
      </c>
      <c r="V31" s="82"/>
      <c r="W31" s="87">
        <v>1</v>
      </c>
      <c r="X31" s="86">
        <v>3.0171065594447728</v>
      </c>
      <c r="Y31" s="86">
        <v>3.0171065594447728</v>
      </c>
      <c r="Z31" s="169">
        <v>267</v>
      </c>
      <c r="AA31" s="73"/>
      <c r="AB31" s="87"/>
      <c r="AC31" s="171">
        <v>0</v>
      </c>
      <c r="AD31" s="171">
        <v>0</v>
      </c>
      <c r="AE31" s="169">
        <v>59</v>
      </c>
      <c r="AF31" s="82">
        <v>6</v>
      </c>
      <c r="AG31" s="87"/>
      <c r="AH31" s="86">
        <v>5.4454777888666444</v>
      </c>
      <c r="AI31" s="86">
        <v>5.4454777888666444</v>
      </c>
      <c r="AJ31" s="84">
        <v>282</v>
      </c>
    </row>
    <row r="32" spans="1:36" x14ac:dyDescent="0.25">
      <c r="A32" s="73">
        <v>29</v>
      </c>
      <c r="B32" s="87" t="s">
        <v>531</v>
      </c>
      <c r="C32" s="87" t="s">
        <v>196</v>
      </c>
      <c r="D32" s="87" t="s">
        <v>87</v>
      </c>
      <c r="E32" s="87" t="s">
        <v>426</v>
      </c>
      <c r="F32" s="84" t="s">
        <v>40</v>
      </c>
      <c r="G32" s="112">
        <f t="shared" si="0"/>
        <v>2</v>
      </c>
      <c r="H32" s="113">
        <f t="shared" si="1"/>
        <v>2</v>
      </c>
      <c r="I32" s="113">
        <f t="shared" si="2"/>
        <v>113.96691142649553</v>
      </c>
      <c r="J32" s="113">
        <f t="shared" si="3"/>
        <v>113.96691142649553</v>
      </c>
      <c r="K32" s="114">
        <f>SUM(Z32,U32,AE32,AJ32)</f>
        <v>863</v>
      </c>
      <c r="L32" s="167">
        <v>0</v>
      </c>
      <c r="M32" s="87">
        <v>0</v>
      </c>
      <c r="N32" s="86">
        <v>0</v>
      </c>
      <c r="O32" s="86">
        <v>0</v>
      </c>
      <c r="P32" s="186">
        <v>57</v>
      </c>
      <c r="Q32" s="82">
        <v>0</v>
      </c>
      <c r="R32" s="87">
        <v>1</v>
      </c>
      <c r="S32" s="86">
        <v>109.2</v>
      </c>
      <c r="T32" s="86">
        <v>109.2</v>
      </c>
      <c r="U32" s="84">
        <v>299</v>
      </c>
      <c r="V32" s="82"/>
      <c r="W32" s="87">
        <v>1</v>
      </c>
      <c r="X32" s="86">
        <v>3.0171065594447728</v>
      </c>
      <c r="Y32" s="86">
        <v>3.0171065594447728</v>
      </c>
      <c r="Z32" s="169">
        <v>267</v>
      </c>
      <c r="AA32" s="73"/>
      <c r="AB32" s="87"/>
      <c r="AC32" s="171">
        <v>0</v>
      </c>
      <c r="AD32" s="171">
        <v>0</v>
      </c>
      <c r="AE32" s="169">
        <v>59</v>
      </c>
      <c r="AF32" s="82">
        <v>2</v>
      </c>
      <c r="AG32" s="87"/>
      <c r="AH32" s="86">
        <v>1.749804867050754</v>
      </c>
      <c r="AI32" s="86">
        <v>1.749804867050754</v>
      </c>
      <c r="AJ32" s="84">
        <v>238</v>
      </c>
    </row>
    <row r="33" spans="1:36" x14ac:dyDescent="0.25">
      <c r="A33" s="73">
        <v>30</v>
      </c>
      <c r="B33" s="87" t="s">
        <v>586</v>
      </c>
      <c r="C33" s="87" t="s">
        <v>82</v>
      </c>
      <c r="D33" s="87" t="s">
        <v>373</v>
      </c>
      <c r="E33" s="87" t="s">
        <v>69</v>
      </c>
      <c r="F33" s="84" t="s">
        <v>41</v>
      </c>
      <c r="G33" s="112">
        <f t="shared" si="0"/>
        <v>4</v>
      </c>
      <c r="H33" s="113">
        <f t="shared" si="1"/>
        <v>2</v>
      </c>
      <c r="I33" s="113">
        <f t="shared" si="2"/>
        <v>26.643013083875324</v>
      </c>
      <c r="J33" s="113">
        <f t="shared" si="3"/>
        <v>26.643013083875324</v>
      </c>
      <c r="K33" s="114">
        <f>SUM(,U33,P33,AE33,AJ33)</f>
        <v>863</v>
      </c>
      <c r="L33" s="167">
        <v>1</v>
      </c>
      <c r="M33" s="87">
        <v>0</v>
      </c>
      <c r="N33" s="86">
        <v>0.5</v>
      </c>
      <c r="O33" s="86">
        <v>0.5</v>
      </c>
      <c r="P33" s="84">
        <v>235</v>
      </c>
      <c r="Q33" s="82">
        <v>0</v>
      </c>
      <c r="R33" s="87">
        <v>0</v>
      </c>
      <c r="S33" s="86">
        <v>0</v>
      </c>
      <c r="T33" s="86">
        <v>0</v>
      </c>
      <c r="U33" s="84">
        <v>59</v>
      </c>
      <c r="V33" s="82"/>
      <c r="W33" s="87"/>
      <c r="X33" s="86">
        <v>0</v>
      </c>
      <c r="Y33" s="86">
        <v>0</v>
      </c>
      <c r="Z33" s="185">
        <v>46</v>
      </c>
      <c r="AA33" s="73"/>
      <c r="AB33" s="87">
        <v>1</v>
      </c>
      <c r="AC33" s="171">
        <v>18.629095265871012</v>
      </c>
      <c r="AD33" s="171">
        <v>18.629095265871012</v>
      </c>
      <c r="AE33" s="169">
        <v>278</v>
      </c>
      <c r="AF33" s="82">
        <v>3</v>
      </c>
      <c r="AG33" s="87">
        <v>1</v>
      </c>
      <c r="AH33" s="86">
        <v>7.5139178180043125</v>
      </c>
      <c r="AI33" s="86">
        <v>7.5139178180043125</v>
      </c>
      <c r="AJ33" s="84">
        <v>291</v>
      </c>
    </row>
    <row r="34" spans="1:36" x14ac:dyDescent="0.25">
      <c r="A34" s="73">
        <v>31</v>
      </c>
      <c r="B34" s="87" t="s">
        <v>954</v>
      </c>
      <c r="C34" s="87" t="s">
        <v>265</v>
      </c>
      <c r="D34" s="87" t="s">
        <v>220</v>
      </c>
      <c r="E34" s="87" t="s">
        <v>69</v>
      </c>
      <c r="F34" s="84" t="s">
        <v>38</v>
      </c>
      <c r="G34" s="112">
        <f t="shared" si="0"/>
        <v>2</v>
      </c>
      <c r="H34" s="113">
        <f t="shared" si="1"/>
        <v>3</v>
      </c>
      <c r="I34" s="113">
        <f t="shared" si="2"/>
        <v>8.931302379108061</v>
      </c>
      <c r="J34" s="113">
        <f t="shared" si="3"/>
        <v>8.931302379108061</v>
      </c>
      <c r="K34" s="114">
        <f>SUM(Z34,U34,P34,AE34,AJ34)</f>
        <v>861</v>
      </c>
      <c r="L34" s="167">
        <v>0</v>
      </c>
      <c r="M34" s="87">
        <v>1</v>
      </c>
      <c r="N34" s="86">
        <v>2.0141958196632874</v>
      </c>
      <c r="O34" s="86">
        <v>2.0141958196632874</v>
      </c>
      <c r="P34" s="84">
        <v>268</v>
      </c>
      <c r="Q34" s="73">
        <v>0</v>
      </c>
      <c r="R34" s="87">
        <v>0</v>
      </c>
      <c r="S34" s="87">
        <v>0</v>
      </c>
      <c r="T34" s="87">
        <v>0</v>
      </c>
      <c r="U34" s="186">
        <v>0</v>
      </c>
      <c r="V34" s="82"/>
      <c r="W34" s="87">
        <v>1</v>
      </c>
      <c r="X34" s="86">
        <v>3.0171065594447728</v>
      </c>
      <c r="Y34" s="86">
        <v>3.0171065594447728</v>
      </c>
      <c r="Z34" s="169">
        <v>267</v>
      </c>
      <c r="AA34" s="73"/>
      <c r="AB34" s="87"/>
      <c r="AC34" s="171">
        <v>0</v>
      </c>
      <c r="AD34" s="171">
        <v>0</v>
      </c>
      <c r="AE34" s="169">
        <v>59</v>
      </c>
      <c r="AF34" s="82">
        <v>2</v>
      </c>
      <c r="AG34" s="87">
        <v>1</v>
      </c>
      <c r="AH34" s="86">
        <v>3.9</v>
      </c>
      <c r="AI34" s="86">
        <v>3.9</v>
      </c>
      <c r="AJ34" s="84">
        <v>267</v>
      </c>
    </row>
    <row r="35" spans="1:36" x14ac:dyDescent="0.25">
      <c r="A35" s="73">
        <v>32</v>
      </c>
      <c r="B35" s="87" t="s">
        <v>534</v>
      </c>
      <c r="C35" s="87" t="s">
        <v>110</v>
      </c>
      <c r="D35" s="87" t="s">
        <v>419</v>
      </c>
      <c r="E35" s="87" t="s">
        <v>69</v>
      </c>
      <c r="F35" s="84" t="s">
        <v>43</v>
      </c>
      <c r="G35" s="112">
        <f t="shared" si="0"/>
        <v>6</v>
      </c>
      <c r="H35" s="113">
        <f t="shared" si="1"/>
        <v>2</v>
      </c>
      <c r="I35" s="113">
        <f t="shared" si="2"/>
        <v>15.614081969394363</v>
      </c>
      <c r="J35" s="113">
        <f t="shared" si="3"/>
        <v>15.614081969394363</v>
      </c>
      <c r="K35" s="114">
        <f>SUM(Z35,U35,P35,AE35,AJ35)</f>
        <v>859</v>
      </c>
      <c r="L35" s="167">
        <v>0</v>
      </c>
      <c r="M35" s="87">
        <v>0</v>
      </c>
      <c r="N35" s="86">
        <v>0</v>
      </c>
      <c r="O35" s="86">
        <v>0</v>
      </c>
      <c r="P35" s="84">
        <v>57</v>
      </c>
      <c r="Q35" s="82">
        <v>1</v>
      </c>
      <c r="R35" s="87">
        <v>0</v>
      </c>
      <c r="S35" s="86">
        <v>1.5755677939053345</v>
      </c>
      <c r="T35" s="86">
        <v>1.5755677939053345</v>
      </c>
      <c r="U35" s="84">
        <v>258</v>
      </c>
      <c r="V35" s="73">
        <v>0</v>
      </c>
      <c r="W35" s="87">
        <v>0</v>
      </c>
      <c r="X35" s="87">
        <v>0</v>
      </c>
      <c r="Y35" s="87">
        <v>0</v>
      </c>
      <c r="Z35" s="185">
        <v>0</v>
      </c>
      <c r="AA35" s="73">
        <v>1</v>
      </c>
      <c r="AB35" s="87">
        <v>2</v>
      </c>
      <c r="AC35" s="171">
        <v>9.5127761497028089</v>
      </c>
      <c r="AD35" s="171">
        <v>9.5127761497028089</v>
      </c>
      <c r="AE35" s="169">
        <v>270</v>
      </c>
      <c r="AF35" s="82">
        <v>4</v>
      </c>
      <c r="AG35" s="87"/>
      <c r="AH35" s="86">
        <v>4.5257380257862208</v>
      </c>
      <c r="AI35" s="86">
        <v>4.5257380257862208</v>
      </c>
      <c r="AJ35" s="84">
        <v>274</v>
      </c>
    </row>
    <row r="36" spans="1:36" x14ac:dyDescent="0.25">
      <c r="A36" s="73">
        <v>33</v>
      </c>
      <c r="B36" s="87" t="s">
        <v>942</v>
      </c>
      <c r="C36" s="87" t="s">
        <v>952</v>
      </c>
      <c r="D36" s="87" t="s">
        <v>953</v>
      </c>
      <c r="E36" s="87" t="s">
        <v>70</v>
      </c>
      <c r="F36" s="84" t="s">
        <v>41</v>
      </c>
      <c r="G36" s="112">
        <f t="shared" si="0"/>
        <v>8</v>
      </c>
      <c r="H36" s="113">
        <f t="shared" si="1"/>
        <v>1</v>
      </c>
      <c r="I36" s="113">
        <f t="shared" si="2"/>
        <v>9.3644498791601425</v>
      </c>
      <c r="J36" s="113">
        <f t="shared" si="3"/>
        <v>9.3644498791601425</v>
      </c>
      <c r="K36" s="114">
        <f>SUM(Z36,U36,AE36,AJ36)</f>
        <v>856</v>
      </c>
      <c r="L36" s="167">
        <v>0</v>
      </c>
      <c r="M36" s="87">
        <v>0</v>
      </c>
      <c r="N36" s="86">
        <v>0</v>
      </c>
      <c r="O36" s="86">
        <v>0</v>
      </c>
      <c r="P36" s="186">
        <v>57</v>
      </c>
      <c r="Q36" s="82">
        <v>2</v>
      </c>
      <c r="R36" s="87">
        <v>0</v>
      </c>
      <c r="S36" s="86">
        <v>0.91658035661013892</v>
      </c>
      <c r="T36" s="86">
        <v>0.91658035661013892</v>
      </c>
      <c r="U36" s="84">
        <v>250</v>
      </c>
      <c r="V36" s="82">
        <v>3</v>
      </c>
      <c r="W36" s="87"/>
      <c r="X36" s="86">
        <v>2.6348625015953826</v>
      </c>
      <c r="Y36" s="86">
        <v>2.6348625015953826</v>
      </c>
      <c r="Z36" s="169">
        <v>261</v>
      </c>
      <c r="AA36" s="73"/>
      <c r="AB36" s="87"/>
      <c r="AC36" s="171">
        <v>0</v>
      </c>
      <c r="AD36" s="171">
        <v>0</v>
      </c>
      <c r="AE36" s="169">
        <v>59</v>
      </c>
      <c r="AF36" s="82">
        <v>3</v>
      </c>
      <c r="AG36" s="87">
        <v>1</v>
      </c>
      <c r="AH36" s="86">
        <v>5.813007020954621</v>
      </c>
      <c r="AI36" s="86">
        <v>5.813007020954621</v>
      </c>
      <c r="AJ36" s="84">
        <v>286</v>
      </c>
    </row>
    <row r="37" spans="1:36" x14ac:dyDescent="0.25">
      <c r="A37" s="73">
        <v>34</v>
      </c>
      <c r="B37" s="87" t="s">
        <v>653</v>
      </c>
      <c r="C37" s="87" t="s">
        <v>88</v>
      </c>
      <c r="D37" s="87" t="s">
        <v>89</v>
      </c>
      <c r="E37" s="87" t="s">
        <v>69</v>
      </c>
      <c r="F37" s="84" t="s">
        <v>42</v>
      </c>
      <c r="G37" s="112">
        <f t="shared" si="0"/>
        <v>9</v>
      </c>
      <c r="H37" s="113">
        <f t="shared" si="1"/>
        <v>1</v>
      </c>
      <c r="I37" s="113">
        <f t="shared" si="2"/>
        <v>21.887803247049373</v>
      </c>
      <c r="J37" s="113">
        <f t="shared" si="3"/>
        <v>21.887803247049373</v>
      </c>
      <c r="K37" s="114">
        <f>SUM(Z37,U37,P37,AE37,AJ37)</f>
        <v>850</v>
      </c>
      <c r="L37" s="167">
        <v>0</v>
      </c>
      <c r="M37" s="87">
        <v>0</v>
      </c>
      <c r="N37" s="86">
        <v>0</v>
      </c>
      <c r="O37" s="86">
        <v>0</v>
      </c>
      <c r="P37" s="84">
        <v>57</v>
      </c>
      <c r="Q37" s="73">
        <v>0</v>
      </c>
      <c r="R37" s="87">
        <v>0</v>
      </c>
      <c r="S37" s="87">
        <v>0</v>
      </c>
      <c r="T37" s="87">
        <v>0</v>
      </c>
      <c r="U37" s="186">
        <v>0</v>
      </c>
      <c r="V37" s="82">
        <v>4</v>
      </c>
      <c r="W37" s="87">
        <v>1</v>
      </c>
      <c r="X37" s="86">
        <v>16.622033332732606</v>
      </c>
      <c r="Y37" s="86">
        <v>16.622033332732606</v>
      </c>
      <c r="Z37" s="169">
        <v>291</v>
      </c>
      <c r="AA37" s="73">
        <v>3</v>
      </c>
      <c r="AB37" s="87"/>
      <c r="AC37" s="171">
        <v>3.1410706340494365</v>
      </c>
      <c r="AD37" s="171">
        <v>3.1410706340494365</v>
      </c>
      <c r="AE37" s="169">
        <v>255</v>
      </c>
      <c r="AF37" s="82">
        <v>2</v>
      </c>
      <c r="AG37" s="87"/>
      <c r="AH37" s="86">
        <v>2.1246992802673295</v>
      </c>
      <c r="AI37" s="86">
        <v>2.1246992802673295</v>
      </c>
      <c r="AJ37" s="84">
        <v>247</v>
      </c>
    </row>
    <row r="38" spans="1:36" x14ac:dyDescent="0.25">
      <c r="A38" s="73">
        <v>35</v>
      </c>
      <c r="B38" s="87" t="s">
        <v>538</v>
      </c>
      <c r="C38" s="87" t="s">
        <v>250</v>
      </c>
      <c r="D38" s="87" t="s">
        <v>251</v>
      </c>
      <c r="E38" s="87" t="s">
        <v>426</v>
      </c>
      <c r="F38" s="84" t="s">
        <v>47</v>
      </c>
      <c r="G38" s="112">
        <f t="shared" si="0"/>
        <v>8</v>
      </c>
      <c r="H38" s="113">
        <f t="shared" si="1"/>
        <v>1</v>
      </c>
      <c r="I38" s="113">
        <f t="shared" si="2"/>
        <v>14.296276407556384</v>
      </c>
      <c r="J38" s="113">
        <f t="shared" si="3"/>
        <v>14.296276407556384</v>
      </c>
      <c r="K38" s="114">
        <f>SUM(Z38,U38,P38,AE38,AJ38)</f>
        <v>849</v>
      </c>
      <c r="L38" s="167">
        <v>1</v>
      </c>
      <c r="M38" s="87">
        <v>0</v>
      </c>
      <c r="N38" s="86">
        <v>0.75468866955363878</v>
      </c>
      <c r="O38" s="86">
        <v>0.75468866955363878</v>
      </c>
      <c r="P38" s="84">
        <v>251</v>
      </c>
      <c r="Q38" s="82">
        <v>0</v>
      </c>
      <c r="R38" s="87">
        <v>0</v>
      </c>
      <c r="S38" s="86">
        <v>0</v>
      </c>
      <c r="T38" s="86">
        <v>0</v>
      </c>
      <c r="U38" s="186">
        <v>0</v>
      </c>
      <c r="V38" s="82"/>
      <c r="W38" s="87"/>
      <c r="X38" s="86">
        <v>0</v>
      </c>
      <c r="Y38" s="86">
        <v>0</v>
      </c>
      <c r="Z38" s="169">
        <v>46</v>
      </c>
      <c r="AA38" s="73">
        <v>1</v>
      </c>
      <c r="AB38" s="87">
        <v>1</v>
      </c>
      <c r="AC38" s="171">
        <v>6.9295373564412275</v>
      </c>
      <c r="AD38" s="171">
        <v>6.9295373564412275</v>
      </c>
      <c r="AE38" s="169">
        <v>265</v>
      </c>
      <c r="AF38" s="82">
        <v>6</v>
      </c>
      <c r="AG38" s="87"/>
      <c r="AH38" s="86">
        <v>6.6120503815615175</v>
      </c>
      <c r="AI38" s="86">
        <v>6.6120503815615175</v>
      </c>
      <c r="AJ38" s="84">
        <v>287</v>
      </c>
    </row>
    <row r="39" spans="1:36" x14ac:dyDescent="0.25">
      <c r="A39" s="73">
        <v>36</v>
      </c>
      <c r="B39" s="87" t="s">
        <v>1093</v>
      </c>
      <c r="C39" s="87" t="s">
        <v>1096</v>
      </c>
      <c r="D39" s="87" t="s">
        <v>350</v>
      </c>
      <c r="E39" s="87" t="s">
        <v>69</v>
      </c>
      <c r="F39" s="84" t="s">
        <v>37</v>
      </c>
      <c r="G39" s="112">
        <f t="shared" si="0"/>
        <v>4</v>
      </c>
      <c r="H39" s="113">
        <f t="shared" si="1"/>
        <v>1</v>
      </c>
      <c r="I39" s="113">
        <f t="shared" si="2"/>
        <v>20.436220964951271</v>
      </c>
      <c r="J39" s="113">
        <f t="shared" si="3"/>
        <v>20.436220964951271</v>
      </c>
      <c r="K39" s="114">
        <f>SUM(Z39,U39,P39,AE39,AJ39)</f>
        <v>847</v>
      </c>
      <c r="L39" s="167">
        <v>1</v>
      </c>
      <c r="M39" s="87">
        <v>0</v>
      </c>
      <c r="N39" s="86">
        <v>1.5306948836717362</v>
      </c>
      <c r="O39" s="86">
        <v>1.5306948836717362</v>
      </c>
      <c r="P39" s="84">
        <v>261</v>
      </c>
      <c r="Q39" s="82">
        <v>0</v>
      </c>
      <c r="R39" s="87">
        <v>1</v>
      </c>
      <c r="S39" s="86">
        <v>17.405526081279536</v>
      </c>
      <c r="T39" s="86">
        <v>17.405526081279536</v>
      </c>
      <c r="U39" s="84">
        <v>284</v>
      </c>
      <c r="V39" s="82">
        <v>3</v>
      </c>
      <c r="W39" s="87"/>
      <c r="X39" s="86">
        <v>1.5</v>
      </c>
      <c r="Y39" s="86">
        <v>1.5</v>
      </c>
      <c r="Z39" s="169">
        <v>243</v>
      </c>
      <c r="AA39" s="73"/>
      <c r="AB39" s="87"/>
      <c r="AC39" s="171">
        <v>0</v>
      </c>
      <c r="AD39" s="171">
        <v>0</v>
      </c>
      <c r="AE39" s="169">
        <v>59</v>
      </c>
      <c r="AF39" s="73"/>
      <c r="AG39" s="87"/>
      <c r="AH39" s="87"/>
      <c r="AI39" s="87"/>
      <c r="AJ39" s="186">
        <v>0</v>
      </c>
    </row>
    <row r="40" spans="1:36" x14ac:dyDescent="0.25">
      <c r="A40" s="73">
        <v>37</v>
      </c>
      <c r="B40" s="87" t="s">
        <v>1122</v>
      </c>
      <c r="C40" s="87" t="s">
        <v>1126</v>
      </c>
      <c r="D40" s="87" t="s">
        <v>1125</v>
      </c>
      <c r="E40" s="87" t="s">
        <v>69</v>
      </c>
      <c r="F40" s="84" t="s">
        <v>38</v>
      </c>
      <c r="G40" s="112">
        <f t="shared" si="0"/>
        <v>5</v>
      </c>
      <c r="H40" s="113">
        <f t="shared" si="1"/>
        <v>1</v>
      </c>
      <c r="I40" s="113">
        <f t="shared" si="2"/>
        <v>24.740877066562962</v>
      </c>
      <c r="J40" s="113">
        <f t="shared" si="3"/>
        <v>24.740877066562962</v>
      </c>
      <c r="K40" s="114">
        <f>SUM(Z40,P40,AE40,AJ40)</f>
        <v>841</v>
      </c>
      <c r="L40" s="167">
        <v>0</v>
      </c>
      <c r="M40" s="87">
        <v>1</v>
      </c>
      <c r="N40" s="86">
        <v>21.257098566540655</v>
      </c>
      <c r="O40" s="86">
        <v>21.257098566540655</v>
      </c>
      <c r="P40" s="84">
        <v>298</v>
      </c>
      <c r="Q40" s="82">
        <v>0</v>
      </c>
      <c r="R40" s="87">
        <v>0</v>
      </c>
      <c r="S40" s="86">
        <v>0</v>
      </c>
      <c r="T40" s="86">
        <v>0</v>
      </c>
      <c r="U40" s="186">
        <v>59</v>
      </c>
      <c r="V40" s="82">
        <v>2</v>
      </c>
      <c r="W40" s="87"/>
      <c r="X40" s="86">
        <v>1.4299875389285939</v>
      </c>
      <c r="Y40" s="86">
        <v>1.4299875389285939</v>
      </c>
      <c r="Z40" s="169">
        <v>237</v>
      </c>
      <c r="AA40" s="73"/>
      <c r="AB40" s="87"/>
      <c r="AC40" s="171">
        <v>0</v>
      </c>
      <c r="AD40" s="171">
        <v>0</v>
      </c>
      <c r="AE40" s="169">
        <v>59</v>
      </c>
      <c r="AF40" s="82">
        <v>3</v>
      </c>
      <c r="AG40" s="87"/>
      <c r="AH40" s="86">
        <v>2.0537909610937128</v>
      </c>
      <c r="AI40" s="86">
        <v>2.0537909610937128</v>
      </c>
      <c r="AJ40" s="84">
        <v>247</v>
      </c>
    </row>
    <row r="41" spans="1:36" x14ac:dyDescent="0.25">
      <c r="A41" s="73">
        <v>38</v>
      </c>
      <c r="B41" s="87" t="s">
        <v>616</v>
      </c>
      <c r="C41" s="87" t="s">
        <v>263</v>
      </c>
      <c r="D41" s="87" t="s">
        <v>352</v>
      </c>
      <c r="E41" s="87" t="s">
        <v>69</v>
      </c>
      <c r="F41" s="84" t="s">
        <v>48</v>
      </c>
      <c r="G41" s="112">
        <f t="shared" si="0"/>
        <v>5</v>
      </c>
      <c r="H41" s="113">
        <f t="shared" si="1"/>
        <v>1</v>
      </c>
      <c r="I41" s="113">
        <f t="shared" si="2"/>
        <v>10.371214498176972</v>
      </c>
      <c r="J41" s="113">
        <f t="shared" si="3"/>
        <v>10.371214498176972</v>
      </c>
      <c r="K41" s="114">
        <f>SUM(Z41,P41,AE41,AJ41)</f>
        <v>837</v>
      </c>
      <c r="L41" s="167">
        <v>0</v>
      </c>
      <c r="M41" s="87">
        <v>1</v>
      </c>
      <c r="N41" s="86">
        <v>6.1952725226960572</v>
      </c>
      <c r="O41" s="86">
        <v>6.1952725226960572</v>
      </c>
      <c r="P41" s="84">
        <v>279</v>
      </c>
      <c r="Q41" s="82">
        <v>0</v>
      </c>
      <c r="R41" s="87">
        <v>0</v>
      </c>
      <c r="S41" s="86">
        <v>0</v>
      </c>
      <c r="T41" s="86">
        <v>0</v>
      </c>
      <c r="U41" s="186">
        <v>59</v>
      </c>
      <c r="V41" s="82">
        <v>3</v>
      </c>
      <c r="W41" s="87"/>
      <c r="X41" s="86">
        <v>2.0299875389285935</v>
      </c>
      <c r="Y41" s="86">
        <v>2.0299875389285935</v>
      </c>
      <c r="Z41" s="169">
        <v>252</v>
      </c>
      <c r="AA41" s="73"/>
      <c r="AB41" s="87"/>
      <c r="AC41" s="171">
        <v>0</v>
      </c>
      <c r="AD41" s="171">
        <v>0</v>
      </c>
      <c r="AE41" s="169">
        <v>59</v>
      </c>
      <c r="AF41" s="82">
        <v>2</v>
      </c>
      <c r="AG41" s="87"/>
      <c r="AH41" s="86">
        <v>2.1459544365523211</v>
      </c>
      <c r="AI41" s="86">
        <v>2.1459544365523211</v>
      </c>
      <c r="AJ41" s="84">
        <v>247</v>
      </c>
    </row>
    <row r="42" spans="1:36" x14ac:dyDescent="0.25">
      <c r="A42" s="73">
        <v>39</v>
      </c>
      <c r="B42" s="87" t="s">
        <v>636</v>
      </c>
      <c r="C42" s="87" t="s">
        <v>364</v>
      </c>
      <c r="D42" s="87" t="s">
        <v>365</v>
      </c>
      <c r="E42" s="87" t="s">
        <v>426</v>
      </c>
      <c r="F42" s="84" t="s">
        <v>45</v>
      </c>
      <c r="G42" s="112">
        <f t="shared" si="0"/>
        <v>6</v>
      </c>
      <c r="H42" s="113">
        <f t="shared" si="1"/>
        <v>1</v>
      </c>
      <c r="I42" s="113">
        <f t="shared" si="2"/>
        <v>7.4521903879094253</v>
      </c>
      <c r="J42" s="113">
        <f t="shared" si="3"/>
        <v>7.4521903879094253</v>
      </c>
      <c r="K42" s="114">
        <f>SUM(Z42,U42,P42,AE42,)</f>
        <v>836</v>
      </c>
      <c r="L42" s="167">
        <v>1</v>
      </c>
      <c r="M42" s="87">
        <v>0</v>
      </c>
      <c r="N42" s="86">
        <v>0.86933291531496948</v>
      </c>
      <c r="O42" s="86">
        <v>0.86933291531496948</v>
      </c>
      <c r="P42" s="84">
        <v>253</v>
      </c>
      <c r="Q42" s="82">
        <v>0</v>
      </c>
      <c r="R42" s="87">
        <v>0</v>
      </c>
      <c r="S42" s="86">
        <v>0</v>
      </c>
      <c r="T42" s="86">
        <v>0</v>
      </c>
      <c r="U42" s="84">
        <v>59</v>
      </c>
      <c r="V42" s="82">
        <v>5</v>
      </c>
      <c r="W42" s="87"/>
      <c r="X42" s="86">
        <v>3.0959968961571405</v>
      </c>
      <c r="Y42" s="86">
        <v>3.0959968961571405</v>
      </c>
      <c r="Z42" s="169">
        <v>268</v>
      </c>
      <c r="AA42" s="73"/>
      <c r="AB42" s="87">
        <v>1</v>
      </c>
      <c r="AC42" s="171">
        <v>3.4868605764373153</v>
      </c>
      <c r="AD42" s="171">
        <v>3.4868605764373153</v>
      </c>
      <c r="AE42" s="169">
        <v>256</v>
      </c>
      <c r="AF42" s="82"/>
      <c r="AG42" s="87"/>
      <c r="AH42" s="86">
        <v>0</v>
      </c>
      <c r="AI42" s="86">
        <v>0</v>
      </c>
      <c r="AJ42" s="186">
        <v>49</v>
      </c>
    </row>
    <row r="43" spans="1:36" x14ac:dyDescent="0.25">
      <c r="A43" s="73">
        <v>40</v>
      </c>
      <c r="B43" s="87" t="s">
        <v>664</v>
      </c>
      <c r="C43" s="87" t="s">
        <v>485</v>
      </c>
      <c r="D43" s="87" t="s">
        <v>365</v>
      </c>
      <c r="E43" s="87" t="s">
        <v>67</v>
      </c>
      <c r="F43" s="84" t="s">
        <v>45</v>
      </c>
      <c r="G43" s="112">
        <f t="shared" si="0"/>
        <v>7</v>
      </c>
      <c r="H43" s="113">
        <f t="shared" si="1"/>
        <v>1</v>
      </c>
      <c r="I43" s="113">
        <f t="shared" si="2"/>
        <v>6.4932356433082976</v>
      </c>
      <c r="J43" s="113">
        <f t="shared" si="3"/>
        <v>6.4932356433082976</v>
      </c>
      <c r="K43" s="114">
        <f>SUM(Z43,U43,AE43,AJ43)</f>
        <v>832</v>
      </c>
      <c r="L43" s="167">
        <v>0</v>
      </c>
      <c r="M43" s="87">
        <v>0</v>
      </c>
      <c r="N43" s="86">
        <v>0</v>
      </c>
      <c r="O43" s="86">
        <v>0</v>
      </c>
      <c r="P43" s="186">
        <v>57</v>
      </c>
      <c r="Q43" s="82">
        <v>1</v>
      </c>
      <c r="R43" s="87">
        <v>0</v>
      </c>
      <c r="S43" s="86">
        <v>0.5</v>
      </c>
      <c r="T43" s="86">
        <v>0.5</v>
      </c>
      <c r="U43" s="84">
        <v>242</v>
      </c>
      <c r="V43" s="82">
        <v>6</v>
      </c>
      <c r="W43" s="87"/>
      <c r="X43" s="86">
        <v>3.2</v>
      </c>
      <c r="Y43" s="86">
        <v>3.2</v>
      </c>
      <c r="Z43" s="169">
        <v>272</v>
      </c>
      <c r="AA43" s="73"/>
      <c r="AB43" s="87"/>
      <c r="AC43" s="171">
        <v>0</v>
      </c>
      <c r="AD43" s="171">
        <v>0</v>
      </c>
      <c r="AE43" s="169">
        <v>59</v>
      </c>
      <c r="AF43" s="82"/>
      <c r="AG43" s="87">
        <v>1</v>
      </c>
      <c r="AH43" s="86">
        <v>2.7932356433082974</v>
      </c>
      <c r="AI43" s="86">
        <v>2.7932356433082974</v>
      </c>
      <c r="AJ43" s="84">
        <v>259</v>
      </c>
    </row>
    <row r="44" spans="1:36" x14ac:dyDescent="0.25">
      <c r="A44" s="73">
        <v>41</v>
      </c>
      <c r="B44" s="87" t="s">
        <v>817</v>
      </c>
      <c r="C44" s="87" t="s">
        <v>177</v>
      </c>
      <c r="D44" s="87" t="s">
        <v>208</v>
      </c>
      <c r="E44" s="87" t="s">
        <v>69</v>
      </c>
      <c r="F44" s="84" t="s">
        <v>38</v>
      </c>
      <c r="G44" s="112">
        <f t="shared" si="0"/>
        <v>9</v>
      </c>
      <c r="H44" s="113">
        <f t="shared" si="1"/>
        <v>0</v>
      </c>
      <c r="I44" s="113">
        <f t="shared" si="2"/>
        <v>5.8186918663273808</v>
      </c>
      <c r="J44" s="113">
        <f t="shared" si="3"/>
        <v>5.8186918663273808</v>
      </c>
      <c r="K44" s="114">
        <f>SUM(Z44,P44,AE44,AJ44)</f>
        <v>825</v>
      </c>
      <c r="L44" s="167">
        <v>1</v>
      </c>
      <c r="M44" s="87">
        <v>0</v>
      </c>
      <c r="N44" s="86">
        <v>0.65065738082095648</v>
      </c>
      <c r="O44" s="86">
        <v>0.65065738082095648</v>
      </c>
      <c r="P44" s="84">
        <v>247</v>
      </c>
      <c r="Q44" s="82">
        <v>0</v>
      </c>
      <c r="R44" s="87">
        <v>0</v>
      </c>
      <c r="S44" s="86">
        <v>0</v>
      </c>
      <c r="T44" s="86">
        <v>0</v>
      </c>
      <c r="U44" s="186">
        <v>59</v>
      </c>
      <c r="V44" s="82">
        <v>5</v>
      </c>
      <c r="W44" s="87"/>
      <c r="X44" s="86">
        <v>2.9819519170081268</v>
      </c>
      <c r="Y44" s="86">
        <v>2.9819519170081268</v>
      </c>
      <c r="Z44" s="169">
        <v>267</v>
      </c>
      <c r="AA44" s="73"/>
      <c r="AB44" s="87"/>
      <c r="AC44" s="171">
        <v>0</v>
      </c>
      <c r="AD44" s="171">
        <v>0</v>
      </c>
      <c r="AE44" s="169">
        <v>59</v>
      </c>
      <c r="AF44" s="82">
        <v>3</v>
      </c>
      <c r="AG44" s="87"/>
      <c r="AH44" s="86">
        <v>2.1860825684982981</v>
      </c>
      <c r="AI44" s="86">
        <v>2.1860825684982981</v>
      </c>
      <c r="AJ44" s="84">
        <v>252</v>
      </c>
    </row>
    <row r="45" spans="1:36" x14ac:dyDescent="0.25">
      <c r="A45" s="73">
        <v>42</v>
      </c>
      <c r="B45" s="87" t="s">
        <v>591</v>
      </c>
      <c r="C45" s="87" t="s">
        <v>82</v>
      </c>
      <c r="D45" s="87" t="s">
        <v>347</v>
      </c>
      <c r="E45" s="87" t="s">
        <v>69</v>
      </c>
      <c r="F45" s="84" t="s">
        <v>48</v>
      </c>
      <c r="G45" s="112">
        <f t="shared" si="0"/>
        <v>5</v>
      </c>
      <c r="H45" s="113">
        <f t="shared" si="1"/>
        <v>2</v>
      </c>
      <c r="I45" s="113">
        <f t="shared" si="2"/>
        <v>10.787361489060833</v>
      </c>
      <c r="J45" s="113">
        <f t="shared" si="3"/>
        <v>10.787361489060833</v>
      </c>
      <c r="K45" s="114">
        <f>SUM(Z45,U45,AE45,AJ45)</f>
        <v>824</v>
      </c>
      <c r="L45" s="167">
        <v>0</v>
      </c>
      <c r="M45" s="87">
        <v>0</v>
      </c>
      <c r="N45" s="86">
        <v>0</v>
      </c>
      <c r="O45" s="86">
        <v>0</v>
      </c>
      <c r="P45" s="186">
        <v>57</v>
      </c>
      <c r="Q45" s="82">
        <v>0</v>
      </c>
      <c r="R45" s="87">
        <v>0</v>
      </c>
      <c r="S45" s="86">
        <v>0</v>
      </c>
      <c r="T45" s="86">
        <v>0</v>
      </c>
      <c r="U45" s="84">
        <v>59</v>
      </c>
      <c r="V45" s="82">
        <v>3</v>
      </c>
      <c r="W45" s="87">
        <v>1</v>
      </c>
      <c r="X45" s="86">
        <v>4.7396274633099589</v>
      </c>
      <c r="Y45" s="86">
        <v>4.7396274633099589</v>
      </c>
      <c r="Z45" s="169">
        <v>280</v>
      </c>
      <c r="AA45" s="73"/>
      <c r="AB45" s="87">
        <v>1</v>
      </c>
      <c r="AC45" s="171">
        <v>4.7930453561972355</v>
      </c>
      <c r="AD45" s="171">
        <v>4.7930453561972355</v>
      </c>
      <c r="AE45" s="169">
        <v>258</v>
      </c>
      <c r="AF45" s="82">
        <v>2</v>
      </c>
      <c r="AG45" s="87"/>
      <c r="AH45" s="86">
        <v>1.2546886695536388</v>
      </c>
      <c r="AI45" s="86">
        <v>1.2546886695536388</v>
      </c>
      <c r="AJ45" s="84">
        <v>227</v>
      </c>
    </row>
    <row r="46" spans="1:36" x14ac:dyDescent="0.25">
      <c r="A46" s="73">
        <v>43</v>
      </c>
      <c r="B46" s="87" t="s">
        <v>607</v>
      </c>
      <c r="C46" s="87" t="s">
        <v>400</v>
      </c>
      <c r="D46" s="87" t="s">
        <v>401</v>
      </c>
      <c r="E46" s="87" t="s">
        <v>69</v>
      </c>
      <c r="F46" s="84" t="s">
        <v>41</v>
      </c>
      <c r="G46" s="112">
        <f t="shared" si="0"/>
        <v>5</v>
      </c>
      <c r="H46" s="113">
        <f t="shared" si="1"/>
        <v>3</v>
      </c>
      <c r="I46" s="113">
        <f t="shared" si="2"/>
        <v>34.949182866037084</v>
      </c>
      <c r="J46" s="113">
        <f t="shared" si="3"/>
        <v>34.949182866037084</v>
      </c>
      <c r="K46" s="114">
        <f>SUM(Z46,U46,P46,AE46,AJ46)</f>
        <v>824</v>
      </c>
      <c r="L46" s="167">
        <v>1</v>
      </c>
      <c r="M46" s="87">
        <v>0</v>
      </c>
      <c r="N46" s="86">
        <v>1.0207335157615676</v>
      </c>
      <c r="O46" s="86">
        <v>1.0207335157615676</v>
      </c>
      <c r="P46" s="84">
        <v>255</v>
      </c>
      <c r="Q46" s="73">
        <v>0</v>
      </c>
      <c r="R46" s="87">
        <v>0</v>
      </c>
      <c r="S46" s="87">
        <v>0</v>
      </c>
      <c r="T46" s="87">
        <v>0</v>
      </c>
      <c r="U46" s="186">
        <v>0</v>
      </c>
      <c r="V46" s="82">
        <v>4</v>
      </c>
      <c r="W46" s="87">
        <v>1</v>
      </c>
      <c r="X46" s="86">
        <v>13.253108019519473</v>
      </c>
      <c r="Y46" s="86">
        <v>13.253108019519473</v>
      </c>
      <c r="Z46" s="169">
        <v>287</v>
      </c>
      <c r="AA46" s="73"/>
      <c r="AB46" s="87">
        <v>2</v>
      </c>
      <c r="AC46" s="171">
        <v>20.675341330756044</v>
      </c>
      <c r="AD46" s="171">
        <v>20.675341330756044</v>
      </c>
      <c r="AE46" s="169">
        <v>282</v>
      </c>
      <c r="AF46" s="73"/>
      <c r="AG46" s="87"/>
      <c r="AH46" s="87"/>
      <c r="AI46" s="87"/>
      <c r="AJ46" s="84">
        <v>0</v>
      </c>
    </row>
    <row r="47" spans="1:36" x14ac:dyDescent="0.25">
      <c r="A47" s="73">
        <v>44</v>
      </c>
      <c r="B47" s="87" t="s">
        <v>561</v>
      </c>
      <c r="C47" s="87" t="s">
        <v>501</v>
      </c>
      <c r="D47" s="87" t="s">
        <v>417</v>
      </c>
      <c r="E47" s="87" t="s">
        <v>426</v>
      </c>
      <c r="F47" s="84" t="s">
        <v>43</v>
      </c>
      <c r="G47" s="112">
        <f t="shared" si="0"/>
        <v>1</v>
      </c>
      <c r="H47" s="113">
        <f t="shared" si="1"/>
        <v>2</v>
      </c>
      <c r="I47" s="113">
        <f t="shared" si="2"/>
        <v>23.340764641844093</v>
      </c>
      <c r="J47" s="113">
        <f t="shared" si="3"/>
        <v>23.340764641844093</v>
      </c>
      <c r="K47" s="114">
        <f>SUM(,U47,P47,AE47,AJ47)</f>
        <v>823</v>
      </c>
      <c r="L47" s="167">
        <v>0</v>
      </c>
      <c r="M47" s="87">
        <v>1</v>
      </c>
      <c r="N47" s="86">
        <v>7.8659255646253703</v>
      </c>
      <c r="O47" s="86">
        <v>7.8659255646253703</v>
      </c>
      <c r="P47" s="84">
        <v>283</v>
      </c>
      <c r="Q47" s="82">
        <v>0</v>
      </c>
      <c r="R47" s="87">
        <v>0</v>
      </c>
      <c r="S47" s="86">
        <v>0</v>
      </c>
      <c r="T47" s="86">
        <v>0</v>
      </c>
      <c r="U47" s="84">
        <v>59</v>
      </c>
      <c r="V47" s="73">
        <v>0</v>
      </c>
      <c r="W47" s="87">
        <v>0</v>
      </c>
      <c r="X47" s="87">
        <v>0</v>
      </c>
      <c r="Y47" s="87">
        <v>0</v>
      </c>
      <c r="Z47" s="185">
        <v>0</v>
      </c>
      <c r="AA47" s="73"/>
      <c r="AB47" s="87">
        <v>1</v>
      </c>
      <c r="AC47" s="171">
        <v>14.773459830290868</v>
      </c>
      <c r="AD47" s="171">
        <v>14.773459830290868</v>
      </c>
      <c r="AE47" s="169">
        <v>274</v>
      </c>
      <c r="AF47" s="82">
        <v>1</v>
      </c>
      <c r="AG47" s="87"/>
      <c r="AH47" s="86">
        <v>0.7013792469278527</v>
      </c>
      <c r="AI47" s="86">
        <v>0.7013792469278527</v>
      </c>
      <c r="AJ47" s="84">
        <v>207</v>
      </c>
    </row>
    <row r="48" spans="1:36" x14ac:dyDescent="0.25">
      <c r="A48" s="73">
        <v>45</v>
      </c>
      <c r="B48" s="87" t="s">
        <v>661</v>
      </c>
      <c r="C48" s="87" t="s">
        <v>468</v>
      </c>
      <c r="D48" s="87" t="s">
        <v>328</v>
      </c>
      <c r="E48" s="87" t="s">
        <v>1185</v>
      </c>
      <c r="F48" s="84" t="s">
        <v>46</v>
      </c>
      <c r="G48" s="112">
        <f t="shared" si="0"/>
        <v>5</v>
      </c>
      <c r="H48" s="113">
        <f t="shared" si="1"/>
        <v>0</v>
      </c>
      <c r="I48" s="113">
        <f t="shared" si="2"/>
        <v>7.5858776880518795</v>
      </c>
      <c r="J48" s="113">
        <f t="shared" si="3"/>
        <v>7.5858776880518795</v>
      </c>
      <c r="K48" s="114">
        <f>SUM(Z48,P48,AE48,AJ48)</f>
        <v>822</v>
      </c>
      <c r="L48" s="167">
        <v>1</v>
      </c>
      <c r="M48" s="87">
        <v>0</v>
      </c>
      <c r="N48" s="86">
        <v>0.5</v>
      </c>
      <c r="O48" s="86">
        <v>0.5</v>
      </c>
      <c r="P48" s="84">
        <v>235</v>
      </c>
      <c r="Q48" s="82">
        <v>0</v>
      </c>
      <c r="R48" s="87">
        <v>0</v>
      </c>
      <c r="S48" s="86">
        <v>0</v>
      </c>
      <c r="T48" s="86">
        <v>0</v>
      </c>
      <c r="U48" s="186">
        <v>59</v>
      </c>
      <c r="V48" s="82">
        <v>2</v>
      </c>
      <c r="W48" s="87"/>
      <c r="X48" s="86">
        <v>1.5106774402874563</v>
      </c>
      <c r="Y48" s="86">
        <v>1.5106774402874563</v>
      </c>
      <c r="Z48" s="169">
        <v>243</v>
      </c>
      <c r="AA48" s="73"/>
      <c r="AB48" s="87"/>
      <c r="AC48" s="171">
        <v>0</v>
      </c>
      <c r="AD48" s="171">
        <v>0</v>
      </c>
      <c r="AE48" s="169">
        <v>59</v>
      </c>
      <c r="AF48" s="82">
        <v>2</v>
      </c>
      <c r="AG48" s="87"/>
      <c r="AH48" s="86">
        <v>5.5752002477644229</v>
      </c>
      <c r="AI48" s="86">
        <v>5.5752002477644229</v>
      </c>
      <c r="AJ48" s="84">
        <v>285</v>
      </c>
    </row>
    <row r="49" spans="1:36" x14ac:dyDescent="0.25">
      <c r="A49" s="73">
        <v>46</v>
      </c>
      <c r="B49" s="87" t="s">
        <v>1136</v>
      </c>
      <c r="C49" s="87" t="s">
        <v>360</v>
      </c>
      <c r="D49" s="87" t="s">
        <v>419</v>
      </c>
      <c r="E49" s="87" t="s">
        <v>69</v>
      </c>
      <c r="F49" s="84" t="s">
        <v>51</v>
      </c>
      <c r="G49" s="112">
        <f t="shared" si="0"/>
        <v>2</v>
      </c>
      <c r="H49" s="113">
        <f t="shared" si="1"/>
        <v>1</v>
      </c>
      <c r="I49" s="113">
        <f t="shared" si="2"/>
        <v>7.9313829281573129</v>
      </c>
      <c r="J49" s="113">
        <f t="shared" si="3"/>
        <v>7.9313829281573129</v>
      </c>
      <c r="K49" s="114">
        <f>SUM(Z49,U49,P49,AE49,AJ49)</f>
        <v>813</v>
      </c>
      <c r="L49" s="167">
        <v>0</v>
      </c>
      <c r="M49" s="87">
        <v>0</v>
      </c>
      <c r="N49" s="86">
        <v>0</v>
      </c>
      <c r="O49" s="86">
        <v>0</v>
      </c>
      <c r="P49" s="84">
        <v>57</v>
      </c>
      <c r="Q49" s="82">
        <v>1</v>
      </c>
      <c r="R49" s="87">
        <v>0</v>
      </c>
      <c r="S49" s="86">
        <v>1.5306948836717362</v>
      </c>
      <c r="T49" s="86">
        <v>1.5306948836717362</v>
      </c>
      <c r="U49" s="84">
        <v>256</v>
      </c>
      <c r="V49" s="73">
        <v>0</v>
      </c>
      <c r="W49" s="87">
        <v>0</v>
      </c>
      <c r="X49" s="87">
        <v>0</v>
      </c>
      <c r="Y49" s="87">
        <v>0</v>
      </c>
      <c r="Z49" s="185">
        <v>0</v>
      </c>
      <c r="AA49" s="73"/>
      <c r="AB49" s="87">
        <v>1</v>
      </c>
      <c r="AC49" s="171">
        <v>4.3873760197209277</v>
      </c>
      <c r="AD49" s="171">
        <v>4.3873760197209277</v>
      </c>
      <c r="AE49" s="169">
        <v>257</v>
      </c>
      <c r="AF49" s="82">
        <v>1</v>
      </c>
      <c r="AG49" s="87"/>
      <c r="AH49" s="86">
        <v>2.013312024764649</v>
      </c>
      <c r="AI49" s="86">
        <v>2.013312024764649</v>
      </c>
      <c r="AJ49" s="84">
        <v>243</v>
      </c>
    </row>
    <row r="50" spans="1:36" x14ac:dyDescent="0.25">
      <c r="A50" s="73">
        <v>47</v>
      </c>
      <c r="B50" s="87" t="s">
        <v>560</v>
      </c>
      <c r="C50" s="87" t="s">
        <v>177</v>
      </c>
      <c r="D50" s="87" t="s">
        <v>405</v>
      </c>
      <c r="E50" s="87" t="s">
        <v>69</v>
      </c>
      <c r="F50" s="84" t="s">
        <v>41</v>
      </c>
      <c r="G50" s="112">
        <f t="shared" si="0"/>
        <v>3</v>
      </c>
      <c r="H50" s="113">
        <f t="shared" si="1"/>
        <v>1</v>
      </c>
      <c r="I50" s="113">
        <f t="shared" si="2"/>
        <v>5.3098609385578666</v>
      </c>
      <c r="J50" s="113">
        <f t="shared" si="3"/>
        <v>5.3098609385578666</v>
      </c>
      <c r="K50" s="114">
        <f>SUM(Z50,U50,AE50,AJ50)</f>
        <v>806</v>
      </c>
      <c r="L50" s="167">
        <v>0</v>
      </c>
      <c r="M50" s="87">
        <v>0</v>
      </c>
      <c r="N50" s="86">
        <v>0</v>
      </c>
      <c r="O50" s="86">
        <v>0</v>
      </c>
      <c r="P50" s="186">
        <v>57</v>
      </c>
      <c r="Q50" s="82">
        <v>1</v>
      </c>
      <c r="R50" s="87">
        <v>0</v>
      </c>
      <c r="S50" s="86">
        <v>0.6</v>
      </c>
      <c r="T50" s="86">
        <v>0.6</v>
      </c>
      <c r="U50" s="84">
        <v>245</v>
      </c>
      <c r="V50" s="82">
        <v>2</v>
      </c>
      <c r="W50" s="87"/>
      <c r="X50" s="86">
        <v>2.3917787475907502</v>
      </c>
      <c r="Y50" s="86">
        <v>2.3917787475907502</v>
      </c>
      <c r="Z50" s="169">
        <v>258</v>
      </c>
      <c r="AA50" s="73"/>
      <c r="AB50" s="87">
        <v>1</v>
      </c>
      <c r="AC50" s="171">
        <v>2.3180821909671159</v>
      </c>
      <c r="AD50" s="171">
        <v>2.3180821909671159</v>
      </c>
      <c r="AE50" s="169">
        <v>254</v>
      </c>
      <c r="AF50" s="82"/>
      <c r="AG50" s="87"/>
      <c r="AH50" s="86">
        <v>0</v>
      </c>
      <c r="AI50" s="86">
        <v>0</v>
      </c>
      <c r="AJ50" s="84">
        <v>49</v>
      </c>
    </row>
    <row r="51" spans="1:36" x14ac:dyDescent="0.25">
      <c r="A51" s="73">
        <v>48</v>
      </c>
      <c r="B51" s="87" t="s">
        <v>537</v>
      </c>
      <c r="C51" s="87" t="s">
        <v>411</v>
      </c>
      <c r="D51" s="87" t="s">
        <v>114</v>
      </c>
      <c r="E51" s="87" t="s">
        <v>69</v>
      </c>
      <c r="F51" s="84" t="s">
        <v>41</v>
      </c>
      <c r="G51" s="112">
        <f t="shared" si="0"/>
        <v>1</v>
      </c>
      <c r="H51" s="113">
        <f t="shared" si="1"/>
        <v>2</v>
      </c>
      <c r="I51" s="113">
        <f t="shared" si="2"/>
        <v>22.924300995390823</v>
      </c>
      <c r="J51" s="113">
        <f t="shared" si="3"/>
        <v>22.924300995390823</v>
      </c>
      <c r="K51" s="114">
        <f>SUM(Z51,U51,P51,AE51,)</f>
        <v>804</v>
      </c>
      <c r="L51" s="167">
        <v>0</v>
      </c>
      <c r="M51" s="87">
        <v>0</v>
      </c>
      <c r="N51" s="86">
        <v>0</v>
      </c>
      <c r="O51" s="86">
        <v>0</v>
      </c>
      <c r="P51" s="84">
        <v>57</v>
      </c>
      <c r="Q51" s="82">
        <v>0</v>
      </c>
      <c r="R51" s="87">
        <v>1</v>
      </c>
      <c r="S51" s="86">
        <v>2.0705803549735644</v>
      </c>
      <c r="T51" s="86">
        <v>2.0705803549735644</v>
      </c>
      <c r="U51" s="84">
        <v>262</v>
      </c>
      <c r="V51" s="82">
        <v>1</v>
      </c>
      <c r="W51" s="87"/>
      <c r="X51" s="86">
        <v>0.5</v>
      </c>
      <c r="Y51" s="86">
        <v>0.5</v>
      </c>
      <c r="Z51" s="169">
        <v>204</v>
      </c>
      <c r="AA51" s="73"/>
      <c r="AB51" s="87">
        <v>1</v>
      </c>
      <c r="AC51" s="171">
        <v>20.353720640417258</v>
      </c>
      <c r="AD51" s="171">
        <v>20.353720640417258</v>
      </c>
      <c r="AE51" s="169">
        <v>281</v>
      </c>
      <c r="AF51" s="82"/>
      <c r="AG51" s="87"/>
      <c r="AH51" s="86">
        <v>0</v>
      </c>
      <c r="AI51" s="86">
        <v>0</v>
      </c>
      <c r="AJ51" s="186">
        <v>49</v>
      </c>
    </row>
    <row r="52" spans="1:36" x14ac:dyDescent="0.25">
      <c r="A52" s="73">
        <v>49</v>
      </c>
      <c r="B52" s="87" t="s">
        <v>662</v>
      </c>
      <c r="C52" s="87" t="s">
        <v>261</v>
      </c>
      <c r="D52" s="87" t="s">
        <v>121</v>
      </c>
      <c r="E52" s="87" t="s">
        <v>71</v>
      </c>
      <c r="F52" s="84" t="s">
        <v>47</v>
      </c>
      <c r="G52" s="112">
        <f t="shared" si="0"/>
        <v>6</v>
      </c>
      <c r="H52" s="113">
        <f t="shared" si="1"/>
        <v>0</v>
      </c>
      <c r="I52" s="113">
        <f t="shared" si="2"/>
        <v>4.9931949459280487</v>
      </c>
      <c r="J52" s="113">
        <f t="shared" si="3"/>
        <v>4.9931949459280487</v>
      </c>
      <c r="K52" s="114">
        <f>SUM(Z52,U52,AE52,AJ52)</f>
        <v>799</v>
      </c>
      <c r="L52" s="167">
        <v>0</v>
      </c>
      <c r="M52" s="87">
        <v>0</v>
      </c>
      <c r="N52" s="86">
        <v>0</v>
      </c>
      <c r="O52" s="86">
        <v>0</v>
      </c>
      <c r="P52" s="186">
        <v>57</v>
      </c>
      <c r="Q52" s="82">
        <v>2</v>
      </c>
      <c r="R52" s="87">
        <v>0</v>
      </c>
      <c r="S52" s="86">
        <v>1.8730009559249148</v>
      </c>
      <c r="T52" s="86">
        <v>1.8730009559249148</v>
      </c>
      <c r="U52" s="84">
        <v>261</v>
      </c>
      <c r="V52" s="82">
        <v>3</v>
      </c>
      <c r="W52" s="87"/>
      <c r="X52" s="86">
        <v>1.5</v>
      </c>
      <c r="Y52" s="86">
        <v>1.5</v>
      </c>
      <c r="Z52" s="169">
        <v>243</v>
      </c>
      <c r="AA52" s="73"/>
      <c r="AB52" s="87"/>
      <c r="AC52" s="171">
        <v>0</v>
      </c>
      <c r="AD52" s="171">
        <v>0</v>
      </c>
      <c r="AE52" s="169">
        <v>59</v>
      </c>
      <c r="AF52" s="82">
        <v>1</v>
      </c>
      <c r="AG52" s="87"/>
      <c r="AH52" s="86">
        <v>1.6201939900031344</v>
      </c>
      <c r="AI52" s="86">
        <v>1.6201939900031344</v>
      </c>
      <c r="AJ52" s="84">
        <v>236</v>
      </c>
    </row>
    <row r="53" spans="1:36" x14ac:dyDescent="0.25">
      <c r="A53" s="73">
        <v>50</v>
      </c>
      <c r="B53" s="87" t="s">
        <v>652</v>
      </c>
      <c r="C53" s="87" t="s">
        <v>429</v>
      </c>
      <c r="D53" s="87" t="s">
        <v>87</v>
      </c>
      <c r="E53" s="87" t="s">
        <v>67</v>
      </c>
      <c r="F53" s="84" t="s">
        <v>42</v>
      </c>
      <c r="G53" s="112">
        <f t="shared" si="0"/>
        <v>5</v>
      </c>
      <c r="H53" s="113">
        <f t="shared" si="1"/>
        <v>1</v>
      </c>
      <c r="I53" s="113">
        <f t="shared" si="2"/>
        <v>6.7954214030447089</v>
      </c>
      <c r="J53" s="113">
        <f t="shared" si="3"/>
        <v>6.7954214030447089</v>
      </c>
      <c r="K53" s="114">
        <f>SUM(Z53,U53,P53,AE53,AJ53)</f>
        <v>797</v>
      </c>
      <c r="L53" s="167">
        <v>2</v>
      </c>
      <c r="M53" s="87">
        <v>0</v>
      </c>
      <c r="N53" s="86">
        <v>1.5106774402874563</v>
      </c>
      <c r="O53" s="86">
        <v>1.5106774402874563</v>
      </c>
      <c r="P53" s="84">
        <v>261</v>
      </c>
      <c r="Q53" s="73">
        <v>0</v>
      </c>
      <c r="R53" s="87">
        <v>0</v>
      </c>
      <c r="S53" s="87">
        <v>0</v>
      </c>
      <c r="T53" s="87">
        <v>0</v>
      </c>
      <c r="U53" s="186">
        <v>0</v>
      </c>
      <c r="V53" s="82">
        <v>2</v>
      </c>
      <c r="W53" s="87">
        <v>1</v>
      </c>
      <c r="X53" s="86">
        <v>4.7847439627572523</v>
      </c>
      <c r="Y53" s="86">
        <v>4.7847439627572523</v>
      </c>
      <c r="Z53" s="169">
        <v>281</v>
      </c>
      <c r="AA53" s="73"/>
      <c r="AB53" s="87"/>
      <c r="AC53" s="171">
        <v>0</v>
      </c>
      <c r="AD53" s="171">
        <v>0</v>
      </c>
      <c r="AE53" s="169">
        <v>59</v>
      </c>
      <c r="AF53" s="82">
        <v>1</v>
      </c>
      <c r="AG53" s="87"/>
      <c r="AH53" s="86">
        <v>0.5</v>
      </c>
      <c r="AI53" s="86">
        <v>0.5</v>
      </c>
      <c r="AJ53" s="84">
        <v>196</v>
      </c>
    </row>
    <row r="54" spans="1:36" x14ac:dyDescent="0.25">
      <c r="A54" s="73">
        <v>51</v>
      </c>
      <c r="B54" s="87" t="s">
        <v>626</v>
      </c>
      <c r="C54" s="87" t="s">
        <v>913</v>
      </c>
      <c r="D54" s="87" t="s">
        <v>522</v>
      </c>
      <c r="E54" s="87" t="s">
        <v>67</v>
      </c>
      <c r="F54" s="84" t="s">
        <v>39</v>
      </c>
      <c r="G54" s="112">
        <f t="shared" si="0"/>
        <v>5</v>
      </c>
      <c r="H54" s="113">
        <f t="shared" si="1"/>
        <v>0</v>
      </c>
      <c r="I54" s="113">
        <f t="shared" si="2"/>
        <v>4.9412076962847413</v>
      </c>
      <c r="J54" s="113">
        <f t="shared" si="3"/>
        <v>4.9412076962847413</v>
      </c>
      <c r="K54" s="114">
        <f>SUM(Z54,U54,P54,AE54)</f>
        <v>796</v>
      </c>
      <c r="L54" s="167">
        <v>3</v>
      </c>
      <c r="M54" s="87">
        <v>0</v>
      </c>
      <c r="N54" s="86">
        <v>2.7348625015953827</v>
      </c>
      <c r="O54" s="86">
        <v>2.7348625015953827</v>
      </c>
      <c r="P54" s="84">
        <v>274</v>
      </c>
      <c r="Q54" s="82">
        <v>1</v>
      </c>
      <c r="R54" s="87">
        <v>0</v>
      </c>
      <c r="S54" s="86">
        <v>1.7063451946893589</v>
      </c>
      <c r="T54" s="86">
        <v>1.7063451946893589</v>
      </c>
      <c r="U54" s="84">
        <v>259</v>
      </c>
      <c r="V54" s="82">
        <v>1</v>
      </c>
      <c r="W54" s="87"/>
      <c r="X54" s="86">
        <v>0.5</v>
      </c>
      <c r="Y54" s="86">
        <v>0.5</v>
      </c>
      <c r="Z54" s="169">
        <v>204</v>
      </c>
      <c r="AA54" s="73"/>
      <c r="AB54" s="87"/>
      <c r="AC54" s="171">
        <v>0</v>
      </c>
      <c r="AD54" s="171">
        <v>0</v>
      </c>
      <c r="AE54" s="169">
        <v>59</v>
      </c>
      <c r="AF54" s="82"/>
      <c r="AG54" s="87"/>
      <c r="AH54" s="86">
        <v>0</v>
      </c>
      <c r="AI54" s="86">
        <v>0</v>
      </c>
      <c r="AJ54" s="186">
        <v>49</v>
      </c>
    </row>
    <row r="55" spans="1:36" x14ac:dyDescent="0.25">
      <c r="A55" s="73">
        <v>52</v>
      </c>
      <c r="B55" s="87" t="s">
        <v>551</v>
      </c>
      <c r="C55" s="87" t="s">
        <v>430</v>
      </c>
      <c r="D55" s="87" t="s">
        <v>87</v>
      </c>
      <c r="E55" s="87" t="s">
        <v>70</v>
      </c>
      <c r="F55" s="84" t="s">
        <v>42</v>
      </c>
      <c r="G55" s="112">
        <f t="shared" si="0"/>
        <v>7</v>
      </c>
      <c r="H55" s="113">
        <f t="shared" si="1"/>
        <v>0</v>
      </c>
      <c r="I55" s="113">
        <f t="shared" si="2"/>
        <v>5.9055775432285094</v>
      </c>
      <c r="J55" s="113">
        <f t="shared" si="3"/>
        <v>5.9055775432285094</v>
      </c>
      <c r="K55" s="114">
        <f>SUM(Z55,U55,P55,AE55,AJ55)</f>
        <v>791</v>
      </c>
      <c r="L55" s="167">
        <v>0</v>
      </c>
      <c r="M55" s="87">
        <v>0</v>
      </c>
      <c r="N55" s="86">
        <v>0</v>
      </c>
      <c r="O55" s="86">
        <v>0</v>
      </c>
      <c r="P55" s="186">
        <v>0</v>
      </c>
      <c r="Q55" s="82">
        <v>4</v>
      </c>
      <c r="R55" s="87">
        <v>0</v>
      </c>
      <c r="S55" s="86">
        <v>4.1508888736748704</v>
      </c>
      <c r="T55" s="86">
        <v>4.1508888736748704</v>
      </c>
      <c r="U55" s="84">
        <v>274</v>
      </c>
      <c r="V55" s="82">
        <v>2</v>
      </c>
      <c r="W55" s="87"/>
      <c r="X55" s="86">
        <v>1</v>
      </c>
      <c r="Y55" s="86">
        <v>1</v>
      </c>
      <c r="Z55" s="169">
        <v>225</v>
      </c>
      <c r="AA55" s="73">
        <v>1</v>
      </c>
      <c r="AB55" s="87"/>
      <c r="AC55" s="171">
        <v>0.75468866955363878</v>
      </c>
      <c r="AD55" s="171">
        <v>0.75468866955363878</v>
      </c>
      <c r="AE55" s="169">
        <v>243</v>
      </c>
      <c r="AF55" s="82"/>
      <c r="AG55" s="87"/>
      <c r="AH55" s="86">
        <v>0</v>
      </c>
      <c r="AI55" s="86">
        <v>0</v>
      </c>
      <c r="AJ55" s="84">
        <v>49</v>
      </c>
    </row>
    <row r="56" spans="1:36" x14ac:dyDescent="0.25">
      <c r="A56" s="73">
        <v>53</v>
      </c>
      <c r="B56" s="87" t="s">
        <v>1012</v>
      </c>
      <c r="C56" s="87" t="s">
        <v>1029</v>
      </c>
      <c r="D56" s="87" t="s">
        <v>273</v>
      </c>
      <c r="E56" s="87" t="s">
        <v>1188</v>
      </c>
      <c r="F56" s="84" t="s">
        <v>49</v>
      </c>
      <c r="G56" s="112">
        <f t="shared" si="0"/>
        <v>3</v>
      </c>
      <c r="H56" s="113">
        <f t="shared" si="1"/>
        <v>0</v>
      </c>
      <c r="I56" s="113">
        <f t="shared" si="2"/>
        <v>1.9013147616419128</v>
      </c>
      <c r="J56" s="113">
        <f t="shared" si="3"/>
        <v>1.9013147616419128</v>
      </c>
      <c r="K56" s="114">
        <f>SUM(Z56,U56,P56,AE56,AJ56)</f>
        <v>776</v>
      </c>
      <c r="L56" s="167">
        <v>1</v>
      </c>
      <c r="M56" s="87">
        <v>0</v>
      </c>
      <c r="N56" s="86">
        <v>0.6</v>
      </c>
      <c r="O56" s="86">
        <v>0.6</v>
      </c>
      <c r="P56" s="84">
        <v>239</v>
      </c>
      <c r="Q56" s="82">
        <v>0</v>
      </c>
      <c r="R56" s="87">
        <v>0</v>
      </c>
      <c r="S56" s="86">
        <v>0</v>
      </c>
      <c r="T56" s="86">
        <v>0</v>
      </c>
      <c r="U56" s="84">
        <v>59</v>
      </c>
      <c r="V56" s="82">
        <v>1</v>
      </c>
      <c r="W56" s="87"/>
      <c r="X56" s="86">
        <v>0.65065738082095648</v>
      </c>
      <c r="Y56" s="86">
        <v>0.65065738082095648</v>
      </c>
      <c r="Z56" s="169">
        <v>212</v>
      </c>
      <c r="AA56" s="73"/>
      <c r="AB56" s="87"/>
      <c r="AC56" s="171">
        <v>0</v>
      </c>
      <c r="AD56" s="171">
        <v>0</v>
      </c>
      <c r="AE56" s="169">
        <v>59</v>
      </c>
      <c r="AF56" s="82">
        <v>1</v>
      </c>
      <c r="AG56" s="87"/>
      <c r="AH56" s="86">
        <v>0.65065738082095648</v>
      </c>
      <c r="AI56" s="86">
        <v>0.65065738082095648</v>
      </c>
      <c r="AJ56" s="84">
        <v>207</v>
      </c>
    </row>
    <row r="57" spans="1:36" x14ac:dyDescent="0.25">
      <c r="A57" s="73">
        <v>54</v>
      </c>
      <c r="B57" s="87" t="s">
        <v>578</v>
      </c>
      <c r="C57" s="87" t="s">
        <v>88</v>
      </c>
      <c r="D57" s="87" t="s">
        <v>408</v>
      </c>
      <c r="E57" s="87" t="s">
        <v>69</v>
      </c>
      <c r="F57" s="84" t="s">
        <v>41</v>
      </c>
      <c r="G57" s="112">
        <f t="shared" si="0"/>
        <v>2</v>
      </c>
      <c r="H57" s="113">
        <f t="shared" si="1"/>
        <v>2</v>
      </c>
      <c r="I57" s="113">
        <f t="shared" si="2"/>
        <v>21.086111080978</v>
      </c>
      <c r="J57" s="113">
        <f t="shared" si="3"/>
        <v>21.086111080978</v>
      </c>
      <c r="K57" s="114">
        <f>SUM(Z57,U57,P57,AE57,AJ57)</f>
        <v>773</v>
      </c>
      <c r="L57" s="167">
        <v>1</v>
      </c>
      <c r="M57" s="87">
        <v>0</v>
      </c>
      <c r="N57" s="86">
        <v>0.65065738082095648</v>
      </c>
      <c r="O57" s="86">
        <v>0.65065738082095648</v>
      </c>
      <c r="P57" s="84">
        <v>247</v>
      </c>
      <c r="Q57" s="82">
        <v>0</v>
      </c>
      <c r="R57" s="87">
        <v>2</v>
      </c>
      <c r="S57" s="86">
        <v>19.784796319336088</v>
      </c>
      <c r="T57" s="86">
        <v>19.784796319336088</v>
      </c>
      <c r="U57" s="84">
        <v>286</v>
      </c>
      <c r="V57" s="73">
        <v>0</v>
      </c>
      <c r="W57" s="87">
        <v>0</v>
      </c>
      <c r="X57" s="87">
        <v>0</v>
      </c>
      <c r="Y57" s="87">
        <v>0</v>
      </c>
      <c r="Z57" s="185">
        <v>0</v>
      </c>
      <c r="AA57" s="73">
        <v>1</v>
      </c>
      <c r="AB57" s="87"/>
      <c r="AC57" s="171">
        <v>0.65065738082095648</v>
      </c>
      <c r="AD57" s="171">
        <v>0.65065738082095648</v>
      </c>
      <c r="AE57" s="169">
        <v>240</v>
      </c>
      <c r="AF57" s="73"/>
      <c r="AG57" s="87"/>
      <c r="AH57" s="87"/>
      <c r="AI57" s="87"/>
      <c r="AJ57" s="84">
        <v>0</v>
      </c>
    </row>
    <row r="58" spans="1:36" x14ac:dyDescent="0.25">
      <c r="A58" s="73">
        <v>55</v>
      </c>
      <c r="B58" s="87" t="s">
        <v>633</v>
      </c>
      <c r="C58" s="87" t="s">
        <v>451</v>
      </c>
      <c r="D58" s="87" t="s">
        <v>215</v>
      </c>
      <c r="E58" s="87" t="s">
        <v>1188</v>
      </c>
      <c r="F58" s="84" t="s">
        <v>38</v>
      </c>
      <c r="G58" s="112">
        <f t="shared" si="0"/>
        <v>3</v>
      </c>
      <c r="H58" s="113">
        <f t="shared" si="1"/>
        <v>5</v>
      </c>
      <c r="I58" s="113">
        <f t="shared" si="2"/>
        <v>13.528391639326575</v>
      </c>
      <c r="J58" s="113">
        <f t="shared" si="3"/>
        <v>13.528391639326575</v>
      </c>
      <c r="K58" s="114">
        <f>SUM(Z58,U58,P58,AE58,AJ58)</f>
        <v>771</v>
      </c>
      <c r="L58" s="167">
        <v>0</v>
      </c>
      <c r="M58" s="87">
        <v>0</v>
      </c>
      <c r="N58" s="86">
        <v>0</v>
      </c>
      <c r="O58" s="86">
        <v>0</v>
      </c>
      <c r="P58" s="186">
        <v>0</v>
      </c>
      <c r="Q58" s="82">
        <v>0</v>
      </c>
      <c r="R58" s="87">
        <v>3</v>
      </c>
      <c r="S58" s="86">
        <v>4.0283916393265748</v>
      </c>
      <c r="T58" s="86">
        <v>4.0283916393265748</v>
      </c>
      <c r="U58" s="84">
        <v>273</v>
      </c>
      <c r="V58" s="82">
        <v>1</v>
      </c>
      <c r="W58" s="87"/>
      <c r="X58" s="86">
        <v>0.5</v>
      </c>
      <c r="Y58" s="86">
        <v>0.5</v>
      </c>
      <c r="Z58" s="169">
        <v>204</v>
      </c>
      <c r="AA58" s="73"/>
      <c r="AB58" s="87"/>
      <c r="AC58" s="171"/>
      <c r="AD58" s="171"/>
      <c r="AE58" s="169">
        <v>0</v>
      </c>
      <c r="AF58" s="82">
        <v>2</v>
      </c>
      <c r="AG58" s="87">
        <v>2</v>
      </c>
      <c r="AH58" s="86">
        <v>9</v>
      </c>
      <c r="AI58" s="86">
        <v>9</v>
      </c>
      <c r="AJ58" s="84">
        <v>294</v>
      </c>
    </row>
    <row r="59" spans="1:36" x14ac:dyDescent="0.25">
      <c r="A59" s="73">
        <v>56</v>
      </c>
      <c r="B59" s="87" t="s">
        <v>675</v>
      </c>
      <c r="C59" s="87" t="s">
        <v>199</v>
      </c>
      <c r="D59" s="87" t="s">
        <v>1119</v>
      </c>
      <c r="E59" s="87" t="s">
        <v>1188</v>
      </c>
      <c r="F59" s="84" t="s">
        <v>39</v>
      </c>
      <c r="G59" s="112">
        <f t="shared" si="0"/>
        <v>3</v>
      </c>
      <c r="H59" s="113">
        <f t="shared" si="1"/>
        <v>0</v>
      </c>
      <c r="I59" s="113">
        <f t="shared" si="2"/>
        <v>6.9194389927901128</v>
      </c>
      <c r="J59" s="113">
        <f t="shared" si="3"/>
        <v>6.9194389927901128</v>
      </c>
      <c r="K59" s="114">
        <f>SUM(Z59,U59,P59,AE59,AJ59)</f>
        <v>762</v>
      </c>
      <c r="L59" s="167">
        <v>1</v>
      </c>
      <c r="M59" s="87">
        <v>0</v>
      </c>
      <c r="N59" s="86">
        <v>0.5</v>
      </c>
      <c r="O59" s="86">
        <v>0.5</v>
      </c>
      <c r="P59" s="84">
        <v>235</v>
      </c>
      <c r="Q59" s="82">
        <v>0</v>
      </c>
      <c r="R59" s="87">
        <v>0</v>
      </c>
      <c r="S59" s="86">
        <v>0</v>
      </c>
      <c r="T59" s="86">
        <v>0</v>
      </c>
      <c r="U59" s="84">
        <v>59</v>
      </c>
      <c r="V59" s="73">
        <v>0</v>
      </c>
      <c r="W59" s="87">
        <v>0</v>
      </c>
      <c r="X59" s="87">
        <v>0</v>
      </c>
      <c r="Y59" s="87">
        <v>0</v>
      </c>
      <c r="Z59" s="185">
        <v>0</v>
      </c>
      <c r="AA59" s="73">
        <v>1</v>
      </c>
      <c r="AB59" s="87"/>
      <c r="AC59" s="171">
        <v>5.768781611969156</v>
      </c>
      <c r="AD59" s="171">
        <v>5.768781611969156</v>
      </c>
      <c r="AE59" s="169">
        <v>261</v>
      </c>
      <c r="AF59" s="82">
        <v>1</v>
      </c>
      <c r="AG59" s="87"/>
      <c r="AH59" s="86">
        <v>0.65065738082095648</v>
      </c>
      <c r="AI59" s="86">
        <v>0.65065738082095648</v>
      </c>
      <c r="AJ59" s="84">
        <v>207</v>
      </c>
    </row>
    <row r="60" spans="1:36" x14ac:dyDescent="0.25">
      <c r="A60" s="73">
        <v>57</v>
      </c>
      <c r="B60" s="87" t="s">
        <v>693</v>
      </c>
      <c r="C60" s="87" t="s">
        <v>82</v>
      </c>
      <c r="D60" s="87" t="s">
        <v>166</v>
      </c>
      <c r="E60" s="87" t="s">
        <v>69</v>
      </c>
      <c r="F60" s="84" t="s">
        <v>39</v>
      </c>
      <c r="G60" s="112">
        <f t="shared" si="0"/>
        <v>2</v>
      </c>
      <c r="H60" s="113">
        <f t="shared" si="1"/>
        <v>3</v>
      </c>
      <c r="I60" s="113">
        <f t="shared" si="2"/>
        <v>20.734390530506264</v>
      </c>
      <c r="J60" s="113">
        <f t="shared" si="3"/>
        <v>20.734390530506264</v>
      </c>
      <c r="K60" s="114">
        <f>SUM(Z60,U60,AE60,AJ60)</f>
        <v>756</v>
      </c>
      <c r="L60" s="167">
        <v>0</v>
      </c>
      <c r="M60" s="87">
        <v>0</v>
      </c>
      <c r="N60" s="86">
        <v>0</v>
      </c>
      <c r="O60" s="86">
        <v>0</v>
      </c>
      <c r="P60" s="186">
        <v>57</v>
      </c>
      <c r="Q60" s="82">
        <v>0</v>
      </c>
      <c r="R60" s="87">
        <v>1</v>
      </c>
      <c r="S60" s="86">
        <v>0</v>
      </c>
      <c r="T60" s="86">
        <v>0</v>
      </c>
      <c r="U60" s="84">
        <v>59</v>
      </c>
      <c r="V60" s="82">
        <v>1</v>
      </c>
      <c r="W60" s="87"/>
      <c r="X60" s="86">
        <v>0.5</v>
      </c>
      <c r="Y60" s="86">
        <v>0.5</v>
      </c>
      <c r="Z60" s="169">
        <v>204</v>
      </c>
      <c r="AA60" s="73"/>
      <c r="AB60" s="87">
        <v>2</v>
      </c>
      <c r="AC60" s="171">
        <v>19.303591271524137</v>
      </c>
      <c r="AD60" s="171">
        <v>19.303591271524137</v>
      </c>
      <c r="AE60" s="169">
        <v>279</v>
      </c>
      <c r="AF60" s="82">
        <v>1</v>
      </c>
      <c r="AG60" s="87"/>
      <c r="AH60" s="86">
        <v>0.93079925898212745</v>
      </c>
      <c r="AI60" s="86">
        <v>0.93079925898212745</v>
      </c>
      <c r="AJ60" s="84">
        <v>214</v>
      </c>
    </row>
    <row r="61" spans="1:36" x14ac:dyDescent="0.25">
      <c r="A61" s="73">
        <v>58</v>
      </c>
      <c r="B61" s="87" t="s">
        <v>687</v>
      </c>
      <c r="C61" s="87" t="s">
        <v>103</v>
      </c>
      <c r="D61" s="87" t="s">
        <v>407</v>
      </c>
      <c r="E61" s="87" t="s">
        <v>1185</v>
      </c>
      <c r="F61" s="84" t="s">
        <v>41</v>
      </c>
      <c r="G61" s="112">
        <f t="shared" si="0"/>
        <v>4</v>
      </c>
      <c r="H61" s="113">
        <f t="shared" si="1"/>
        <v>0</v>
      </c>
      <c r="I61" s="113">
        <f t="shared" si="2"/>
        <v>2.783331163935979</v>
      </c>
      <c r="J61" s="113">
        <f t="shared" si="3"/>
        <v>2.783331163935979</v>
      </c>
      <c r="K61" s="114">
        <f>SUM(Z61,P61,AE61,AJ61)</f>
        <v>742</v>
      </c>
      <c r="L61" s="167">
        <v>1</v>
      </c>
      <c r="M61" s="87">
        <v>0</v>
      </c>
      <c r="N61" s="86">
        <v>0.6</v>
      </c>
      <c r="O61" s="86">
        <v>0.6</v>
      </c>
      <c r="P61" s="84">
        <v>239</v>
      </c>
      <c r="Q61" s="82">
        <v>0</v>
      </c>
      <c r="R61" s="87">
        <v>0</v>
      </c>
      <c r="S61" s="86">
        <v>0</v>
      </c>
      <c r="T61" s="86">
        <v>0</v>
      </c>
      <c r="U61" s="186">
        <v>59</v>
      </c>
      <c r="V61" s="82">
        <v>1</v>
      </c>
      <c r="W61" s="87"/>
      <c r="X61" s="86">
        <v>0.7</v>
      </c>
      <c r="Y61" s="86">
        <v>0.7</v>
      </c>
      <c r="Z61" s="169">
        <v>212</v>
      </c>
      <c r="AA61" s="73"/>
      <c r="AB61" s="87"/>
      <c r="AC61" s="171">
        <v>0</v>
      </c>
      <c r="AD61" s="171">
        <v>0</v>
      </c>
      <c r="AE61" s="169">
        <v>59</v>
      </c>
      <c r="AF61" s="82">
        <v>2</v>
      </c>
      <c r="AG61" s="87"/>
      <c r="AH61" s="86">
        <v>1.4833311639359792</v>
      </c>
      <c r="AI61" s="86">
        <v>1.4833311639359792</v>
      </c>
      <c r="AJ61" s="84">
        <v>232</v>
      </c>
    </row>
    <row r="62" spans="1:36" x14ac:dyDescent="0.25">
      <c r="A62" s="73">
        <v>59</v>
      </c>
      <c r="B62" s="87" t="s">
        <v>637</v>
      </c>
      <c r="C62" s="87" t="s">
        <v>410</v>
      </c>
      <c r="D62" s="87" t="s">
        <v>83</v>
      </c>
      <c r="E62" s="87" t="s">
        <v>69</v>
      </c>
      <c r="F62" s="84" t="s">
        <v>41</v>
      </c>
      <c r="G62" s="112">
        <f t="shared" si="0"/>
        <v>3</v>
      </c>
      <c r="H62" s="113">
        <f t="shared" si="1"/>
        <v>0</v>
      </c>
      <c r="I62" s="113">
        <f t="shared" si="2"/>
        <v>3.0606824226003302</v>
      </c>
      <c r="J62" s="113">
        <f t="shared" si="3"/>
        <v>3.0606824226003302</v>
      </c>
      <c r="K62" s="114">
        <f>SUM(Z62,U62,AE62,AJ62)</f>
        <v>732</v>
      </c>
      <c r="L62" s="167">
        <v>0</v>
      </c>
      <c r="M62" s="87">
        <v>0</v>
      </c>
      <c r="N62" s="86">
        <v>0</v>
      </c>
      <c r="O62" s="86">
        <v>0</v>
      </c>
      <c r="P62" s="186">
        <v>57</v>
      </c>
      <c r="Q62" s="82">
        <v>1</v>
      </c>
      <c r="R62" s="87">
        <v>0</v>
      </c>
      <c r="S62" s="86">
        <v>1.5306948836717362</v>
      </c>
      <c r="T62" s="86">
        <v>1.5306948836717362</v>
      </c>
      <c r="U62" s="84">
        <v>256</v>
      </c>
      <c r="V62" s="82">
        <v>1</v>
      </c>
      <c r="W62" s="87"/>
      <c r="X62" s="86">
        <v>0.92998753892859376</v>
      </c>
      <c r="Y62" s="86">
        <v>0.92998753892859376</v>
      </c>
      <c r="Z62" s="169">
        <v>217</v>
      </c>
      <c r="AA62" s="73"/>
      <c r="AB62" s="87"/>
      <c r="AC62" s="171">
        <v>0</v>
      </c>
      <c r="AD62" s="171">
        <v>0</v>
      </c>
      <c r="AE62" s="169">
        <v>59</v>
      </c>
      <c r="AF62" s="82">
        <v>1</v>
      </c>
      <c r="AG62" s="87"/>
      <c r="AH62" s="86">
        <v>0.6</v>
      </c>
      <c r="AI62" s="86">
        <v>0.6</v>
      </c>
      <c r="AJ62" s="84">
        <v>200</v>
      </c>
    </row>
    <row r="63" spans="1:36" x14ac:dyDescent="0.25">
      <c r="A63" s="73">
        <v>60</v>
      </c>
      <c r="B63" s="87" t="s">
        <v>630</v>
      </c>
      <c r="C63" s="87" t="s">
        <v>418</v>
      </c>
      <c r="D63" s="87" t="s">
        <v>87</v>
      </c>
      <c r="E63" s="87" t="s">
        <v>69</v>
      </c>
      <c r="F63" s="84" t="s">
        <v>40</v>
      </c>
      <c r="G63" s="112">
        <f t="shared" si="0"/>
        <v>0</v>
      </c>
      <c r="H63" s="113">
        <f t="shared" si="1"/>
        <v>2</v>
      </c>
      <c r="I63" s="113">
        <f t="shared" si="2"/>
        <v>95.710094012114453</v>
      </c>
      <c r="J63" s="113">
        <f t="shared" si="3"/>
        <v>95.710094012114453</v>
      </c>
      <c r="K63" s="114">
        <f>SUM(Z63,U63,P63,AE63,AJ63)</f>
        <v>725</v>
      </c>
      <c r="L63" s="167">
        <v>0</v>
      </c>
      <c r="M63" s="87">
        <v>0</v>
      </c>
      <c r="N63" s="86">
        <v>0</v>
      </c>
      <c r="O63" s="86">
        <v>0</v>
      </c>
      <c r="P63" s="84">
        <v>57</v>
      </c>
      <c r="Q63" s="82">
        <v>0</v>
      </c>
      <c r="R63" s="87">
        <v>1</v>
      </c>
      <c r="S63" s="86">
        <v>92.806451356660489</v>
      </c>
      <c r="T63" s="86">
        <v>92.806451356660489</v>
      </c>
      <c r="U63" s="84">
        <v>297</v>
      </c>
      <c r="V63" s="82"/>
      <c r="W63" s="87">
        <v>1</v>
      </c>
      <c r="X63" s="86">
        <v>2.9036426554539583</v>
      </c>
      <c r="Y63" s="86">
        <v>2.9036426554539583</v>
      </c>
      <c r="Z63" s="169">
        <v>263</v>
      </c>
      <c r="AA63" s="73"/>
      <c r="AB63" s="87"/>
      <c r="AC63" s="171">
        <v>0</v>
      </c>
      <c r="AD63" s="171">
        <v>0</v>
      </c>
      <c r="AE63" s="169">
        <v>59</v>
      </c>
      <c r="AF63" s="82"/>
      <c r="AG63" s="87"/>
      <c r="AH63" s="86">
        <v>0</v>
      </c>
      <c r="AI63" s="86">
        <v>0</v>
      </c>
      <c r="AJ63" s="84">
        <v>49</v>
      </c>
    </row>
    <row r="64" spans="1:36" x14ac:dyDescent="0.25">
      <c r="A64" s="73">
        <v>61</v>
      </c>
      <c r="B64" s="87" t="s">
        <v>645</v>
      </c>
      <c r="C64" s="87" t="s">
        <v>116</v>
      </c>
      <c r="D64" s="87" t="s">
        <v>435</v>
      </c>
      <c r="E64" s="87" t="s">
        <v>67</v>
      </c>
      <c r="F64" s="84" t="s">
        <v>50</v>
      </c>
      <c r="G64" s="112">
        <f t="shared" si="0"/>
        <v>3</v>
      </c>
      <c r="H64" s="113">
        <f t="shared" si="1"/>
        <v>0</v>
      </c>
      <c r="I64" s="113">
        <f t="shared" si="2"/>
        <v>4.0838372604506503</v>
      </c>
      <c r="J64" s="113">
        <f t="shared" si="3"/>
        <v>4.0838372604506503</v>
      </c>
      <c r="K64" s="114">
        <f>SUM(Z64,U64,P64,AE64,AJ64)</f>
        <v>719</v>
      </c>
      <c r="L64" s="167">
        <v>1</v>
      </c>
      <c r="M64" s="87">
        <v>0</v>
      </c>
      <c r="N64" s="86">
        <v>0.5</v>
      </c>
      <c r="O64" s="86">
        <v>0.5</v>
      </c>
      <c r="P64" s="84">
        <v>235</v>
      </c>
      <c r="Q64" s="82">
        <v>1</v>
      </c>
      <c r="R64" s="87">
        <v>0</v>
      </c>
      <c r="S64" s="86">
        <v>2.5887210629535349</v>
      </c>
      <c r="T64" s="86">
        <v>2.5887210629535349</v>
      </c>
      <c r="U64" s="84">
        <v>266</v>
      </c>
      <c r="V64" s="73">
        <v>0</v>
      </c>
      <c r="W64" s="87">
        <v>0</v>
      </c>
      <c r="X64" s="87">
        <v>0</v>
      </c>
      <c r="Y64" s="87">
        <v>0</v>
      </c>
      <c r="Z64" s="185">
        <v>0</v>
      </c>
      <c r="AA64" s="73"/>
      <c r="AB64" s="87"/>
      <c r="AC64" s="171"/>
      <c r="AD64" s="171"/>
      <c r="AE64" s="169">
        <v>0</v>
      </c>
      <c r="AF64" s="82">
        <v>1</v>
      </c>
      <c r="AG64" s="87"/>
      <c r="AH64" s="86">
        <v>0.99511619749711522</v>
      </c>
      <c r="AI64" s="86">
        <v>0.99511619749711522</v>
      </c>
      <c r="AJ64" s="84">
        <v>218</v>
      </c>
    </row>
    <row r="65" spans="1:36" x14ac:dyDescent="0.25">
      <c r="A65" s="73">
        <v>62</v>
      </c>
      <c r="B65" s="87" t="s">
        <v>606</v>
      </c>
      <c r="C65" s="87" t="s">
        <v>415</v>
      </c>
      <c r="D65" s="87" t="s">
        <v>416</v>
      </c>
      <c r="E65" s="87" t="s">
        <v>69</v>
      </c>
      <c r="F65" s="84" t="s">
        <v>41</v>
      </c>
      <c r="G65" s="112">
        <f t="shared" si="0"/>
        <v>4</v>
      </c>
      <c r="H65" s="113">
        <f t="shared" si="1"/>
        <v>0</v>
      </c>
      <c r="I65" s="113">
        <f t="shared" si="2"/>
        <v>5.6683052888251675</v>
      </c>
      <c r="J65" s="113">
        <f t="shared" si="3"/>
        <v>5.6683052888251675</v>
      </c>
      <c r="K65" s="114">
        <f>SUM(Z65,U65,P65,AE65,AJ65)</f>
        <v>713</v>
      </c>
      <c r="L65" s="167">
        <v>0</v>
      </c>
      <c r="M65" s="87">
        <v>0</v>
      </c>
      <c r="N65" s="86">
        <v>0</v>
      </c>
      <c r="O65" s="86">
        <v>0</v>
      </c>
      <c r="P65" s="186">
        <v>0</v>
      </c>
      <c r="Q65" s="82">
        <v>2</v>
      </c>
      <c r="R65" s="87">
        <v>0</v>
      </c>
      <c r="S65" s="86">
        <v>4.4669260418973149</v>
      </c>
      <c r="T65" s="86">
        <v>4.4669260418973149</v>
      </c>
      <c r="U65" s="84">
        <v>276</v>
      </c>
      <c r="V65" s="73">
        <v>0</v>
      </c>
      <c r="W65" s="87">
        <v>0</v>
      </c>
      <c r="X65" s="87">
        <v>0</v>
      </c>
      <c r="Y65" s="87">
        <v>0</v>
      </c>
      <c r="Z65" s="169">
        <v>0</v>
      </c>
      <c r="AA65" s="73">
        <v>1</v>
      </c>
      <c r="AB65" s="87"/>
      <c r="AC65" s="171">
        <v>0.7013792469278527</v>
      </c>
      <c r="AD65" s="171">
        <v>0.7013792469278527</v>
      </c>
      <c r="AE65" s="169">
        <v>241</v>
      </c>
      <c r="AF65" s="82">
        <v>1</v>
      </c>
      <c r="AG65" s="87"/>
      <c r="AH65" s="86">
        <v>0.5</v>
      </c>
      <c r="AI65" s="86">
        <v>0.5</v>
      </c>
      <c r="AJ65" s="84">
        <v>196</v>
      </c>
    </row>
    <row r="66" spans="1:36" x14ac:dyDescent="0.25">
      <c r="A66" s="73">
        <v>63</v>
      </c>
      <c r="B66" s="87" t="s">
        <v>605</v>
      </c>
      <c r="C66" s="87" t="s">
        <v>914</v>
      </c>
      <c r="D66" s="87" t="s">
        <v>333</v>
      </c>
      <c r="E66" s="87" t="s">
        <v>69</v>
      </c>
      <c r="F66" s="84" t="s">
        <v>46</v>
      </c>
      <c r="G66" s="112">
        <f t="shared" si="0"/>
        <v>4</v>
      </c>
      <c r="H66" s="113">
        <f t="shared" si="1"/>
        <v>0</v>
      </c>
      <c r="I66" s="113">
        <f t="shared" si="2"/>
        <v>3.0644491128120848</v>
      </c>
      <c r="J66" s="113">
        <f t="shared" si="3"/>
        <v>3.0644491128120848</v>
      </c>
      <c r="K66" s="114">
        <f>SUM(Z66,U66,P66,AE66,AJ66)</f>
        <v>693</v>
      </c>
      <c r="L66" s="167">
        <v>1</v>
      </c>
      <c r="M66" s="87">
        <v>0</v>
      </c>
      <c r="N66" s="86">
        <v>0.7</v>
      </c>
      <c r="O66" s="86">
        <v>0.7</v>
      </c>
      <c r="P66" s="84">
        <v>247</v>
      </c>
      <c r="Q66" s="73">
        <v>0</v>
      </c>
      <c r="R66" s="87">
        <v>0</v>
      </c>
      <c r="S66" s="87">
        <v>0</v>
      </c>
      <c r="T66" s="87">
        <v>0</v>
      </c>
      <c r="U66" s="186">
        <v>0</v>
      </c>
      <c r="V66" s="82">
        <v>1</v>
      </c>
      <c r="W66" s="87"/>
      <c r="X66" s="86">
        <v>0.5</v>
      </c>
      <c r="Y66" s="86">
        <v>0.5</v>
      </c>
      <c r="Z66" s="169">
        <v>204</v>
      </c>
      <c r="AA66" s="73"/>
      <c r="AB66" s="87"/>
      <c r="AC66" s="171">
        <v>0</v>
      </c>
      <c r="AD66" s="171">
        <v>0</v>
      </c>
      <c r="AE66" s="169">
        <v>0</v>
      </c>
      <c r="AF66" s="82">
        <v>2</v>
      </c>
      <c r="AG66" s="87"/>
      <c r="AH66" s="86">
        <v>1.8644491128120846</v>
      </c>
      <c r="AI66" s="86">
        <v>1.8644491128120846</v>
      </c>
      <c r="AJ66" s="84">
        <v>242</v>
      </c>
    </row>
    <row r="67" spans="1:36" x14ac:dyDescent="0.25">
      <c r="A67" s="73">
        <v>64</v>
      </c>
      <c r="B67" s="87" t="s">
        <v>549</v>
      </c>
      <c r="C67" s="87" t="s">
        <v>110</v>
      </c>
      <c r="D67" s="87" t="s">
        <v>1119</v>
      </c>
      <c r="E67" s="87" t="s">
        <v>70</v>
      </c>
      <c r="F67" s="84" t="s">
        <v>39</v>
      </c>
      <c r="G67" s="112">
        <f t="shared" si="0"/>
        <v>2</v>
      </c>
      <c r="H67" s="113">
        <f t="shared" si="1"/>
        <v>1</v>
      </c>
      <c r="I67" s="113">
        <f t="shared" si="2"/>
        <v>21.040989316968485</v>
      </c>
      <c r="J67" s="113">
        <f t="shared" si="3"/>
        <v>21.040989316968485</v>
      </c>
      <c r="K67" s="114">
        <f>SUM(Z67,U67,P67,AE67,AJ67)</f>
        <v>680</v>
      </c>
      <c r="L67" s="167">
        <v>0</v>
      </c>
      <c r="M67" s="87">
        <v>1</v>
      </c>
      <c r="N67" s="86">
        <v>17.010653683396427</v>
      </c>
      <c r="O67" s="86">
        <v>17.010653683396427</v>
      </c>
      <c r="P67" s="84">
        <v>294</v>
      </c>
      <c r="Q67" s="82">
        <v>0</v>
      </c>
      <c r="R67" s="87">
        <v>0</v>
      </c>
      <c r="S67" s="86">
        <v>0</v>
      </c>
      <c r="T67" s="86">
        <v>0</v>
      </c>
      <c r="U67" s="84">
        <v>59</v>
      </c>
      <c r="V67" s="73">
        <v>0</v>
      </c>
      <c r="W67" s="87">
        <v>0</v>
      </c>
      <c r="X67" s="87">
        <v>0</v>
      </c>
      <c r="Y67" s="87">
        <v>0</v>
      </c>
      <c r="Z67" s="185">
        <v>0</v>
      </c>
      <c r="AA67" s="73"/>
      <c r="AB67" s="87"/>
      <c r="AC67" s="171">
        <v>0</v>
      </c>
      <c r="AD67" s="171">
        <v>0</v>
      </c>
      <c r="AE67" s="169">
        <v>59</v>
      </c>
      <c r="AF67" s="82">
        <v>2</v>
      </c>
      <c r="AG67" s="87"/>
      <c r="AH67" s="86">
        <v>4.0303356335720562</v>
      </c>
      <c r="AI67" s="86">
        <v>4.0303356335720562</v>
      </c>
      <c r="AJ67" s="84">
        <v>268</v>
      </c>
    </row>
    <row r="68" spans="1:36" x14ac:dyDescent="0.25">
      <c r="A68" s="73">
        <v>65</v>
      </c>
      <c r="B68" s="87" t="s">
        <v>536</v>
      </c>
      <c r="C68" s="87" t="s">
        <v>193</v>
      </c>
      <c r="D68" s="87" t="s">
        <v>194</v>
      </c>
      <c r="E68" s="87" t="s">
        <v>69</v>
      </c>
      <c r="F68" s="84" t="s">
        <v>40</v>
      </c>
      <c r="G68" s="112">
        <f t="shared" ref="G68:G131" si="4">SUM(V68,Q68,L68,AA68,AF68)</f>
        <v>4</v>
      </c>
      <c r="H68" s="113">
        <f t="shared" ref="H68:H131" si="5">SUM(W68,R68,M68,AB68,AG68)</f>
        <v>2</v>
      </c>
      <c r="I68" s="113">
        <f t="shared" ref="I68:I131" si="6">SUM(X68,S68,N68,AC68,AH68)</f>
        <v>28.475729418651184</v>
      </c>
      <c r="J68" s="113">
        <f t="shared" ref="J68:J131" si="7">SUM(Y68,T68,O68,AD68,AI68)</f>
        <v>28.475729418651184</v>
      </c>
      <c r="K68" s="114">
        <f>SUM(Z68,U68,P68,AE68)</f>
        <v>674</v>
      </c>
      <c r="L68" s="167">
        <v>0</v>
      </c>
      <c r="M68" s="87">
        <v>2</v>
      </c>
      <c r="N68" s="86">
        <v>26.174350171723333</v>
      </c>
      <c r="O68" s="86">
        <v>26.174350171723333</v>
      </c>
      <c r="P68" s="84">
        <v>299</v>
      </c>
      <c r="Q68" s="82">
        <v>0</v>
      </c>
      <c r="R68" s="87">
        <v>0</v>
      </c>
      <c r="S68" s="86">
        <v>0</v>
      </c>
      <c r="T68" s="86">
        <v>0</v>
      </c>
      <c r="U68" s="84">
        <v>59</v>
      </c>
      <c r="V68" s="82">
        <v>4</v>
      </c>
      <c r="W68" s="87"/>
      <c r="X68" s="86">
        <v>2.3013792469278527</v>
      </c>
      <c r="Y68" s="86">
        <v>2.3013792469278527</v>
      </c>
      <c r="Z68" s="169">
        <v>257</v>
      </c>
      <c r="AA68" s="73"/>
      <c r="AB68" s="87"/>
      <c r="AC68" s="171">
        <v>0</v>
      </c>
      <c r="AD68" s="171">
        <v>0</v>
      </c>
      <c r="AE68" s="169">
        <v>59</v>
      </c>
      <c r="AF68" s="82"/>
      <c r="AG68" s="87"/>
      <c r="AH68" s="86">
        <v>0</v>
      </c>
      <c r="AI68" s="86">
        <v>0</v>
      </c>
      <c r="AJ68" s="186">
        <v>49</v>
      </c>
    </row>
    <row r="69" spans="1:36" x14ac:dyDescent="0.25">
      <c r="A69" s="73">
        <v>66</v>
      </c>
      <c r="B69" s="87" t="s">
        <v>609</v>
      </c>
      <c r="C69" s="87" t="s">
        <v>281</v>
      </c>
      <c r="D69" s="87" t="s">
        <v>282</v>
      </c>
      <c r="E69" s="87" t="s">
        <v>69</v>
      </c>
      <c r="F69" s="84" t="s">
        <v>49</v>
      </c>
      <c r="G69" s="112">
        <f t="shared" si="4"/>
        <v>0</v>
      </c>
      <c r="H69" s="113">
        <f t="shared" si="5"/>
        <v>2</v>
      </c>
      <c r="I69" s="113">
        <f t="shared" si="6"/>
        <v>36.141306942898694</v>
      </c>
      <c r="J69" s="113">
        <f t="shared" si="7"/>
        <v>36.141306942898694</v>
      </c>
      <c r="K69" s="114">
        <f>SUM(Z69,U69,P69,AE69)</f>
        <v>663</v>
      </c>
      <c r="L69" s="167">
        <v>0</v>
      </c>
      <c r="M69" s="87">
        <v>0</v>
      </c>
      <c r="N69" s="86">
        <v>0</v>
      </c>
      <c r="O69" s="86">
        <v>0</v>
      </c>
      <c r="P69" s="84">
        <v>57</v>
      </c>
      <c r="Q69" s="82">
        <v>0</v>
      </c>
      <c r="R69" s="87">
        <v>1</v>
      </c>
      <c r="S69" s="86">
        <v>21.719273610166088</v>
      </c>
      <c r="T69" s="86">
        <v>21.719273610166088</v>
      </c>
      <c r="U69" s="84">
        <v>287</v>
      </c>
      <c r="V69" s="82"/>
      <c r="W69" s="87"/>
      <c r="X69" s="86">
        <v>0</v>
      </c>
      <c r="Y69" s="86">
        <v>0</v>
      </c>
      <c r="Z69" s="169">
        <v>46</v>
      </c>
      <c r="AA69" s="73"/>
      <c r="AB69" s="87">
        <v>1</v>
      </c>
      <c r="AC69" s="171">
        <v>14.422033332732607</v>
      </c>
      <c r="AD69" s="171">
        <v>14.422033332732607</v>
      </c>
      <c r="AE69" s="169">
        <v>273</v>
      </c>
      <c r="AF69" s="73"/>
      <c r="AG69" s="87"/>
      <c r="AH69" s="87"/>
      <c r="AI69" s="87"/>
      <c r="AJ69" s="186">
        <v>0</v>
      </c>
    </row>
    <row r="70" spans="1:36" x14ac:dyDescent="0.25">
      <c r="A70" s="73">
        <v>67</v>
      </c>
      <c r="B70" s="87" t="s">
        <v>608</v>
      </c>
      <c r="C70" s="87" t="s">
        <v>99</v>
      </c>
      <c r="D70" s="87" t="s">
        <v>366</v>
      </c>
      <c r="E70" s="87" t="s">
        <v>71</v>
      </c>
      <c r="F70" s="84" t="s">
        <v>50</v>
      </c>
      <c r="G70" s="112">
        <f t="shared" si="4"/>
        <v>0</v>
      </c>
      <c r="H70" s="113">
        <f t="shared" si="5"/>
        <v>2</v>
      </c>
      <c r="I70" s="113">
        <f t="shared" si="6"/>
        <v>12.661013886266314</v>
      </c>
      <c r="J70" s="113">
        <f t="shared" si="7"/>
        <v>12.661013886266314</v>
      </c>
      <c r="K70" s="114">
        <f>SUM(Z70,U70,P70,AE70,AJ70)</f>
        <v>649</v>
      </c>
      <c r="L70" s="167">
        <v>0</v>
      </c>
      <c r="M70" s="87">
        <v>0</v>
      </c>
      <c r="N70" s="86">
        <v>0</v>
      </c>
      <c r="O70" s="86">
        <v>0</v>
      </c>
      <c r="P70" s="84">
        <v>57</v>
      </c>
      <c r="Q70" s="82">
        <v>0</v>
      </c>
      <c r="R70" s="87">
        <v>0</v>
      </c>
      <c r="S70" s="86">
        <v>0</v>
      </c>
      <c r="T70" s="86">
        <v>0</v>
      </c>
      <c r="U70" s="84">
        <v>59</v>
      </c>
      <c r="V70" s="73">
        <v>0</v>
      </c>
      <c r="W70" s="87">
        <v>0</v>
      </c>
      <c r="X70" s="87">
        <v>0</v>
      </c>
      <c r="Y70" s="87">
        <v>0</v>
      </c>
      <c r="Z70" s="185">
        <v>0</v>
      </c>
      <c r="AA70" s="73"/>
      <c r="AB70" s="87">
        <v>1</v>
      </c>
      <c r="AC70" s="171">
        <v>9.2610138862663138</v>
      </c>
      <c r="AD70" s="171">
        <v>9.2610138862663138</v>
      </c>
      <c r="AE70" s="169">
        <v>269</v>
      </c>
      <c r="AF70" s="82"/>
      <c r="AG70" s="87">
        <v>1</v>
      </c>
      <c r="AH70" s="86">
        <v>3.4</v>
      </c>
      <c r="AI70" s="86">
        <v>3.4</v>
      </c>
      <c r="AJ70" s="84">
        <v>264</v>
      </c>
    </row>
    <row r="71" spans="1:36" x14ac:dyDescent="0.25">
      <c r="A71" s="73">
        <v>68</v>
      </c>
      <c r="B71" s="87" t="s">
        <v>679</v>
      </c>
      <c r="C71" s="87" t="s">
        <v>456</v>
      </c>
      <c r="D71" s="87" t="s">
        <v>188</v>
      </c>
      <c r="E71" s="87" t="s">
        <v>1185</v>
      </c>
      <c r="F71" s="84" t="s">
        <v>37</v>
      </c>
      <c r="G71" s="112">
        <f t="shared" si="4"/>
        <v>3</v>
      </c>
      <c r="H71" s="113">
        <f t="shared" si="5"/>
        <v>0</v>
      </c>
      <c r="I71" s="113">
        <f t="shared" si="6"/>
        <v>1.6506573808209564</v>
      </c>
      <c r="J71" s="113">
        <f t="shared" si="7"/>
        <v>1.6506573808209564</v>
      </c>
      <c r="K71" s="114">
        <f>SUM(Z71,U71,P71,AE71,AJ71)</f>
        <v>646</v>
      </c>
      <c r="L71" s="167">
        <v>1</v>
      </c>
      <c r="M71" s="87">
        <v>0</v>
      </c>
      <c r="N71" s="86">
        <v>0.5</v>
      </c>
      <c r="O71" s="86">
        <v>0.5</v>
      </c>
      <c r="P71" s="84">
        <v>235</v>
      </c>
      <c r="Q71" s="73">
        <v>0</v>
      </c>
      <c r="R71" s="87">
        <v>0</v>
      </c>
      <c r="S71" s="87">
        <v>0</v>
      </c>
      <c r="T71" s="87">
        <v>0</v>
      </c>
      <c r="U71" s="186">
        <v>0</v>
      </c>
      <c r="V71" s="82">
        <v>1</v>
      </c>
      <c r="W71" s="87"/>
      <c r="X71" s="86">
        <v>0.5</v>
      </c>
      <c r="Y71" s="86">
        <v>0.5</v>
      </c>
      <c r="Z71" s="169">
        <v>204</v>
      </c>
      <c r="AA71" s="73"/>
      <c r="AB71" s="87"/>
      <c r="AC71" s="171"/>
      <c r="AD71" s="171"/>
      <c r="AE71" s="169">
        <v>0</v>
      </c>
      <c r="AF71" s="82">
        <v>1</v>
      </c>
      <c r="AG71" s="87"/>
      <c r="AH71" s="86">
        <v>0.65065738082095648</v>
      </c>
      <c r="AI71" s="86">
        <v>0.65065738082095648</v>
      </c>
      <c r="AJ71" s="84">
        <v>207</v>
      </c>
    </row>
    <row r="72" spans="1:36" x14ac:dyDescent="0.25">
      <c r="A72" s="73">
        <v>69</v>
      </c>
      <c r="B72" s="87" t="s">
        <v>1103</v>
      </c>
      <c r="C72" s="87" t="s">
        <v>258</v>
      </c>
      <c r="D72" s="87" t="s">
        <v>1110</v>
      </c>
      <c r="E72" s="87" t="s">
        <v>426</v>
      </c>
      <c r="F72" s="84" t="s">
        <v>47</v>
      </c>
      <c r="G72" s="112">
        <f t="shared" si="4"/>
        <v>1</v>
      </c>
      <c r="H72" s="113">
        <f t="shared" si="5"/>
        <v>2</v>
      </c>
      <c r="I72" s="113">
        <f t="shared" si="6"/>
        <v>21.884415524088993</v>
      </c>
      <c r="J72" s="113">
        <f t="shared" si="7"/>
        <v>21.884415524088993</v>
      </c>
      <c r="K72" s="114">
        <f>SUM(Z72,U72,AE72,AJ72)</f>
        <v>644</v>
      </c>
      <c r="L72" s="167">
        <v>0</v>
      </c>
      <c r="M72" s="87">
        <v>0</v>
      </c>
      <c r="N72" s="86">
        <v>0</v>
      </c>
      <c r="O72" s="86">
        <v>0</v>
      </c>
      <c r="P72" s="186">
        <v>57</v>
      </c>
      <c r="Q72" s="82">
        <v>0</v>
      </c>
      <c r="R72" s="87">
        <v>1</v>
      </c>
      <c r="S72" s="86">
        <v>0</v>
      </c>
      <c r="T72" s="86">
        <v>0</v>
      </c>
      <c r="U72" s="84">
        <v>59</v>
      </c>
      <c r="V72" s="82"/>
      <c r="W72" s="87">
        <v>1</v>
      </c>
      <c r="X72" s="86">
        <v>20.353720640417258</v>
      </c>
      <c r="Y72" s="86">
        <v>20.353720640417258</v>
      </c>
      <c r="Z72" s="169">
        <v>294</v>
      </c>
      <c r="AA72" s="73"/>
      <c r="AB72" s="87"/>
      <c r="AC72" s="171">
        <v>0</v>
      </c>
      <c r="AD72" s="171">
        <v>0</v>
      </c>
      <c r="AE72" s="169">
        <v>59</v>
      </c>
      <c r="AF72" s="82">
        <v>1</v>
      </c>
      <c r="AG72" s="87"/>
      <c r="AH72" s="86">
        <v>1.5306948836717362</v>
      </c>
      <c r="AI72" s="86">
        <v>1.5306948836717362</v>
      </c>
      <c r="AJ72" s="84">
        <v>232</v>
      </c>
    </row>
    <row r="73" spans="1:36" x14ac:dyDescent="0.25">
      <c r="A73" s="73">
        <v>70</v>
      </c>
      <c r="B73" s="87" t="s">
        <v>526</v>
      </c>
      <c r="C73" s="87" t="s">
        <v>495</v>
      </c>
      <c r="D73" s="87" t="s">
        <v>145</v>
      </c>
      <c r="E73" s="87" t="s">
        <v>426</v>
      </c>
      <c r="F73" s="84" t="s">
        <v>39</v>
      </c>
      <c r="G73" s="112">
        <f t="shared" si="4"/>
        <v>7</v>
      </c>
      <c r="H73" s="113">
        <f t="shared" si="5"/>
        <v>0</v>
      </c>
      <c r="I73" s="113">
        <f t="shared" si="6"/>
        <v>6.7629645501494853</v>
      </c>
      <c r="J73" s="113">
        <f t="shared" si="7"/>
        <v>6.7629645501494853</v>
      </c>
      <c r="K73" s="114">
        <f>SUM(Z73,U73,AE73,AJ73)</f>
        <v>643</v>
      </c>
      <c r="L73" s="167">
        <v>0</v>
      </c>
      <c r="M73" s="87">
        <v>0</v>
      </c>
      <c r="N73" s="86">
        <v>0</v>
      </c>
      <c r="O73" s="86">
        <v>0</v>
      </c>
      <c r="P73" s="186">
        <v>57</v>
      </c>
      <c r="Q73" s="82">
        <v>0</v>
      </c>
      <c r="R73" s="87">
        <v>0</v>
      </c>
      <c r="S73" s="86">
        <v>0</v>
      </c>
      <c r="T73" s="86">
        <v>0</v>
      </c>
      <c r="U73" s="84">
        <v>59</v>
      </c>
      <c r="V73" s="82">
        <v>3</v>
      </c>
      <c r="W73" s="87"/>
      <c r="X73" s="86">
        <v>1.5959968961571405</v>
      </c>
      <c r="Y73" s="86">
        <v>1.5959968961571405</v>
      </c>
      <c r="Z73" s="169">
        <v>244</v>
      </c>
      <c r="AA73" s="73"/>
      <c r="AB73" s="87"/>
      <c r="AC73" s="171">
        <v>0</v>
      </c>
      <c r="AD73" s="171">
        <v>0</v>
      </c>
      <c r="AE73" s="169">
        <v>59</v>
      </c>
      <c r="AF73" s="82">
        <v>4</v>
      </c>
      <c r="AG73" s="87"/>
      <c r="AH73" s="86">
        <v>5.1669676539923444</v>
      </c>
      <c r="AI73" s="86">
        <v>5.1669676539923444</v>
      </c>
      <c r="AJ73" s="84">
        <v>281</v>
      </c>
    </row>
    <row r="74" spans="1:36" x14ac:dyDescent="0.25">
      <c r="A74" s="73">
        <v>71</v>
      </c>
      <c r="B74" s="87" t="s">
        <v>590</v>
      </c>
      <c r="C74" s="87" t="s">
        <v>489</v>
      </c>
      <c r="D74" s="87" t="s">
        <v>114</v>
      </c>
      <c r="E74" s="87" t="s">
        <v>67</v>
      </c>
      <c r="F74" s="84" t="s">
        <v>41</v>
      </c>
      <c r="G74" s="112">
        <f t="shared" si="4"/>
        <v>5</v>
      </c>
      <c r="H74" s="113">
        <f t="shared" si="5"/>
        <v>0</v>
      </c>
      <c r="I74" s="113">
        <f t="shared" si="6"/>
        <v>5.8191883330863572</v>
      </c>
      <c r="J74" s="113">
        <f t="shared" si="7"/>
        <v>5.8191883330863572</v>
      </c>
      <c r="K74" s="114">
        <f>SUM(Z74,U74,P74,AE74,AJ74)</f>
        <v>641</v>
      </c>
      <c r="L74" s="167">
        <v>1</v>
      </c>
      <c r="M74" s="87">
        <v>0</v>
      </c>
      <c r="N74" s="86">
        <v>0</v>
      </c>
      <c r="O74" s="86">
        <v>0</v>
      </c>
      <c r="P74" s="84">
        <v>57</v>
      </c>
      <c r="Q74" s="82">
        <v>1</v>
      </c>
      <c r="R74" s="87">
        <v>0</v>
      </c>
      <c r="S74" s="86">
        <v>3.7231914369292163</v>
      </c>
      <c r="T74" s="86">
        <v>3.7231914369292163</v>
      </c>
      <c r="U74" s="84">
        <v>272</v>
      </c>
      <c r="V74" s="82">
        <v>3</v>
      </c>
      <c r="W74" s="87"/>
      <c r="X74" s="86">
        <v>2.0959968961571405</v>
      </c>
      <c r="Y74" s="86">
        <v>2.0959968961571405</v>
      </c>
      <c r="Z74" s="169">
        <v>253</v>
      </c>
      <c r="AA74" s="73"/>
      <c r="AB74" s="87"/>
      <c r="AC74" s="171">
        <v>0</v>
      </c>
      <c r="AD74" s="171">
        <v>0</v>
      </c>
      <c r="AE74" s="169">
        <v>59</v>
      </c>
      <c r="AF74" s="73"/>
      <c r="AG74" s="87"/>
      <c r="AH74" s="87"/>
      <c r="AI74" s="87"/>
      <c r="AJ74" s="186">
        <v>0</v>
      </c>
    </row>
    <row r="75" spans="1:36" x14ac:dyDescent="0.25">
      <c r="A75" s="73">
        <v>72</v>
      </c>
      <c r="B75" s="87" t="s">
        <v>1080</v>
      </c>
      <c r="C75" s="87" t="s">
        <v>1086</v>
      </c>
      <c r="D75" s="87" t="s">
        <v>1087</v>
      </c>
      <c r="E75" s="87" t="s">
        <v>1185</v>
      </c>
      <c r="F75" s="84" t="s">
        <v>46</v>
      </c>
      <c r="G75" s="112">
        <f t="shared" si="4"/>
        <v>3</v>
      </c>
      <c r="H75" s="113">
        <f t="shared" si="5"/>
        <v>2</v>
      </c>
      <c r="I75" s="113">
        <f t="shared" si="6"/>
        <v>3.9329096931783978</v>
      </c>
      <c r="J75" s="113">
        <f t="shared" si="7"/>
        <v>3.9329096931783978</v>
      </c>
      <c r="K75" s="114">
        <f>SUM(Z75,U75,P75,AE75)</f>
        <v>637</v>
      </c>
      <c r="L75" s="167">
        <v>0</v>
      </c>
      <c r="M75" s="87">
        <v>1</v>
      </c>
      <c r="N75" s="86">
        <v>2.1509577761702712</v>
      </c>
      <c r="O75" s="86">
        <v>2.1509577761702712</v>
      </c>
      <c r="P75" s="84">
        <v>270</v>
      </c>
      <c r="Q75" s="73">
        <v>0</v>
      </c>
      <c r="R75" s="87">
        <v>0</v>
      </c>
      <c r="S75" s="87">
        <v>0</v>
      </c>
      <c r="T75" s="87">
        <v>0</v>
      </c>
      <c r="U75" s="84">
        <v>59</v>
      </c>
      <c r="V75" s="82">
        <v>3</v>
      </c>
      <c r="W75" s="87">
        <v>1</v>
      </c>
      <c r="X75" s="86">
        <v>1.7819519170081266</v>
      </c>
      <c r="Y75" s="86">
        <v>1.7819519170081266</v>
      </c>
      <c r="Z75" s="169">
        <v>249</v>
      </c>
      <c r="AA75" s="73"/>
      <c r="AB75" s="87"/>
      <c r="AC75" s="171">
        <v>0</v>
      </c>
      <c r="AD75" s="171">
        <v>0</v>
      </c>
      <c r="AE75" s="169">
        <v>59</v>
      </c>
      <c r="AF75" s="82"/>
      <c r="AG75" s="87"/>
      <c r="AH75" s="86">
        <v>0</v>
      </c>
      <c r="AI75" s="86">
        <v>0</v>
      </c>
      <c r="AJ75" s="186">
        <v>49</v>
      </c>
    </row>
    <row r="76" spans="1:36" x14ac:dyDescent="0.25">
      <c r="A76" s="73">
        <v>73</v>
      </c>
      <c r="B76" s="87" t="s">
        <v>804</v>
      </c>
      <c r="C76" s="87" t="s">
        <v>161</v>
      </c>
      <c r="D76" s="87" t="s">
        <v>87</v>
      </c>
      <c r="E76" s="87" t="s">
        <v>71</v>
      </c>
      <c r="F76" s="84" t="s">
        <v>50</v>
      </c>
      <c r="G76" s="112">
        <f t="shared" si="4"/>
        <v>3</v>
      </c>
      <c r="H76" s="113">
        <f t="shared" si="5"/>
        <v>0</v>
      </c>
      <c r="I76" s="113">
        <f t="shared" si="6"/>
        <v>4.2030438707949456</v>
      </c>
      <c r="J76" s="113">
        <f t="shared" si="7"/>
        <v>4.2030438707949456</v>
      </c>
      <c r="K76" s="114">
        <f>SUM(Z76,U76,P76,AE76,AJ76)</f>
        <v>631</v>
      </c>
      <c r="L76" s="167">
        <v>0</v>
      </c>
      <c r="M76" s="87">
        <v>0</v>
      </c>
      <c r="N76" s="86">
        <v>0</v>
      </c>
      <c r="O76" s="86">
        <v>0</v>
      </c>
      <c r="P76" s="84">
        <v>57</v>
      </c>
      <c r="Q76" s="82">
        <v>1</v>
      </c>
      <c r="R76" s="87">
        <v>0</v>
      </c>
      <c r="S76" s="86">
        <v>1.5591057654803746</v>
      </c>
      <c r="T76" s="86">
        <v>1.5591057654803746</v>
      </c>
      <c r="U76" s="84">
        <v>258</v>
      </c>
      <c r="V76" s="73">
        <v>0</v>
      </c>
      <c r="W76" s="87">
        <v>0</v>
      </c>
      <c r="X76" s="87">
        <v>0</v>
      </c>
      <c r="Y76" s="87">
        <v>0</v>
      </c>
      <c r="Z76" s="185">
        <v>0</v>
      </c>
      <c r="AA76" s="73"/>
      <c r="AB76" s="87"/>
      <c r="AC76" s="171">
        <v>0</v>
      </c>
      <c r="AD76" s="171">
        <v>0</v>
      </c>
      <c r="AE76" s="169">
        <v>59</v>
      </c>
      <c r="AF76" s="82">
        <v>2</v>
      </c>
      <c r="AG76" s="87"/>
      <c r="AH76" s="86">
        <v>2.6439381053145707</v>
      </c>
      <c r="AI76" s="86">
        <v>2.6439381053145707</v>
      </c>
      <c r="AJ76" s="84">
        <v>257</v>
      </c>
    </row>
    <row r="77" spans="1:36" x14ac:dyDescent="0.25">
      <c r="A77" s="73">
        <v>74</v>
      </c>
      <c r="B77" s="87" t="s">
        <v>620</v>
      </c>
      <c r="C77" s="87" t="s">
        <v>381</v>
      </c>
      <c r="D77" s="87" t="s">
        <v>87</v>
      </c>
      <c r="E77" s="87" t="s">
        <v>70</v>
      </c>
      <c r="F77" s="84" t="s">
        <v>47</v>
      </c>
      <c r="G77" s="112">
        <f t="shared" si="4"/>
        <v>3</v>
      </c>
      <c r="H77" s="113">
        <f t="shared" si="5"/>
        <v>1</v>
      </c>
      <c r="I77" s="113">
        <f t="shared" si="6"/>
        <v>5.81065131579125</v>
      </c>
      <c r="J77" s="113">
        <f t="shared" si="7"/>
        <v>5.81065131579125</v>
      </c>
      <c r="K77" s="114">
        <f>SUM(Z77,U77,AE77,AJ77)</f>
        <v>628</v>
      </c>
      <c r="L77" s="167">
        <v>0</v>
      </c>
      <c r="M77" s="87">
        <v>0</v>
      </c>
      <c r="N77" s="86">
        <v>0</v>
      </c>
      <c r="O77" s="86">
        <v>0</v>
      </c>
      <c r="P77" s="186">
        <v>57</v>
      </c>
      <c r="Q77" s="82">
        <v>0</v>
      </c>
      <c r="R77" s="87">
        <v>0</v>
      </c>
      <c r="S77" s="86">
        <v>0</v>
      </c>
      <c r="T77" s="86">
        <v>0</v>
      </c>
      <c r="U77" s="84">
        <v>59</v>
      </c>
      <c r="V77" s="82">
        <v>2</v>
      </c>
      <c r="W77" s="87"/>
      <c r="X77" s="86">
        <v>1.2</v>
      </c>
      <c r="Y77" s="86">
        <v>1.2</v>
      </c>
      <c r="Z77" s="169">
        <v>234</v>
      </c>
      <c r="AA77" s="73"/>
      <c r="AB77" s="87"/>
      <c r="AC77" s="171">
        <v>0</v>
      </c>
      <c r="AD77" s="171">
        <v>0</v>
      </c>
      <c r="AE77" s="169">
        <v>59</v>
      </c>
      <c r="AF77" s="82">
        <v>1</v>
      </c>
      <c r="AG77" s="87">
        <v>1</v>
      </c>
      <c r="AH77" s="86">
        <v>4.6106513157912499</v>
      </c>
      <c r="AI77" s="86">
        <v>4.6106513157912499</v>
      </c>
      <c r="AJ77" s="84">
        <v>276</v>
      </c>
    </row>
    <row r="78" spans="1:36" x14ac:dyDescent="0.25">
      <c r="A78" s="73">
        <v>75</v>
      </c>
      <c r="B78" s="87" t="s">
        <v>1202</v>
      </c>
      <c r="C78" s="87" t="s">
        <v>1216</v>
      </c>
      <c r="D78" s="87" t="s">
        <v>953</v>
      </c>
      <c r="E78" s="87" t="s">
        <v>67</v>
      </c>
      <c r="F78" s="84" t="s">
        <v>41</v>
      </c>
      <c r="G78" s="112">
        <f t="shared" si="4"/>
        <v>3</v>
      </c>
      <c r="H78" s="113">
        <f t="shared" si="5"/>
        <v>0</v>
      </c>
      <c r="I78" s="113">
        <f t="shared" si="6"/>
        <v>3.3444291047891026</v>
      </c>
      <c r="J78" s="113">
        <f t="shared" si="7"/>
        <v>3.3444291047891026</v>
      </c>
      <c r="K78" s="114">
        <f>SUM(Z78,U78,P78,AE78)</f>
        <v>625</v>
      </c>
      <c r="L78" s="167">
        <v>0</v>
      </c>
      <c r="M78" s="87">
        <v>0</v>
      </c>
      <c r="N78" s="86">
        <v>0</v>
      </c>
      <c r="O78" s="86">
        <v>0</v>
      </c>
      <c r="P78" s="84">
        <v>57</v>
      </c>
      <c r="Q78" s="82">
        <v>1</v>
      </c>
      <c r="R78" s="87">
        <v>0</v>
      </c>
      <c r="S78" s="86">
        <v>1.0623496401336647</v>
      </c>
      <c r="T78" s="86">
        <v>1.0623496401336647</v>
      </c>
      <c r="U78" s="84">
        <v>252</v>
      </c>
      <c r="V78" s="82">
        <v>2</v>
      </c>
      <c r="W78" s="87"/>
      <c r="X78" s="86">
        <v>2.2820794646554381</v>
      </c>
      <c r="Y78" s="86">
        <v>2.2820794646554381</v>
      </c>
      <c r="Z78" s="169">
        <v>257</v>
      </c>
      <c r="AA78" s="73"/>
      <c r="AB78" s="87"/>
      <c r="AC78" s="171">
        <v>0</v>
      </c>
      <c r="AD78" s="171">
        <v>0</v>
      </c>
      <c r="AE78" s="169">
        <v>59</v>
      </c>
      <c r="AF78" s="82"/>
      <c r="AG78" s="87"/>
      <c r="AH78" s="86">
        <v>0</v>
      </c>
      <c r="AI78" s="86">
        <v>0</v>
      </c>
      <c r="AJ78" s="186">
        <v>49</v>
      </c>
    </row>
    <row r="79" spans="1:36" x14ac:dyDescent="0.25">
      <c r="A79" s="73">
        <v>76</v>
      </c>
      <c r="B79" s="87" t="s">
        <v>694</v>
      </c>
      <c r="C79" s="87" t="s">
        <v>109</v>
      </c>
      <c r="D79" s="87" t="s">
        <v>433</v>
      </c>
      <c r="E79" s="87" t="s">
        <v>71</v>
      </c>
      <c r="F79" s="84" t="s">
        <v>50</v>
      </c>
      <c r="G79" s="112">
        <f t="shared" si="4"/>
        <v>4</v>
      </c>
      <c r="H79" s="113">
        <f t="shared" si="5"/>
        <v>0</v>
      </c>
      <c r="I79" s="113">
        <f t="shared" si="6"/>
        <v>3.7166665987951433</v>
      </c>
      <c r="J79" s="113">
        <f t="shared" si="7"/>
        <v>3.7166665987951433</v>
      </c>
      <c r="K79" s="114">
        <f>SUM(Z79,U79,P79,AE79,AJ79)</f>
        <v>625</v>
      </c>
      <c r="L79" s="167">
        <v>1</v>
      </c>
      <c r="M79" s="87">
        <v>0</v>
      </c>
      <c r="N79" s="86">
        <v>0.7013792469278527</v>
      </c>
      <c r="O79" s="86">
        <v>0.7013792469278527</v>
      </c>
      <c r="P79" s="84">
        <v>247</v>
      </c>
      <c r="Q79" s="82">
        <v>0</v>
      </c>
      <c r="R79" s="87">
        <v>0</v>
      </c>
      <c r="S79" s="86">
        <v>0</v>
      </c>
      <c r="T79" s="86">
        <v>0</v>
      </c>
      <c r="U79" s="84">
        <v>59</v>
      </c>
      <c r="V79" s="73">
        <v>0</v>
      </c>
      <c r="W79" s="87">
        <v>0</v>
      </c>
      <c r="X79" s="87">
        <v>0</v>
      </c>
      <c r="Y79" s="87">
        <v>0</v>
      </c>
      <c r="Z79" s="185">
        <v>0</v>
      </c>
      <c r="AA79" s="73"/>
      <c r="AB79" s="87"/>
      <c r="AC79" s="171">
        <v>0</v>
      </c>
      <c r="AD79" s="171">
        <v>0</v>
      </c>
      <c r="AE79" s="169">
        <v>59</v>
      </c>
      <c r="AF79" s="82">
        <v>3</v>
      </c>
      <c r="AG79" s="87"/>
      <c r="AH79" s="86">
        <v>3.0152873518672907</v>
      </c>
      <c r="AI79" s="86">
        <v>3.0152873518672907</v>
      </c>
      <c r="AJ79" s="84">
        <v>260</v>
      </c>
    </row>
    <row r="80" spans="1:36" x14ac:dyDescent="0.25">
      <c r="A80" s="73">
        <v>77</v>
      </c>
      <c r="B80" s="87" t="s">
        <v>632</v>
      </c>
      <c r="C80" s="87" t="s">
        <v>486</v>
      </c>
      <c r="D80" s="87" t="s">
        <v>376</v>
      </c>
      <c r="E80" s="87" t="s">
        <v>67</v>
      </c>
      <c r="F80" s="84" t="s">
        <v>51</v>
      </c>
      <c r="G80" s="112">
        <f t="shared" si="4"/>
        <v>7</v>
      </c>
      <c r="H80" s="113">
        <f t="shared" si="5"/>
        <v>0</v>
      </c>
      <c r="I80" s="113">
        <f t="shared" si="6"/>
        <v>4.7306948836717364</v>
      </c>
      <c r="J80" s="113">
        <f t="shared" si="7"/>
        <v>4.7306948836717364</v>
      </c>
      <c r="K80" s="114">
        <f>SUM(Z80,U80,P80,AE80,AJ80)</f>
        <v>620</v>
      </c>
      <c r="L80" s="167">
        <v>0</v>
      </c>
      <c r="M80" s="87">
        <v>0</v>
      </c>
      <c r="N80" s="86">
        <v>0</v>
      </c>
      <c r="O80" s="86">
        <v>0</v>
      </c>
      <c r="P80" s="84">
        <v>57</v>
      </c>
      <c r="Q80" s="73">
        <v>0</v>
      </c>
      <c r="R80" s="87">
        <v>0</v>
      </c>
      <c r="S80" s="87">
        <v>0</v>
      </c>
      <c r="T80" s="87">
        <v>0</v>
      </c>
      <c r="U80" s="186">
        <v>0</v>
      </c>
      <c r="V80" s="82">
        <v>6</v>
      </c>
      <c r="W80" s="87"/>
      <c r="X80" s="86">
        <v>3.2</v>
      </c>
      <c r="Y80" s="86">
        <v>3.2</v>
      </c>
      <c r="Z80" s="169">
        <v>272</v>
      </c>
      <c r="AA80" s="73"/>
      <c r="AB80" s="87"/>
      <c r="AC80" s="171">
        <v>0</v>
      </c>
      <c r="AD80" s="171">
        <v>0</v>
      </c>
      <c r="AE80" s="169">
        <v>59</v>
      </c>
      <c r="AF80" s="82">
        <v>1</v>
      </c>
      <c r="AG80" s="87"/>
      <c r="AH80" s="86">
        <v>1.5306948836717362</v>
      </c>
      <c r="AI80" s="86">
        <v>1.5306948836717362</v>
      </c>
      <c r="AJ80" s="84">
        <v>232</v>
      </c>
    </row>
    <row r="81" spans="1:36" x14ac:dyDescent="0.25">
      <c r="A81" s="73">
        <v>78</v>
      </c>
      <c r="B81" s="87" t="s">
        <v>525</v>
      </c>
      <c r="C81" s="87" t="s">
        <v>511</v>
      </c>
      <c r="D81" s="87" t="s">
        <v>210</v>
      </c>
      <c r="E81" s="87" t="s">
        <v>70</v>
      </c>
      <c r="F81" s="84" t="s">
        <v>38</v>
      </c>
      <c r="G81" s="112">
        <f t="shared" si="4"/>
        <v>1</v>
      </c>
      <c r="H81" s="113">
        <f t="shared" si="5"/>
        <v>1</v>
      </c>
      <c r="I81" s="113">
        <f t="shared" si="6"/>
        <v>20.853720640417258</v>
      </c>
      <c r="J81" s="113">
        <f t="shared" si="7"/>
        <v>20.853720640417258</v>
      </c>
      <c r="K81" s="114">
        <f>SUM(Z81,U81,P81,AE81,AJ81)</f>
        <v>619</v>
      </c>
      <c r="L81" s="167">
        <v>0</v>
      </c>
      <c r="M81" s="87">
        <v>1</v>
      </c>
      <c r="N81" s="86">
        <v>20.353720640417258</v>
      </c>
      <c r="O81" s="86">
        <v>20.353720640417258</v>
      </c>
      <c r="P81" s="84">
        <v>297</v>
      </c>
      <c r="Q81" s="82">
        <v>0</v>
      </c>
      <c r="R81" s="87">
        <v>0</v>
      </c>
      <c r="S81" s="86">
        <v>0</v>
      </c>
      <c r="T81" s="86">
        <v>0</v>
      </c>
      <c r="U81" s="84">
        <v>59</v>
      </c>
      <c r="V81" s="82">
        <v>1</v>
      </c>
      <c r="W81" s="87"/>
      <c r="X81" s="86">
        <v>0.5</v>
      </c>
      <c r="Y81" s="86">
        <v>0.5</v>
      </c>
      <c r="Z81" s="169">
        <v>204</v>
      </c>
      <c r="AA81" s="73"/>
      <c r="AB81" s="87"/>
      <c r="AC81" s="171">
        <v>0</v>
      </c>
      <c r="AD81" s="171">
        <v>0</v>
      </c>
      <c r="AE81" s="169">
        <v>59</v>
      </c>
      <c r="AF81" s="192"/>
      <c r="AG81" s="193"/>
      <c r="AH81" s="87"/>
      <c r="AI81" s="87"/>
      <c r="AJ81" s="186">
        <v>0</v>
      </c>
    </row>
    <row r="82" spans="1:36" x14ac:dyDescent="0.25">
      <c r="A82" s="73">
        <v>79</v>
      </c>
      <c r="B82" s="87" t="s">
        <v>596</v>
      </c>
      <c r="C82" s="87" t="s">
        <v>236</v>
      </c>
      <c r="D82" s="87" t="s">
        <v>134</v>
      </c>
      <c r="E82" s="87" t="s">
        <v>426</v>
      </c>
      <c r="F82" s="84" t="s">
        <v>51</v>
      </c>
      <c r="G82" s="112">
        <f t="shared" si="4"/>
        <v>2</v>
      </c>
      <c r="H82" s="113">
        <f t="shared" si="5"/>
        <v>1</v>
      </c>
      <c r="I82" s="113">
        <f t="shared" si="6"/>
        <v>17.67000351827733</v>
      </c>
      <c r="J82" s="113">
        <f t="shared" si="7"/>
        <v>17.67000351827733</v>
      </c>
      <c r="K82" s="114">
        <f>SUM(Z82,U82,P82,AE82,AJ82)</f>
        <v>619</v>
      </c>
      <c r="L82" s="167">
        <v>0</v>
      </c>
      <c r="M82" s="87">
        <v>0</v>
      </c>
      <c r="N82" s="86">
        <v>0</v>
      </c>
      <c r="O82" s="86">
        <v>0</v>
      </c>
      <c r="P82" s="84">
        <v>57</v>
      </c>
      <c r="Q82" s="73">
        <v>0</v>
      </c>
      <c r="R82" s="87">
        <v>0</v>
      </c>
      <c r="S82" s="87">
        <v>0</v>
      </c>
      <c r="T82" s="87">
        <v>0</v>
      </c>
      <c r="U82" s="186">
        <v>0</v>
      </c>
      <c r="V82" s="82">
        <v>2</v>
      </c>
      <c r="W82" s="87"/>
      <c r="X82" s="86">
        <v>1.4299875389285939</v>
      </c>
      <c r="Y82" s="86">
        <v>1.4299875389285939</v>
      </c>
      <c r="Z82" s="169">
        <v>237</v>
      </c>
      <c r="AA82" s="73"/>
      <c r="AB82" s="87">
        <v>1</v>
      </c>
      <c r="AC82" s="171">
        <v>16.240015979348737</v>
      </c>
      <c r="AD82" s="171">
        <v>16.240015979348737</v>
      </c>
      <c r="AE82" s="169">
        <v>276</v>
      </c>
      <c r="AF82" s="82"/>
      <c r="AG82" s="87"/>
      <c r="AH82" s="86">
        <v>0</v>
      </c>
      <c r="AI82" s="86">
        <v>0</v>
      </c>
      <c r="AJ82" s="84">
        <v>49</v>
      </c>
    </row>
    <row r="83" spans="1:36" x14ac:dyDescent="0.25">
      <c r="A83" s="73">
        <v>80</v>
      </c>
      <c r="B83" s="87" t="s">
        <v>575</v>
      </c>
      <c r="C83" s="87" t="s">
        <v>216</v>
      </c>
      <c r="D83" s="87" t="s">
        <v>217</v>
      </c>
      <c r="E83" s="87" t="s">
        <v>69</v>
      </c>
      <c r="F83" s="84" t="s">
        <v>38</v>
      </c>
      <c r="G83" s="112">
        <f t="shared" si="4"/>
        <v>1</v>
      </c>
      <c r="H83" s="113">
        <f t="shared" si="5"/>
        <v>1</v>
      </c>
      <c r="I83" s="113">
        <f t="shared" si="6"/>
        <v>24.737541824950071</v>
      </c>
      <c r="J83" s="113">
        <f t="shared" si="7"/>
        <v>24.737541824950071</v>
      </c>
      <c r="K83" s="114">
        <f>SUM(Z83,U83,P83,AE83)</f>
        <v>610</v>
      </c>
      <c r="L83" s="167">
        <v>0</v>
      </c>
      <c r="M83" s="87">
        <v>0</v>
      </c>
      <c r="N83" s="86">
        <v>0</v>
      </c>
      <c r="O83" s="86">
        <v>0</v>
      </c>
      <c r="P83" s="84">
        <v>57</v>
      </c>
      <c r="Q83" s="82">
        <v>0</v>
      </c>
      <c r="R83" s="87">
        <v>0</v>
      </c>
      <c r="S83" s="86">
        <v>0</v>
      </c>
      <c r="T83" s="86">
        <v>0</v>
      </c>
      <c r="U83" s="84">
        <v>59</v>
      </c>
      <c r="V83" s="82">
        <v>1</v>
      </c>
      <c r="W83" s="87"/>
      <c r="X83" s="86">
        <v>0.6</v>
      </c>
      <c r="Y83" s="86">
        <v>0.6</v>
      </c>
      <c r="Z83" s="169">
        <v>208</v>
      </c>
      <c r="AA83" s="73"/>
      <c r="AB83" s="87">
        <v>1</v>
      </c>
      <c r="AC83" s="171">
        <v>24.13754182495007</v>
      </c>
      <c r="AD83" s="171">
        <v>24.13754182495007</v>
      </c>
      <c r="AE83" s="169">
        <v>286</v>
      </c>
      <c r="AF83" s="82"/>
      <c r="AG83" s="87"/>
      <c r="AH83" s="86">
        <v>0</v>
      </c>
      <c r="AI83" s="86">
        <v>0</v>
      </c>
      <c r="AJ83" s="186">
        <v>49</v>
      </c>
    </row>
    <row r="84" spans="1:36" x14ac:dyDescent="0.25">
      <c r="A84" s="73">
        <v>81</v>
      </c>
      <c r="B84" s="87" t="s">
        <v>581</v>
      </c>
      <c r="C84" s="87" t="s">
        <v>113</v>
      </c>
      <c r="D84" s="87" t="s">
        <v>434</v>
      </c>
      <c r="E84" s="87" t="s">
        <v>71</v>
      </c>
      <c r="F84" s="84" t="s">
        <v>50</v>
      </c>
      <c r="G84" s="112">
        <f t="shared" si="4"/>
        <v>1</v>
      </c>
      <c r="H84" s="113">
        <f t="shared" si="5"/>
        <v>1</v>
      </c>
      <c r="I84" s="113">
        <f t="shared" si="6"/>
        <v>17.727677037440074</v>
      </c>
      <c r="J84" s="113">
        <f t="shared" si="7"/>
        <v>17.727677037440074</v>
      </c>
      <c r="K84" s="114">
        <f>SUM(Z84,U84,P84,AE84,AJ84)</f>
        <v>609</v>
      </c>
      <c r="L84" s="167">
        <v>0</v>
      </c>
      <c r="M84" s="87">
        <v>0</v>
      </c>
      <c r="N84" s="86">
        <v>0</v>
      </c>
      <c r="O84" s="86">
        <v>0</v>
      </c>
      <c r="P84" s="84">
        <v>57</v>
      </c>
      <c r="Q84" s="82">
        <v>1</v>
      </c>
      <c r="R84" s="87">
        <v>0</v>
      </c>
      <c r="S84" s="86">
        <v>6.2072468479101568</v>
      </c>
      <c r="T84" s="86">
        <v>6.2072468479101568</v>
      </c>
      <c r="U84" s="84">
        <v>280</v>
      </c>
      <c r="V84" s="73">
        <v>0</v>
      </c>
      <c r="W84" s="87">
        <v>0</v>
      </c>
      <c r="X84" s="87">
        <v>0</v>
      </c>
      <c r="Y84" s="87">
        <v>0</v>
      </c>
      <c r="Z84" s="185">
        <v>0</v>
      </c>
      <c r="AA84" s="73"/>
      <c r="AB84" s="87">
        <v>1</v>
      </c>
      <c r="AC84" s="171">
        <v>11.520430189529916</v>
      </c>
      <c r="AD84" s="171">
        <v>11.520430189529916</v>
      </c>
      <c r="AE84" s="169">
        <v>272</v>
      </c>
      <c r="AF84" s="73"/>
      <c r="AG84" s="87"/>
      <c r="AH84" s="87"/>
      <c r="AI84" s="87"/>
      <c r="AJ84" s="84">
        <v>0</v>
      </c>
    </row>
    <row r="85" spans="1:36" x14ac:dyDescent="0.25">
      <c r="A85" s="73">
        <v>82</v>
      </c>
      <c r="B85" s="87" t="s">
        <v>593</v>
      </c>
      <c r="C85" s="87" t="s">
        <v>231</v>
      </c>
      <c r="D85" s="87" t="s">
        <v>1119</v>
      </c>
      <c r="E85" s="87" t="s">
        <v>1188</v>
      </c>
      <c r="F85" s="84" t="s">
        <v>39</v>
      </c>
      <c r="G85" s="112">
        <f t="shared" si="4"/>
        <v>1</v>
      </c>
      <c r="H85" s="113">
        <f t="shared" si="5"/>
        <v>1</v>
      </c>
      <c r="I85" s="113">
        <f t="shared" si="6"/>
        <v>8.4783779110298596</v>
      </c>
      <c r="J85" s="113">
        <f t="shared" si="7"/>
        <v>8.4783779110298596</v>
      </c>
      <c r="K85" s="114">
        <f>SUM(Z85,U85,P85,AE85,AJ85)</f>
        <v>606</v>
      </c>
      <c r="L85" s="167">
        <v>0</v>
      </c>
      <c r="M85" s="87">
        <v>0</v>
      </c>
      <c r="N85" s="86">
        <v>0</v>
      </c>
      <c r="O85" s="86">
        <v>0</v>
      </c>
      <c r="P85" s="84">
        <v>57</v>
      </c>
      <c r="Q85" s="82">
        <v>0</v>
      </c>
      <c r="R85" s="87">
        <v>0</v>
      </c>
      <c r="S85" s="86">
        <v>0</v>
      </c>
      <c r="T85" s="86">
        <v>0</v>
      </c>
      <c r="U85" s="84">
        <v>59</v>
      </c>
      <c r="V85" s="73">
        <v>0</v>
      </c>
      <c r="W85" s="87">
        <v>0</v>
      </c>
      <c r="X85" s="87">
        <v>0</v>
      </c>
      <c r="Y85" s="87">
        <v>0</v>
      </c>
      <c r="Z85" s="185">
        <v>0</v>
      </c>
      <c r="AA85" s="73"/>
      <c r="AB85" s="87">
        <v>1</v>
      </c>
      <c r="AC85" s="171">
        <v>7.4160282708961942</v>
      </c>
      <c r="AD85" s="171">
        <v>7.4160282708961942</v>
      </c>
      <c r="AE85" s="169">
        <v>267</v>
      </c>
      <c r="AF85" s="82">
        <v>1</v>
      </c>
      <c r="AG85" s="87"/>
      <c r="AH85" s="86">
        <v>1.0623496401336647</v>
      </c>
      <c r="AI85" s="86">
        <v>1.0623496401336647</v>
      </c>
      <c r="AJ85" s="84">
        <v>223</v>
      </c>
    </row>
    <row r="86" spans="1:36" x14ac:dyDescent="0.25">
      <c r="A86" s="73">
        <v>83</v>
      </c>
      <c r="B86" s="87" t="s">
        <v>1161</v>
      </c>
      <c r="C86" s="87" t="s">
        <v>1169</v>
      </c>
      <c r="D86" s="87" t="s">
        <v>148</v>
      </c>
      <c r="E86" s="87" t="s">
        <v>69</v>
      </c>
      <c r="F86" s="84" t="s">
        <v>51</v>
      </c>
      <c r="G86" s="112">
        <f t="shared" si="4"/>
        <v>5</v>
      </c>
      <c r="H86" s="113">
        <f t="shared" si="5"/>
        <v>1</v>
      </c>
      <c r="I86" s="113">
        <f t="shared" si="6"/>
        <v>5.8932061351668272</v>
      </c>
      <c r="J86" s="113">
        <f t="shared" si="7"/>
        <v>5.8932061351668272</v>
      </c>
      <c r="K86" s="114">
        <f>SUM(Z86,U86,P86,AE86,AJ86)</f>
        <v>606</v>
      </c>
      <c r="L86" s="167">
        <v>2</v>
      </c>
      <c r="M86" s="87">
        <v>0</v>
      </c>
      <c r="N86" s="86">
        <v>2.2009461579218619</v>
      </c>
      <c r="O86" s="86">
        <v>2.2009461579218619</v>
      </c>
      <c r="P86" s="84">
        <v>270</v>
      </c>
      <c r="Q86" s="73">
        <v>0</v>
      </c>
      <c r="R86" s="87">
        <v>0</v>
      </c>
      <c r="S86" s="87">
        <v>0</v>
      </c>
      <c r="T86" s="87">
        <v>0</v>
      </c>
      <c r="U86" s="186">
        <v>0</v>
      </c>
      <c r="V86" s="82">
        <v>3</v>
      </c>
      <c r="W86" s="87">
        <v>1</v>
      </c>
      <c r="X86" s="86">
        <v>3.6922599772449654</v>
      </c>
      <c r="Y86" s="86">
        <v>3.6922599772449654</v>
      </c>
      <c r="Z86" s="169">
        <v>277</v>
      </c>
      <c r="AA86" s="73"/>
      <c r="AB86" s="87"/>
      <c r="AC86" s="171">
        <v>0</v>
      </c>
      <c r="AD86" s="171">
        <v>0</v>
      </c>
      <c r="AE86" s="169">
        <v>59</v>
      </c>
      <c r="AF86" s="73"/>
      <c r="AG86" s="87"/>
      <c r="AH86" s="87"/>
      <c r="AI86" s="87"/>
      <c r="AJ86" s="84">
        <v>0</v>
      </c>
    </row>
    <row r="87" spans="1:36" x14ac:dyDescent="0.25">
      <c r="A87" s="73">
        <v>84</v>
      </c>
      <c r="B87" s="87" t="s">
        <v>943</v>
      </c>
      <c r="C87" s="87" t="s">
        <v>467</v>
      </c>
      <c r="D87" s="87" t="s">
        <v>366</v>
      </c>
      <c r="E87" s="87" t="s">
        <v>69</v>
      </c>
      <c r="F87" s="84" t="s">
        <v>38</v>
      </c>
      <c r="G87" s="112">
        <f t="shared" si="4"/>
        <v>2</v>
      </c>
      <c r="H87" s="113">
        <f t="shared" si="5"/>
        <v>1</v>
      </c>
      <c r="I87" s="113">
        <f t="shared" si="6"/>
        <v>6.8206295313060741</v>
      </c>
      <c r="J87" s="113">
        <f t="shared" si="7"/>
        <v>6.8206295313060741</v>
      </c>
      <c r="K87" s="114">
        <f>SUM(Z87,U87,P87,AE87,AJ87)</f>
        <v>602</v>
      </c>
      <c r="L87" s="167">
        <v>0</v>
      </c>
      <c r="M87" s="87">
        <v>0</v>
      </c>
      <c r="N87" s="86">
        <v>0</v>
      </c>
      <c r="O87" s="86">
        <v>0</v>
      </c>
      <c r="P87" s="84">
        <v>57</v>
      </c>
      <c r="Q87" s="82">
        <v>0</v>
      </c>
      <c r="R87" s="87">
        <v>0</v>
      </c>
      <c r="S87" s="86">
        <v>0</v>
      </c>
      <c r="T87" s="86">
        <v>0</v>
      </c>
      <c r="U87" s="84">
        <v>59</v>
      </c>
      <c r="V87" s="82">
        <v>2</v>
      </c>
      <c r="W87" s="87"/>
      <c r="X87" s="86">
        <v>1</v>
      </c>
      <c r="Y87" s="86">
        <v>1</v>
      </c>
      <c r="Z87" s="169">
        <v>225</v>
      </c>
      <c r="AA87" s="73"/>
      <c r="AB87" s="87">
        <v>1</v>
      </c>
      <c r="AC87" s="171">
        <v>5.8206295313060741</v>
      </c>
      <c r="AD87" s="171">
        <v>5.8206295313060741</v>
      </c>
      <c r="AE87" s="169">
        <v>261</v>
      </c>
      <c r="AF87" s="73"/>
      <c r="AG87" s="87"/>
      <c r="AH87" s="87"/>
      <c r="AI87" s="87"/>
      <c r="AJ87" s="186">
        <v>0</v>
      </c>
    </row>
    <row r="88" spans="1:36" x14ac:dyDescent="0.25">
      <c r="A88" s="73">
        <v>85</v>
      </c>
      <c r="B88" s="87" t="s">
        <v>639</v>
      </c>
      <c r="C88" s="87" t="s">
        <v>161</v>
      </c>
      <c r="D88" s="87" t="s">
        <v>307</v>
      </c>
      <c r="E88" s="87" t="s">
        <v>426</v>
      </c>
      <c r="F88" s="84" t="s">
        <v>37</v>
      </c>
      <c r="G88" s="112">
        <f t="shared" si="4"/>
        <v>3</v>
      </c>
      <c r="H88" s="113">
        <f t="shared" si="5"/>
        <v>1</v>
      </c>
      <c r="I88" s="113">
        <f t="shared" si="6"/>
        <v>4.6470266044020105</v>
      </c>
      <c r="J88" s="113">
        <f t="shared" si="7"/>
        <v>4.6470266044020105</v>
      </c>
      <c r="K88" s="114">
        <f>SUM(Z88,U88,P88,AE88)</f>
        <v>599</v>
      </c>
      <c r="L88" s="167">
        <v>2</v>
      </c>
      <c r="M88" s="87">
        <v>1</v>
      </c>
      <c r="N88" s="86">
        <v>4.1470266044020105</v>
      </c>
      <c r="O88" s="86">
        <v>4.1470266044020105</v>
      </c>
      <c r="P88" s="84">
        <v>277</v>
      </c>
      <c r="Q88" s="82">
        <v>0</v>
      </c>
      <c r="R88" s="87">
        <v>0</v>
      </c>
      <c r="S88" s="86">
        <v>0</v>
      </c>
      <c r="T88" s="86">
        <v>0</v>
      </c>
      <c r="U88" s="84">
        <v>59</v>
      </c>
      <c r="V88" s="82">
        <v>1</v>
      </c>
      <c r="W88" s="87"/>
      <c r="X88" s="86">
        <v>0.5</v>
      </c>
      <c r="Y88" s="86">
        <v>0.5</v>
      </c>
      <c r="Z88" s="169">
        <v>204</v>
      </c>
      <c r="AA88" s="73"/>
      <c r="AB88" s="87"/>
      <c r="AC88" s="171">
        <v>0</v>
      </c>
      <c r="AD88" s="171">
        <v>0</v>
      </c>
      <c r="AE88" s="169">
        <v>59</v>
      </c>
      <c r="AF88" s="82"/>
      <c r="AG88" s="87"/>
      <c r="AH88" s="86">
        <v>0</v>
      </c>
      <c r="AI88" s="86">
        <v>0</v>
      </c>
      <c r="AJ88" s="186">
        <v>49</v>
      </c>
    </row>
    <row r="89" spans="1:36" x14ac:dyDescent="0.25">
      <c r="A89" s="73">
        <v>86</v>
      </c>
      <c r="B89" s="87" t="s">
        <v>681</v>
      </c>
      <c r="C89" s="87" t="s">
        <v>472</v>
      </c>
      <c r="D89" s="87" t="s">
        <v>148</v>
      </c>
      <c r="E89" s="87" t="s">
        <v>67</v>
      </c>
      <c r="F89" s="84" t="s">
        <v>39</v>
      </c>
      <c r="G89" s="112">
        <f t="shared" si="4"/>
        <v>2</v>
      </c>
      <c r="H89" s="113">
        <f t="shared" si="5"/>
        <v>0</v>
      </c>
      <c r="I89" s="113">
        <f t="shared" si="6"/>
        <v>1.7915451635912789</v>
      </c>
      <c r="J89" s="113">
        <f t="shared" si="7"/>
        <v>1.7915451635912789</v>
      </c>
      <c r="K89" s="114">
        <f>SUM(U89,P89,AE89,AJ89)</f>
        <v>595</v>
      </c>
      <c r="L89" s="167">
        <v>0</v>
      </c>
      <c r="M89" s="87">
        <v>0</v>
      </c>
      <c r="N89" s="86">
        <v>0</v>
      </c>
      <c r="O89" s="86">
        <v>0</v>
      </c>
      <c r="P89" s="84">
        <v>57</v>
      </c>
      <c r="Q89" s="82">
        <v>1</v>
      </c>
      <c r="R89" s="87">
        <v>0</v>
      </c>
      <c r="S89" s="86">
        <v>1.2915451635912789</v>
      </c>
      <c r="T89" s="86">
        <v>1.2915451635912789</v>
      </c>
      <c r="U89" s="84">
        <v>254</v>
      </c>
      <c r="V89" s="82"/>
      <c r="W89" s="87"/>
      <c r="X89" s="86">
        <v>0</v>
      </c>
      <c r="Y89" s="86">
        <v>0</v>
      </c>
      <c r="Z89" s="185">
        <v>46</v>
      </c>
      <c r="AA89" s="73">
        <v>1</v>
      </c>
      <c r="AB89" s="87"/>
      <c r="AC89" s="171">
        <v>0.5</v>
      </c>
      <c r="AD89" s="171">
        <v>0.5</v>
      </c>
      <c r="AE89" s="169">
        <v>235</v>
      </c>
      <c r="AF89" s="82"/>
      <c r="AG89" s="87"/>
      <c r="AH89" s="86">
        <v>0</v>
      </c>
      <c r="AI89" s="86">
        <v>0</v>
      </c>
      <c r="AJ89" s="84">
        <v>49</v>
      </c>
    </row>
    <row r="90" spans="1:36" x14ac:dyDescent="0.25">
      <c r="A90" s="73">
        <v>87</v>
      </c>
      <c r="B90" s="87" t="s">
        <v>993</v>
      </c>
      <c r="C90" s="87" t="s">
        <v>1001</v>
      </c>
      <c r="D90" s="87" t="s">
        <v>147</v>
      </c>
      <c r="E90" s="87" t="s">
        <v>426</v>
      </c>
      <c r="F90" s="84" t="s">
        <v>48</v>
      </c>
      <c r="G90" s="112">
        <f t="shared" si="4"/>
        <v>1</v>
      </c>
      <c r="H90" s="113">
        <f t="shared" si="5"/>
        <v>1</v>
      </c>
      <c r="I90" s="113">
        <f t="shared" si="6"/>
        <v>45.381653347915545</v>
      </c>
      <c r="J90" s="113">
        <f t="shared" si="7"/>
        <v>45.381653347915545</v>
      </c>
      <c r="K90" s="114">
        <f>SUM(Z90,U90,P90,AE90,AJ90)</f>
        <v>594</v>
      </c>
      <c r="L90" s="167">
        <v>0</v>
      </c>
      <c r="M90" s="87">
        <v>0</v>
      </c>
      <c r="N90" s="86">
        <v>0</v>
      </c>
      <c r="O90" s="86">
        <v>0</v>
      </c>
      <c r="P90" s="186">
        <v>0</v>
      </c>
      <c r="Q90" s="82">
        <v>0</v>
      </c>
      <c r="R90" s="87">
        <v>1</v>
      </c>
      <c r="S90" s="86">
        <v>44.781653347915544</v>
      </c>
      <c r="T90" s="86">
        <v>44.781653347915544</v>
      </c>
      <c r="U90" s="84">
        <v>289</v>
      </c>
      <c r="V90" s="82"/>
      <c r="W90" s="87"/>
      <c r="X90" s="86">
        <v>0</v>
      </c>
      <c r="Y90" s="86">
        <v>0</v>
      </c>
      <c r="Z90" s="169">
        <v>46</v>
      </c>
      <c r="AA90" s="73"/>
      <c r="AB90" s="87"/>
      <c r="AC90" s="171">
        <v>0</v>
      </c>
      <c r="AD90" s="171">
        <v>0</v>
      </c>
      <c r="AE90" s="169">
        <v>59</v>
      </c>
      <c r="AF90" s="82">
        <v>1</v>
      </c>
      <c r="AG90" s="87"/>
      <c r="AH90" s="86">
        <v>0.6</v>
      </c>
      <c r="AI90" s="86">
        <v>0.6</v>
      </c>
      <c r="AJ90" s="84">
        <v>200</v>
      </c>
    </row>
    <row r="91" spans="1:36" x14ac:dyDescent="0.25">
      <c r="A91" s="73">
        <v>88</v>
      </c>
      <c r="B91" s="87" t="s">
        <v>690</v>
      </c>
      <c r="C91" s="87" t="s">
        <v>467</v>
      </c>
      <c r="D91" s="87" t="s">
        <v>347</v>
      </c>
      <c r="E91" s="87" t="s">
        <v>1188</v>
      </c>
      <c r="F91" s="84" t="s">
        <v>48</v>
      </c>
      <c r="G91" s="112">
        <f t="shared" si="4"/>
        <v>2</v>
      </c>
      <c r="H91" s="113">
        <f t="shared" si="5"/>
        <v>0</v>
      </c>
      <c r="I91" s="113">
        <f t="shared" si="6"/>
        <v>1.8872542230652583</v>
      </c>
      <c r="J91" s="113">
        <f t="shared" si="7"/>
        <v>1.8872542230652583</v>
      </c>
      <c r="K91" s="114">
        <f>SUM(U91,P91,AE91,AJ91)</f>
        <v>592</v>
      </c>
      <c r="L91" s="167">
        <v>1</v>
      </c>
      <c r="M91" s="87">
        <v>0</v>
      </c>
      <c r="N91" s="86">
        <v>0.75468866955363878</v>
      </c>
      <c r="O91" s="86">
        <v>0.75468866955363878</v>
      </c>
      <c r="P91" s="84">
        <v>251</v>
      </c>
      <c r="Q91" s="82">
        <v>0</v>
      </c>
      <c r="R91" s="87">
        <v>0</v>
      </c>
      <c r="S91" s="86">
        <v>0</v>
      </c>
      <c r="T91" s="86">
        <v>0</v>
      </c>
      <c r="U91" s="84">
        <v>59</v>
      </c>
      <c r="V91" s="82"/>
      <c r="W91" s="87"/>
      <c r="X91" s="86">
        <v>0</v>
      </c>
      <c r="Y91" s="86">
        <v>0</v>
      </c>
      <c r="Z91" s="185">
        <v>46</v>
      </c>
      <c r="AA91" s="73"/>
      <c r="AB91" s="87"/>
      <c r="AC91" s="171">
        <v>0</v>
      </c>
      <c r="AD91" s="171">
        <v>0</v>
      </c>
      <c r="AE91" s="169">
        <v>59</v>
      </c>
      <c r="AF91" s="82">
        <v>1</v>
      </c>
      <c r="AG91" s="87"/>
      <c r="AH91" s="86">
        <v>1.1325655535116195</v>
      </c>
      <c r="AI91" s="86">
        <v>1.1325655535116195</v>
      </c>
      <c r="AJ91" s="84">
        <v>223</v>
      </c>
    </row>
    <row r="92" spans="1:36" x14ac:dyDescent="0.25">
      <c r="A92" s="73">
        <v>89</v>
      </c>
      <c r="B92" s="87" t="s">
        <v>585</v>
      </c>
      <c r="C92" s="87" t="s">
        <v>447</v>
      </c>
      <c r="D92" s="87" t="s">
        <v>145</v>
      </c>
      <c r="E92" s="87" t="s">
        <v>1188</v>
      </c>
      <c r="F92" s="84" t="s">
        <v>39</v>
      </c>
      <c r="G92" s="112">
        <f t="shared" si="4"/>
        <v>3</v>
      </c>
      <c r="H92" s="113">
        <f t="shared" si="5"/>
        <v>0</v>
      </c>
      <c r="I92" s="113">
        <f t="shared" si="6"/>
        <v>1.9307992589821275</v>
      </c>
      <c r="J92" s="113">
        <f t="shared" si="7"/>
        <v>1.9307992589821275</v>
      </c>
      <c r="K92" s="114">
        <f>SUM(Z92,U92,P92,AE92,AJ92)</f>
        <v>591</v>
      </c>
      <c r="L92" s="167">
        <v>0</v>
      </c>
      <c r="M92" s="87">
        <v>0</v>
      </c>
      <c r="N92" s="86">
        <v>0</v>
      </c>
      <c r="O92" s="86">
        <v>0</v>
      </c>
      <c r="P92" s="84">
        <v>57</v>
      </c>
      <c r="Q92" s="82">
        <v>1</v>
      </c>
      <c r="R92" s="87">
        <v>0</v>
      </c>
      <c r="S92" s="86">
        <v>0.93079925898212745</v>
      </c>
      <c r="T92" s="86">
        <v>0.93079925898212745</v>
      </c>
      <c r="U92" s="84">
        <v>250</v>
      </c>
      <c r="V92" s="82">
        <v>2</v>
      </c>
      <c r="W92" s="87"/>
      <c r="X92" s="86">
        <v>1</v>
      </c>
      <c r="Y92" s="86">
        <v>1</v>
      </c>
      <c r="Z92" s="169">
        <v>225</v>
      </c>
      <c r="AA92" s="73"/>
      <c r="AB92" s="87"/>
      <c r="AC92" s="171">
        <v>0</v>
      </c>
      <c r="AD92" s="171">
        <v>0</v>
      </c>
      <c r="AE92" s="169">
        <v>59</v>
      </c>
      <c r="AF92" s="73"/>
      <c r="AG92" s="87"/>
      <c r="AH92" s="87"/>
      <c r="AI92" s="87"/>
      <c r="AJ92" s="186">
        <v>0</v>
      </c>
    </row>
    <row r="93" spans="1:36" x14ac:dyDescent="0.25">
      <c r="A93" s="73">
        <v>90</v>
      </c>
      <c r="B93" s="87" t="s">
        <v>555</v>
      </c>
      <c r="C93" s="87" t="s">
        <v>286</v>
      </c>
      <c r="D93" s="87" t="s">
        <v>83</v>
      </c>
      <c r="E93" s="87" t="s">
        <v>70</v>
      </c>
      <c r="F93" s="84" t="s">
        <v>39</v>
      </c>
      <c r="G93" s="112">
        <f t="shared" si="4"/>
        <v>1</v>
      </c>
      <c r="H93" s="113">
        <f t="shared" si="5"/>
        <v>2</v>
      </c>
      <c r="I93" s="113">
        <f t="shared" si="6"/>
        <v>5.3780964794612114</v>
      </c>
      <c r="J93" s="113">
        <f t="shared" si="7"/>
        <v>5.3780964794612114</v>
      </c>
      <c r="K93" s="114">
        <f>SUM(U93,P93,AE93,AJ93)</f>
        <v>590</v>
      </c>
      <c r="L93" s="167">
        <v>0</v>
      </c>
      <c r="M93" s="87">
        <v>0</v>
      </c>
      <c r="N93" s="86">
        <v>0</v>
      </c>
      <c r="O93" s="86">
        <v>0</v>
      </c>
      <c r="P93" s="84">
        <v>57</v>
      </c>
      <c r="Q93" s="82">
        <v>0</v>
      </c>
      <c r="R93" s="87">
        <v>2</v>
      </c>
      <c r="S93" s="86">
        <v>4.8780964794612114</v>
      </c>
      <c r="T93" s="86">
        <v>4.8780964794612114</v>
      </c>
      <c r="U93" s="84">
        <v>278</v>
      </c>
      <c r="V93" s="82"/>
      <c r="W93" s="87"/>
      <c r="X93" s="86">
        <v>0</v>
      </c>
      <c r="Y93" s="86">
        <v>0</v>
      </c>
      <c r="Z93" s="185">
        <v>46</v>
      </c>
      <c r="AA93" s="73"/>
      <c r="AB93" s="87"/>
      <c r="AC93" s="171">
        <v>0</v>
      </c>
      <c r="AD93" s="171">
        <v>0</v>
      </c>
      <c r="AE93" s="169">
        <v>59</v>
      </c>
      <c r="AF93" s="82">
        <v>1</v>
      </c>
      <c r="AG93" s="87"/>
      <c r="AH93" s="86">
        <v>0.5</v>
      </c>
      <c r="AI93" s="86">
        <v>0.5</v>
      </c>
      <c r="AJ93" s="84">
        <v>196</v>
      </c>
    </row>
    <row r="94" spans="1:36" x14ac:dyDescent="0.25">
      <c r="A94" s="73">
        <v>91</v>
      </c>
      <c r="B94" s="87" t="s">
        <v>1128</v>
      </c>
      <c r="C94" s="87" t="s">
        <v>1131</v>
      </c>
      <c r="D94" s="87" t="s">
        <v>1132</v>
      </c>
      <c r="E94" s="87" t="s">
        <v>69</v>
      </c>
      <c r="F94" s="84" t="s">
        <v>44</v>
      </c>
      <c r="G94" s="112">
        <f t="shared" si="4"/>
        <v>5</v>
      </c>
      <c r="H94" s="113">
        <f t="shared" si="5"/>
        <v>0</v>
      </c>
      <c r="I94" s="113">
        <f t="shared" si="6"/>
        <v>6.9081379996189067</v>
      </c>
      <c r="J94" s="113">
        <f t="shared" si="7"/>
        <v>6.9081379996189067</v>
      </c>
      <c r="K94" s="114">
        <f>SUM(Z94,U94,P94,AE94,AJ94)</f>
        <v>588</v>
      </c>
      <c r="L94" s="167">
        <v>0</v>
      </c>
      <c r="M94" s="87">
        <v>0</v>
      </c>
      <c r="N94" s="86">
        <v>0</v>
      </c>
      <c r="O94" s="86">
        <v>0</v>
      </c>
      <c r="P94" s="186">
        <v>0</v>
      </c>
      <c r="Q94" s="82">
        <v>0</v>
      </c>
      <c r="R94" s="87">
        <v>0</v>
      </c>
      <c r="S94" s="86">
        <v>0</v>
      </c>
      <c r="T94" s="86">
        <v>0</v>
      </c>
      <c r="U94" s="84">
        <v>59</v>
      </c>
      <c r="V94" s="73">
        <v>0</v>
      </c>
      <c r="W94" s="87">
        <v>0</v>
      </c>
      <c r="X94" s="87">
        <v>0</v>
      </c>
      <c r="Y94" s="87">
        <v>0</v>
      </c>
      <c r="Z94" s="169">
        <v>0</v>
      </c>
      <c r="AA94" s="73">
        <v>1</v>
      </c>
      <c r="AB94" s="87"/>
      <c r="AC94" s="171">
        <v>1.9096314047948511</v>
      </c>
      <c r="AD94" s="171">
        <v>1.9096314047948511</v>
      </c>
      <c r="AE94" s="169">
        <v>251</v>
      </c>
      <c r="AF94" s="82">
        <v>4</v>
      </c>
      <c r="AG94" s="87"/>
      <c r="AH94" s="86">
        <v>4.9985065948240557</v>
      </c>
      <c r="AI94" s="86">
        <v>4.9985065948240557</v>
      </c>
      <c r="AJ94" s="84">
        <v>278</v>
      </c>
    </row>
    <row r="95" spans="1:36" x14ac:dyDescent="0.25">
      <c r="A95" s="73">
        <v>92</v>
      </c>
      <c r="B95" s="87" t="s">
        <v>601</v>
      </c>
      <c r="C95" s="87" t="s">
        <v>951</v>
      </c>
      <c r="D95" s="87" t="s">
        <v>112</v>
      </c>
      <c r="E95" s="87" t="s">
        <v>69</v>
      </c>
      <c r="F95" s="84" t="s">
        <v>49</v>
      </c>
      <c r="G95" s="112">
        <f t="shared" si="4"/>
        <v>1</v>
      </c>
      <c r="H95" s="113">
        <f t="shared" si="5"/>
        <v>1</v>
      </c>
      <c r="I95" s="113">
        <f t="shared" si="6"/>
        <v>101.93256555351162</v>
      </c>
      <c r="J95" s="113">
        <f t="shared" si="7"/>
        <v>101.93256555351162</v>
      </c>
      <c r="K95" s="114">
        <f>SUM(Z95,U95,P95,AE95,AJ95)</f>
        <v>585</v>
      </c>
      <c r="L95" s="167">
        <v>0</v>
      </c>
      <c r="M95" s="87">
        <v>0</v>
      </c>
      <c r="N95" s="86">
        <v>0</v>
      </c>
      <c r="O95" s="86">
        <v>0</v>
      </c>
      <c r="P95" s="84">
        <v>57</v>
      </c>
      <c r="Q95" s="82">
        <v>0</v>
      </c>
      <c r="R95" s="87">
        <v>1</v>
      </c>
      <c r="S95" s="86">
        <v>100.8</v>
      </c>
      <c r="T95" s="86">
        <v>100.8</v>
      </c>
      <c r="U95" s="84">
        <v>298</v>
      </c>
      <c r="V95" s="82">
        <v>1</v>
      </c>
      <c r="W95" s="87"/>
      <c r="X95" s="86">
        <v>1.1325655535116195</v>
      </c>
      <c r="Y95" s="86">
        <v>1.1325655535116195</v>
      </c>
      <c r="Z95" s="169">
        <v>230</v>
      </c>
      <c r="AA95" s="73"/>
      <c r="AB95" s="87"/>
      <c r="AC95" s="171">
        <v>0</v>
      </c>
      <c r="AD95" s="171">
        <v>0</v>
      </c>
      <c r="AE95" s="185">
        <v>0</v>
      </c>
      <c r="AF95" s="73"/>
      <c r="AG95" s="87"/>
      <c r="AH95" s="87"/>
      <c r="AI95" s="87"/>
      <c r="AJ95" s="84">
        <v>0</v>
      </c>
    </row>
    <row r="96" spans="1:36" x14ac:dyDescent="0.25">
      <c r="A96" s="73">
        <v>93</v>
      </c>
      <c r="B96" s="87" t="s">
        <v>610</v>
      </c>
      <c r="C96" s="87" t="s">
        <v>491</v>
      </c>
      <c r="D96" s="87" t="s">
        <v>94</v>
      </c>
      <c r="E96" s="87" t="s">
        <v>67</v>
      </c>
      <c r="F96" s="84" t="s">
        <v>41</v>
      </c>
      <c r="G96" s="112">
        <f t="shared" si="4"/>
        <v>2</v>
      </c>
      <c r="H96" s="113">
        <f t="shared" si="5"/>
        <v>0</v>
      </c>
      <c r="I96" s="113">
        <f t="shared" si="6"/>
        <v>2.0499037023945048</v>
      </c>
      <c r="J96" s="113">
        <f t="shared" si="7"/>
        <v>2.0499037023945048</v>
      </c>
      <c r="K96" s="114">
        <f>SUM(Z96,U96,P96,AE96,AJ96)</f>
        <v>580</v>
      </c>
      <c r="L96" s="167">
        <v>0</v>
      </c>
      <c r="M96" s="87">
        <v>0</v>
      </c>
      <c r="N96" s="86">
        <v>0</v>
      </c>
      <c r="O96" s="86">
        <v>0</v>
      </c>
      <c r="P96" s="84">
        <v>57</v>
      </c>
      <c r="Q96" s="82">
        <v>0</v>
      </c>
      <c r="R96" s="87">
        <v>0</v>
      </c>
      <c r="S96" s="86">
        <v>0</v>
      </c>
      <c r="T96" s="86">
        <v>0</v>
      </c>
      <c r="U96" s="84">
        <v>59</v>
      </c>
      <c r="V96" s="82">
        <v>1</v>
      </c>
      <c r="W96" s="87"/>
      <c r="X96" s="86">
        <v>0.93079925898212745</v>
      </c>
      <c r="Y96" s="86">
        <v>0.93079925898212745</v>
      </c>
      <c r="Z96" s="169">
        <v>217</v>
      </c>
      <c r="AA96" s="73">
        <v>1</v>
      </c>
      <c r="AB96" s="87"/>
      <c r="AC96" s="171">
        <v>1.1191044434123771</v>
      </c>
      <c r="AD96" s="171">
        <v>1.1191044434123771</v>
      </c>
      <c r="AE96" s="169">
        <v>247</v>
      </c>
      <c r="AF96" s="73"/>
      <c r="AG96" s="87"/>
      <c r="AH96" s="87"/>
      <c r="AI96" s="87"/>
      <c r="AJ96" s="186">
        <v>0</v>
      </c>
    </row>
    <row r="97" spans="1:36" x14ac:dyDescent="0.25">
      <c r="A97" s="73">
        <v>94</v>
      </c>
      <c r="B97" s="87" t="s">
        <v>573</v>
      </c>
      <c r="C97" s="87" t="s">
        <v>161</v>
      </c>
      <c r="D97" s="87" t="s">
        <v>94</v>
      </c>
      <c r="E97" s="87" t="s">
        <v>71</v>
      </c>
      <c r="F97" s="84" t="s">
        <v>48</v>
      </c>
      <c r="G97" s="112">
        <f t="shared" si="4"/>
        <v>2</v>
      </c>
      <c r="H97" s="113">
        <f t="shared" si="5"/>
        <v>0</v>
      </c>
      <c r="I97" s="113">
        <f t="shared" si="6"/>
        <v>1.4546886695536387</v>
      </c>
      <c r="J97" s="113">
        <f t="shared" si="7"/>
        <v>1.4546886695536387</v>
      </c>
      <c r="K97" s="114">
        <f>SUM(U97,P97,AE97,AJ97)</f>
        <v>566</v>
      </c>
      <c r="L97" s="167">
        <v>0</v>
      </c>
      <c r="M97" s="87">
        <v>0</v>
      </c>
      <c r="N97" s="86">
        <v>0</v>
      </c>
      <c r="O97" s="86">
        <v>0</v>
      </c>
      <c r="P97" s="84">
        <v>57</v>
      </c>
      <c r="Q97" s="82">
        <v>0</v>
      </c>
      <c r="R97" s="87">
        <v>0</v>
      </c>
      <c r="S97" s="86">
        <v>0</v>
      </c>
      <c r="T97" s="86">
        <v>0</v>
      </c>
      <c r="U97" s="84">
        <v>59</v>
      </c>
      <c r="V97" s="82"/>
      <c r="W97" s="87"/>
      <c r="X97" s="86">
        <v>0</v>
      </c>
      <c r="Y97" s="86">
        <v>0</v>
      </c>
      <c r="Z97" s="185">
        <v>46</v>
      </c>
      <c r="AA97" s="73">
        <v>1</v>
      </c>
      <c r="AB97" s="87"/>
      <c r="AC97" s="171">
        <v>0.75468866955363878</v>
      </c>
      <c r="AD97" s="171">
        <v>0.75468866955363878</v>
      </c>
      <c r="AE97" s="169">
        <v>243</v>
      </c>
      <c r="AF97" s="82">
        <v>1</v>
      </c>
      <c r="AG97" s="87"/>
      <c r="AH97" s="86">
        <v>0.7</v>
      </c>
      <c r="AI97" s="86">
        <v>0.7</v>
      </c>
      <c r="AJ97" s="84">
        <v>207</v>
      </c>
    </row>
    <row r="98" spans="1:36" x14ac:dyDescent="0.25">
      <c r="A98" s="73">
        <v>95</v>
      </c>
      <c r="B98" s="87" t="s">
        <v>941</v>
      </c>
      <c r="C98" s="87" t="s">
        <v>948</v>
      </c>
      <c r="D98" s="87" t="s">
        <v>949</v>
      </c>
      <c r="E98" s="87" t="s">
        <v>69</v>
      </c>
      <c r="F98" s="84" t="s">
        <v>41</v>
      </c>
      <c r="G98" s="112">
        <f t="shared" si="4"/>
        <v>2</v>
      </c>
      <c r="H98" s="113">
        <f t="shared" si="5"/>
        <v>0</v>
      </c>
      <c r="I98" s="113">
        <f t="shared" si="6"/>
        <v>1.2013792469278526</v>
      </c>
      <c r="J98" s="113">
        <f t="shared" si="7"/>
        <v>1.2013792469278526</v>
      </c>
      <c r="K98" s="114">
        <f t="shared" ref="K98:K121" si="8">SUM(Z98,U98,P98,AE98,AJ98)</f>
        <v>566</v>
      </c>
      <c r="L98" s="167">
        <v>0</v>
      </c>
      <c r="M98" s="87">
        <v>0</v>
      </c>
      <c r="N98" s="86">
        <v>0</v>
      </c>
      <c r="O98" s="86">
        <v>0</v>
      </c>
      <c r="P98" s="84">
        <v>57</v>
      </c>
      <c r="Q98" s="82">
        <v>1</v>
      </c>
      <c r="R98" s="87">
        <v>0</v>
      </c>
      <c r="S98" s="86">
        <v>0.7013792469278527</v>
      </c>
      <c r="T98" s="86">
        <v>0.7013792469278527</v>
      </c>
      <c r="U98" s="84">
        <v>246</v>
      </c>
      <c r="V98" s="82">
        <v>1</v>
      </c>
      <c r="W98" s="87"/>
      <c r="X98" s="86">
        <v>0.5</v>
      </c>
      <c r="Y98" s="86">
        <v>0.5</v>
      </c>
      <c r="Z98" s="169">
        <v>204</v>
      </c>
      <c r="AA98" s="73"/>
      <c r="AB98" s="87"/>
      <c r="AC98" s="171">
        <v>0</v>
      </c>
      <c r="AD98" s="171">
        <v>0</v>
      </c>
      <c r="AE98" s="169">
        <v>59</v>
      </c>
      <c r="AF98" s="73"/>
      <c r="AG98" s="87"/>
      <c r="AH98" s="87"/>
      <c r="AI98" s="87"/>
      <c r="AJ98" s="186">
        <v>0</v>
      </c>
    </row>
    <row r="99" spans="1:36" x14ac:dyDescent="0.25">
      <c r="A99" s="73">
        <v>96</v>
      </c>
      <c r="B99" s="87" t="s">
        <v>640</v>
      </c>
      <c r="C99" s="87" t="s">
        <v>452</v>
      </c>
      <c r="D99" s="87" t="s">
        <v>253</v>
      </c>
      <c r="E99" s="87" t="s">
        <v>1188</v>
      </c>
      <c r="F99" s="84" t="s">
        <v>47</v>
      </c>
      <c r="G99" s="112">
        <f t="shared" si="4"/>
        <v>2</v>
      </c>
      <c r="H99" s="113">
        <f t="shared" si="5"/>
        <v>0</v>
      </c>
      <c r="I99" s="113">
        <f t="shared" si="6"/>
        <v>1.31065131579125</v>
      </c>
      <c r="J99" s="113">
        <f t="shared" si="7"/>
        <v>1.31065131579125</v>
      </c>
      <c r="K99" s="114">
        <f t="shared" si="8"/>
        <v>562</v>
      </c>
      <c r="L99" s="167">
        <v>0</v>
      </c>
      <c r="M99" s="87">
        <v>0</v>
      </c>
      <c r="N99" s="86">
        <v>0</v>
      </c>
      <c r="O99" s="86">
        <v>0</v>
      </c>
      <c r="P99" s="84">
        <v>57</v>
      </c>
      <c r="Q99" s="82">
        <v>0</v>
      </c>
      <c r="R99" s="87">
        <v>0</v>
      </c>
      <c r="S99" s="86">
        <v>0</v>
      </c>
      <c r="T99" s="86">
        <v>0</v>
      </c>
      <c r="U99" s="84">
        <v>59</v>
      </c>
      <c r="V99" s="73">
        <v>0</v>
      </c>
      <c r="W99" s="87">
        <v>0</v>
      </c>
      <c r="X99" s="87">
        <v>0</v>
      </c>
      <c r="Y99" s="87">
        <v>0</v>
      </c>
      <c r="Z99" s="185">
        <v>0</v>
      </c>
      <c r="AA99" s="73">
        <v>1</v>
      </c>
      <c r="AB99" s="87"/>
      <c r="AC99" s="171">
        <v>0.5</v>
      </c>
      <c r="AD99" s="171">
        <v>0.5</v>
      </c>
      <c r="AE99" s="169">
        <v>235</v>
      </c>
      <c r="AF99" s="82">
        <v>1</v>
      </c>
      <c r="AG99" s="87"/>
      <c r="AH99" s="86">
        <v>0.81065131579125005</v>
      </c>
      <c r="AI99" s="86">
        <v>0.81065131579125005</v>
      </c>
      <c r="AJ99" s="84">
        <v>211</v>
      </c>
    </row>
    <row r="100" spans="1:36" x14ac:dyDescent="0.25">
      <c r="A100" s="73">
        <v>97</v>
      </c>
      <c r="B100" s="87" t="s">
        <v>567</v>
      </c>
      <c r="C100" s="87" t="s">
        <v>177</v>
      </c>
      <c r="D100" s="87" t="s">
        <v>188</v>
      </c>
      <c r="E100" s="87" t="s">
        <v>69</v>
      </c>
      <c r="F100" s="84" t="s">
        <v>37</v>
      </c>
      <c r="G100" s="112">
        <f t="shared" si="4"/>
        <v>6</v>
      </c>
      <c r="H100" s="113">
        <f t="shared" si="5"/>
        <v>0</v>
      </c>
      <c r="I100" s="113">
        <f t="shared" si="6"/>
        <v>4.5096314047948507</v>
      </c>
      <c r="J100" s="113">
        <f t="shared" si="7"/>
        <v>4.5096314047948507</v>
      </c>
      <c r="K100" s="114">
        <f t="shared" si="8"/>
        <v>560</v>
      </c>
      <c r="L100" s="167">
        <v>0</v>
      </c>
      <c r="M100" s="87">
        <v>0</v>
      </c>
      <c r="N100" s="86">
        <v>0</v>
      </c>
      <c r="O100" s="86">
        <v>0</v>
      </c>
      <c r="P100" s="84">
        <v>57</v>
      </c>
      <c r="Q100" s="73">
        <v>0</v>
      </c>
      <c r="R100" s="87">
        <v>0</v>
      </c>
      <c r="S100" s="87">
        <v>0</v>
      </c>
      <c r="T100" s="87">
        <v>0</v>
      </c>
      <c r="U100" s="84">
        <v>0</v>
      </c>
      <c r="V100" s="82">
        <v>5</v>
      </c>
      <c r="W100" s="87"/>
      <c r="X100" s="86">
        <v>2.6</v>
      </c>
      <c r="Y100" s="86">
        <v>2.6</v>
      </c>
      <c r="Z100" s="169">
        <v>261</v>
      </c>
      <c r="AA100" s="73"/>
      <c r="AB100" s="87"/>
      <c r="AC100" s="171">
        <v>0</v>
      </c>
      <c r="AD100" s="171">
        <v>0</v>
      </c>
      <c r="AE100" s="185">
        <v>0</v>
      </c>
      <c r="AF100" s="82">
        <v>1</v>
      </c>
      <c r="AG100" s="87"/>
      <c r="AH100" s="86">
        <v>1.9096314047948511</v>
      </c>
      <c r="AI100" s="86">
        <v>1.9096314047948511</v>
      </c>
      <c r="AJ100" s="84">
        <v>242</v>
      </c>
    </row>
    <row r="101" spans="1:36" x14ac:dyDescent="0.25">
      <c r="A101" s="73">
        <v>98</v>
      </c>
      <c r="B101" s="87" t="s">
        <v>699</v>
      </c>
      <c r="C101" s="87" t="s">
        <v>108</v>
      </c>
      <c r="D101" s="87" t="s">
        <v>253</v>
      </c>
      <c r="E101" s="87" t="s">
        <v>70</v>
      </c>
      <c r="F101" s="84" t="s">
        <v>47</v>
      </c>
      <c r="G101" s="112">
        <f t="shared" si="4"/>
        <v>3</v>
      </c>
      <c r="H101" s="113">
        <f t="shared" si="5"/>
        <v>0</v>
      </c>
      <c r="I101" s="113">
        <f t="shared" si="6"/>
        <v>2.9496038631989228</v>
      </c>
      <c r="J101" s="113">
        <f t="shared" si="7"/>
        <v>2.9496038631989228</v>
      </c>
      <c r="K101" s="114">
        <f t="shared" si="8"/>
        <v>560</v>
      </c>
      <c r="L101" s="167">
        <v>2</v>
      </c>
      <c r="M101" s="87">
        <v>0</v>
      </c>
      <c r="N101" s="86">
        <v>1.8170383096873035</v>
      </c>
      <c r="O101" s="86">
        <v>1.8170383096873035</v>
      </c>
      <c r="P101" s="84">
        <v>264</v>
      </c>
      <c r="Q101" s="73">
        <v>0</v>
      </c>
      <c r="R101" s="87">
        <v>0</v>
      </c>
      <c r="S101" s="87">
        <v>0</v>
      </c>
      <c r="T101" s="87">
        <v>0</v>
      </c>
      <c r="U101" s="84">
        <v>0</v>
      </c>
      <c r="V101" s="73">
        <v>0</v>
      </c>
      <c r="W101" s="87">
        <v>0</v>
      </c>
      <c r="X101" s="87">
        <v>0</v>
      </c>
      <c r="Y101" s="87">
        <v>0</v>
      </c>
      <c r="Z101" s="169">
        <v>0</v>
      </c>
      <c r="AA101" s="73">
        <v>1</v>
      </c>
      <c r="AB101" s="87"/>
      <c r="AC101" s="171">
        <v>1.1325655535116195</v>
      </c>
      <c r="AD101" s="171">
        <v>1.1325655535116195</v>
      </c>
      <c r="AE101" s="169">
        <v>247</v>
      </c>
      <c r="AF101" s="82"/>
      <c r="AG101" s="87"/>
      <c r="AH101" s="86">
        <v>0</v>
      </c>
      <c r="AI101" s="86">
        <v>0</v>
      </c>
      <c r="AJ101" s="84">
        <v>49</v>
      </c>
    </row>
    <row r="102" spans="1:36" x14ac:dyDescent="0.25">
      <c r="A102" s="73">
        <v>99</v>
      </c>
      <c r="B102" s="87" t="s">
        <v>1261</v>
      </c>
      <c r="C102" s="87" t="s">
        <v>1286</v>
      </c>
      <c r="D102" s="87" t="s">
        <v>128</v>
      </c>
      <c r="E102" s="87" t="s">
        <v>69</v>
      </c>
      <c r="F102" s="84" t="s">
        <v>37</v>
      </c>
      <c r="G102" s="112">
        <f t="shared" si="4"/>
        <v>8</v>
      </c>
      <c r="H102" s="113">
        <f t="shared" si="5"/>
        <v>0</v>
      </c>
      <c r="I102" s="113">
        <f t="shared" si="6"/>
        <v>15.457829961220003</v>
      </c>
      <c r="J102" s="113">
        <f t="shared" si="7"/>
        <v>15.457829961220003</v>
      </c>
      <c r="K102" s="114">
        <f t="shared" si="8"/>
        <v>557</v>
      </c>
      <c r="L102" s="154">
        <v>0</v>
      </c>
      <c r="M102" s="87">
        <v>0</v>
      </c>
      <c r="N102" s="87">
        <v>0</v>
      </c>
      <c r="O102" s="87">
        <v>0</v>
      </c>
      <c r="P102" s="186">
        <v>0</v>
      </c>
      <c r="Q102" s="73">
        <v>0</v>
      </c>
      <c r="R102" s="87">
        <v>0</v>
      </c>
      <c r="S102" s="87">
        <v>0</v>
      </c>
      <c r="T102" s="87">
        <v>0</v>
      </c>
      <c r="U102" s="84">
        <v>0</v>
      </c>
      <c r="V102" s="73">
        <v>0</v>
      </c>
      <c r="W102" s="87">
        <v>0</v>
      </c>
      <c r="X102" s="87">
        <v>0</v>
      </c>
      <c r="Y102" s="87">
        <v>0</v>
      </c>
      <c r="Z102" s="169">
        <v>0</v>
      </c>
      <c r="AA102" s="73"/>
      <c r="AB102" s="87"/>
      <c r="AC102" s="171">
        <v>6.7974803369538117</v>
      </c>
      <c r="AD102" s="171">
        <v>6.7974803369538117</v>
      </c>
      <c r="AE102" s="169">
        <v>264</v>
      </c>
      <c r="AF102" s="82">
        <v>8</v>
      </c>
      <c r="AG102" s="87"/>
      <c r="AH102" s="86">
        <v>8.6603496242661926</v>
      </c>
      <c r="AI102" s="86">
        <v>8.6603496242661926</v>
      </c>
      <c r="AJ102" s="84">
        <v>293</v>
      </c>
    </row>
    <row r="103" spans="1:36" x14ac:dyDescent="0.25">
      <c r="A103" s="73">
        <v>100</v>
      </c>
      <c r="B103" s="87" t="s">
        <v>592</v>
      </c>
      <c r="C103" s="87" t="s">
        <v>483</v>
      </c>
      <c r="D103" s="87" t="s">
        <v>154</v>
      </c>
      <c r="E103" s="87" t="s">
        <v>67</v>
      </c>
      <c r="F103" s="84" t="s">
        <v>46</v>
      </c>
      <c r="G103" s="112">
        <f t="shared" si="4"/>
        <v>2</v>
      </c>
      <c r="H103" s="113">
        <f t="shared" si="5"/>
        <v>0</v>
      </c>
      <c r="I103" s="113">
        <f t="shared" si="6"/>
        <v>2.1</v>
      </c>
      <c r="J103" s="113">
        <f t="shared" si="7"/>
        <v>2.1</v>
      </c>
      <c r="K103" s="114">
        <f t="shared" si="8"/>
        <v>556</v>
      </c>
      <c r="L103" s="167">
        <v>0</v>
      </c>
      <c r="M103" s="87">
        <v>0</v>
      </c>
      <c r="N103" s="86">
        <v>0</v>
      </c>
      <c r="O103" s="86">
        <v>0</v>
      </c>
      <c r="P103" s="84">
        <v>57</v>
      </c>
      <c r="Q103" s="82">
        <v>0</v>
      </c>
      <c r="R103" s="87">
        <v>0</v>
      </c>
      <c r="S103" s="86">
        <v>0</v>
      </c>
      <c r="T103" s="86">
        <v>0</v>
      </c>
      <c r="U103" s="84">
        <v>59</v>
      </c>
      <c r="V103" s="82">
        <v>1</v>
      </c>
      <c r="W103" s="87"/>
      <c r="X103" s="86">
        <v>0.5</v>
      </c>
      <c r="Y103" s="86">
        <v>0.5</v>
      </c>
      <c r="Z103" s="169">
        <v>204</v>
      </c>
      <c r="AA103" s="73"/>
      <c r="AB103" s="87"/>
      <c r="AC103" s="171">
        <v>0</v>
      </c>
      <c r="AD103" s="171">
        <v>0</v>
      </c>
      <c r="AE103" s="185">
        <v>0</v>
      </c>
      <c r="AF103" s="82">
        <v>1</v>
      </c>
      <c r="AG103" s="87"/>
      <c r="AH103" s="86">
        <v>1.6</v>
      </c>
      <c r="AI103" s="86">
        <v>1.6</v>
      </c>
      <c r="AJ103" s="84">
        <v>236</v>
      </c>
    </row>
    <row r="104" spans="1:36" x14ac:dyDescent="0.25">
      <c r="A104" s="73">
        <v>101</v>
      </c>
      <c r="B104" s="87" t="s">
        <v>658</v>
      </c>
      <c r="C104" s="87" t="s">
        <v>370</v>
      </c>
      <c r="D104" s="87" t="s">
        <v>368</v>
      </c>
      <c r="E104" s="87" t="s">
        <v>426</v>
      </c>
      <c r="F104" s="84" t="s">
        <v>45</v>
      </c>
      <c r="G104" s="112">
        <f t="shared" si="4"/>
        <v>7</v>
      </c>
      <c r="H104" s="113">
        <f t="shared" si="5"/>
        <v>0</v>
      </c>
      <c r="I104" s="113">
        <f t="shared" si="6"/>
        <v>3.7</v>
      </c>
      <c r="J104" s="113">
        <f t="shared" si="7"/>
        <v>3.7</v>
      </c>
      <c r="K104" s="114">
        <f t="shared" si="8"/>
        <v>556</v>
      </c>
      <c r="L104" s="167">
        <v>0</v>
      </c>
      <c r="M104" s="87">
        <v>0</v>
      </c>
      <c r="N104" s="86">
        <v>0</v>
      </c>
      <c r="O104" s="86">
        <v>0</v>
      </c>
      <c r="P104" s="186">
        <v>0</v>
      </c>
      <c r="Q104" s="82">
        <v>0</v>
      </c>
      <c r="R104" s="87">
        <v>0</v>
      </c>
      <c r="S104" s="86">
        <v>0</v>
      </c>
      <c r="T104" s="86">
        <v>0</v>
      </c>
      <c r="U104" s="84">
        <v>0</v>
      </c>
      <c r="V104" s="82">
        <v>6</v>
      </c>
      <c r="W104" s="87"/>
      <c r="X104" s="86">
        <v>3.2</v>
      </c>
      <c r="Y104" s="86">
        <v>3.2</v>
      </c>
      <c r="Z104" s="169">
        <v>272</v>
      </c>
      <c r="AA104" s="73">
        <v>1</v>
      </c>
      <c r="AB104" s="87"/>
      <c r="AC104" s="171">
        <v>0.5</v>
      </c>
      <c r="AD104" s="171">
        <v>0.5</v>
      </c>
      <c r="AE104" s="169">
        <v>235</v>
      </c>
      <c r="AF104" s="82"/>
      <c r="AG104" s="87"/>
      <c r="AH104" s="86">
        <v>0</v>
      </c>
      <c r="AI104" s="86">
        <v>0</v>
      </c>
      <c r="AJ104" s="84">
        <v>49</v>
      </c>
    </row>
    <row r="105" spans="1:36" x14ac:dyDescent="0.25">
      <c r="A105" s="73">
        <v>102</v>
      </c>
      <c r="B105" s="87" t="s">
        <v>644</v>
      </c>
      <c r="C105" s="87" t="s">
        <v>179</v>
      </c>
      <c r="D105" s="87" t="s">
        <v>180</v>
      </c>
      <c r="E105" s="87" t="s">
        <v>69</v>
      </c>
      <c r="F105" s="84" t="s">
        <v>44</v>
      </c>
      <c r="G105" s="112">
        <f t="shared" si="4"/>
        <v>4</v>
      </c>
      <c r="H105" s="113">
        <f t="shared" si="5"/>
        <v>1</v>
      </c>
      <c r="I105" s="113">
        <f t="shared" si="6"/>
        <v>17.925628632336775</v>
      </c>
      <c r="J105" s="113">
        <f t="shared" si="7"/>
        <v>17.925628632336775</v>
      </c>
      <c r="K105" s="114">
        <f t="shared" si="8"/>
        <v>554</v>
      </c>
      <c r="L105" s="167">
        <v>0</v>
      </c>
      <c r="M105" s="87">
        <v>1</v>
      </c>
      <c r="N105" s="86">
        <v>14.773459830290868</v>
      </c>
      <c r="O105" s="86">
        <v>14.773459830290868</v>
      </c>
      <c r="P105" s="84">
        <v>292</v>
      </c>
      <c r="Q105" s="73">
        <v>0</v>
      </c>
      <c r="R105" s="87">
        <v>0</v>
      </c>
      <c r="S105" s="87">
        <v>0</v>
      </c>
      <c r="T105" s="87">
        <v>0</v>
      </c>
      <c r="U105" s="84">
        <v>0</v>
      </c>
      <c r="V105" s="73">
        <v>0</v>
      </c>
      <c r="W105" s="87">
        <v>0</v>
      </c>
      <c r="X105" s="87">
        <v>0</v>
      </c>
      <c r="Y105" s="87">
        <v>0</v>
      </c>
      <c r="Z105" s="169">
        <v>0</v>
      </c>
      <c r="AA105" s="73"/>
      <c r="AB105" s="87"/>
      <c r="AC105" s="171"/>
      <c r="AD105" s="171"/>
      <c r="AE105" s="185">
        <v>0</v>
      </c>
      <c r="AF105" s="82">
        <v>4</v>
      </c>
      <c r="AG105" s="87"/>
      <c r="AH105" s="86">
        <v>3.1521688020459062</v>
      </c>
      <c r="AI105" s="86">
        <v>3.1521688020459062</v>
      </c>
      <c r="AJ105" s="84">
        <v>262</v>
      </c>
    </row>
    <row r="106" spans="1:36" x14ac:dyDescent="0.25">
      <c r="A106" s="73">
        <v>103</v>
      </c>
      <c r="B106" s="87" t="s">
        <v>714</v>
      </c>
      <c r="C106" s="87" t="s">
        <v>392</v>
      </c>
      <c r="D106" s="87" t="s">
        <v>156</v>
      </c>
      <c r="E106" s="87" t="s">
        <v>70</v>
      </c>
      <c r="F106" s="84" t="s">
        <v>39</v>
      </c>
      <c r="G106" s="112">
        <f t="shared" si="4"/>
        <v>1</v>
      </c>
      <c r="H106" s="113">
        <f t="shared" si="5"/>
        <v>1</v>
      </c>
      <c r="I106" s="113">
        <f t="shared" si="6"/>
        <v>4.3714495860186657</v>
      </c>
      <c r="J106" s="113">
        <f t="shared" si="7"/>
        <v>4.3714495860186657</v>
      </c>
      <c r="K106" s="114">
        <f t="shared" si="8"/>
        <v>553</v>
      </c>
      <c r="L106" s="167">
        <v>0</v>
      </c>
      <c r="M106" s="87">
        <v>0</v>
      </c>
      <c r="N106" s="86">
        <v>0</v>
      </c>
      <c r="O106" s="86">
        <v>0</v>
      </c>
      <c r="P106" s="84">
        <v>57</v>
      </c>
      <c r="Q106" s="82">
        <v>0</v>
      </c>
      <c r="R106" s="87">
        <v>1</v>
      </c>
      <c r="S106" s="86">
        <v>3.3763333885215503</v>
      </c>
      <c r="T106" s="86">
        <v>3.3763333885215503</v>
      </c>
      <c r="U106" s="84">
        <v>271</v>
      </c>
      <c r="V106" s="82">
        <v>1</v>
      </c>
      <c r="W106" s="87"/>
      <c r="X106" s="86">
        <v>0.99511619749711522</v>
      </c>
      <c r="Y106" s="86">
        <v>0.99511619749711522</v>
      </c>
      <c r="Z106" s="169">
        <v>225</v>
      </c>
      <c r="AA106" s="73"/>
      <c r="AB106" s="87"/>
      <c r="AC106" s="171"/>
      <c r="AD106" s="171"/>
      <c r="AE106" s="185">
        <v>0</v>
      </c>
      <c r="AF106" s="73"/>
      <c r="AG106" s="87"/>
      <c r="AH106" s="87"/>
      <c r="AI106" s="87"/>
      <c r="AJ106" s="84">
        <v>0</v>
      </c>
    </row>
    <row r="107" spans="1:36" x14ac:dyDescent="0.25">
      <c r="A107" s="73">
        <v>104</v>
      </c>
      <c r="B107" s="87" t="s">
        <v>1182</v>
      </c>
      <c r="C107" s="87" t="s">
        <v>1189</v>
      </c>
      <c r="D107" s="87" t="s">
        <v>151</v>
      </c>
      <c r="E107" s="87" t="s">
        <v>1185</v>
      </c>
      <c r="F107" s="84" t="s">
        <v>39</v>
      </c>
      <c r="G107" s="112">
        <f t="shared" si="4"/>
        <v>2</v>
      </c>
      <c r="H107" s="113">
        <f t="shared" si="5"/>
        <v>0</v>
      </c>
      <c r="I107" s="113">
        <f t="shared" si="6"/>
        <v>1.8058299604247465</v>
      </c>
      <c r="J107" s="113">
        <f t="shared" si="7"/>
        <v>1.8058299604247465</v>
      </c>
      <c r="K107" s="114">
        <f t="shared" si="8"/>
        <v>550</v>
      </c>
      <c r="L107" s="167">
        <v>0</v>
      </c>
      <c r="M107" s="87">
        <v>0</v>
      </c>
      <c r="N107" s="86">
        <v>0</v>
      </c>
      <c r="O107" s="86">
        <v>0</v>
      </c>
      <c r="P107" s="84">
        <v>57</v>
      </c>
      <c r="Q107" s="82">
        <v>0</v>
      </c>
      <c r="R107" s="87">
        <v>0</v>
      </c>
      <c r="S107" s="86">
        <v>0</v>
      </c>
      <c r="T107" s="86">
        <v>0</v>
      </c>
      <c r="U107" s="84">
        <v>59</v>
      </c>
      <c r="V107" s="82">
        <v>1</v>
      </c>
      <c r="W107" s="87"/>
      <c r="X107" s="86">
        <v>1.2058299604247467</v>
      </c>
      <c r="Y107" s="86">
        <v>1.2058299604247467</v>
      </c>
      <c r="Z107" s="169">
        <v>234</v>
      </c>
      <c r="AA107" s="73"/>
      <c r="AB107" s="87"/>
      <c r="AC107" s="171"/>
      <c r="AD107" s="171"/>
      <c r="AE107" s="185">
        <v>0</v>
      </c>
      <c r="AF107" s="82">
        <v>1</v>
      </c>
      <c r="AG107" s="87"/>
      <c r="AH107" s="86">
        <v>0.6</v>
      </c>
      <c r="AI107" s="86">
        <v>0.6</v>
      </c>
      <c r="AJ107" s="84">
        <v>200</v>
      </c>
    </row>
    <row r="108" spans="1:36" x14ac:dyDescent="0.25">
      <c r="A108" s="73">
        <v>105</v>
      </c>
      <c r="B108" s="87" t="s">
        <v>806</v>
      </c>
      <c r="C108" s="87" t="s">
        <v>132</v>
      </c>
      <c r="D108" s="87" t="s">
        <v>133</v>
      </c>
      <c r="E108" s="87"/>
      <c r="F108" s="84"/>
      <c r="G108" s="112">
        <f t="shared" si="4"/>
        <v>2</v>
      </c>
      <c r="H108" s="113">
        <f t="shared" si="5"/>
        <v>3</v>
      </c>
      <c r="I108" s="113">
        <f t="shared" si="6"/>
        <v>42.700396447910464</v>
      </c>
      <c r="J108" s="113">
        <f t="shared" si="7"/>
        <v>42.700396447910464</v>
      </c>
      <c r="K108" s="114">
        <f t="shared" si="8"/>
        <v>549</v>
      </c>
      <c r="L108" s="167"/>
      <c r="M108" s="87"/>
      <c r="N108" s="86"/>
      <c r="O108" s="86"/>
      <c r="P108" s="186">
        <v>0</v>
      </c>
      <c r="Q108" s="82"/>
      <c r="R108" s="87"/>
      <c r="S108" s="86"/>
      <c r="T108" s="86"/>
      <c r="U108" s="84">
        <v>0</v>
      </c>
      <c r="V108" s="73"/>
      <c r="W108" s="87"/>
      <c r="X108" s="87"/>
      <c r="Y108" s="87"/>
      <c r="Z108" s="169">
        <v>0</v>
      </c>
      <c r="AA108" s="73"/>
      <c r="AB108" s="87">
        <v>3</v>
      </c>
      <c r="AC108" s="171">
        <v>40.03642704232486</v>
      </c>
      <c r="AD108" s="171">
        <v>40.03642704232486</v>
      </c>
      <c r="AE108" s="169">
        <v>291</v>
      </c>
      <c r="AF108" s="82">
        <v>2</v>
      </c>
      <c r="AG108" s="87"/>
      <c r="AH108" s="86">
        <v>2.6639694055856054</v>
      </c>
      <c r="AI108" s="86">
        <v>2.6639694055856054</v>
      </c>
      <c r="AJ108" s="84">
        <v>258</v>
      </c>
    </row>
    <row r="109" spans="1:36" x14ac:dyDescent="0.25">
      <c r="A109" s="73">
        <v>106</v>
      </c>
      <c r="B109" s="87" t="s">
        <v>1200</v>
      </c>
      <c r="C109" s="87" t="s">
        <v>1157</v>
      </c>
      <c r="D109" s="87" t="s">
        <v>1215</v>
      </c>
      <c r="E109" s="87" t="s">
        <v>69</v>
      </c>
      <c r="F109" s="84" t="s">
        <v>41</v>
      </c>
      <c r="G109" s="112">
        <f t="shared" si="4"/>
        <v>2</v>
      </c>
      <c r="H109" s="113">
        <f t="shared" si="5"/>
        <v>0</v>
      </c>
      <c r="I109" s="113">
        <f t="shared" si="6"/>
        <v>2.075162875739716</v>
      </c>
      <c r="J109" s="113">
        <f t="shared" si="7"/>
        <v>2.075162875739716</v>
      </c>
      <c r="K109" s="114">
        <f t="shared" si="8"/>
        <v>547</v>
      </c>
      <c r="L109" s="167">
        <v>1</v>
      </c>
      <c r="M109" s="87">
        <v>0</v>
      </c>
      <c r="N109" s="86">
        <v>0.86933291531496948</v>
      </c>
      <c r="O109" s="86">
        <v>0.86933291531496948</v>
      </c>
      <c r="P109" s="84">
        <v>253</v>
      </c>
      <c r="Q109" s="73">
        <v>0</v>
      </c>
      <c r="R109" s="87">
        <v>0</v>
      </c>
      <c r="S109" s="87">
        <v>0</v>
      </c>
      <c r="T109" s="87">
        <v>0</v>
      </c>
      <c r="U109" s="186">
        <v>0</v>
      </c>
      <c r="V109" s="82"/>
      <c r="W109" s="87"/>
      <c r="X109" s="86">
        <v>0</v>
      </c>
      <c r="Y109" s="86">
        <v>0</v>
      </c>
      <c r="Z109" s="169">
        <v>46</v>
      </c>
      <c r="AA109" s="73">
        <v>1</v>
      </c>
      <c r="AB109" s="87"/>
      <c r="AC109" s="171">
        <v>1.2058299604247467</v>
      </c>
      <c r="AD109" s="171">
        <v>1.2058299604247467</v>
      </c>
      <c r="AE109" s="169">
        <v>248</v>
      </c>
      <c r="AF109" s="73"/>
      <c r="AG109" s="87"/>
      <c r="AH109" s="87"/>
      <c r="AI109" s="87"/>
      <c r="AJ109" s="84">
        <v>0</v>
      </c>
    </row>
    <row r="110" spans="1:36" x14ac:dyDescent="0.25">
      <c r="A110" s="73">
        <v>107</v>
      </c>
      <c r="B110" s="87" t="s">
        <v>678</v>
      </c>
      <c r="C110" s="87" t="s">
        <v>231</v>
      </c>
      <c r="D110" s="87" t="s">
        <v>188</v>
      </c>
      <c r="E110" s="87" t="s">
        <v>1185</v>
      </c>
      <c r="F110" s="84" t="s">
        <v>37</v>
      </c>
      <c r="G110" s="112">
        <f t="shared" si="4"/>
        <v>5</v>
      </c>
      <c r="H110" s="113">
        <f t="shared" si="5"/>
        <v>0</v>
      </c>
      <c r="I110" s="113">
        <f t="shared" si="6"/>
        <v>3.3321140206240405</v>
      </c>
      <c r="J110" s="113">
        <f t="shared" si="7"/>
        <v>3.3321140206240405</v>
      </c>
      <c r="K110" s="114">
        <f t="shared" si="8"/>
        <v>539</v>
      </c>
      <c r="L110" s="167">
        <v>0</v>
      </c>
      <c r="M110" s="87">
        <v>0</v>
      </c>
      <c r="N110" s="86">
        <v>0</v>
      </c>
      <c r="O110" s="86">
        <v>0</v>
      </c>
      <c r="P110" s="84">
        <v>57</v>
      </c>
      <c r="Q110" s="73">
        <v>0</v>
      </c>
      <c r="R110" s="87">
        <v>0</v>
      </c>
      <c r="S110" s="87">
        <v>0</v>
      </c>
      <c r="T110" s="87">
        <v>0</v>
      </c>
      <c r="U110" s="186">
        <v>0</v>
      </c>
      <c r="V110" s="82">
        <v>2</v>
      </c>
      <c r="W110" s="87"/>
      <c r="X110" s="86">
        <v>1.1000000000000001</v>
      </c>
      <c r="Y110" s="86">
        <v>1.1000000000000001</v>
      </c>
      <c r="Z110" s="169">
        <v>230</v>
      </c>
      <c r="AA110" s="73"/>
      <c r="AB110" s="87"/>
      <c r="AC110" s="171"/>
      <c r="AD110" s="171"/>
      <c r="AE110" s="169">
        <v>0</v>
      </c>
      <c r="AF110" s="82">
        <v>3</v>
      </c>
      <c r="AG110" s="87"/>
      <c r="AH110" s="86">
        <v>2.2321140206240404</v>
      </c>
      <c r="AI110" s="86">
        <v>2.2321140206240404</v>
      </c>
      <c r="AJ110" s="84">
        <v>252</v>
      </c>
    </row>
    <row r="111" spans="1:36" x14ac:dyDescent="0.25">
      <c r="A111" s="73">
        <v>108</v>
      </c>
      <c r="B111" s="87" t="s">
        <v>1011</v>
      </c>
      <c r="C111" s="87" t="s">
        <v>1024</v>
      </c>
      <c r="D111" s="87" t="s">
        <v>273</v>
      </c>
      <c r="E111" s="87" t="s">
        <v>426</v>
      </c>
      <c r="F111" s="84" t="s">
        <v>49</v>
      </c>
      <c r="G111" s="112">
        <f t="shared" si="4"/>
        <v>3</v>
      </c>
      <c r="H111" s="113">
        <f t="shared" si="5"/>
        <v>0</v>
      </c>
      <c r="I111" s="113">
        <f t="shared" si="6"/>
        <v>2.5151064936330414</v>
      </c>
      <c r="J111" s="113">
        <f t="shared" si="7"/>
        <v>2.5151064936330414</v>
      </c>
      <c r="K111" s="114">
        <f t="shared" si="8"/>
        <v>533</v>
      </c>
      <c r="L111" s="167">
        <v>0</v>
      </c>
      <c r="M111" s="87">
        <v>0</v>
      </c>
      <c r="N111" s="86">
        <v>0</v>
      </c>
      <c r="O111" s="86">
        <v>0</v>
      </c>
      <c r="P111" s="84">
        <v>57</v>
      </c>
      <c r="Q111" s="73">
        <v>0</v>
      </c>
      <c r="R111" s="87">
        <v>0</v>
      </c>
      <c r="S111" s="87">
        <v>0</v>
      </c>
      <c r="T111" s="87">
        <v>0</v>
      </c>
      <c r="U111" s="186">
        <v>0</v>
      </c>
      <c r="V111" s="73"/>
      <c r="W111" s="87"/>
      <c r="X111" s="87"/>
      <c r="Y111" s="87"/>
      <c r="Z111" s="169"/>
      <c r="AA111" s="73">
        <v>1</v>
      </c>
      <c r="AB111" s="87"/>
      <c r="AC111" s="171">
        <v>0.99511619749711522</v>
      </c>
      <c r="AD111" s="171">
        <v>0.99511619749711522</v>
      </c>
      <c r="AE111" s="169">
        <v>244</v>
      </c>
      <c r="AF111" s="82">
        <v>2</v>
      </c>
      <c r="AG111" s="87"/>
      <c r="AH111" s="86">
        <v>1.519990296135926</v>
      </c>
      <c r="AI111" s="86">
        <v>1.519990296135926</v>
      </c>
      <c r="AJ111" s="84">
        <v>232</v>
      </c>
    </row>
    <row r="112" spans="1:36" x14ac:dyDescent="0.25">
      <c r="A112" s="73">
        <v>109</v>
      </c>
      <c r="B112" s="87" t="s">
        <v>718</v>
      </c>
      <c r="C112" s="87" t="s">
        <v>141</v>
      </c>
      <c r="D112" s="87" t="s">
        <v>239</v>
      </c>
      <c r="E112" s="87" t="s">
        <v>69</v>
      </c>
      <c r="F112" s="84" t="s">
        <v>49</v>
      </c>
      <c r="G112" s="112">
        <f t="shared" si="4"/>
        <v>4</v>
      </c>
      <c r="H112" s="113">
        <f t="shared" si="5"/>
        <v>0</v>
      </c>
      <c r="I112" s="113">
        <f t="shared" si="6"/>
        <v>5.8912906307443169</v>
      </c>
      <c r="J112" s="113">
        <f t="shared" si="7"/>
        <v>5.8912906307443169</v>
      </c>
      <c r="K112" s="114">
        <f t="shared" si="8"/>
        <v>528</v>
      </c>
      <c r="L112" s="167">
        <v>1</v>
      </c>
      <c r="M112" s="87">
        <v>0</v>
      </c>
      <c r="N112" s="86">
        <v>0.7</v>
      </c>
      <c r="O112" s="86">
        <v>0.7</v>
      </c>
      <c r="P112" s="84">
        <v>247</v>
      </c>
      <c r="Q112" s="73">
        <v>0</v>
      </c>
      <c r="R112" s="87">
        <v>0</v>
      </c>
      <c r="S112" s="87">
        <v>0</v>
      </c>
      <c r="T112" s="87">
        <v>0</v>
      </c>
      <c r="U112" s="186">
        <v>0</v>
      </c>
      <c r="V112" s="73">
        <v>0</v>
      </c>
      <c r="W112" s="87">
        <v>0</v>
      </c>
      <c r="X112" s="87">
        <v>0</v>
      </c>
      <c r="Y112" s="87">
        <v>0</v>
      </c>
      <c r="Z112" s="169">
        <v>0</v>
      </c>
      <c r="AA112" s="73"/>
      <c r="AB112" s="87"/>
      <c r="AC112" s="171"/>
      <c r="AD112" s="171"/>
      <c r="AE112" s="169">
        <v>0</v>
      </c>
      <c r="AF112" s="82">
        <v>3</v>
      </c>
      <c r="AG112" s="87"/>
      <c r="AH112" s="86">
        <v>5.1912906307443167</v>
      </c>
      <c r="AI112" s="86">
        <v>5.1912906307443167</v>
      </c>
      <c r="AJ112" s="84">
        <v>281</v>
      </c>
    </row>
    <row r="113" spans="1:36" x14ac:dyDescent="0.25">
      <c r="A113" s="73">
        <v>110</v>
      </c>
      <c r="B113" s="87" t="s">
        <v>1203</v>
      </c>
      <c r="C113" s="87" t="s">
        <v>258</v>
      </c>
      <c r="D113" s="87" t="s">
        <v>87</v>
      </c>
      <c r="E113" s="87" t="s">
        <v>69</v>
      </c>
      <c r="F113" s="84" t="s">
        <v>42</v>
      </c>
      <c r="G113" s="112">
        <f t="shared" si="4"/>
        <v>3</v>
      </c>
      <c r="H113" s="113">
        <f t="shared" si="5"/>
        <v>0</v>
      </c>
      <c r="I113" s="113">
        <f t="shared" si="6"/>
        <v>1.51065131579125</v>
      </c>
      <c r="J113" s="113">
        <f t="shared" si="7"/>
        <v>1.51065131579125</v>
      </c>
      <c r="K113" s="114">
        <f t="shared" si="8"/>
        <v>522</v>
      </c>
      <c r="L113" s="167">
        <v>2</v>
      </c>
      <c r="M113" s="87">
        <v>0</v>
      </c>
      <c r="N113" s="86">
        <v>0.81065131579125005</v>
      </c>
      <c r="O113" s="86">
        <v>0.81065131579125005</v>
      </c>
      <c r="P113" s="84">
        <v>251</v>
      </c>
      <c r="Q113" s="82">
        <v>0</v>
      </c>
      <c r="R113" s="87">
        <v>0</v>
      </c>
      <c r="S113" s="86">
        <v>0</v>
      </c>
      <c r="T113" s="86">
        <v>0</v>
      </c>
      <c r="U113" s="84">
        <v>59</v>
      </c>
      <c r="V113" s="82">
        <v>1</v>
      </c>
      <c r="W113" s="87"/>
      <c r="X113" s="86">
        <v>0.7</v>
      </c>
      <c r="Y113" s="86">
        <v>0.7</v>
      </c>
      <c r="Z113" s="169">
        <v>212</v>
      </c>
      <c r="AA113" s="73"/>
      <c r="AB113" s="87"/>
      <c r="AC113" s="171"/>
      <c r="AD113" s="171"/>
      <c r="AE113" s="185">
        <v>0</v>
      </c>
      <c r="AF113" s="73"/>
      <c r="AG113" s="87"/>
      <c r="AH113" s="87"/>
      <c r="AI113" s="87"/>
      <c r="AJ113" s="84">
        <v>0</v>
      </c>
    </row>
    <row r="114" spans="1:36" x14ac:dyDescent="0.25">
      <c r="A114" s="73">
        <v>111</v>
      </c>
      <c r="B114" s="87" t="s">
        <v>709</v>
      </c>
      <c r="C114" s="87" t="s">
        <v>98</v>
      </c>
      <c r="D114" s="87" t="s">
        <v>328</v>
      </c>
      <c r="E114" s="87" t="s">
        <v>1185</v>
      </c>
      <c r="F114" s="84" t="s">
        <v>46</v>
      </c>
      <c r="G114" s="112">
        <f t="shared" si="4"/>
        <v>4</v>
      </c>
      <c r="H114" s="113">
        <f t="shared" si="5"/>
        <v>0</v>
      </c>
      <c r="I114" s="113">
        <f t="shared" si="6"/>
        <v>1.5</v>
      </c>
      <c r="J114" s="113">
        <f t="shared" si="7"/>
        <v>1.5</v>
      </c>
      <c r="K114" s="114">
        <f t="shared" si="8"/>
        <v>519</v>
      </c>
      <c r="L114" s="167">
        <v>2</v>
      </c>
      <c r="M114" s="87">
        <v>0</v>
      </c>
      <c r="N114" s="86">
        <v>0.5</v>
      </c>
      <c r="O114" s="86">
        <v>0.5</v>
      </c>
      <c r="P114" s="84">
        <v>235</v>
      </c>
      <c r="Q114" s="82">
        <v>0</v>
      </c>
      <c r="R114" s="87">
        <v>0</v>
      </c>
      <c r="S114" s="86">
        <v>0</v>
      </c>
      <c r="T114" s="86">
        <v>0</v>
      </c>
      <c r="U114" s="84">
        <v>59</v>
      </c>
      <c r="V114" s="82">
        <v>2</v>
      </c>
      <c r="W114" s="87"/>
      <c r="X114" s="86">
        <v>1</v>
      </c>
      <c r="Y114" s="86">
        <v>1</v>
      </c>
      <c r="Z114" s="169">
        <v>225</v>
      </c>
      <c r="AA114" s="73"/>
      <c r="AB114" s="87"/>
      <c r="AC114" s="171"/>
      <c r="AD114" s="171"/>
      <c r="AE114" s="185">
        <v>0</v>
      </c>
      <c r="AF114" s="73"/>
      <c r="AG114" s="87"/>
      <c r="AH114" s="87"/>
      <c r="AI114" s="87"/>
      <c r="AJ114" s="84">
        <v>0</v>
      </c>
    </row>
    <row r="115" spans="1:36" x14ac:dyDescent="0.25">
      <c r="A115" s="73">
        <v>112</v>
      </c>
      <c r="B115" s="87" t="s">
        <v>676</v>
      </c>
      <c r="C115" s="87" t="s">
        <v>106</v>
      </c>
      <c r="D115" s="87" t="s">
        <v>87</v>
      </c>
      <c r="E115" s="87" t="s">
        <v>69</v>
      </c>
      <c r="F115" s="84" t="s">
        <v>49</v>
      </c>
      <c r="G115" s="112">
        <f t="shared" si="4"/>
        <v>2</v>
      </c>
      <c r="H115" s="113">
        <f t="shared" si="5"/>
        <v>0</v>
      </c>
      <c r="I115" s="113">
        <f t="shared" si="6"/>
        <v>1.4951161974971152</v>
      </c>
      <c r="J115" s="113">
        <f t="shared" si="7"/>
        <v>1.4951161974971152</v>
      </c>
      <c r="K115" s="114">
        <f t="shared" si="8"/>
        <v>510</v>
      </c>
      <c r="L115" s="167">
        <v>1</v>
      </c>
      <c r="M115" s="87">
        <v>0</v>
      </c>
      <c r="N115" s="86">
        <v>0.99511619749711522</v>
      </c>
      <c r="O115" s="86">
        <v>0.99511619749711522</v>
      </c>
      <c r="P115" s="84">
        <v>255</v>
      </c>
      <c r="Q115" s="82">
        <v>0</v>
      </c>
      <c r="R115" s="87">
        <v>0</v>
      </c>
      <c r="S115" s="86">
        <v>0</v>
      </c>
      <c r="T115" s="86">
        <v>0</v>
      </c>
      <c r="U115" s="84">
        <v>59</v>
      </c>
      <c r="V115" s="73">
        <v>0</v>
      </c>
      <c r="W115" s="87">
        <v>0</v>
      </c>
      <c r="X115" s="87">
        <v>0</v>
      </c>
      <c r="Y115" s="87">
        <v>0</v>
      </c>
      <c r="Z115" s="169">
        <v>0</v>
      </c>
      <c r="AA115" s="73"/>
      <c r="AB115" s="87"/>
      <c r="AC115" s="171"/>
      <c r="AD115" s="171"/>
      <c r="AE115" s="185">
        <v>0</v>
      </c>
      <c r="AF115" s="82">
        <v>1</v>
      </c>
      <c r="AG115" s="87"/>
      <c r="AH115" s="86">
        <v>0.5</v>
      </c>
      <c r="AI115" s="86">
        <v>0.5</v>
      </c>
      <c r="AJ115" s="84">
        <v>196</v>
      </c>
    </row>
    <row r="116" spans="1:36" x14ac:dyDescent="0.25">
      <c r="A116" s="73">
        <v>113</v>
      </c>
      <c r="B116" s="87" t="s">
        <v>535</v>
      </c>
      <c r="C116" s="87" t="s">
        <v>84</v>
      </c>
      <c r="D116" s="87" t="s">
        <v>414</v>
      </c>
      <c r="E116" s="87" t="s">
        <v>70</v>
      </c>
      <c r="F116" s="84" t="s">
        <v>41</v>
      </c>
      <c r="G116" s="112">
        <f t="shared" si="4"/>
        <v>2</v>
      </c>
      <c r="H116" s="113">
        <f t="shared" si="5"/>
        <v>1</v>
      </c>
      <c r="I116" s="113">
        <f t="shared" si="6"/>
        <v>71.886183056490523</v>
      </c>
      <c r="J116" s="113">
        <f t="shared" si="7"/>
        <v>71.886183056490523</v>
      </c>
      <c r="K116" s="114">
        <f t="shared" si="8"/>
        <v>505</v>
      </c>
      <c r="L116" s="167">
        <v>0</v>
      </c>
      <c r="M116" s="87">
        <v>0</v>
      </c>
      <c r="N116" s="86">
        <v>0</v>
      </c>
      <c r="O116" s="86">
        <v>0</v>
      </c>
      <c r="P116" s="84">
        <v>0</v>
      </c>
      <c r="Q116" s="82">
        <v>1</v>
      </c>
      <c r="R116" s="87">
        <v>1</v>
      </c>
      <c r="S116" s="86">
        <v>71.18618305649052</v>
      </c>
      <c r="T116" s="86">
        <v>71.18618305649052</v>
      </c>
      <c r="U116" s="84">
        <v>293</v>
      </c>
      <c r="V116" s="82">
        <v>1</v>
      </c>
      <c r="W116" s="87"/>
      <c r="X116" s="86">
        <v>0.7</v>
      </c>
      <c r="Y116" s="86">
        <v>0.7</v>
      </c>
      <c r="Z116" s="169">
        <v>212</v>
      </c>
      <c r="AA116" s="73"/>
      <c r="AB116" s="87"/>
      <c r="AC116" s="171">
        <v>0</v>
      </c>
      <c r="AD116" s="171">
        <v>0</v>
      </c>
      <c r="AE116" s="185">
        <v>0</v>
      </c>
      <c r="AF116" s="73"/>
      <c r="AG116" s="87"/>
      <c r="AH116" s="87"/>
      <c r="AI116" s="87"/>
      <c r="AJ116" s="84">
        <v>0</v>
      </c>
    </row>
    <row r="117" spans="1:36" x14ac:dyDescent="0.25">
      <c r="A117" s="73">
        <v>114</v>
      </c>
      <c r="B117" s="87" t="s">
        <v>771</v>
      </c>
      <c r="C117" s="87" t="s">
        <v>95</v>
      </c>
      <c r="D117" s="87" t="s">
        <v>227</v>
      </c>
      <c r="E117" s="87" t="s">
        <v>69</v>
      </c>
      <c r="F117" s="84" t="s">
        <v>38</v>
      </c>
      <c r="G117" s="112">
        <f t="shared" si="4"/>
        <v>1</v>
      </c>
      <c r="H117" s="113">
        <f t="shared" si="5"/>
        <v>1</v>
      </c>
      <c r="I117" s="113">
        <f t="shared" si="6"/>
        <v>9.9119375240945509</v>
      </c>
      <c r="J117" s="113">
        <f t="shared" si="7"/>
        <v>9.9119375240945509</v>
      </c>
      <c r="K117" s="114">
        <f t="shared" si="8"/>
        <v>494</v>
      </c>
      <c r="L117" s="167">
        <v>0</v>
      </c>
      <c r="M117" s="87">
        <v>1</v>
      </c>
      <c r="N117" s="86">
        <v>9.3119375240945512</v>
      </c>
      <c r="O117" s="86">
        <v>9.3119375240945512</v>
      </c>
      <c r="P117" s="84">
        <v>286</v>
      </c>
      <c r="Q117" s="73">
        <v>0</v>
      </c>
      <c r="R117" s="87">
        <v>0</v>
      </c>
      <c r="S117" s="87">
        <v>0</v>
      </c>
      <c r="T117" s="87">
        <v>0</v>
      </c>
      <c r="U117" s="84">
        <v>0</v>
      </c>
      <c r="V117" s="82">
        <v>1</v>
      </c>
      <c r="W117" s="87"/>
      <c r="X117" s="86">
        <v>0.6</v>
      </c>
      <c r="Y117" s="86">
        <v>0.6</v>
      </c>
      <c r="Z117" s="169">
        <v>208</v>
      </c>
      <c r="AA117" s="73"/>
      <c r="AB117" s="87"/>
      <c r="AC117" s="171"/>
      <c r="AD117" s="171"/>
      <c r="AE117" s="169">
        <v>0</v>
      </c>
      <c r="AF117" s="73"/>
      <c r="AG117" s="87"/>
      <c r="AH117" s="87"/>
      <c r="AI117" s="86"/>
      <c r="AJ117" s="186">
        <v>0</v>
      </c>
    </row>
    <row r="118" spans="1:36" x14ac:dyDescent="0.25">
      <c r="A118" s="73">
        <v>115</v>
      </c>
      <c r="B118" s="87" t="s">
        <v>730</v>
      </c>
      <c r="C118" s="87" t="s">
        <v>502</v>
      </c>
      <c r="D118" s="87" t="s">
        <v>255</v>
      </c>
      <c r="E118" s="87" t="s">
        <v>70</v>
      </c>
      <c r="F118" s="84" t="s">
        <v>46</v>
      </c>
      <c r="G118" s="112">
        <f t="shared" si="4"/>
        <v>3</v>
      </c>
      <c r="H118" s="113">
        <f t="shared" si="5"/>
        <v>0</v>
      </c>
      <c r="I118" s="113">
        <f t="shared" si="6"/>
        <v>3.7355112960153996</v>
      </c>
      <c r="J118" s="113">
        <f t="shared" si="7"/>
        <v>3.7355112960153996</v>
      </c>
      <c r="K118" s="114">
        <f t="shared" si="8"/>
        <v>492</v>
      </c>
      <c r="L118" s="167">
        <v>2</v>
      </c>
      <c r="M118" s="87">
        <v>0</v>
      </c>
      <c r="N118" s="86">
        <v>2.7403950985182846</v>
      </c>
      <c r="O118" s="86">
        <v>2.7403950985182846</v>
      </c>
      <c r="P118" s="84">
        <v>274</v>
      </c>
      <c r="Q118" s="73">
        <v>0</v>
      </c>
      <c r="R118" s="87">
        <v>0</v>
      </c>
      <c r="S118" s="87">
        <v>0</v>
      </c>
      <c r="T118" s="87">
        <v>0</v>
      </c>
      <c r="U118" s="84">
        <v>0</v>
      </c>
      <c r="V118" s="73">
        <v>0</v>
      </c>
      <c r="W118" s="87">
        <v>0</v>
      </c>
      <c r="X118" s="87">
        <v>0</v>
      </c>
      <c r="Y118" s="87">
        <v>0</v>
      </c>
      <c r="Z118" s="169">
        <v>0</v>
      </c>
      <c r="AA118" s="73"/>
      <c r="AB118" s="87"/>
      <c r="AC118" s="171"/>
      <c r="AD118" s="171"/>
      <c r="AE118" s="169">
        <v>0</v>
      </c>
      <c r="AF118" s="82">
        <v>1</v>
      </c>
      <c r="AG118" s="87"/>
      <c r="AH118" s="86">
        <v>0.99511619749711522</v>
      </c>
      <c r="AI118" s="86">
        <v>0.99511619749711522</v>
      </c>
      <c r="AJ118" s="84">
        <v>218</v>
      </c>
    </row>
    <row r="119" spans="1:36" x14ac:dyDescent="0.25">
      <c r="A119" s="73">
        <v>116</v>
      </c>
      <c r="B119" s="87" t="s">
        <v>1008</v>
      </c>
      <c r="C119" s="87" t="s">
        <v>1021</v>
      </c>
      <c r="D119" s="87" t="s">
        <v>146</v>
      </c>
      <c r="E119" s="87" t="s">
        <v>426</v>
      </c>
      <c r="F119" s="84" t="s">
        <v>41</v>
      </c>
      <c r="G119" s="112">
        <f t="shared" si="4"/>
        <v>2</v>
      </c>
      <c r="H119" s="113">
        <f t="shared" si="5"/>
        <v>1</v>
      </c>
      <c r="I119" s="113">
        <f t="shared" si="6"/>
        <v>7.134579174405542</v>
      </c>
      <c r="J119" s="113">
        <f t="shared" si="7"/>
        <v>7.134579174405542</v>
      </c>
      <c r="K119" s="114">
        <f t="shared" si="8"/>
        <v>485</v>
      </c>
      <c r="L119" s="167">
        <v>0</v>
      </c>
      <c r="M119" s="87">
        <v>0</v>
      </c>
      <c r="N119" s="86">
        <v>0</v>
      </c>
      <c r="O119" s="86">
        <v>0</v>
      </c>
      <c r="P119" s="186">
        <v>0</v>
      </c>
      <c r="Q119" s="82">
        <v>1</v>
      </c>
      <c r="R119" s="87">
        <v>1</v>
      </c>
      <c r="S119" s="86">
        <v>6.634579174405542</v>
      </c>
      <c r="T119" s="86">
        <v>6.634579174405542</v>
      </c>
      <c r="U119" s="84">
        <v>281</v>
      </c>
      <c r="V119" s="82">
        <v>1</v>
      </c>
      <c r="W119" s="87"/>
      <c r="X119" s="86">
        <v>0.5</v>
      </c>
      <c r="Y119" s="86">
        <v>0.5</v>
      </c>
      <c r="Z119" s="169">
        <v>204</v>
      </c>
      <c r="AA119" s="73"/>
      <c r="AB119" s="87"/>
      <c r="AC119" s="171"/>
      <c r="AD119" s="171"/>
      <c r="AE119" s="169">
        <v>0</v>
      </c>
      <c r="AF119" s="73"/>
      <c r="AG119" s="87"/>
      <c r="AH119" s="87"/>
      <c r="AI119" s="87"/>
      <c r="AJ119" s="84">
        <v>0</v>
      </c>
    </row>
    <row r="120" spans="1:36" x14ac:dyDescent="0.25">
      <c r="A120" s="73">
        <v>117</v>
      </c>
      <c r="B120" s="175" t="s">
        <v>655</v>
      </c>
      <c r="C120" s="177" t="s">
        <v>391</v>
      </c>
      <c r="D120" s="87" t="s">
        <v>422</v>
      </c>
      <c r="E120" s="87" t="s">
        <v>69</v>
      </c>
      <c r="F120" s="84" t="s">
        <v>43</v>
      </c>
      <c r="G120" s="112">
        <f t="shared" si="4"/>
        <v>4</v>
      </c>
      <c r="H120" s="113">
        <f t="shared" si="5"/>
        <v>0</v>
      </c>
      <c r="I120" s="113">
        <f t="shared" si="6"/>
        <v>2.5053460503745955</v>
      </c>
      <c r="J120" s="113">
        <f t="shared" si="7"/>
        <v>2.5053460503745955</v>
      </c>
      <c r="K120" s="114">
        <f t="shared" si="8"/>
        <v>472</v>
      </c>
      <c r="L120" s="167"/>
      <c r="M120" s="87"/>
      <c r="N120" s="86"/>
      <c r="O120" s="86"/>
      <c r="P120" s="189">
        <v>0</v>
      </c>
      <c r="Q120" s="73"/>
      <c r="R120" s="87"/>
      <c r="S120" s="87"/>
      <c r="T120" s="87"/>
      <c r="U120" s="84">
        <v>0</v>
      </c>
      <c r="V120" s="82"/>
      <c r="W120" s="87"/>
      <c r="X120" s="86"/>
      <c r="Y120" s="86"/>
      <c r="Z120" s="169">
        <v>0</v>
      </c>
      <c r="AA120" s="73">
        <v>2</v>
      </c>
      <c r="AB120" s="87"/>
      <c r="AC120" s="171">
        <v>1.4053460503745954</v>
      </c>
      <c r="AD120" s="171">
        <v>1.4053460503745954</v>
      </c>
      <c r="AE120" s="169">
        <v>249</v>
      </c>
      <c r="AF120" s="82">
        <v>2</v>
      </c>
      <c r="AG120" s="87"/>
      <c r="AH120" s="86">
        <v>1.1000000000000001</v>
      </c>
      <c r="AI120" s="86">
        <v>1.1000000000000001</v>
      </c>
      <c r="AJ120" s="84">
        <v>223</v>
      </c>
    </row>
    <row r="121" spans="1:36" x14ac:dyDescent="0.25">
      <c r="A121" s="73">
        <v>118</v>
      </c>
      <c r="B121" s="87" t="s">
        <v>998</v>
      </c>
      <c r="C121" s="87" t="s">
        <v>1002</v>
      </c>
      <c r="D121" s="87" t="s">
        <v>1003</v>
      </c>
      <c r="E121" s="87" t="s">
        <v>69</v>
      </c>
      <c r="F121" s="84" t="s">
        <v>48</v>
      </c>
      <c r="G121" s="112">
        <f t="shared" si="4"/>
        <v>2</v>
      </c>
      <c r="H121" s="113">
        <f t="shared" si="5"/>
        <v>0</v>
      </c>
      <c r="I121" s="113">
        <f t="shared" si="6"/>
        <v>1.7832229343325761</v>
      </c>
      <c r="J121" s="113">
        <f t="shared" si="7"/>
        <v>1.7832229343325761</v>
      </c>
      <c r="K121" s="114">
        <f t="shared" si="8"/>
        <v>470</v>
      </c>
      <c r="L121" s="167">
        <v>0</v>
      </c>
      <c r="M121" s="87">
        <v>0</v>
      </c>
      <c r="N121" s="86">
        <v>0</v>
      </c>
      <c r="O121" s="86">
        <v>0</v>
      </c>
      <c r="P121" s="84">
        <v>0</v>
      </c>
      <c r="Q121" s="82">
        <v>0</v>
      </c>
      <c r="R121" s="87">
        <v>0</v>
      </c>
      <c r="S121" s="86">
        <v>0</v>
      </c>
      <c r="T121" s="86">
        <v>0</v>
      </c>
      <c r="U121" s="84">
        <v>0</v>
      </c>
      <c r="V121" s="82">
        <v>1</v>
      </c>
      <c r="W121" s="87"/>
      <c r="X121" s="86">
        <v>1.1325655535116195</v>
      </c>
      <c r="Y121" s="86">
        <v>1.1325655535116195</v>
      </c>
      <c r="Z121" s="169">
        <v>230</v>
      </c>
      <c r="AA121" s="73">
        <v>1</v>
      </c>
      <c r="AB121" s="87"/>
      <c r="AC121" s="171">
        <v>0.65065738082095648</v>
      </c>
      <c r="AD121" s="171">
        <v>0.65065738082095648</v>
      </c>
      <c r="AE121" s="169">
        <v>240</v>
      </c>
      <c r="AF121" s="73"/>
      <c r="AG121" s="87"/>
      <c r="AH121" s="87"/>
      <c r="AI121" s="87"/>
      <c r="AJ121" s="186">
        <v>0</v>
      </c>
    </row>
    <row r="122" spans="1:36" x14ac:dyDescent="0.25">
      <c r="A122" s="73">
        <v>119</v>
      </c>
      <c r="B122" s="87" t="s">
        <v>657</v>
      </c>
      <c r="C122" s="87" t="s">
        <v>473</v>
      </c>
      <c r="D122" s="87" t="s">
        <v>74</v>
      </c>
      <c r="E122" s="87" t="s">
        <v>67</v>
      </c>
      <c r="F122" s="84" t="s">
        <v>39</v>
      </c>
      <c r="G122" s="112">
        <f t="shared" si="4"/>
        <v>5</v>
      </c>
      <c r="H122" s="113">
        <f t="shared" si="5"/>
        <v>0</v>
      </c>
      <c r="I122" s="113">
        <f t="shared" si="6"/>
        <v>6.9687572172542485</v>
      </c>
      <c r="J122" s="113">
        <f t="shared" si="7"/>
        <v>6.9687572172542485</v>
      </c>
      <c r="K122" s="114">
        <f>SUM(U122,P122,AE122,AJ122)</f>
        <v>465</v>
      </c>
      <c r="L122" s="167">
        <v>0</v>
      </c>
      <c r="M122" s="87">
        <v>0</v>
      </c>
      <c r="N122" s="86">
        <v>0</v>
      </c>
      <c r="O122" s="86">
        <v>0</v>
      </c>
      <c r="P122" s="84">
        <v>57</v>
      </c>
      <c r="Q122" s="82">
        <v>0</v>
      </c>
      <c r="R122" s="87">
        <v>0</v>
      </c>
      <c r="S122" s="86">
        <v>0</v>
      </c>
      <c r="T122" s="86">
        <v>0</v>
      </c>
      <c r="U122" s="84">
        <v>59</v>
      </c>
      <c r="V122" s="82"/>
      <c r="W122" s="87"/>
      <c r="X122" s="86">
        <v>0</v>
      </c>
      <c r="Y122" s="86">
        <v>0</v>
      </c>
      <c r="Z122" s="185">
        <v>46</v>
      </c>
      <c r="AA122" s="73"/>
      <c r="AB122" s="87"/>
      <c r="AC122" s="171">
        <v>0</v>
      </c>
      <c r="AD122" s="171">
        <v>0</v>
      </c>
      <c r="AE122" s="169">
        <v>59</v>
      </c>
      <c r="AF122" s="82">
        <v>5</v>
      </c>
      <c r="AG122" s="87"/>
      <c r="AH122" s="86">
        <v>6.9687572172542485</v>
      </c>
      <c r="AI122" s="86">
        <v>6.9687572172542485</v>
      </c>
      <c r="AJ122" s="84">
        <v>290</v>
      </c>
    </row>
    <row r="123" spans="1:36" x14ac:dyDescent="0.25">
      <c r="A123" s="73">
        <v>120</v>
      </c>
      <c r="B123" s="87" t="s">
        <v>663</v>
      </c>
      <c r="C123" s="87" t="s">
        <v>249</v>
      </c>
      <c r="D123" s="87" t="s">
        <v>355</v>
      </c>
      <c r="E123" s="87" t="s">
        <v>69</v>
      </c>
      <c r="F123" s="84" t="s">
        <v>48</v>
      </c>
      <c r="G123" s="112">
        <f t="shared" si="4"/>
        <v>1</v>
      </c>
      <c r="H123" s="113">
        <f t="shared" si="5"/>
        <v>1</v>
      </c>
      <c r="I123" s="113">
        <f t="shared" si="6"/>
        <v>31.251458301089539</v>
      </c>
      <c r="J123" s="113">
        <f t="shared" si="7"/>
        <v>31.251458301089539</v>
      </c>
      <c r="K123" s="114">
        <f>SUM(Z123,U123,P123,AE123,AJ123)</f>
        <v>463</v>
      </c>
      <c r="L123" s="167">
        <v>0</v>
      </c>
      <c r="M123" s="87">
        <v>0</v>
      </c>
      <c r="N123" s="86">
        <v>0</v>
      </c>
      <c r="O123" s="86">
        <v>0</v>
      </c>
      <c r="P123" s="84">
        <v>57</v>
      </c>
      <c r="Q123" s="82">
        <v>0</v>
      </c>
      <c r="R123" s="87">
        <v>0</v>
      </c>
      <c r="S123" s="86">
        <v>0</v>
      </c>
      <c r="T123" s="86">
        <v>0</v>
      </c>
      <c r="U123" s="84">
        <v>59</v>
      </c>
      <c r="V123" s="82">
        <v>1</v>
      </c>
      <c r="W123" s="87">
        <v>1</v>
      </c>
      <c r="X123" s="86">
        <v>31.251458301089539</v>
      </c>
      <c r="Y123" s="86">
        <v>31.251458301089539</v>
      </c>
      <c r="Z123" s="169">
        <v>298</v>
      </c>
      <c r="AA123" s="73"/>
      <c r="AB123" s="87"/>
      <c r="AC123" s="171"/>
      <c r="AD123" s="171"/>
      <c r="AE123" s="169">
        <v>0</v>
      </c>
      <c r="AF123" s="82"/>
      <c r="AG123" s="87"/>
      <c r="AH123" s="86">
        <v>0</v>
      </c>
      <c r="AI123" s="86">
        <v>0</v>
      </c>
      <c r="AJ123" s="84">
        <v>49</v>
      </c>
    </row>
    <row r="124" spans="1:36" x14ac:dyDescent="0.25">
      <c r="A124" s="73">
        <v>121</v>
      </c>
      <c r="B124" s="87" t="s">
        <v>685</v>
      </c>
      <c r="C124" s="87" t="s">
        <v>478</v>
      </c>
      <c r="D124" s="87" t="s">
        <v>176</v>
      </c>
      <c r="E124" s="87" t="s">
        <v>67</v>
      </c>
      <c r="F124" s="84" t="s">
        <v>44</v>
      </c>
      <c r="G124" s="112">
        <f t="shared" si="4"/>
        <v>7</v>
      </c>
      <c r="H124" s="113">
        <f t="shared" si="5"/>
        <v>0</v>
      </c>
      <c r="I124" s="113">
        <f t="shared" si="6"/>
        <v>3.6</v>
      </c>
      <c r="J124" s="113">
        <f t="shared" si="7"/>
        <v>3.6</v>
      </c>
      <c r="K124" s="114">
        <f>SUM(Z124,U124,P124,AE124)</f>
        <v>451</v>
      </c>
      <c r="L124" s="167">
        <v>0</v>
      </c>
      <c r="M124" s="87">
        <v>0</v>
      </c>
      <c r="N124" s="86">
        <v>0</v>
      </c>
      <c r="O124" s="86">
        <v>0</v>
      </c>
      <c r="P124" s="84">
        <v>57</v>
      </c>
      <c r="Q124" s="82">
        <v>0</v>
      </c>
      <c r="R124" s="87">
        <v>0</v>
      </c>
      <c r="S124" s="86">
        <v>0</v>
      </c>
      <c r="T124" s="86">
        <v>0</v>
      </c>
      <c r="U124" s="84">
        <v>59</v>
      </c>
      <c r="V124" s="82">
        <v>7</v>
      </c>
      <c r="W124" s="87"/>
      <c r="X124" s="86">
        <v>3.6</v>
      </c>
      <c r="Y124" s="86">
        <v>3.6</v>
      </c>
      <c r="Z124" s="169">
        <v>276</v>
      </c>
      <c r="AA124" s="73"/>
      <c r="AB124" s="87"/>
      <c r="AC124" s="171">
        <v>0</v>
      </c>
      <c r="AD124" s="171">
        <v>0</v>
      </c>
      <c r="AE124" s="169">
        <v>59</v>
      </c>
      <c r="AF124" s="82"/>
      <c r="AG124" s="87"/>
      <c r="AH124" s="86">
        <v>0</v>
      </c>
      <c r="AI124" s="86">
        <v>0</v>
      </c>
      <c r="AJ124" s="186">
        <v>49</v>
      </c>
    </row>
    <row r="125" spans="1:36" x14ac:dyDescent="0.25">
      <c r="A125" s="73">
        <v>122</v>
      </c>
      <c r="B125" s="87" t="s">
        <v>785</v>
      </c>
      <c r="C125" s="87" t="s">
        <v>293</v>
      </c>
      <c r="D125" s="87" t="s">
        <v>294</v>
      </c>
      <c r="E125" s="87" t="s">
        <v>69</v>
      </c>
      <c r="F125" s="84" t="s">
        <v>38</v>
      </c>
      <c r="G125" s="112">
        <f t="shared" si="4"/>
        <v>0</v>
      </c>
      <c r="H125" s="113">
        <f t="shared" si="5"/>
        <v>1</v>
      </c>
      <c r="I125" s="113">
        <f t="shared" si="6"/>
        <v>3.6320117477092504</v>
      </c>
      <c r="J125" s="113">
        <f t="shared" si="7"/>
        <v>3.6320117477092504</v>
      </c>
      <c r="K125" s="114">
        <f>SUM(Z125,U125,P125,AE125)</f>
        <v>451</v>
      </c>
      <c r="L125" s="167">
        <v>0</v>
      </c>
      <c r="M125" s="87">
        <v>0</v>
      </c>
      <c r="N125" s="86">
        <v>0</v>
      </c>
      <c r="O125" s="86">
        <v>0</v>
      </c>
      <c r="P125" s="84">
        <v>57</v>
      </c>
      <c r="Q125" s="82">
        <v>0</v>
      </c>
      <c r="R125" s="87">
        <v>0</v>
      </c>
      <c r="S125" s="86">
        <v>0</v>
      </c>
      <c r="T125" s="86">
        <v>0</v>
      </c>
      <c r="U125" s="84">
        <v>59</v>
      </c>
      <c r="V125" s="82"/>
      <c r="W125" s="87">
        <v>1</v>
      </c>
      <c r="X125" s="86">
        <v>3.6320117477092504</v>
      </c>
      <c r="Y125" s="86">
        <v>3.6320117477092504</v>
      </c>
      <c r="Z125" s="169">
        <v>276</v>
      </c>
      <c r="AA125" s="73"/>
      <c r="AB125" s="87"/>
      <c r="AC125" s="171">
        <v>0</v>
      </c>
      <c r="AD125" s="171">
        <v>0</v>
      </c>
      <c r="AE125" s="169">
        <v>59</v>
      </c>
      <c r="AF125" s="82"/>
      <c r="AG125" s="87"/>
      <c r="AH125" s="86">
        <v>0</v>
      </c>
      <c r="AI125" s="86">
        <v>0</v>
      </c>
      <c r="AJ125" s="186">
        <v>49</v>
      </c>
    </row>
    <row r="126" spans="1:36" x14ac:dyDescent="0.25">
      <c r="A126" s="73">
        <v>123</v>
      </c>
      <c r="B126" s="87" t="s">
        <v>618</v>
      </c>
      <c r="C126" s="87" t="s">
        <v>412</v>
      </c>
      <c r="D126" s="87" t="s">
        <v>413</v>
      </c>
      <c r="E126" s="87" t="s">
        <v>69</v>
      </c>
      <c r="F126" s="84" t="s">
        <v>41</v>
      </c>
      <c r="G126" s="112">
        <f t="shared" si="4"/>
        <v>1</v>
      </c>
      <c r="H126" s="113">
        <f t="shared" si="5"/>
        <v>1</v>
      </c>
      <c r="I126" s="113">
        <f t="shared" si="6"/>
        <v>8.8610417621224862</v>
      </c>
      <c r="J126" s="113">
        <f t="shared" si="7"/>
        <v>8.8610417621224862</v>
      </c>
      <c r="K126" s="114">
        <f>SUM(Z126,U126,P126,AE126,AJ126)</f>
        <v>449</v>
      </c>
      <c r="L126" s="167">
        <v>1</v>
      </c>
      <c r="M126" s="87">
        <v>1</v>
      </c>
      <c r="N126" s="86">
        <v>8.8610417621224862</v>
      </c>
      <c r="O126" s="86">
        <v>8.8610417621224862</v>
      </c>
      <c r="P126" s="84">
        <v>285</v>
      </c>
      <c r="Q126" s="82">
        <v>0</v>
      </c>
      <c r="R126" s="87">
        <v>0</v>
      </c>
      <c r="S126" s="86">
        <v>0</v>
      </c>
      <c r="T126" s="86">
        <v>0</v>
      </c>
      <c r="U126" s="84">
        <v>59</v>
      </c>
      <c r="V126" s="82"/>
      <c r="W126" s="87"/>
      <c r="X126" s="86">
        <v>0</v>
      </c>
      <c r="Y126" s="86">
        <v>0</v>
      </c>
      <c r="Z126" s="169">
        <v>46</v>
      </c>
      <c r="AA126" s="73"/>
      <c r="AB126" s="87"/>
      <c r="AC126" s="171">
        <v>0</v>
      </c>
      <c r="AD126" s="171">
        <v>0</v>
      </c>
      <c r="AE126" s="169">
        <v>59</v>
      </c>
      <c r="AF126" s="73"/>
      <c r="AG126" s="87"/>
      <c r="AH126" s="87"/>
      <c r="AI126" s="87"/>
      <c r="AJ126" s="186">
        <v>0</v>
      </c>
    </row>
    <row r="127" spans="1:36" x14ac:dyDescent="0.25">
      <c r="A127" s="73">
        <v>124</v>
      </c>
      <c r="B127" s="87" t="s">
        <v>576</v>
      </c>
      <c r="C127" s="87" t="s">
        <v>496</v>
      </c>
      <c r="D127" s="87" t="s">
        <v>176</v>
      </c>
      <c r="E127" s="87" t="s">
        <v>426</v>
      </c>
      <c r="F127" s="84" t="s">
        <v>44</v>
      </c>
      <c r="G127" s="112">
        <f t="shared" si="4"/>
        <v>2</v>
      </c>
      <c r="H127" s="113">
        <f t="shared" si="5"/>
        <v>1</v>
      </c>
      <c r="I127" s="113">
        <f t="shared" si="6"/>
        <v>3.1825302485495905</v>
      </c>
      <c r="J127" s="113">
        <f t="shared" si="7"/>
        <v>3.1825302485495905</v>
      </c>
      <c r="K127" s="114">
        <f>SUM(Z127,U127,P127,AE127)</f>
        <v>447</v>
      </c>
      <c r="L127" s="167">
        <v>0</v>
      </c>
      <c r="M127" s="87">
        <v>0</v>
      </c>
      <c r="N127" s="86">
        <v>0</v>
      </c>
      <c r="O127" s="86">
        <v>0</v>
      </c>
      <c r="P127" s="84">
        <v>57</v>
      </c>
      <c r="Q127" s="82">
        <v>0</v>
      </c>
      <c r="R127" s="87">
        <v>0</v>
      </c>
      <c r="S127" s="86">
        <v>0</v>
      </c>
      <c r="T127" s="86">
        <v>0</v>
      </c>
      <c r="U127" s="84">
        <v>59</v>
      </c>
      <c r="V127" s="82">
        <v>2</v>
      </c>
      <c r="W127" s="87">
        <v>1</v>
      </c>
      <c r="X127" s="86">
        <v>3.1825302485495905</v>
      </c>
      <c r="Y127" s="86">
        <v>3.1825302485495905</v>
      </c>
      <c r="Z127" s="169">
        <v>272</v>
      </c>
      <c r="AA127" s="73"/>
      <c r="AB127" s="87"/>
      <c r="AC127" s="171">
        <v>0</v>
      </c>
      <c r="AD127" s="171">
        <v>0</v>
      </c>
      <c r="AE127" s="169">
        <v>59</v>
      </c>
      <c r="AF127" s="82"/>
      <c r="AG127" s="87"/>
      <c r="AH127" s="86">
        <v>0</v>
      </c>
      <c r="AI127" s="86">
        <v>0</v>
      </c>
      <c r="AJ127" s="186">
        <v>49</v>
      </c>
    </row>
    <row r="128" spans="1:36" x14ac:dyDescent="0.25">
      <c r="A128" s="73">
        <v>125</v>
      </c>
      <c r="B128" s="87" t="s">
        <v>650</v>
      </c>
      <c r="C128" s="87" t="s">
        <v>185</v>
      </c>
      <c r="D128" s="87" t="s">
        <v>203</v>
      </c>
      <c r="E128" s="87" t="s">
        <v>69</v>
      </c>
      <c r="F128" s="84" t="s">
        <v>40</v>
      </c>
      <c r="G128" s="112">
        <f t="shared" si="4"/>
        <v>3</v>
      </c>
      <c r="H128" s="113">
        <f t="shared" si="5"/>
        <v>0</v>
      </c>
      <c r="I128" s="113">
        <f t="shared" si="6"/>
        <v>4.0502096330347594</v>
      </c>
      <c r="J128" s="113">
        <f t="shared" si="7"/>
        <v>4.0502096330347594</v>
      </c>
      <c r="K128" s="114">
        <f>SUM(Z128,U128,P128,AE128,AJ128)</f>
        <v>445</v>
      </c>
      <c r="L128" s="167">
        <v>0</v>
      </c>
      <c r="M128" s="87">
        <v>0</v>
      </c>
      <c r="N128" s="86">
        <v>0</v>
      </c>
      <c r="O128" s="86">
        <v>0</v>
      </c>
      <c r="P128" s="84">
        <v>57</v>
      </c>
      <c r="Q128" s="82">
        <v>0</v>
      </c>
      <c r="R128" s="87">
        <v>0</v>
      </c>
      <c r="S128" s="86">
        <v>0</v>
      </c>
      <c r="T128" s="86">
        <v>0</v>
      </c>
      <c r="U128" s="84">
        <v>59</v>
      </c>
      <c r="V128" s="73">
        <v>0</v>
      </c>
      <c r="W128" s="87">
        <v>0</v>
      </c>
      <c r="X128" s="87">
        <v>0</v>
      </c>
      <c r="Y128" s="87">
        <v>0</v>
      </c>
      <c r="Z128" s="185">
        <v>0</v>
      </c>
      <c r="AA128" s="73"/>
      <c r="AB128" s="87"/>
      <c r="AC128" s="171">
        <v>0</v>
      </c>
      <c r="AD128" s="171">
        <v>0</v>
      </c>
      <c r="AE128" s="169">
        <v>59</v>
      </c>
      <c r="AF128" s="82">
        <v>3</v>
      </c>
      <c r="AG128" s="87"/>
      <c r="AH128" s="86">
        <v>4.0502096330347594</v>
      </c>
      <c r="AI128" s="86">
        <v>4.0502096330347594</v>
      </c>
      <c r="AJ128" s="84">
        <v>270</v>
      </c>
    </row>
    <row r="129" spans="1:36" x14ac:dyDescent="0.25">
      <c r="A129" s="73">
        <v>126</v>
      </c>
      <c r="B129" s="87" t="s">
        <v>1251</v>
      </c>
      <c r="C129" s="87" t="s">
        <v>201</v>
      </c>
      <c r="D129" s="87" t="s">
        <v>1050</v>
      </c>
      <c r="E129" s="87" t="s">
        <v>69</v>
      </c>
      <c r="F129" s="84" t="s">
        <v>42</v>
      </c>
      <c r="G129" s="112">
        <f t="shared" si="4"/>
        <v>2</v>
      </c>
      <c r="H129" s="113">
        <f t="shared" si="5"/>
        <v>0</v>
      </c>
      <c r="I129" s="113">
        <f t="shared" si="6"/>
        <v>1.1506573808209564</v>
      </c>
      <c r="J129" s="113">
        <f t="shared" si="7"/>
        <v>1.1506573808209564</v>
      </c>
      <c r="K129" s="114">
        <f>SUM(Z129,U129,P129,AE129,AJ129)</f>
        <v>444</v>
      </c>
      <c r="L129" s="154">
        <v>0</v>
      </c>
      <c r="M129" s="87">
        <v>0</v>
      </c>
      <c r="N129" s="87">
        <v>0</v>
      </c>
      <c r="O129" s="87">
        <v>0</v>
      </c>
      <c r="P129" s="84">
        <v>0</v>
      </c>
      <c r="Q129" s="82">
        <v>0</v>
      </c>
      <c r="R129" s="87">
        <v>0</v>
      </c>
      <c r="S129" s="86">
        <v>0</v>
      </c>
      <c r="T129" s="86">
        <v>0</v>
      </c>
      <c r="U129" s="186">
        <v>0</v>
      </c>
      <c r="V129" s="82">
        <v>1</v>
      </c>
      <c r="W129" s="87"/>
      <c r="X129" s="86">
        <v>0.5</v>
      </c>
      <c r="Y129" s="86">
        <v>0.5</v>
      </c>
      <c r="Z129" s="169">
        <v>204</v>
      </c>
      <c r="AA129" s="73">
        <v>1</v>
      </c>
      <c r="AB129" s="87"/>
      <c r="AC129" s="171">
        <v>0.65065738082095648</v>
      </c>
      <c r="AD129" s="171">
        <v>0.65065738082095648</v>
      </c>
      <c r="AE129" s="169">
        <v>240</v>
      </c>
      <c r="AF129" s="73"/>
      <c r="AG129" s="87"/>
      <c r="AH129" s="87"/>
      <c r="AI129" s="87"/>
      <c r="AJ129" s="84">
        <v>0</v>
      </c>
    </row>
    <row r="130" spans="1:36" x14ac:dyDescent="0.25">
      <c r="A130" s="73">
        <v>127</v>
      </c>
      <c r="B130" s="87" t="s">
        <v>638</v>
      </c>
      <c r="C130" s="87" t="s">
        <v>187</v>
      </c>
      <c r="D130" s="87" t="s">
        <v>188</v>
      </c>
      <c r="E130" s="87" t="s">
        <v>69</v>
      </c>
      <c r="F130" s="84" t="s">
        <v>44</v>
      </c>
      <c r="G130" s="112">
        <f t="shared" si="4"/>
        <v>0</v>
      </c>
      <c r="H130" s="113">
        <f t="shared" si="5"/>
        <v>1</v>
      </c>
      <c r="I130" s="113">
        <f t="shared" si="6"/>
        <v>15.130910887860535</v>
      </c>
      <c r="J130" s="113">
        <f t="shared" si="7"/>
        <v>15.130910887860535</v>
      </c>
      <c r="K130" s="114">
        <f>SUM(Z130,U130,P130,AE130,AJ130)</f>
        <v>440</v>
      </c>
      <c r="L130" s="167">
        <v>0</v>
      </c>
      <c r="M130" s="87">
        <v>0</v>
      </c>
      <c r="N130" s="86">
        <v>0</v>
      </c>
      <c r="O130" s="86">
        <v>0</v>
      </c>
      <c r="P130" s="84">
        <v>57</v>
      </c>
      <c r="Q130" s="82">
        <v>0</v>
      </c>
      <c r="R130" s="87">
        <v>0</v>
      </c>
      <c r="S130" s="86">
        <v>0</v>
      </c>
      <c r="T130" s="86">
        <v>0</v>
      </c>
      <c r="U130" s="84">
        <v>59</v>
      </c>
      <c r="V130" s="73">
        <v>0</v>
      </c>
      <c r="W130" s="87">
        <v>0</v>
      </c>
      <c r="X130" s="87">
        <v>0</v>
      </c>
      <c r="Y130" s="87">
        <v>0</v>
      </c>
      <c r="Z130" s="185">
        <v>0</v>
      </c>
      <c r="AA130" s="73"/>
      <c r="AB130" s="87">
        <v>1</v>
      </c>
      <c r="AC130" s="171">
        <v>15.130910887860535</v>
      </c>
      <c r="AD130" s="171">
        <v>15.130910887860535</v>
      </c>
      <c r="AE130" s="169">
        <v>275</v>
      </c>
      <c r="AF130" s="82"/>
      <c r="AG130" s="87"/>
      <c r="AH130" s="86">
        <v>0</v>
      </c>
      <c r="AI130" s="86">
        <v>0</v>
      </c>
      <c r="AJ130" s="84">
        <v>49</v>
      </c>
    </row>
    <row r="131" spans="1:36" x14ac:dyDescent="0.25">
      <c r="A131" s="73">
        <v>128</v>
      </c>
      <c r="B131" s="87" t="s">
        <v>552</v>
      </c>
      <c r="C131" s="87" t="s">
        <v>1133</v>
      </c>
      <c r="D131" s="87" t="s">
        <v>123</v>
      </c>
      <c r="E131" s="87" t="s">
        <v>426</v>
      </c>
      <c r="F131" s="84" t="s">
        <v>50</v>
      </c>
      <c r="G131" s="112">
        <f t="shared" si="4"/>
        <v>0</v>
      </c>
      <c r="H131" s="113">
        <f t="shared" si="5"/>
        <v>1</v>
      </c>
      <c r="I131" s="113">
        <f t="shared" si="6"/>
        <v>19.47788641042284</v>
      </c>
      <c r="J131" s="113">
        <f t="shared" si="7"/>
        <v>19.47788641042284</v>
      </c>
      <c r="K131" s="114">
        <f>SUM(Z131,U131,P131,AE131,AJ131)</f>
        <v>437</v>
      </c>
      <c r="L131" s="167">
        <v>0</v>
      </c>
      <c r="M131" s="87">
        <v>0</v>
      </c>
      <c r="N131" s="86">
        <v>0</v>
      </c>
      <c r="O131" s="86">
        <v>0</v>
      </c>
      <c r="P131" s="84">
        <v>57</v>
      </c>
      <c r="Q131" s="82">
        <v>0</v>
      </c>
      <c r="R131" s="87">
        <v>1</v>
      </c>
      <c r="S131" s="86">
        <v>19.47788641042284</v>
      </c>
      <c r="T131" s="86">
        <v>19.47788641042284</v>
      </c>
      <c r="U131" s="84">
        <v>285</v>
      </c>
      <c r="V131" s="82"/>
      <c r="W131" s="87"/>
      <c r="X131" s="86">
        <v>0</v>
      </c>
      <c r="Y131" s="86">
        <v>0</v>
      </c>
      <c r="Z131" s="169">
        <v>46</v>
      </c>
      <c r="AA131" s="73"/>
      <c r="AB131" s="87"/>
      <c r="AC131" s="171">
        <v>0</v>
      </c>
      <c r="AD131" s="171">
        <v>0</v>
      </c>
      <c r="AE131" s="185">
        <v>0</v>
      </c>
      <c r="AF131" s="82"/>
      <c r="AG131" s="87"/>
      <c r="AH131" s="86">
        <v>0</v>
      </c>
      <c r="AI131" s="86">
        <v>0</v>
      </c>
      <c r="AJ131" s="84">
        <v>49</v>
      </c>
    </row>
    <row r="132" spans="1:36" x14ac:dyDescent="0.25">
      <c r="A132" s="73">
        <v>129</v>
      </c>
      <c r="B132" s="87" t="s">
        <v>634</v>
      </c>
      <c r="C132" s="87" t="s">
        <v>475</v>
      </c>
      <c r="D132" s="87" t="s">
        <v>83</v>
      </c>
      <c r="E132" s="87" t="s">
        <v>67</v>
      </c>
      <c r="F132" s="84" t="s">
        <v>39</v>
      </c>
      <c r="G132" s="112">
        <f t="shared" ref="G132:G195" si="9">SUM(V132,Q132,L132,AA132,AF132)</f>
        <v>0</v>
      </c>
      <c r="H132" s="113">
        <f t="shared" ref="H132:H195" si="10">SUM(W132,R132,M132,AB132,AG132)</f>
        <v>1</v>
      </c>
      <c r="I132" s="113">
        <f t="shared" ref="I132:I195" si="11">SUM(X132,S132,N132,AC132,AH132)</f>
        <v>2.2334484821023568</v>
      </c>
      <c r="J132" s="113">
        <f t="shared" ref="J132:J195" si="12">SUM(Y132,T132,O132,AD132,AI132)</f>
        <v>2.2334484821023568</v>
      </c>
      <c r="K132" s="114">
        <f>SUM(U132,P132,AE132,AJ132)</f>
        <v>430</v>
      </c>
      <c r="L132" s="167">
        <v>0</v>
      </c>
      <c r="M132" s="87">
        <v>0</v>
      </c>
      <c r="N132" s="86">
        <v>0</v>
      </c>
      <c r="O132" s="86">
        <v>0</v>
      </c>
      <c r="P132" s="84">
        <v>57</v>
      </c>
      <c r="Q132" s="82">
        <v>0</v>
      </c>
      <c r="R132" s="87">
        <v>1</v>
      </c>
      <c r="S132" s="86">
        <v>2.2334484821023568</v>
      </c>
      <c r="T132" s="86">
        <v>2.2334484821023568</v>
      </c>
      <c r="U132" s="84">
        <v>265</v>
      </c>
      <c r="V132" s="82"/>
      <c r="W132" s="87"/>
      <c r="X132" s="86">
        <v>0</v>
      </c>
      <c r="Y132" s="86">
        <v>0</v>
      </c>
      <c r="Z132" s="188">
        <v>46</v>
      </c>
      <c r="AA132" s="73"/>
      <c r="AB132" s="87"/>
      <c r="AC132" s="171">
        <v>0</v>
      </c>
      <c r="AD132" s="171">
        <v>0</v>
      </c>
      <c r="AE132" s="169">
        <v>59</v>
      </c>
      <c r="AF132" s="82"/>
      <c r="AG132" s="87"/>
      <c r="AH132" s="86">
        <v>0</v>
      </c>
      <c r="AI132" s="86">
        <v>0</v>
      </c>
      <c r="AJ132" s="84">
        <v>49</v>
      </c>
    </row>
    <row r="133" spans="1:36" x14ac:dyDescent="0.25">
      <c r="A133" s="73">
        <v>130</v>
      </c>
      <c r="B133" s="87" t="s">
        <v>705</v>
      </c>
      <c r="C133" s="87" t="s">
        <v>161</v>
      </c>
      <c r="D133" s="87" t="s">
        <v>270</v>
      </c>
      <c r="E133" s="87" t="s">
        <v>69</v>
      </c>
      <c r="F133" s="84" t="s">
        <v>49</v>
      </c>
      <c r="G133" s="112">
        <f t="shared" si="9"/>
        <v>2</v>
      </c>
      <c r="H133" s="113">
        <f t="shared" si="10"/>
        <v>0</v>
      </c>
      <c r="I133" s="113">
        <f t="shared" si="11"/>
        <v>2.4678275158860821</v>
      </c>
      <c r="J133" s="113">
        <f t="shared" si="12"/>
        <v>2.4678275158860821</v>
      </c>
      <c r="K133" s="114">
        <f>SUM(U133,P133,AE133,AJ133)</f>
        <v>430</v>
      </c>
      <c r="L133" s="167">
        <v>0</v>
      </c>
      <c r="M133" s="87">
        <v>0</v>
      </c>
      <c r="N133" s="86">
        <v>0</v>
      </c>
      <c r="O133" s="86">
        <v>0</v>
      </c>
      <c r="P133" s="84">
        <v>57</v>
      </c>
      <c r="Q133" s="82">
        <v>0</v>
      </c>
      <c r="R133" s="87">
        <v>0</v>
      </c>
      <c r="S133" s="86">
        <v>0</v>
      </c>
      <c r="T133" s="86">
        <v>0</v>
      </c>
      <c r="U133" s="84">
        <v>59</v>
      </c>
      <c r="V133" s="82"/>
      <c r="W133" s="87"/>
      <c r="X133" s="86">
        <v>0</v>
      </c>
      <c r="Y133" s="86">
        <v>0</v>
      </c>
      <c r="Z133" s="188">
        <v>46</v>
      </c>
      <c r="AA133" s="73"/>
      <c r="AB133" s="87"/>
      <c r="AC133" s="171">
        <v>0</v>
      </c>
      <c r="AD133" s="171">
        <v>0</v>
      </c>
      <c r="AE133" s="169">
        <v>59</v>
      </c>
      <c r="AF133" s="82">
        <v>2</v>
      </c>
      <c r="AG133" s="87"/>
      <c r="AH133" s="86">
        <v>2.4678275158860821</v>
      </c>
      <c r="AI133" s="86">
        <v>2.4678275158860821</v>
      </c>
      <c r="AJ133" s="84">
        <v>255</v>
      </c>
    </row>
    <row r="134" spans="1:36" x14ac:dyDescent="0.25">
      <c r="A134" s="73">
        <v>131</v>
      </c>
      <c r="B134" s="87" t="s">
        <v>621</v>
      </c>
      <c r="C134" s="87" t="s">
        <v>181</v>
      </c>
      <c r="D134" s="87" t="s">
        <v>275</v>
      </c>
      <c r="E134" s="87" t="s">
        <v>69</v>
      </c>
      <c r="F134" s="84" t="s">
        <v>49</v>
      </c>
      <c r="G134" s="112">
        <f t="shared" si="9"/>
        <v>1</v>
      </c>
      <c r="H134" s="113">
        <f t="shared" si="10"/>
        <v>0</v>
      </c>
      <c r="I134" s="113">
        <f t="shared" si="11"/>
        <v>2.2318745920667022</v>
      </c>
      <c r="J134" s="113">
        <f t="shared" si="12"/>
        <v>2.2318745920667022</v>
      </c>
      <c r="K134" s="114">
        <f>SUM(Z134,U134,P134,AE134,AJ134)</f>
        <v>428</v>
      </c>
      <c r="L134" s="167">
        <v>0</v>
      </c>
      <c r="M134" s="87">
        <v>0</v>
      </c>
      <c r="N134" s="86">
        <v>0</v>
      </c>
      <c r="O134" s="86">
        <v>0</v>
      </c>
      <c r="P134" s="84">
        <v>57</v>
      </c>
      <c r="Q134" s="82">
        <v>1</v>
      </c>
      <c r="R134" s="87">
        <v>0</v>
      </c>
      <c r="S134" s="86">
        <v>2.2318745920667022</v>
      </c>
      <c r="T134" s="86">
        <v>2.2318745920667022</v>
      </c>
      <c r="U134" s="84">
        <v>263</v>
      </c>
      <c r="V134" s="73">
        <v>0</v>
      </c>
      <c r="W134" s="87">
        <v>0</v>
      </c>
      <c r="X134" s="87">
        <v>0</v>
      </c>
      <c r="Y134" s="87">
        <v>0</v>
      </c>
      <c r="Z134" s="185">
        <v>0</v>
      </c>
      <c r="AA134" s="73"/>
      <c r="AB134" s="87"/>
      <c r="AC134" s="171">
        <v>0</v>
      </c>
      <c r="AD134" s="171">
        <v>0</v>
      </c>
      <c r="AE134" s="169">
        <v>59</v>
      </c>
      <c r="AF134" s="82"/>
      <c r="AG134" s="87"/>
      <c r="AH134" s="86">
        <v>0</v>
      </c>
      <c r="AI134" s="86">
        <v>0</v>
      </c>
      <c r="AJ134" s="84">
        <v>49</v>
      </c>
    </row>
    <row r="135" spans="1:36" x14ac:dyDescent="0.25">
      <c r="A135" s="73">
        <v>132</v>
      </c>
      <c r="B135" s="87" t="s">
        <v>588</v>
      </c>
      <c r="C135" s="87" t="s">
        <v>131</v>
      </c>
      <c r="D135" s="87" t="s">
        <v>274</v>
      </c>
      <c r="E135" s="87" t="s">
        <v>69</v>
      </c>
      <c r="F135" s="84" t="s">
        <v>49</v>
      </c>
      <c r="G135" s="112">
        <f t="shared" si="9"/>
        <v>1</v>
      </c>
      <c r="H135" s="113">
        <f t="shared" si="10"/>
        <v>0</v>
      </c>
      <c r="I135" s="113">
        <f t="shared" si="11"/>
        <v>2.2318745920667022</v>
      </c>
      <c r="J135" s="113">
        <f t="shared" si="12"/>
        <v>2.2318745920667022</v>
      </c>
      <c r="K135" s="114">
        <f>SUM(U135,P135,AE135,AJ135)</f>
        <v>427</v>
      </c>
      <c r="L135" s="167">
        <v>0</v>
      </c>
      <c r="M135" s="87">
        <v>0</v>
      </c>
      <c r="N135" s="86">
        <v>0</v>
      </c>
      <c r="O135" s="86">
        <v>0</v>
      </c>
      <c r="P135" s="84">
        <v>57</v>
      </c>
      <c r="Q135" s="82">
        <v>0</v>
      </c>
      <c r="R135" s="87">
        <v>0</v>
      </c>
      <c r="S135" s="86">
        <v>0</v>
      </c>
      <c r="T135" s="86">
        <v>0</v>
      </c>
      <c r="U135" s="84">
        <v>59</v>
      </c>
      <c r="V135" s="82"/>
      <c r="W135" s="87"/>
      <c r="X135" s="86">
        <v>0</v>
      </c>
      <c r="Y135" s="86">
        <v>0</v>
      </c>
      <c r="Z135" s="188">
        <v>46</v>
      </c>
      <c r="AA135" s="73"/>
      <c r="AB135" s="87"/>
      <c r="AC135" s="171">
        <v>0</v>
      </c>
      <c r="AD135" s="171">
        <v>0</v>
      </c>
      <c r="AE135" s="169">
        <v>59</v>
      </c>
      <c r="AF135" s="82">
        <v>1</v>
      </c>
      <c r="AG135" s="87"/>
      <c r="AH135" s="86">
        <v>2.2318745920667022</v>
      </c>
      <c r="AI135" s="86">
        <v>2.2318745920667022</v>
      </c>
      <c r="AJ135" s="84">
        <v>252</v>
      </c>
    </row>
    <row r="136" spans="1:36" x14ac:dyDescent="0.25">
      <c r="A136" s="73">
        <v>133</v>
      </c>
      <c r="B136" s="87" t="s">
        <v>669</v>
      </c>
      <c r="C136" s="87" t="s">
        <v>293</v>
      </c>
      <c r="D136" s="87" t="s">
        <v>333</v>
      </c>
      <c r="E136" s="87" t="s">
        <v>1185</v>
      </c>
      <c r="F136" s="84" t="s">
        <v>46</v>
      </c>
      <c r="G136" s="112">
        <f t="shared" si="9"/>
        <v>2</v>
      </c>
      <c r="H136" s="113">
        <f t="shared" si="10"/>
        <v>0</v>
      </c>
      <c r="I136" s="113">
        <f t="shared" si="11"/>
        <v>2.2009461579218619</v>
      </c>
      <c r="J136" s="113">
        <f t="shared" si="12"/>
        <v>2.2009461579218619</v>
      </c>
      <c r="K136" s="114">
        <f>SUM(U136,P136,AE136,AJ136)</f>
        <v>427</v>
      </c>
      <c r="L136" s="167">
        <v>0</v>
      </c>
      <c r="M136" s="87">
        <v>0</v>
      </c>
      <c r="N136" s="86">
        <v>0</v>
      </c>
      <c r="O136" s="86">
        <v>0</v>
      </c>
      <c r="P136" s="84">
        <v>57</v>
      </c>
      <c r="Q136" s="82">
        <v>0</v>
      </c>
      <c r="R136" s="87">
        <v>0</v>
      </c>
      <c r="S136" s="86">
        <v>0</v>
      </c>
      <c r="T136" s="86">
        <v>0</v>
      </c>
      <c r="U136" s="84">
        <v>59</v>
      </c>
      <c r="V136" s="82"/>
      <c r="W136" s="87"/>
      <c r="X136" s="86">
        <v>0</v>
      </c>
      <c r="Y136" s="86">
        <v>0</v>
      </c>
      <c r="Z136" s="188">
        <v>46</v>
      </c>
      <c r="AA136" s="73"/>
      <c r="AB136" s="87"/>
      <c r="AC136" s="171">
        <v>0</v>
      </c>
      <c r="AD136" s="171">
        <v>0</v>
      </c>
      <c r="AE136" s="169">
        <v>59</v>
      </c>
      <c r="AF136" s="82">
        <v>2</v>
      </c>
      <c r="AG136" s="87"/>
      <c r="AH136" s="86">
        <v>2.2009461579218619</v>
      </c>
      <c r="AI136" s="86">
        <v>2.2009461579218619</v>
      </c>
      <c r="AJ136" s="84">
        <v>252</v>
      </c>
    </row>
    <row r="137" spans="1:36" x14ac:dyDescent="0.25">
      <c r="A137" s="73">
        <v>134</v>
      </c>
      <c r="B137" s="87" t="s">
        <v>1232</v>
      </c>
      <c r="C137" s="87" t="s">
        <v>95</v>
      </c>
      <c r="D137" s="87" t="s">
        <v>1238</v>
      </c>
      <c r="E137" s="87" t="s">
        <v>69</v>
      </c>
      <c r="F137" s="84" t="s">
        <v>47</v>
      </c>
      <c r="G137" s="112">
        <f t="shared" si="9"/>
        <v>0</v>
      </c>
      <c r="H137" s="113">
        <f t="shared" si="10"/>
        <v>1</v>
      </c>
      <c r="I137" s="113">
        <f t="shared" si="11"/>
        <v>3.3763333885215503</v>
      </c>
      <c r="J137" s="113">
        <f t="shared" si="12"/>
        <v>3.3763333885215503</v>
      </c>
      <c r="K137" s="114">
        <f>SUM(Z137,U137,P137,AE137,AJ137)</f>
        <v>425</v>
      </c>
      <c r="L137" s="154">
        <v>0</v>
      </c>
      <c r="M137" s="87">
        <v>0</v>
      </c>
      <c r="N137" s="87">
        <v>0</v>
      </c>
      <c r="O137" s="87">
        <v>0</v>
      </c>
      <c r="P137" s="186">
        <v>0</v>
      </c>
      <c r="Q137" s="82">
        <v>0</v>
      </c>
      <c r="R137" s="87">
        <v>1</v>
      </c>
      <c r="S137" s="86">
        <v>3.3763333885215503</v>
      </c>
      <c r="T137" s="86">
        <v>3.3763333885215503</v>
      </c>
      <c r="U137" s="84">
        <v>271</v>
      </c>
      <c r="V137" s="82"/>
      <c r="W137" s="87"/>
      <c r="X137" s="86">
        <v>0</v>
      </c>
      <c r="Y137" s="86">
        <v>0</v>
      </c>
      <c r="Z137" s="169">
        <v>46</v>
      </c>
      <c r="AA137" s="73"/>
      <c r="AB137" s="87"/>
      <c r="AC137" s="171">
        <v>0</v>
      </c>
      <c r="AD137" s="171">
        <v>0</v>
      </c>
      <c r="AE137" s="169">
        <v>59</v>
      </c>
      <c r="AF137" s="82"/>
      <c r="AG137" s="87"/>
      <c r="AH137" s="86">
        <v>0</v>
      </c>
      <c r="AI137" s="86">
        <v>0</v>
      </c>
      <c r="AJ137" s="84">
        <v>49</v>
      </c>
    </row>
    <row r="138" spans="1:36" x14ac:dyDescent="0.25">
      <c r="A138" s="73">
        <v>135</v>
      </c>
      <c r="B138" s="87" t="s">
        <v>666</v>
      </c>
      <c r="C138" s="87" t="s">
        <v>257</v>
      </c>
      <c r="D138" s="87" t="s">
        <v>276</v>
      </c>
      <c r="E138" s="87" t="s">
        <v>70</v>
      </c>
      <c r="F138" s="84" t="s">
        <v>49</v>
      </c>
      <c r="G138" s="112">
        <f t="shared" si="9"/>
        <v>4</v>
      </c>
      <c r="H138" s="113">
        <f t="shared" si="10"/>
        <v>0</v>
      </c>
      <c r="I138" s="113">
        <f t="shared" si="11"/>
        <v>3.2240215848686082</v>
      </c>
      <c r="J138" s="113">
        <f t="shared" si="12"/>
        <v>3.2240215848686082</v>
      </c>
      <c r="K138" s="114">
        <f>SUM(Z138,U138,P138,AE138,AJ138)</f>
        <v>424</v>
      </c>
      <c r="L138" s="167">
        <v>1</v>
      </c>
      <c r="M138" s="87">
        <v>0</v>
      </c>
      <c r="N138" s="86">
        <v>0</v>
      </c>
      <c r="O138" s="86">
        <v>0</v>
      </c>
      <c r="P138" s="84">
        <v>57</v>
      </c>
      <c r="Q138" s="82">
        <v>0</v>
      </c>
      <c r="R138" s="87">
        <v>0</v>
      </c>
      <c r="S138" s="86">
        <v>0</v>
      </c>
      <c r="T138" s="86">
        <v>0</v>
      </c>
      <c r="U138" s="84">
        <v>59</v>
      </c>
      <c r="V138" s="82"/>
      <c r="W138" s="87"/>
      <c r="X138" s="86">
        <v>0</v>
      </c>
      <c r="Y138" s="86">
        <v>0</v>
      </c>
      <c r="Z138" s="169">
        <v>46</v>
      </c>
      <c r="AA138" s="73"/>
      <c r="AB138" s="87"/>
      <c r="AC138" s="171"/>
      <c r="AD138" s="171"/>
      <c r="AE138" s="185">
        <v>0</v>
      </c>
      <c r="AF138" s="82">
        <v>3</v>
      </c>
      <c r="AG138" s="87"/>
      <c r="AH138" s="86">
        <v>3.2240215848686082</v>
      </c>
      <c r="AI138" s="86">
        <v>3.2240215848686082</v>
      </c>
      <c r="AJ138" s="84">
        <v>262</v>
      </c>
    </row>
    <row r="139" spans="1:36" x14ac:dyDescent="0.25">
      <c r="A139" s="73">
        <v>136</v>
      </c>
      <c r="B139" s="87" t="s">
        <v>580</v>
      </c>
      <c r="C139" s="87" t="s">
        <v>299</v>
      </c>
      <c r="D139" s="87" t="s">
        <v>300</v>
      </c>
      <c r="E139" s="87" t="s">
        <v>71</v>
      </c>
      <c r="F139" s="84" t="s">
        <v>37</v>
      </c>
      <c r="G139" s="112">
        <f t="shared" si="9"/>
        <v>0</v>
      </c>
      <c r="H139" s="113">
        <f t="shared" si="10"/>
        <v>1</v>
      </c>
      <c r="I139" s="113">
        <f t="shared" si="11"/>
        <v>10.653108019519474</v>
      </c>
      <c r="J139" s="113">
        <f t="shared" si="12"/>
        <v>10.653108019519474</v>
      </c>
      <c r="K139" s="114">
        <f>SUM(Z139,U139,P139,AE139,AJ139)</f>
        <v>423</v>
      </c>
      <c r="L139" s="167">
        <v>0</v>
      </c>
      <c r="M139" s="87">
        <v>0</v>
      </c>
      <c r="N139" s="86">
        <v>0</v>
      </c>
      <c r="O139" s="86">
        <v>0</v>
      </c>
      <c r="P139" s="84">
        <v>57</v>
      </c>
      <c r="Q139" s="73">
        <v>0</v>
      </c>
      <c r="R139" s="87">
        <v>0</v>
      </c>
      <c r="S139" s="87">
        <v>0</v>
      </c>
      <c r="T139" s="87">
        <v>0</v>
      </c>
      <c r="U139" s="186">
        <v>0</v>
      </c>
      <c r="V139" s="82"/>
      <c r="W139" s="87"/>
      <c r="X139" s="86">
        <v>0</v>
      </c>
      <c r="Y139" s="86">
        <v>0</v>
      </c>
      <c r="Z139" s="169">
        <v>46</v>
      </c>
      <c r="AA139" s="73"/>
      <c r="AB139" s="87">
        <v>1</v>
      </c>
      <c r="AC139" s="171">
        <v>10.653108019519474</v>
      </c>
      <c r="AD139" s="171">
        <v>10.653108019519474</v>
      </c>
      <c r="AE139" s="169">
        <v>271</v>
      </c>
      <c r="AF139" s="82"/>
      <c r="AG139" s="87"/>
      <c r="AH139" s="86">
        <v>0</v>
      </c>
      <c r="AI139" s="86">
        <v>0</v>
      </c>
      <c r="AJ139" s="84">
        <v>49</v>
      </c>
    </row>
    <row r="140" spans="1:36" x14ac:dyDescent="0.25">
      <c r="A140" s="73">
        <v>137</v>
      </c>
      <c r="B140" s="87" t="s">
        <v>775</v>
      </c>
      <c r="C140" s="87" t="s">
        <v>107</v>
      </c>
      <c r="D140" s="87" t="s">
        <v>128</v>
      </c>
      <c r="E140" s="87" t="s">
        <v>69</v>
      </c>
      <c r="F140" s="84" t="s">
        <v>45</v>
      </c>
      <c r="G140" s="112">
        <f t="shared" si="9"/>
        <v>3</v>
      </c>
      <c r="H140" s="113">
        <f t="shared" si="10"/>
        <v>0</v>
      </c>
      <c r="I140" s="113">
        <f t="shared" si="11"/>
        <v>1.7</v>
      </c>
      <c r="J140" s="113">
        <f t="shared" si="12"/>
        <v>1.7</v>
      </c>
      <c r="K140" s="114">
        <f>SUM(Z140,U140,P140,AE140,)</f>
        <v>421</v>
      </c>
      <c r="L140" s="167">
        <v>0</v>
      </c>
      <c r="M140" s="87">
        <v>0</v>
      </c>
      <c r="N140" s="86">
        <v>0</v>
      </c>
      <c r="O140" s="86">
        <v>0</v>
      </c>
      <c r="P140" s="84">
        <v>57</v>
      </c>
      <c r="Q140" s="82">
        <v>0</v>
      </c>
      <c r="R140" s="87">
        <v>0</v>
      </c>
      <c r="S140" s="86">
        <v>0</v>
      </c>
      <c r="T140" s="86">
        <v>0</v>
      </c>
      <c r="U140" s="84">
        <v>59</v>
      </c>
      <c r="V140" s="82">
        <v>3</v>
      </c>
      <c r="W140" s="87"/>
      <c r="X140" s="86">
        <v>1.7</v>
      </c>
      <c r="Y140" s="86">
        <v>1.7</v>
      </c>
      <c r="Z140" s="169">
        <v>246</v>
      </c>
      <c r="AA140" s="73"/>
      <c r="AB140" s="87"/>
      <c r="AC140" s="171">
        <v>0</v>
      </c>
      <c r="AD140" s="171">
        <v>0</v>
      </c>
      <c r="AE140" s="169">
        <v>59</v>
      </c>
      <c r="AF140" s="82"/>
      <c r="AG140" s="87"/>
      <c r="AH140" s="86">
        <v>0</v>
      </c>
      <c r="AI140" s="86">
        <v>0</v>
      </c>
      <c r="AJ140" s="186">
        <v>49</v>
      </c>
    </row>
    <row r="141" spans="1:36" x14ac:dyDescent="0.25">
      <c r="A141" s="73">
        <v>138</v>
      </c>
      <c r="B141" s="87" t="s">
        <v>1211</v>
      </c>
      <c r="C141" s="87" t="s">
        <v>202</v>
      </c>
      <c r="D141" s="87" t="s">
        <v>251</v>
      </c>
      <c r="E141" s="87" t="s">
        <v>70</v>
      </c>
      <c r="F141" s="84" t="s">
        <v>48</v>
      </c>
      <c r="G141" s="112">
        <f t="shared" si="9"/>
        <v>0</v>
      </c>
      <c r="H141" s="113">
        <f t="shared" si="10"/>
        <v>1</v>
      </c>
      <c r="I141" s="113">
        <f t="shared" si="11"/>
        <v>7.2062096942208456</v>
      </c>
      <c r="J141" s="113">
        <f t="shared" si="12"/>
        <v>7.2062096942208456</v>
      </c>
      <c r="K141" s="114">
        <f>SUM(Z141,U141,P141,AE141,AJ141)</f>
        <v>420</v>
      </c>
      <c r="L141" s="154">
        <v>0</v>
      </c>
      <c r="M141" s="87">
        <v>0</v>
      </c>
      <c r="N141" s="87">
        <v>0</v>
      </c>
      <c r="O141" s="87">
        <v>0</v>
      </c>
      <c r="P141" s="186">
        <v>0</v>
      </c>
      <c r="Q141" s="82">
        <v>0</v>
      </c>
      <c r="R141" s="87">
        <v>0</v>
      </c>
      <c r="S141" s="86">
        <v>0</v>
      </c>
      <c r="T141" s="86">
        <v>0</v>
      </c>
      <c r="U141" s="84">
        <v>59</v>
      </c>
      <c r="V141" s="82"/>
      <c r="W141" s="87"/>
      <c r="X141" s="86">
        <v>0</v>
      </c>
      <c r="Y141" s="86">
        <v>0</v>
      </c>
      <c r="Z141" s="169">
        <v>46</v>
      </c>
      <c r="AA141" s="73"/>
      <c r="AB141" s="87">
        <v>1</v>
      </c>
      <c r="AC141" s="171">
        <v>7.2062096942208456</v>
      </c>
      <c r="AD141" s="171">
        <v>7.2062096942208456</v>
      </c>
      <c r="AE141" s="169">
        <v>266</v>
      </c>
      <c r="AF141" s="82"/>
      <c r="AG141" s="87"/>
      <c r="AH141" s="86">
        <v>0</v>
      </c>
      <c r="AI141" s="86">
        <v>0</v>
      </c>
      <c r="AJ141" s="84">
        <v>49</v>
      </c>
    </row>
    <row r="142" spans="1:36" x14ac:dyDescent="0.25">
      <c r="A142" s="73">
        <v>139</v>
      </c>
      <c r="B142" s="87" t="s">
        <v>1112</v>
      </c>
      <c r="C142" s="87" t="s">
        <v>1118</v>
      </c>
      <c r="D142" s="87" t="s">
        <v>1097</v>
      </c>
      <c r="E142" s="87" t="s">
        <v>69</v>
      </c>
      <c r="F142" s="84" t="s">
        <v>46</v>
      </c>
      <c r="G142" s="112">
        <f t="shared" si="9"/>
        <v>2</v>
      </c>
      <c r="H142" s="113">
        <f t="shared" si="10"/>
        <v>0</v>
      </c>
      <c r="I142" s="113">
        <f t="shared" si="11"/>
        <v>1.4537909610937128</v>
      </c>
      <c r="J142" s="113">
        <f t="shared" si="12"/>
        <v>1.4537909610937128</v>
      </c>
      <c r="K142" s="114">
        <f>SUM(Z142,U142,P142,AE142)</f>
        <v>418</v>
      </c>
      <c r="L142" s="167">
        <v>0</v>
      </c>
      <c r="M142" s="87">
        <v>0</v>
      </c>
      <c r="N142" s="86">
        <v>0</v>
      </c>
      <c r="O142" s="86">
        <v>0</v>
      </c>
      <c r="P142" s="84">
        <v>57</v>
      </c>
      <c r="Q142" s="82">
        <v>0</v>
      </c>
      <c r="R142" s="87">
        <v>0</v>
      </c>
      <c r="S142" s="86">
        <v>0</v>
      </c>
      <c r="T142" s="86">
        <v>0</v>
      </c>
      <c r="U142" s="84">
        <v>59</v>
      </c>
      <c r="V142" s="82">
        <v>2</v>
      </c>
      <c r="W142" s="87"/>
      <c r="X142" s="86">
        <v>1.4537909610937128</v>
      </c>
      <c r="Y142" s="86">
        <v>1.4537909610937128</v>
      </c>
      <c r="Z142" s="169">
        <v>243</v>
      </c>
      <c r="AA142" s="73"/>
      <c r="AB142" s="87"/>
      <c r="AC142" s="171">
        <v>0</v>
      </c>
      <c r="AD142" s="171">
        <v>0</v>
      </c>
      <c r="AE142" s="169">
        <v>59</v>
      </c>
      <c r="AF142" s="82"/>
      <c r="AG142" s="87"/>
      <c r="AH142" s="86">
        <v>0</v>
      </c>
      <c r="AI142" s="86">
        <v>0</v>
      </c>
      <c r="AJ142" s="186">
        <v>49</v>
      </c>
    </row>
    <row r="143" spans="1:36" x14ac:dyDescent="0.25">
      <c r="A143" s="73">
        <v>140</v>
      </c>
      <c r="B143" s="87" t="s">
        <v>805</v>
      </c>
      <c r="C143" s="87" t="s">
        <v>172</v>
      </c>
      <c r="D143" s="87" t="s">
        <v>173</v>
      </c>
      <c r="E143" s="87" t="s">
        <v>69</v>
      </c>
      <c r="F143" s="84" t="s">
        <v>42</v>
      </c>
      <c r="G143" s="112">
        <f t="shared" si="9"/>
        <v>0</v>
      </c>
      <c r="H143" s="113">
        <f t="shared" si="10"/>
        <v>1</v>
      </c>
      <c r="I143" s="113">
        <f t="shared" si="11"/>
        <v>54.875833595694971</v>
      </c>
      <c r="J143" s="113">
        <f t="shared" si="12"/>
        <v>54.875833595694971</v>
      </c>
      <c r="K143" s="114">
        <f>SUM(Z143,U143,P143,AE143,AJ143)</f>
        <v>416</v>
      </c>
      <c r="L143" s="167">
        <v>0</v>
      </c>
      <c r="M143" s="87">
        <v>0</v>
      </c>
      <c r="N143" s="86">
        <v>0</v>
      </c>
      <c r="O143" s="86">
        <v>0</v>
      </c>
      <c r="P143" s="84">
        <v>57</v>
      </c>
      <c r="Q143" s="82">
        <v>0</v>
      </c>
      <c r="R143" s="87">
        <v>0</v>
      </c>
      <c r="S143" s="86">
        <v>0</v>
      </c>
      <c r="T143" s="86">
        <v>0</v>
      </c>
      <c r="U143" s="84">
        <v>59</v>
      </c>
      <c r="V143" s="73">
        <v>0</v>
      </c>
      <c r="W143" s="87">
        <v>0</v>
      </c>
      <c r="X143" s="87">
        <v>0</v>
      </c>
      <c r="Y143" s="87">
        <v>0</v>
      </c>
      <c r="Z143" s="185">
        <v>0</v>
      </c>
      <c r="AA143" s="73"/>
      <c r="AB143" s="87"/>
      <c r="AC143" s="171"/>
      <c r="AD143" s="171"/>
      <c r="AE143" s="169">
        <v>0</v>
      </c>
      <c r="AF143" s="82"/>
      <c r="AG143" s="87">
        <v>1</v>
      </c>
      <c r="AH143" s="86">
        <v>54.875833595694971</v>
      </c>
      <c r="AI143" s="86">
        <v>54.875833595694971</v>
      </c>
      <c r="AJ143" s="84">
        <v>300</v>
      </c>
    </row>
    <row r="144" spans="1:36" x14ac:dyDescent="0.25">
      <c r="A144" s="73">
        <v>141</v>
      </c>
      <c r="B144" s="87" t="s">
        <v>571</v>
      </c>
      <c r="C144" s="87" t="s">
        <v>80</v>
      </c>
      <c r="D144" s="87" t="s">
        <v>81</v>
      </c>
      <c r="E144" s="87" t="s">
        <v>69</v>
      </c>
      <c r="F144" s="84" t="s">
        <v>42</v>
      </c>
      <c r="G144" s="112">
        <f t="shared" si="9"/>
        <v>2</v>
      </c>
      <c r="H144" s="113">
        <f t="shared" si="10"/>
        <v>0</v>
      </c>
      <c r="I144" s="113">
        <f t="shared" si="11"/>
        <v>16.40792685561772</v>
      </c>
      <c r="J144" s="113">
        <f t="shared" si="12"/>
        <v>16.40792685561772</v>
      </c>
      <c r="K144" s="114">
        <f>SUM(Z144,U144,P144,AE144,AJ144)</f>
        <v>414</v>
      </c>
      <c r="L144" s="167">
        <v>0</v>
      </c>
      <c r="M144" s="87">
        <v>0</v>
      </c>
      <c r="N144" s="86">
        <v>0</v>
      </c>
      <c r="O144" s="86">
        <v>0</v>
      </c>
      <c r="P144" s="84">
        <v>57</v>
      </c>
      <c r="Q144" s="82">
        <v>0</v>
      </c>
      <c r="R144" s="87">
        <v>0</v>
      </c>
      <c r="S144" s="86">
        <v>0</v>
      </c>
      <c r="T144" s="86">
        <v>0</v>
      </c>
      <c r="U144" s="84">
        <v>59</v>
      </c>
      <c r="V144" s="73">
        <v>0</v>
      </c>
      <c r="W144" s="87">
        <v>0</v>
      </c>
      <c r="X144" s="87">
        <v>0</v>
      </c>
      <c r="Y144" s="87">
        <v>0</v>
      </c>
      <c r="Z144" s="185">
        <v>0</v>
      </c>
      <c r="AA144" s="73"/>
      <c r="AB144" s="87"/>
      <c r="AC144" s="171">
        <v>0</v>
      </c>
      <c r="AD144" s="171">
        <v>0</v>
      </c>
      <c r="AE144" s="169">
        <v>0</v>
      </c>
      <c r="AF144" s="82">
        <v>2</v>
      </c>
      <c r="AG144" s="87"/>
      <c r="AH144" s="86">
        <v>16.40792685561772</v>
      </c>
      <c r="AI144" s="86">
        <v>16.40792685561772</v>
      </c>
      <c r="AJ144" s="84">
        <v>298</v>
      </c>
    </row>
    <row r="145" spans="1:36" x14ac:dyDescent="0.25">
      <c r="A145" s="73">
        <v>142</v>
      </c>
      <c r="B145" s="87" t="s">
        <v>594</v>
      </c>
      <c r="C145" s="87" t="s">
        <v>248</v>
      </c>
      <c r="D145" s="87" t="s">
        <v>247</v>
      </c>
      <c r="E145" s="87" t="s">
        <v>71</v>
      </c>
      <c r="F145" s="84" t="s">
        <v>47</v>
      </c>
      <c r="G145" s="112">
        <f t="shared" si="9"/>
        <v>2</v>
      </c>
      <c r="H145" s="113">
        <f t="shared" si="10"/>
        <v>0</v>
      </c>
      <c r="I145" s="113">
        <f t="shared" si="11"/>
        <v>1.3520366277488092</v>
      </c>
      <c r="J145" s="113">
        <f t="shared" si="12"/>
        <v>1.3520366277488092</v>
      </c>
      <c r="K145" s="114">
        <f>SUM(Z145,U145,P145,AE145,AJ145)</f>
        <v>413</v>
      </c>
      <c r="L145" s="167">
        <v>2</v>
      </c>
      <c r="M145" s="87">
        <v>0</v>
      </c>
      <c r="N145" s="86">
        <v>1.3520366277488092</v>
      </c>
      <c r="O145" s="86">
        <v>1.3520366277488092</v>
      </c>
      <c r="P145" s="84">
        <v>259</v>
      </c>
      <c r="Q145" s="82">
        <v>0</v>
      </c>
      <c r="R145" s="87">
        <v>0</v>
      </c>
      <c r="S145" s="86">
        <v>0</v>
      </c>
      <c r="T145" s="86">
        <v>0</v>
      </c>
      <c r="U145" s="84">
        <v>59</v>
      </c>
      <c r="V145" s="82"/>
      <c r="W145" s="87"/>
      <c r="X145" s="86">
        <v>0</v>
      </c>
      <c r="Y145" s="86">
        <v>0</v>
      </c>
      <c r="Z145" s="169">
        <v>46</v>
      </c>
      <c r="AA145" s="73"/>
      <c r="AB145" s="87"/>
      <c r="AC145" s="171">
        <v>0</v>
      </c>
      <c r="AD145" s="171">
        <v>0</v>
      </c>
      <c r="AE145" s="185">
        <v>0</v>
      </c>
      <c r="AF145" s="82"/>
      <c r="AG145" s="87"/>
      <c r="AH145" s="86">
        <v>0</v>
      </c>
      <c r="AI145" s="86">
        <v>0</v>
      </c>
      <c r="AJ145" s="84">
        <v>49</v>
      </c>
    </row>
    <row r="146" spans="1:36" x14ac:dyDescent="0.25">
      <c r="A146" s="73">
        <v>143</v>
      </c>
      <c r="B146" s="87" t="s">
        <v>819</v>
      </c>
      <c r="C146" s="87" t="s">
        <v>359</v>
      </c>
      <c r="D146" s="87" t="s">
        <v>223</v>
      </c>
      <c r="E146" s="87" t="s">
        <v>70</v>
      </c>
      <c r="F146" s="84" t="s">
        <v>38</v>
      </c>
      <c r="G146" s="112">
        <f t="shared" si="9"/>
        <v>1</v>
      </c>
      <c r="H146" s="113">
        <f t="shared" si="10"/>
        <v>0</v>
      </c>
      <c r="I146" s="113">
        <f t="shared" si="11"/>
        <v>1.1860825684982979</v>
      </c>
      <c r="J146" s="113">
        <f t="shared" si="12"/>
        <v>1.1860825684982979</v>
      </c>
      <c r="K146" s="114">
        <f>SUM(Z146,U146,P146,AE146)</f>
        <v>409</v>
      </c>
      <c r="L146" s="167">
        <v>0</v>
      </c>
      <c r="M146" s="87">
        <v>0</v>
      </c>
      <c r="N146" s="86">
        <v>0</v>
      </c>
      <c r="O146" s="86">
        <v>0</v>
      </c>
      <c r="P146" s="84">
        <v>57</v>
      </c>
      <c r="Q146" s="82">
        <v>0</v>
      </c>
      <c r="R146" s="87">
        <v>0</v>
      </c>
      <c r="S146" s="86">
        <v>0</v>
      </c>
      <c r="T146" s="86">
        <v>0</v>
      </c>
      <c r="U146" s="84">
        <v>59</v>
      </c>
      <c r="V146" s="82">
        <v>1</v>
      </c>
      <c r="W146" s="87"/>
      <c r="X146" s="86">
        <v>1.1860825684982979</v>
      </c>
      <c r="Y146" s="86">
        <v>1.1860825684982979</v>
      </c>
      <c r="Z146" s="169">
        <v>234</v>
      </c>
      <c r="AA146" s="73"/>
      <c r="AB146" s="87"/>
      <c r="AC146" s="171">
        <v>0</v>
      </c>
      <c r="AD146" s="171">
        <v>0</v>
      </c>
      <c r="AE146" s="169">
        <v>59</v>
      </c>
      <c r="AF146" s="82"/>
      <c r="AG146" s="87"/>
      <c r="AH146" s="86">
        <v>0</v>
      </c>
      <c r="AI146" s="86">
        <v>0</v>
      </c>
      <c r="AJ146" s="186">
        <v>49</v>
      </c>
    </row>
    <row r="147" spans="1:36" x14ac:dyDescent="0.25">
      <c r="A147" s="73">
        <v>144</v>
      </c>
      <c r="B147" s="87" t="s">
        <v>539</v>
      </c>
      <c r="C147" s="87" t="s">
        <v>110</v>
      </c>
      <c r="D147" s="87" t="s">
        <v>145</v>
      </c>
      <c r="E147" s="87" t="s">
        <v>69</v>
      </c>
      <c r="F147" s="84" t="s">
        <v>39</v>
      </c>
      <c r="G147" s="112">
        <f t="shared" si="9"/>
        <v>0</v>
      </c>
      <c r="H147" s="113">
        <f t="shared" si="10"/>
        <v>1</v>
      </c>
      <c r="I147" s="113">
        <f t="shared" si="11"/>
        <v>15.494446870971769</v>
      </c>
      <c r="J147" s="113">
        <f t="shared" si="12"/>
        <v>15.494446870971769</v>
      </c>
      <c r="K147" s="114">
        <f>SUM(Z147,U147,P147,AE147,AJ147)</f>
        <v>408</v>
      </c>
      <c r="L147" s="167">
        <v>0</v>
      </c>
      <c r="M147" s="87">
        <v>0</v>
      </c>
      <c r="N147" s="86">
        <v>0</v>
      </c>
      <c r="O147" s="86">
        <v>0</v>
      </c>
      <c r="P147" s="186">
        <v>0</v>
      </c>
      <c r="Q147" s="82">
        <v>0</v>
      </c>
      <c r="R147" s="87">
        <v>0</v>
      </c>
      <c r="S147" s="86">
        <v>0</v>
      </c>
      <c r="T147" s="86">
        <v>0</v>
      </c>
      <c r="U147" s="84">
        <v>59</v>
      </c>
      <c r="V147" s="82"/>
      <c r="W147" s="87">
        <v>1</v>
      </c>
      <c r="X147" s="86">
        <v>15.494446870971769</v>
      </c>
      <c r="Y147" s="86">
        <v>15.494446870971769</v>
      </c>
      <c r="Z147" s="169">
        <v>290</v>
      </c>
      <c r="AA147" s="73"/>
      <c r="AB147" s="87"/>
      <c r="AC147" s="171">
        <v>0</v>
      </c>
      <c r="AD147" s="171">
        <v>0</v>
      </c>
      <c r="AE147" s="169">
        <v>59</v>
      </c>
      <c r="AF147" s="192"/>
      <c r="AG147" s="193"/>
      <c r="AH147" s="87"/>
      <c r="AI147" s="87"/>
      <c r="AJ147" s="84">
        <v>0</v>
      </c>
    </row>
    <row r="148" spans="1:36" x14ac:dyDescent="0.25">
      <c r="A148" s="73">
        <v>145</v>
      </c>
      <c r="B148" s="87" t="s">
        <v>651</v>
      </c>
      <c r="C148" s="87" t="s">
        <v>196</v>
      </c>
      <c r="D148" s="87" t="s">
        <v>163</v>
      </c>
      <c r="E148" s="87" t="s">
        <v>69</v>
      </c>
      <c r="F148" s="84" t="s">
        <v>43</v>
      </c>
      <c r="G148" s="112">
        <f t="shared" si="9"/>
        <v>2</v>
      </c>
      <c r="H148" s="113">
        <f t="shared" si="10"/>
        <v>1</v>
      </c>
      <c r="I148" s="113">
        <f t="shared" si="11"/>
        <v>6.6860373063844758</v>
      </c>
      <c r="J148" s="113">
        <f t="shared" si="12"/>
        <v>6.6860373063844758</v>
      </c>
      <c r="K148" s="114">
        <f>SUM(Z148,U148,P148,AE148,AJ148)</f>
        <v>407</v>
      </c>
      <c r="L148" s="167">
        <v>0</v>
      </c>
      <c r="M148" s="87">
        <v>0</v>
      </c>
      <c r="N148" s="86">
        <v>0</v>
      </c>
      <c r="O148" s="86">
        <v>0</v>
      </c>
      <c r="P148" s="186">
        <v>0</v>
      </c>
      <c r="Q148" s="82">
        <v>0</v>
      </c>
      <c r="R148" s="87">
        <v>0</v>
      </c>
      <c r="S148" s="86">
        <v>0</v>
      </c>
      <c r="T148" s="86">
        <v>0</v>
      </c>
      <c r="U148" s="84">
        <v>59</v>
      </c>
      <c r="V148" s="73">
        <v>0</v>
      </c>
      <c r="W148" s="87">
        <v>0</v>
      </c>
      <c r="X148" s="87">
        <v>0</v>
      </c>
      <c r="Y148" s="87">
        <v>0</v>
      </c>
      <c r="Z148" s="169">
        <v>0</v>
      </c>
      <c r="AA148" s="73"/>
      <c r="AB148" s="87"/>
      <c r="AC148" s="171">
        <v>0</v>
      </c>
      <c r="AD148" s="171">
        <v>0</v>
      </c>
      <c r="AE148" s="169">
        <v>59</v>
      </c>
      <c r="AF148" s="82">
        <v>2</v>
      </c>
      <c r="AG148" s="87">
        <v>1</v>
      </c>
      <c r="AH148" s="86">
        <v>6.6860373063844758</v>
      </c>
      <c r="AI148" s="86">
        <v>6.6860373063844758</v>
      </c>
      <c r="AJ148" s="84">
        <v>289</v>
      </c>
    </row>
    <row r="149" spans="1:36" x14ac:dyDescent="0.25">
      <c r="A149" s="73">
        <v>146</v>
      </c>
      <c r="B149" s="87" t="s">
        <v>656</v>
      </c>
      <c r="C149" s="87" t="s">
        <v>204</v>
      </c>
      <c r="D149" s="87" t="s">
        <v>205</v>
      </c>
      <c r="E149" s="87" t="s">
        <v>69</v>
      </c>
      <c r="F149" s="84" t="s">
        <v>40</v>
      </c>
      <c r="G149" s="112">
        <f t="shared" si="9"/>
        <v>0</v>
      </c>
      <c r="H149" s="113">
        <f t="shared" si="10"/>
        <v>2</v>
      </c>
      <c r="I149" s="113">
        <f t="shared" si="11"/>
        <v>14.735274746552452</v>
      </c>
      <c r="J149" s="113">
        <f t="shared" si="12"/>
        <v>14.735274746552452</v>
      </c>
      <c r="K149" s="114">
        <f>SUM(Z149,U149,P149,AE149,AJ149)</f>
        <v>405</v>
      </c>
      <c r="L149" s="167">
        <v>0</v>
      </c>
      <c r="M149" s="87">
        <v>0</v>
      </c>
      <c r="N149" s="86">
        <v>0</v>
      </c>
      <c r="O149" s="86">
        <v>0</v>
      </c>
      <c r="P149" s="84">
        <v>57</v>
      </c>
      <c r="Q149" s="82">
        <v>0</v>
      </c>
      <c r="R149" s="87">
        <v>0</v>
      </c>
      <c r="S149" s="86">
        <v>0</v>
      </c>
      <c r="T149" s="86">
        <v>0</v>
      </c>
      <c r="U149" s="84">
        <v>59</v>
      </c>
      <c r="V149" s="82"/>
      <c r="W149" s="87">
        <v>2</v>
      </c>
      <c r="X149" s="86">
        <v>14.735274746552452</v>
      </c>
      <c r="Y149" s="86">
        <v>14.735274746552452</v>
      </c>
      <c r="Z149" s="169">
        <v>289</v>
      </c>
      <c r="AA149" s="73"/>
      <c r="AB149" s="87"/>
      <c r="AC149" s="171"/>
      <c r="AD149" s="171"/>
      <c r="AE149" s="185">
        <v>0</v>
      </c>
      <c r="AF149" s="73"/>
      <c r="AG149" s="87"/>
      <c r="AH149" s="87"/>
      <c r="AI149" s="87"/>
      <c r="AJ149" s="84">
        <v>0</v>
      </c>
    </row>
    <row r="150" spans="1:36" x14ac:dyDescent="0.25">
      <c r="A150" s="73">
        <v>147</v>
      </c>
      <c r="B150" s="87" t="s">
        <v>612</v>
      </c>
      <c r="C150" s="87" t="s">
        <v>283</v>
      </c>
      <c r="D150" s="87" t="s">
        <v>227</v>
      </c>
      <c r="E150" s="87" t="s">
        <v>1188</v>
      </c>
      <c r="F150" s="84" t="s">
        <v>38</v>
      </c>
      <c r="G150" s="112">
        <f t="shared" si="9"/>
        <v>0</v>
      </c>
      <c r="H150" s="113">
        <f t="shared" si="10"/>
        <v>1</v>
      </c>
      <c r="I150" s="113">
        <f t="shared" si="11"/>
        <v>18.214685167886266</v>
      </c>
      <c r="J150" s="113">
        <f t="shared" si="12"/>
        <v>18.214685167886266</v>
      </c>
      <c r="K150" s="114">
        <f>SUM(Z150,U150,P150,AE150,AJ150)</f>
        <v>404</v>
      </c>
      <c r="L150" s="167">
        <v>0</v>
      </c>
      <c r="M150" s="87">
        <v>1</v>
      </c>
      <c r="N150" s="86">
        <v>18.214685167886266</v>
      </c>
      <c r="O150" s="86">
        <v>18.214685167886266</v>
      </c>
      <c r="P150" s="84">
        <v>296</v>
      </c>
      <c r="Q150" s="73">
        <v>0</v>
      </c>
      <c r="R150" s="87">
        <v>0</v>
      </c>
      <c r="S150" s="87">
        <v>0</v>
      </c>
      <c r="T150" s="87">
        <v>0</v>
      </c>
      <c r="U150" s="186">
        <v>0</v>
      </c>
      <c r="V150" s="73">
        <v>0</v>
      </c>
      <c r="W150" s="87">
        <v>0</v>
      </c>
      <c r="X150" s="87">
        <v>0</v>
      </c>
      <c r="Y150" s="87">
        <v>0</v>
      </c>
      <c r="Z150" s="169">
        <v>0</v>
      </c>
      <c r="AA150" s="73"/>
      <c r="AB150" s="87"/>
      <c r="AC150" s="171">
        <v>0</v>
      </c>
      <c r="AD150" s="171">
        <v>0</v>
      </c>
      <c r="AE150" s="169">
        <v>59</v>
      </c>
      <c r="AF150" s="82"/>
      <c r="AG150" s="87"/>
      <c r="AH150" s="86">
        <v>0</v>
      </c>
      <c r="AI150" s="86">
        <v>0</v>
      </c>
      <c r="AJ150" s="84">
        <v>49</v>
      </c>
    </row>
    <row r="151" spans="1:36" x14ac:dyDescent="0.25">
      <c r="A151" s="73">
        <v>148</v>
      </c>
      <c r="B151" s="87" t="s">
        <v>782</v>
      </c>
      <c r="C151" s="87" t="s">
        <v>250</v>
      </c>
      <c r="D151" s="87" t="s">
        <v>74</v>
      </c>
      <c r="E151" s="87" t="s">
        <v>1188</v>
      </c>
      <c r="F151" s="84" t="s">
        <v>39</v>
      </c>
      <c r="G151" s="112">
        <f t="shared" si="9"/>
        <v>1</v>
      </c>
      <c r="H151" s="113">
        <f t="shared" si="10"/>
        <v>0</v>
      </c>
      <c r="I151" s="113">
        <f t="shared" si="11"/>
        <v>1.9096314047948511</v>
      </c>
      <c r="J151" s="113">
        <f t="shared" si="12"/>
        <v>1.9096314047948511</v>
      </c>
      <c r="K151" s="114">
        <f>SUM(Z151,U151,P151,AE151,AJ151)</f>
        <v>404</v>
      </c>
      <c r="L151" s="167">
        <v>0</v>
      </c>
      <c r="M151" s="87">
        <v>0</v>
      </c>
      <c r="N151" s="86">
        <v>0</v>
      </c>
      <c r="O151" s="86">
        <v>0</v>
      </c>
      <c r="P151" s="84">
        <v>57</v>
      </c>
      <c r="Q151" s="82">
        <v>0</v>
      </c>
      <c r="R151" s="87">
        <v>0</v>
      </c>
      <c r="S151" s="86">
        <v>0</v>
      </c>
      <c r="T151" s="86">
        <v>0</v>
      </c>
      <c r="U151" s="84">
        <v>59</v>
      </c>
      <c r="V151" s="82"/>
      <c r="W151" s="87"/>
      <c r="X151" s="86">
        <v>0</v>
      </c>
      <c r="Y151" s="86">
        <v>0</v>
      </c>
      <c r="Z151" s="169">
        <v>46</v>
      </c>
      <c r="AA151" s="73"/>
      <c r="AB151" s="87"/>
      <c r="AC151" s="171"/>
      <c r="AD151" s="171"/>
      <c r="AE151" s="185">
        <v>0</v>
      </c>
      <c r="AF151" s="82">
        <v>1</v>
      </c>
      <c r="AG151" s="87"/>
      <c r="AH151" s="86">
        <v>1.9096314047948511</v>
      </c>
      <c r="AI151" s="86">
        <v>1.9096314047948511</v>
      </c>
      <c r="AJ151" s="84">
        <v>242</v>
      </c>
    </row>
    <row r="152" spans="1:36" x14ac:dyDescent="0.25">
      <c r="A152" s="73">
        <v>149</v>
      </c>
      <c r="B152" s="87" t="s">
        <v>691</v>
      </c>
      <c r="C152" s="87" t="s">
        <v>254</v>
      </c>
      <c r="D152" s="87" t="s">
        <v>347</v>
      </c>
      <c r="E152" s="87" t="s">
        <v>69</v>
      </c>
      <c r="F152" s="84" t="s">
        <v>48</v>
      </c>
      <c r="G152" s="112">
        <f t="shared" si="9"/>
        <v>2</v>
      </c>
      <c r="H152" s="113">
        <f t="shared" si="10"/>
        <v>0</v>
      </c>
      <c r="I152" s="113">
        <f t="shared" si="11"/>
        <v>1.2</v>
      </c>
      <c r="J152" s="113">
        <f t="shared" si="12"/>
        <v>1.2</v>
      </c>
      <c r="K152" s="114">
        <f>SUM(,U152,P152,AE152,AJ152)</f>
        <v>401</v>
      </c>
      <c r="L152" s="167">
        <v>0</v>
      </c>
      <c r="M152" s="87">
        <v>0</v>
      </c>
      <c r="N152" s="86">
        <v>0</v>
      </c>
      <c r="O152" s="86">
        <v>0</v>
      </c>
      <c r="P152" s="84">
        <v>57</v>
      </c>
      <c r="Q152" s="82">
        <v>0</v>
      </c>
      <c r="R152" s="87">
        <v>0</v>
      </c>
      <c r="S152" s="86">
        <v>0</v>
      </c>
      <c r="T152" s="86">
        <v>0</v>
      </c>
      <c r="U152" s="84">
        <v>59</v>
      </c>
      <c r="V152" s="82"/>
      <c r="W152" s="87"/>
      <c r="X152" s="86">
        <v>0</v>
      </c>
      <c r="Y152" s="86">
        <v>0</v>
      </c>
      <c r="Z152" s="185">
        <v>46</v>
      </c>
      <c r="AA152" s="73"/>
      <c r="AB152" s="87"/>
      <c r="AC152" s="171">
        <v>0</v>
      </c>
      <c r="AD152" s="171">
        <v>0</v>
      </c>
      <c r="AE152" s="169">
        <v>59</v>
      </c>
      <c r="AF152" s="82">
        <v>2</v>
      </c>
      <c r="AG152" s="87"/>
      <c r="AH152" s="86">
        <v>1.2</v>
      </c>
      <c r="AI152" s="86">
        <v>1.2</v>
      </c>
      <c r="AJ152" s="84">
        <v>226</v>
      </c>
    </row>
    <row r="153" spans="1:36" x14ac:dyDescent="0.25">
      <c r="A153" s="73">
        <v>150</v>
      </c>
      <c r="B153" s="87" t="s">
        <v>577</v>
      </c>
      <c r="C153" s="87" t="s">
        <v>254</v>
      </c>
      <c r="D153" s="87" t="s">
        <v>327</v>
      </c>
      <c r="E153" s="87" t="s">
        <v>70</v>
      </c>
      <c r="F153" s="84" t="s">
        <v>46</v>
      </c>
      <c r="G153" s="112">
        <f t="shared" si="9"/>
        <v>2</v>
      </c>
      <c r="H153" s="113">
        <f t="shared" si="10"/>
        <v>0</v>
      </c>
      <c r="I153" s="113">
        <f t="shared" si="11"/>
        <v>1</v>
      </c>
      <c r="J153" s="113">
        <f t="shared" si="12"/>
        <v>1</v>
      </c>
      <c r="K153" s="114">
        <f>SUM(Z153,U153,P153,AE153)</f>
        <v>400</v>
      </c>
      <c r="L153" s="167">
        <v>0</v>
      </c>
      <c r="M153" s="87">
        <v>0</v>
      </c>
      <c r="N153" s="86">
        <v>0</v>
      </c>
      <c r="O153" s="86">
        <v>0</v>
      </c>
      <c r="P153" s="84">
        <v>57</v>
      </c>
      <c r="Q153" s="82">
        <v>0</v>
      </c>
      <c r="R153" s="87">
        <v>0</v>
      </c>
      <c r="S153" s="86">
        <v>0</v>
      </c>
      <c r="T153" s="86">
        <v>0</v>
      </c>
      <c r="U153" s="84">
        <v>59</v>
      </c>
      <c r="V153" s="82">
        <v>2</v>
      </c>
      <c r="W153" s="87"/>
      <c r="X153" s="86">
        <v>1</v>
      </c>
      <c r="Y153" s="86">
        <v>1</v>
      </c>
      <c r="Z153" s="169">
        <v>225</v>
      </c>
      <c r="AA153" s="73"/>
      <c r="AB153" s="87"/>
      <c r="AC153" s="171">
        <v>0</v>
      </c>
      <c r="AD153" s="171">
        <v>0</v>
      </c>
      <c r="AE153" s="169">
        <v>59</v>
      </c>
      <c r="AF153" s="82"/>
      <c r="AG153" s="87"/>
      <c r="AH153" s="86">
        <v>0</v>
      </c>
      <c r="AI153" s="86">
        <v>0</v>
      </c>
      <c r="AJ153" s="186">
        <v>49</v>
      </c>
    </row>
    <row r="154" spans="1:36" x14ac:dyDescent="0.25">
      <c r="A154" s="73">
        <v>151</v>
      </c>
      <c r="B154" s="87" t="s">
        <v>615</v>
      </c>
      <c r="C154" s="87" t="s">
        <v>480</v>
      </c>
      <c r="D154" s="87" t="s">
        <v>252</v>
      </c>
      <c r="E154" s="87" t="s">
        <v>67</v>
      </c>
      <c r="F154" s="84" t="s">
        <v>47</v>
      </c>
      <c r="G154" s="112">
        <f t="shared" si="9"/>
        <v>6</v>
      </c>
      <c r="H154" s="113">
        <f t="shared" si="10"/>
        <v>0</v>
      </c>
      <c r="I154" s="113">
        <f t="shared" si="11"/>
        <v>3.7106774402874563</v>
      </c>
      <c r="J154" s="113">
        <f t="shared" si="12"/>
        <v>3.7106774402874563</v>
      </c>
      <c r="K154" s="114">
        <f t="shared" ref="K154:K185" si="13">SUM(Z154,U154,P154,AE154,AJ154)</f>
        <v>394</v>
      </c>
      <c r="L154" s="167">
        <v>0</v>
      </c>
      <c r="M154" s="87">
        <v>0</v>
      </c>
      <c r="N154" s="86">
        <v>0</v>
      </c>
      <c r="O154" s="86">
        <v>0</v>
      </c>
      <c r="P154" s="84">
        <v>57</v>
      </c>
      <c r="Q154" s="82">
        <v>0</v>
      </c>
      <c r="R154" s="87">
        <v>0</v>
      </c>
      <c r="S154" s="86">
        <v>0</v>
      </c>
      <c r="T154" s="86">
        <v>0</v>
      </c>
      <c r="U154" s="84">
        <v>59</v>
      </c>
      <c r="V154" s="82">
        <v>6</v>
      </c>
      <c r="W154" s="87"/>
      <c r="X154" s="86">
        <v>3.7106774402874563</v>
      </c>
      <c r="Y154" s="86">
        <v>3.7106774402874563</v>
      </c>
      <c r="Z154" s="169">
        <v>278</v>
      </c>
      <c r="AA154" s="73"/>
      <c r="AB154" s="87"/>
      <c r="AC154" s="171">
        <v>0</v>
      </c>
      <c r="AD154" s="171">
        <v>0</v>
      </c>
      <c r="AE154" s="185">
        <v>0</v>
      </c>
      <c r="AF154" s="73"/>
      <c r="AG154" s="87"/>
      <c r="AH154" s="87"/>
      <c r="AI154" s="87"/>
      <c r="AJ154" s="84">
        <v>0</v>
      </c>
    </row>
    <row r="155" spans="1:36" x14ac:dyDescent="0.25">
      <c r="A155" s="73">
        <v>152</v>
      </c>
      <c r="B155" s="87" t="s">
        <v>1213</v>
      </c>
      <c r="C155" s="87" t="s">
        <v>1227</v>
      </c>
      <c r="D155" s="87" t="s">
        <v>416</v>
      </c>
      <c r="E155" s="87" t="s">
        <v>71</v>
      </c>
      <c r="F155" s="84" t="s">
        <v>41</v>
      </c>
      <c r="G155" s="112">
        <f t="shared" si="9"/>
        <v>1</v>
      </c>
      <c r="H155" s="113">
        <f t="shared" si="10"/>
        <v>1</v>
      </c>
      <c r="I155" s="113">
        <f t="shared" si="11"/>
        <v>4.5999999999999996</v>
      </c>
      <c r="J155" s="113">
        <f t="shared" si="12"/>
        <v>4.5999999999999996</v>
      </c>
      <c r="K155" s="114">
        <f t="shared" si="13"/>
        <v>394</v>
      </c>
      <c r="L155" s="154">
        <v>0</v>
      </c>
      <c r="M155" s="87">
        <v>0</v>
      </c>
      <c r="N155" s="87">
        <v>0</v>
      </c>
      <c r="O155" s="87">
        <v>0</v>
      </c>
      <c r="P155" s="84">
        <v>0</v>
      </c>
      <c r="Q155" s="82">
        <v>0</v>
      </c>
      <c r="R155" s="87">
        <v>0</v>
      </c>
      <c r="S155" s="86">
        <v>0</v>
      </c>
      <c r="T155" s="86">
        <v>0</v>
      </c>
      <c r="U155" s="84">
        <v>59</v>
      </c>
      <c r="V155" s="73">
        <v>0</v>
      </c>
      <c r="W155" s="87">
        <v>0</v>
      </c>
      <c r="X155" s="87">
        <v>0</v>
      </c>
      <c r="Y155" s="87">
        <v>0</v>
      </c>
      <c r="Z155" s="169">
        <v>0</v>
      </c>
      <c r="AA155" s="73"/>
      <c r="AB155" s="87"/>
      <c r="AC155" s="171">
        <v>0</v>
      </c>
      <c r="AD155" s="171">
        <v>0</v>
      </c>
      <c r="AE155" s="169">
        <v>59</v>
      </c>
      <c r="AF155" s="82">
        <v>1</v>
      </c>
      <c r="AG155" s="87">
        <v>1</v>
      </c>
      <c r="AH155" s="86">
        <v>4.5999999999999996</v>
      </c>
      <c r="AI155" s="86">
        <v>4.5999999999999996</v>
      </c>
      <c r="AJ155" s="84">
        <v>276</v>
      </c>
    </row>
    <row r="156" spans="1:36" x14ac:dyDescent="0.25">
      <c r="A156" s="73">
        <v>153</v>
      </c>
      <c r="B156" s="87" t="s">
        <v>746</v>
      </c>
      <c r="C156" s="87" t="s">
        <v>285</v>
      </c>
      <c r="D156" s="87" t="s">
        <v>278</v>
      </c>
      <c r="E156" s="87" t="s">
        <v>426</v>
      </c>
      <c r="F156" s="84" t="s">
        <v>49</v>
      </c>
      <c r="G156" s="112">
        <f t="shared" si="9"/>
        <v>1</v>
      </c>
      <c r="H156" s="113">
        <f t="shared" si="10"/>
        <v>1</v>
      </c>
      <c r="I156" s="113">
        <f t="shared" si="11"/>
        <v>4.7693329153149691</v>
      </c>
      <c r="J156" s="113">
        <f t="shared" si="12"/>
        <v>4.7693329153149691</v>
      </c>
      <c r="K156" s="114">
        <f t="shared" si="13"/>
        <v>393</v>
      </c>
      <c r="L156" s="167">
        <v>0</v>
      </c>
      <c r="M156" s="87">
        <v>0</v>
      </c>
      <c r="N156" s="86">
        <v>0</v>
      </c>
      <c r="O156" s="86">
        <v>0</v>
      </c>
      <c r="P156" s="84">
        <v>57</v>
      </c>
      <c r="Q156" s="73">
        <v>0</v>
      </c>
      <c r="R156" s="87">
        <v>0</v>
      </c>
      <c r="S156" s="87">
        <v>0</v>
      </c>
      <c r="T156" s="87">
        <v>0</v>
      </c>
      <c r="U156" s="186">
        <v>0</v>
      </c>
      <c r="V156" s="73">
        <v>0</v>
      </c>
      <c r="W156" s="87">
        <v>0</v>
      </c>
      <c r="X156" s="87">
        <v>0</v>
      </c>
      <c r="Y156" s="87">
        <v>0</v>
      </c>
      <c r="Z156" s="169">
        <v>0</v>
      </c>
      <c r="AA156" s="73"/>
      <c r="AB156" s="87"/>
      <c r="AC156" s="171">
        <v>0</v>
      </c>
      <c r="AD156" s="171">
        <v>0</v>
      </c>
      <c r="AE156" s="169">
        <v>59</v>
      </c>
      <c r="AF156" s="82">
        <v>1</v>
      </c>
      <c r="AG156" s="87">
        <v>1</v>
      </c>
      <c r="AH156" s="86">
        <v>4.7693329153149691</v>
      </c>
      <c r="AI156" s="86">
        <v>4.7693329153149691</v>
      </c>
      <c r="AJ156" s="84">
        <v>277</v>
      </c>
    </row>
    <row r="157" spans="1:36" x14ac:dyDescent="0.25">
      <c r="A157" s="73">
        <v>154</v>
      </c>
      <c r="B157" s="87" t="s">
        <v>874</v>
      </c>
      <c r="C157" s="87" t="s">
        <v>141</v>
      </c>
      <c r="D157" s="87" t="s">
        <v>158</v>
      </c>
      <c r="E157" s="87" t="s">
        <v>69</v>
      </c>
      <c r="F157" s="84" t="s">
        <v>51</v>
      </c>
      <c r="G157" s="112">
        <f t="shared" si="9"/>
        <v>2</v>
      </c>
      <c r="H157" s="113">
        <f t="shared" si="10"/>
        <v>0</v>
      </c>
      <c r="I157" s="113">
        <f t="shared" si="11"/>
        <v>1</v>
      </c>
      <c r="J157" s="113">
        <f t="shared" si="12"/>
        <v>1</v>
      </c>
      <c r="K157" s="114">
        <f t="shared" si="13"/>
        <v>390</v>
      </c>
      <c r="L157" s="167">
        <v>0</v>
      </c>
      <c r="M157" s="87">
        <v>0</v>
      </c>
      <c r="N157" s="86">
        <v>0</v>
      </c>
      <c r="O157" s="86">
        <v>0</v>
      </c>
      <c r="P157" s="84">
        <v>57</v>
      </c>
      <c r="Q157" s="73">
        <v>0</v>
      </c>
      <c r="R157" s="87">
        <v>0</v>
      </c>
      <c r="S157" s="87">
        <v>0</v>
      </c>
      <c r="T157" s="87">
        <v>0</v>
      </c>
      <c r="U157" s="186">
        <v>0</v>
      </c>
      <c r="V157" s="82">
        <v>2</v>
      </c>
      <c r="W157" s="87"/>
      <c r="X157" s="86">
        <v>1</v>
      </c>
      <c r="Y157" s="86">
        <v>1</v>
      </c>
      <c r="Z157" s="169">
        <v>225</v>
      </c>
      <c r="AA157" s="73"/>
      <c r="AB157" s="87"/>
      <c r="AC157" s="171">
        <v>0</v>
      </c>
      <c r="AD157" s="171">
        <v>0</v>
      </c>
      <c r="AE157" s="169">
        <v>59</v>
      </c>
      <c r="AF157" s="82"/>
      <c r="AG157" s="87"/>
      <c r="AH157" s="86">
        <v>0</v>
      </c>
      <c r="AI157" s="86">
        <v>0</v>
      </c>
      <c r="AJ157" s="84">
        <v>49</v>
      </c>
    </row>
    <row r="158" spans="1:36" x14ac:dyDescent="0.25">
      <c r="A158" s="73">
        <v>155</v>
      </c>
      <c r="B158" s="87" t="s">
        <v>756</v>
      </c>
      <c r="C158" s="87" t="s">
        <v>402</v>
      </c>
      <c r="D158" s="87" t="s">
        <v>111</v>
      </c>
      <c r="E158" s="87" t="s">
        <v>69</v>
      </c>
      <c r="F158" s="84" t="s">
        <v>41</v>
      </c>
      <c r="G158" s="112">
        <f t="shared" si="9"/>
        <v>0</v>
      </c>
      <c r="H158" s="113">
        <f t="shared" si="10"/>
        <v>1</v>
      </c>
      <c r="I158" s="113">
        <f t="shared" si="11"/>
        <v>63.981179129415324</v>
      </c>
      <c r="J158" s="113">
        <f t="shared" si="12"/>
        <v>63.981179129415324</v>
      </c>
      <c r="K158" s="114">
        <f t="shared" si="13"/>
        <v>389</v>
      </c>
      <c r="L158" s="167">
        <v>0</v>
      </c>
      <c r="M158" s="87">
        <v>0</v>
      </c>
      <c r="N158" s="86">
        <v>0</v>
      </c>
      <c r="O158" s="86">
        <v>0</v>
      </c>
      <c r="P158" s="84">
        <v>0</v>
      </c>
      <c r="Q158" s="73">
        <v>0</v>
      </c>
      <c r="R158" s="87">
        <v>0</v>
      </c>
      <c r="S158" s="87">
        <v>0</v>
      </c>
      <c r="T158" s="87">
        <v>0</v>
      </c>
      <c r="U158" s="186">
        <v>0</v>
      </c>
      <c r="V158" s="82">
        <v>0</v>
      </c>
      <c r="W158" s="87">
        <v>0</v>
      </c>
      <c r="X158" s="86">
        <v>0</v>
      </c>
      <c r="Y158" s="86">
        <v>0</v>
      </c>
      <c r="Z158" s="169">
        <v>46</v>
      </c>
      <c r="AA158" s="73"/>
      <c r="AB158" s="87">
        <v>1</v>
      </c>
      <c r="AC158" s="171">
        <v>63.981179129415324</v>
      </c>
      <c r="AD158" s="171">
        <v>63.981179129415324</v>
      </c>
      <c r="AE158" s="169">
        <v>294</v>
      </c>
      <c r="AF158" s="82"/>
      <c r="AG158" s="87"/>
      <c r="AH158" s="86">
        <v>0</v>
      </c>
      <c r="AI158" s="86">
        <v>0</v>
      </c>
      <c r="AJ158" s="84">
        <v>49</v>
      </c>
    </row>
    <row r="159" spans="1:36" x14ac:dyDescent="0.25">
      <c r="A159" s="73">
        <v>156</v>
      </c>
      <c r="B159" s="87" t="s">
        <v>1180</v>
      </c>
      <c r="C159" s="87" t="s">
        <v>136</v>
      </c>
      <c r="D159" s="87" t="s">
        <v>158</v>
      </c>
      <c r="E159" s="87" t="s">
        <v>69</v>
      </c>
      <c r="F159" s="84" t="s">
        <v>40</v>
      </c>
      <c r="G159" s="112">
        <f t="shared" si="9"/>
        <v>1</v>
      </c>
      <c r="H159" s="113">
        <f t="shared" si="10"/>
        <v>0</v>
      </c>
      <c r="I159" s="113">
        <f t="shared" si="11"/>
        <v>0.78195191700812661</v>
      </c>
      <c r="J159" s="113">
        <f t="shared" si="12"/>
        <v>0.78195191700812661</v>
      </c>
      <c r="K159" s="114">
        <f t="shared" si="13"/>
        <v>388</v>
      </c>
      <c r="L159" s="167">
        <v>0</v>
      </c>
      <c r="M159" s="87">
        <v>0</v>
      </c>
      <c r="N159" s="86">
        <v>0</v>
      </c>
      <c r="O159" s="86">
        <v>0</v>
      </c>
      <c r="P159" s="84">
        <v>57</v>
      </c>
      <c r="Q159" s="82">
        <v>0</v>
      </c>
      <c r="R159" s="87">
        <v>0</v>
      </c>
      <c r="S159" s="86">
        <v>0</v>
      </c>
      <c r="T159" s="86">
        <v>0</v>
      </c>
      <c r="U159" s="84">
        <v>59</v>
      </c>
      <c r="V159" s="82">
        <v>1</v>
      </c>
      <c r="W159" s="87"/>
      <c r="X159" s="86">
        <v>0.78195191700812661</v>
      </c>
      <c r="Y159" s="86">
        <v>0.78195191700812661</v>
      </c>
      <c r="Z159" s="169">
        <v>213</v>
      </c>
      <c r="AA159" s="73"/>
      <c r="AB159" s="87"/>
      <c r="AC159" s="171">
        <v>0</v>
      </c>
      <c r="AD159" s="171">
        <v>0</v>
      </c>
      <c r="AE159" s="169">
        <v>59</v>
      </c>
      <c r="AF159" s="73"/>
      <c r="AG159" s="87"/>
      <c r="AH159" s="87"/>
      <c r="AI159" s="87"/>
      <c r="AJ159" s="186">
        <v>0</v>
      </c>
    </row>
    <row r="160" spans="1:36" x14ac:dyDescent="0.25">
      <c r="A160" s="73">
        <v>157</v>
      </c>
      <c r="B160" s="87" t="s">
        <v>1149</v>
      </c>
      <c r="C160" s="87" t="s">
        <v>1157</v>
      </c>
      <c r="D160" s="87" t="s">
        <v>1158</v>
      </c>
      <c r="E160" s="87" t="s">
        <v>69</v>
      </c>
      <c r="F160" s="84" t="s">
        <v>38</v>
      </c>
      <c r="G160" s="112">
        <f t="shared" si="9"/>
        <v>0</v>
      </c>
      <c r="H160" s="113">
        <f t="shared" si="10"/>
        <v>1</v>
      </c>
      <c r="I160" s="113">
        <f t="shared" si="11"/>
        <v>7.2062096942208456</v>
      </c>
      <c r="J160" s="113">
        <f t="shared" si="12"/>
        <v>7.2062096942208456</v>
      </c>
      <c r="K160" s="114">
        <f t="shared" si="13"/>
        <v>386</v>
      </c>
      <c r="L160" s="167">
        <v>0</v>
      </c>
      <c r="M160" s="87">
        <v>1</v>
      </c>
      <c r="N160" s="86">
        <v>7.2062096942208456</v>
      </c>
      <c r="O160" s="86">
        <v>7.2062096942208456</v>
      </c>
      <c r="P160" s="84">
        <v>281</v>
      </c>
      <c r="Q160" s="82">
        <v>0</v>
      </c>
      <c r="R160" s="87">
        <v>0</v>
      </c>
      <c r="S160" s="86">
        <v>0</v>
      </c>
      <c r="T160" s="86">
        <v>0</v>
      </c>
      <c r="U160" s="84">
        <v>59</v>
      </c>
      <c r="V160" s="82"/>
      <c r="W160" s="87"/>
      <c r="X160" s="86">
        <v>0</v>
      </c>
      <c r="Y160" s="86">
        <v>0</v>
      </c>
      <c r="Z160" s="169">
        <v>46</v>
      </c>
      <c r="AA160" s="73"/>
      <c r="AB160" s="87"/>
      <c r="AC160" s="171"/>
      <c r="AD160" s="171"/>
      <c r="AE160" s="169">
        <v>0</v>
      </c>
      <c r="AF160" s="73"/>
      <c r="AG160" s="87"/>
      <c r="AH160" s="87"/>
      <c r="AI160" s="87"/>
      <c r="AJ160" s="186">
        <v>0</v>
      </c>
    </row>
    <row r="161" spans="1:36" x14ac:dyDescent="0.25">
      <c r="A161" s="73">
        <v>158</v>
      </c>
      <c r="B161" s="87" t="s">
        <v>554</v>
      </c>
      <c r="C161" s="87" t="s">
        <v>103</v>
      </c>
      <c r="D161" s="87" t="s">
        <v>368</v>
      </c>
      <c r="E161" s="87" t="s">
        <v>69</v>
      </c>
      <c r="F161" s="84" t="s">
        <v>45</v>
      </c>
      <c r="G161" s="112">
        <f t="shared" si="9"/>
        <v>1</v>
      </c>
      <c r="H161" s="113">
        <f t="shared" si="10"/>
        <v>0</v>
      </c>
      <c r="I161" s="113">
        <f t="shared" si="11"/>
        <v>0.5</v>
      </c>
      <c r="J161" s="113">
        <f t="shared" si="12"/>
        <v>0.5</v>
      </c>
      <c r="K161" s="114">
        <f t="shared" si="13"/>
        <v>379</v>
      </c>
      <c r="L161" s="167">
        <v>0</v>
      </c>
      <c r="M161" s="87">
        <v>0</v>
      </c>
      <c r="N161" s="86">
        <v>0</v>
      </c>
      <c r="O161" s="86">
        <v>0</v>
      </c>
      <c r="P161" s="84">
        <v>57</v>
      </c>
      <c r="Q161" s="82">
        <v>0</v>
      </c>
      <c r="R161" s="87">
        <v>0</v>
      </c>
      <c r="S161" s="86">
        <v>0</v>
      </c>
      <c r="T161" s="86">
        <v>0</v>
      </c>
      <c r="U161" s="84">
        <v>59</v>
      </c>
      <c r="V161" s="82">
        <v>1</v>
      </c>
      <c r="W161" s="87"/>
      <c r="X161" s="86">
        <v>0.5</v>
      </c>
      <c r="Y161" s="86">
        <v>0.5</v>
      </c>
      <c r="Z161" s="169">
        <v>204</v>
      </c>
      <c r="AA161" s="73"/>
      <c r="AB161" s="87"/>
      <c r="AC161" s="171">
        <v>0</v>
      </c>
      <c r="AD161" s="171">
        <v>0</v>
      </c>
      <c r="AE161" s="169">
        <v>59</v>
      </c>
      <c r="AF161" s="73"/>
      <c r="AG161" s="87"/>
      <c r="AH161" s="87"/>
      <c r="AI161" s="87"/>
      <c r="AJ161" s="186">
        <v>0</v>
      </c>
    </row>
    <row r="162" spans="1:36" x14ac:dyDescent="0.25">
      <c r="A162" s="73">
        <v>159</v>
      </c>
      <c r="B162" s="87" t="s">
        <v>1092</v>
      </c>
      <c r="C162" s="87" t="s">
        <v>183</v>
      </c>
      <c r="D162" s="87" t="s">
        <v>1095</v>
      </c>
      <c r="E162" s="87" t="s">
        <v>426</v>
      </c>
      <c r="F162" s="84" t="s">
        <v>47</v>
      </c>
      <c r="G162" s="112">
        <f t="shared" si="9"/>
        <v>2</v>
      </c>
      <c r="H162" s="113">
        <f t="shared" si="10"/>
        <v>0</v>
      </c>
      <c r="I162" s="113">
        <f t="shared" si="11"/>
        <v>2.8318745920667023</v>
      </c>
      <c r="J162" s="113">
        <f t="shared" si="12"/>
        <v>2.8318745920667023</v>
      </c>
      <c r="K162" s="114">
        <f t="shared" si="13"/>
        <v>378</v>
      </c>
      <c r="L162" s="167">
        <v>0</v>
      </c>
      <c r="M162" s="87">
        <v>0</v>
      </c>
      <c r="N162" s="86">
        <v>0</v>
      </c>
      <c r="O162" s="86">
        <v>0</v>
      </c>
      <c r="P162" s="84">
        <v>57</v>
      </c>
      <c r="Q162" s="82">
        <v>0</v>
      </c>
      <c r="R162" s="87">
        <v>0</v>
      </c>
      <c r="S162" s="86">
        <v>0</v>
      </c>
      <c r="T162" s="86">
        <v>0</v>
      </c>
      <c r="U162" s="84">
        <v>59</v>
      </c>
      <c r="V162" s="82">
        <v>2</v>
      </c>
      <c r="W162" s="87"/>
      <c r="X162" s="86">
        <v>2.8318745920667023</v>
      </c>
      <c r="Y162" s="86">
        <v>2.8318745920667023</v>
      </c>
      <c r="Z162" s="169">
        <v>262</v>
      </c>
      <c r="AA162" s="73"/>
      <c r="AB162" s="87"/>
      <c r="AC162" s="171"/>
      <c r="AD162" s="171"/>
      <c r="AE162" s="169">
        <v>0</v>
      </c>
      <c r="AF162" s="73"/>
      <c r="AG162" s="87"/>
      <c r="AH162" s="87"/>
      <c r="AI162" s="87"/>
      <c r="AJ162" s="186">
        <v>0</v>
      </c>
    </row>
    <row r="163" spans="1:36" x14ac:dyDescent="0.25">
      <c r="A163" s="73">
        <v>160</v>
      </c>
      <c r="B163" s="87" t="s">
        <v>603</v>
      </c>
      <c r="C163" s="87" t="s">
        <v>341</v>
      </c>
      <c r="D163" s="87" t="s">
        <v>342</v>
      </c>
      <c r="E163" s="87" t="s">
        <v>69</v>
      </c>
      <c r="F163" s="84" t="s">
        <v>46</v>
      </c>
      <c r="G163" s="112">
        <f t="shared" si="9"/>
        <v>1</v>
      </c>
      <c r="H163" s="113">
        <f t="shared" si="10"/>
        <v>0</v>
      </c>
      <c r="I163" s="113">
        <f t="shared" si="11"/>
        <v>0.6</v>
      </c>
      <c r="J163" s="113">
        <f t="shared" si="12"/>
        <v>0.6</v>
      </c>
      <c r="K163" s="114">
        <f t="shared" si="13"/>
        <v>373</v>
      </c>
      <c r="L163" s="167">
        <v>0</v>
      </c>
      <c r="M163" s="87">
        <v>0</v>
      </c>
      <c r="N163" s="86">
        <v>0</v>
      </c>
      <c r="O163" s="86">
        <v>0</v>
      </c>
      <c r="P163" s="84">
        <v>57</v>
      </c>
      <c r="Q163" s="82">
        <v>0</v>
      </c>
      <c r="R163" s="87">
        <v>0</v>
      </c>
      <c r="S163" s="86">
        <v>0</v>
      </c>
      <c r="T163" s="86">
        <v>0</v>
      </c>
      <c r="U163" s="84">
        <v>59</v>
      </c>
      <c r="V163" s="82">
        <v>1</v>
      </c>
      <c r="W163" s="87"/>
      <c r="X163" s="86">
        <v>0.6</v>
      </c>
      <c r="Y163" s="86">
        <v>0.6</v>
      </c>
      <c r="Z163" s="169">
        <v>208</v>
      </c>
      <c r="AA163" s="73"/>
      <c r="AB163" s="87"/>
      <c r="AC163" s="171">
        <v>0</v>
      </c>
      <c r="AD163" s="171">
        <v>0</v>
      </c>
      <c r="AE163" s="185">
        <v>0</v>
      </c>
      <c r="AF163" s="82"/>
      <c r="AG163" s="87"/>
      <c r="AH163" s="86">
        <v>0</v>
      </c>
      <c r="AI163" s="86">
        <v>0</v>
      </c>
      <c r="AJ163" s="84">
        <v>49</v>
      </c>
    </row>
    <row r="164" spans="1:36" x14ac:dyDescent="0.25">
      <c r="A164" s="73">
        <v>161</v>
      </c>
      <c r="B164" s="87" t="s">
        <v>1235</v>
      </c>
      <c r="C164" s="87" t="s">
        <v>1253</v>
      </c>
      <c r="D164" s="87" t="s">
        <v>112</v>
      </c>
      <c r="E164" s="87" t="s">
        <v>69</v>
      </c>
      <c r="F164" s="84" t="s">
        <v>47</v>
      </c>
      <c r="G164" s="112">
        <f t="shared" si="9"/>
        <v>1</v>
      </c>
      <c r="H164" s="113">
        <f t="shared" si="10"/>
        <v>1</v>
      </c>
      <c r="I164" s="113">
        <f t="shared" si="11"/>
        <v>9.2311713035817498</v>
      </c>
      <c r="J164" s="113">
        <f t="shared" si="12"/>
        <v>9.2311713035817498</v>
      </c>
      <c r="K164" s="114">
        <f t="shared" si="13"/>
        <v>373</v>
      </c>
      <c r="L164" s="154">
        <v>0</v>
      </c>
      <c r="M164" s="87">
        <v>0</v>
      </c>
      <c r="N164" s="87">
        <v>0</v>
      </c>
      <c r="O164" s="87">
        <v>0</v>
      </c>
      <c r="P164" s="84">
        <v>0</v>
      </c>
      <c r="Q164" s="82">
        <v>0</v>
      </c>
      <c r="R164" s="87">
        <v>0</v>
      </c>
      <c r="S164" s="86">
        <v>0</v>
      </c>
      <c r="T164" s="86">
        <v>0</v>
      </c>
      <c r="U164" s="84">
        <v>59</v>
      </c>
      <c r="V164" s="82"/>
      <c r="W164" s="87"/>
      <c r="X164" s="86">
        <v>0</v>
      </c>
      <c r="Y164" s="86">
        <v>0</v>
      </c>
      <c r="Z164" s="169">
        <v>46</v>
      </c>
      <c r="AA164" s="73">
        <v>1</v>
      </c>
      <c r="AB164" s="87">
        <v>1</v>
      </c>
      <c r="AC164" s="171">
        <v>9.2311713035817498</v>
      </c>
      <c r="AD164" s="171">
        <v>9.2311713035817498</v>
      </c>
      <c r="AE164" s="169">
        <v>268</v>
      </c>
      <c r="AF164" s="73"/>
      <c r="AG164" s="87"/>
      <c r="AH164" s="87"/>
      <c r="AI164" s="87"/>
      <c r="AJ164" s="186">
        <v>0</v>
      </c>
    </row>
    <row r="165" spans="1:36" x14ac:dyDescent="0.25">
      <c r="A165" s="73">
        <v>162</v>
      </c>
      <c r="B165" s="87" t="s">
        <v>550</v>
      </c>
      <c r="C165" s="87" t="s">
        <v>196</v>
      </c>
      <c r="D165" s="87" t="s">
        <v>329</v>
      </c>
      <c r="E165" s="87" t="s">
        <v>426</v>
      </c>
      <c r="F165" s="84" t="s">
        <v>46</v>
      </c>
      <c r="G165" s="112">
        <f t="shared" si="9"/>
        <v>0</v>
      </c>
      <c r="H165" s="113">
        <f t="shared" si="10"/>
        <v>1</v>
      </c>
      <c r="I165" s="113">
        <f t="shared" si="11"/>
        <v>2.1018921401114521</v>
      </c>
      <c r="J165" s="113">
        <f t="shared" si="12"/>
        <v>2.1018921401114521</v>
      </c>
      <c r="K165" s="114">
        <f t="shared" si="13"/>
        <v>369</v>
      </c>
      <c r="L165" s="167">
        <v>0</v>
      </c>
      <c r="M165" s="87">
        <v>0</v>
      </c>
      <c r="N165" s="86">
        <v>0</v>
      </c>
      <c r="O165" s="86">
        <v>0</v>
      </c>
      <c r="P165" s="84">
        <v>57</v>
      </c>
      <c r="Q165" s="82">
        <v>0</v>
      </c>
      <c r="R165" s="87">
        <v>0</v>
      </c>
      <c r="S165" s="86">
        <v>0</v>
      </c>
      <c r="T165" s="86">
        <v>0</v>
      </c>
      <c r="U165" s="84">
        <v>59</v>
      </c>
      <c r="V165" s="73">
        <v>0</v>
      </c>
      <c r="W165" s="87">
        <v>0</v>
      </c>
      <c r="X165" s="87">
        <v>0</v>
      </c>
      <c r="Y165" s="87">
        <v>0</v>
      </c>
      <c r="Z165" s="169">
        <v>0</v>
      </c>
      <c r="AA165" s="73"/>
      <c r="AB165" s="87">
        <v>1</v>
      </c>
      <c r="AC165" s="171">
        <v>2.1018921401114521</v>
      </c>
      <c r="AD165" s="171">
        <v>2.1018921401114521</v>
      </c>
      <c r="AE165" s="169">
        <v>253</v>
      </c>
      <c r="AF165" s="73"/>
      <c r="AG165" s="87"/>
      <c r="AH165" s="87"/>
      <c r="AI165" s="87"/>
      <c r="AJ165" s="186">
        <v>0</v>
      </c>
    </row>
    <row r="166" spans="1:36" x14ac:dyDescent="0.25">
      <c r="A166" s="73">
        <v>163</v>
      </c>
      <c r="B166" s="87" t="s">
        <v>737</v>
      </c>
      <c r="C166" s="87" t="s">
        <v>82</v>
      </c>
      <c r="D166" s="87" t="s">
        <v>367</v>
      </c>
      <c r="E166" s="87" t="s">
        <v>70</v>
      </c>
      <c r="F166" s="84" t="s">
        <v>45</v>
      </c>
      <c r="G166" s="112">
        <f t="shared" si="9"/>
        <v>1</v>
      </c>
      <c r="H166" s="113">
        <f t="shared" si="10"/>
        <v>0</v>
      </c>
      <c r="I166" s="113">
        <f t="shared" si="11"/>
        <v>0.7013792469278527</v>
      </c>
      <c r="J166" s="113">
        <f t="shared" si="12"/>
        <v>0.7013792469278527</v>
      </c>
      <c r="K166" s="114">
        <f t="shared" si="13"/>
        <v>369</v>
      </c>
      <c r="L166" s="167">
        <v>0</v>
      </c>
      <c r="M166" s="87">
        <v>0</v>
      </c>
      <c r="N166" s="86">
        <v>0</v>
      </c>
      <c r="O166" s="86">
        <v>0</v>
      </c>
      <c r="P166" s="84">
        <v>57</v>
      </c>
      <c r="Q166" s="73">
        <v>0</v>
      </c>
      <c r="R166" s="87">
        <v>0</v>
      </c>
      <c r="S166" s="87">
        <v>0</v>
      </c>
      <c r="T166" s="87">
        <v>0</v>
      </c>
      <c r="U166" s="186">
        <v>0</v>
      </c>
      <c r="V166" s="73"/>
      <c r="W166" s="87"/>
      <c r="X166" s="86">
        <v>0</v>
      </c>
      <c r="Y166" s="86">
        <v>0</v>
      </c>
      <c r="Z166" s="169">
        <v>46</v>
      </c>
      <c r="AA166" s="73"/>
      <c r="AB166" s="87"/>
      <c r="AC166" s="171">
        <v>0</v>
      </c>
      <c r="AD166" s="171">
        <v>0</v>
      </c>
      <c r="AE166" s="169">
        <v>59</v>
      </c>
      <c r="AF166" s="82">
        <v>1</v>
      </c>
      <c r="AG166" s="87"/>
      <c r="AH166" s="86">
        <v>0.7013792469278527</v>
      </c>
      <c r="AI166" s="86">
        <v>0.7013792469278527</v>
      </c>
      <c r="AJ166" s="84">
        <v>207</v>
      </c>
    </row>
    <row r="167" spans="1:36" x14ac:dyDescent="0.25">
      <c r="A167" s="73">
        <v>164</v>
      </c>
      <c r="B167" s="87" t="s">
        <v>864</v>
      </c>
      <c r="C167" s="87" t="s">
        <v>78</v>
      </c>
      <c r="D167" s="87" t="s">
        <v>79</v>
      </c>
      <c r="E167" s="87" t="s">
        <v>69</v>
      </c>
      <c r="F167" s="84" t="s">
        <v>43</v>
      </c>
      <c r="G167" s="112">
        <f t="shared" si="9"/>
        <v>1</v>
      </c>
      <c r="H167" s="113">
        <f t="shared" si="10"/>
        <v>0</v>
      </c>
      <c r="I167" s="113">
        <f t="shared" si="11"/>
        <v>1.9096314047948511</v>
      </c>
      <c r="J167" s="113">
        <f t="shared" si="12"/>
        <v>1.9096314047948511</v>
      </c>
      <c r="K167" s="114">
        <f t="shared" si="13"/>
        <v>366</v>
      </c>
      <c r="L167" s="167">
        <v>0</v>
      </c>
      <c r="M167" s="87">
        <v>0</v>
      </c>
      <c r="N167" s="86">
        <v>0</v>
      </c>
      <c r="O167" s="86">
        <v>0</v>
      </c>
      <c r="P167" s="186">
        <v>0</v>
      </c>
      <c r="Q167" s="82">
        <v>1</v>
      </c>
      <c r="R167" s="87">
        <v>0</v>
      </c>
      <c r="S167" s="86">
        <v>1.9096314047948511</v>
      </c>
      <c r="T167" s="86">
        <v>1.9096314047948511</v>
      </c>
      <c r="U167" s="84">
        <v>261</v>
      </c>
      <c r="V167" s="82"/>
      <c r="W167" s="87"/>
      <c r="X167" s="86">
        <v>0</v>
      </c>
      <c r="Y167" s="86">
        <v>0</v>
      </c>
      <c r="Z167" s="169">
        <v>46</v>
      </c>
      <c r="AA167" s="73"/>
      <c r="AB167" s="87"/>
      <c r="AC167" s="171">
        <v>0</v>
      </c>
      <c r="AD167" s="171">
        <v>0</v>
      </c>
      <c r="AE167" s="169">
        <v>59</v>
      </c>
      <c r="AF167" s="73"/>
      <c r="AG167" s="87"/>
      <c r="AH167" s="87"/>
      <c r="AI167" s="87"/>
      <c r="AJ167" s="84">
        <v>0</v>
      </c>
    </row>
    <row r="168" spans="1:36" x14ac:dyDescent="0.25">
      <c r="A168" s="73">
        <v>165</v>
      </c>
      <c r="B168" s="87" t="s">
        <v>982</v>
      </c>
      <c r="C168" s="87" t="s">
        <v>989</v>
      </c>
      <c r="D168" s="87" t="s">
        <v>334</v>
      </c>
      <c r="E168" s="87" t="s">
        <v>69</v>
      </c>
      <c r="F168" s="84" t="s">
        <v>40</v>
      </c>
      <c r="G168" s="112">
        <f t="shared" si="9"/>
        <v>0</v>
      </c>
      <c r="H168" s="113">
        <f t="shared" si="10"/>
        <v>1</v>
      </c>
      <c r="I168" s="113">
        <f t="shared" si="11"/>
        <v>111</v>
      </c>
      <c r="J168" s="113">
        <f t="shared" si="12"/>
        <v>111</v>
      </c>
      <c r="K168" s="114">
        <f t="shared" si="13"/>
        <v>359</v>
      </c>
      <c r="L168" s="167">
        <v>0</v>
      </c>
      <c r="M168" s="87">
        <v>0</v>
      </c>
      <c r="N168" s="86">
        <v>0</v>
      </c>
      <c r="O168" s="86">
        <v>0</v>
      </c>
      <c r="P168" s="186">
        <v>0</v>
      </c>
      <c r="Q168" s="73">
        <v>0</v>
      </c>
      <c r="R168" s="87">
        <v>0</v>
      </c>
      <c r="S168" s="87">
        <v>0</v>
      </c>
      <c r="T168" s="87">
        <v>0</v>
      </c>
      <c r="U168" s="84">
        <v>0</v>
      </c>
      <c r="V168" s="82"/>
      <c r="W168" s="87">
        <v>1</v>
      </c>
      <c r="X168" s="86">
        <v>111</v>
      </c>
      <c r="Y168" s="86">
        <v>111</v>
      </c>
      <c r="Z168" s="169">
        <v>300</v>
      </c>
      <c r="AA168" s="73"/>
      <c r="AB168" s="87"/>
      <c r="AC168" s="171">
        <v>0</v>
      </c>
      <c r="AD168" s="171">
        <v>0</v>
      </c>
      <c r="AE168" s="169">
        <v>59</v>
      </c>
      <c r="AF168" s="73"/>
      <c r="AG168" s="87"/>
      <c r="AH168" s="87"/>
      <c r="AI168" s="87"/>
      <c r="AJ168" s="84">
        <v>0</v>
      </c>
    </row>
    <row r="169" spans="1:36" x14ac:dyDescent="0.25">
      <c r="A169" s="73">
        <v>166</v>
      </c>
      <c r="B169" s="87" t="s">
        <v>589</v>
      </c>
      <c r="C169" s="87" t="s">
        <v>392</v>
      </c>
      <c r="D169" s="87" t="s">
        <v>243</v>
      </c>
      <c r="E169" s="87" t="s">
        <v>70</v>
      </c>
      <c r="F169" s="84" t="s">
        <v>51</v>
      </c>
      <c r="G169" s="112">
        <f t="shared" si="9"/>
        <v>4</v>
      </c>
      <c r="H169" s="113">
        <f t="shared" si="10"/>
        <v>0</v>
      </c>
      <c r="I169" s="113">
        <f t="shared" si="11"/>
        <v>2</v>
      </c>
      <c r="J169" s="113">
        <f t="shared" si="12"/>
        <v>2</v>
      </c>
      <c r="K169" s="114">
        <f t="shared" si="13"/>
        <v>358</v>
      </c>
      <c r="L169" s="167">
        <v>0</v>
      </c>
      <c r="M169" s="87">
        <v>0</v>
      </c>
      <c r="N169" s="86">
        <v>0</v>
      </c>
      <c r="O169" s="86">
        <v>0</v>
      </c>
      <c r="P169" s="84">
        <v>57</v>
      </c>
      <c r="Q169" s="73">
        <v>0</v>
      </c>
      <c r="R169" s="87">
        <v>0</v>
      </c>
      <c r="S169" s="87">
        <v>0</v>
      </c>
      <c r="T169" s="87">
        <v>0</v>
      </c>
      <c r="U169" s="84">
        <v>0</v>
      </c>
      <c r="V169" s="82">
        <v>4</v>
      </c>
      <c r="W169" s="87"/>
      <c r="X169" s="86">
        <v>2</v>
      </c>
      <c r="Y169" s="86">
        <v>2</v>
      </c>
      <c r="Z169" s="169">
        <v>252</v>
      </c>
      <c r="AA169" s="73"/>
      <c r="AB169" s="87"/>
      <c r="AC169" s="171">
        <v>0</v>
      </c>
      <c r="AD169" s="171">
        <v>0</v>
      </c>
      <c r="AE169" s="185">
        <v>0</v>
      </c>
      <c r="AF169" s="82"/>
      <c r="AG169" s="87"/>
      <c r="AH169" s="86">
        <v>0</v>
      </c>
      <c r="AI169" s="86">
        <v>0</v>
      </c>
      <c r="AJ169" s="84">
        <v>49</v>
      </c>
    </row>
    <row r="170" spans="1:36" x14ac:dyDescent="0.25">
      <c r="A170" s="73">
        <v>167</v>
      </c>
      <c r="B170" s="87" t="s">
        <v>566</v>
      </c>
      <c r="C170" s="87" t="s">
        <v>304</v>
      </c>
      <c r="D170" s="87" t="s">
        <v>305</v>
      </c>
      <c r="E170" s="87" t="s">
        <v>426</v>
      </c>
      <c r="F170" s="84" t="s">
        <v>37</v>
      </c>
      <c r="G170" s="112">
        <f t="shared" si="9"/>
        <v>3</v>
      </c>
      <c r="H170" s="113">
        <f t="shared" si="10"/>
        <v>0</v>
      </c>
      <c r="I170" s="113">
        <f t="shared" si="11"/>
        <v>1.7999999999999998</v>
      </c>
      <c r="J170" s="113">
        <f t="shared" si="12"/>
        <v>1.7999999999999998</v>
      </c>
      <c r="K170" s="114">
        <f t="shared" si="13"/>
        <v>355</v>
      </c>
      <c r="L170" s="167">
        <v>0</v>
      </c>
      <c r="M170" s="87">
        <v>0</v>
      </c>
      <c r="N170" s="86">
        <v>0</v>
      </c>
      <c r="O170" s="86">
        <v>0</v>
      </c>
      <c r="P170" s="84">
        <v>57</v>
      </c>
      <c r="Q170" s="73">
        <v>0</v>
      </c>
      <c r="R170" s="87">
        <v>0</v>
      </c>
      <c r="S170" s="87">
        <v>0</v>
      </c>
      <c r="T170" s="87">
        <v>0</v>
      </c>
      <c r="U170" s="84">
        <v>0</v>
      </c>
      <c r="V170" s="82">
        <v>3</v>
      </c>
      <c r="W170" s="87"/>
      <c r="X170" s="86">
        <v>1.7999999999999998</v>
      </c>
      <c r="Y170" s="86">
        <v>1.7999999999999998</v>
      </c>
      <c r="Z170" s="169">
        <v>249</v>
      </c>
      <c r="AA170" s="73"/>
      <c r="AB170" s="87"/>
      <c r="AC170" s="171">
        <v>0</v>
      </c>
      <c r="AD170" s="171">
        <v>0</v>
      </c>
      <c r="AE170" s="185">
        <v>0</v>
      </c>
      <c r="AF170" s="82"/>
      <c r="AG170" s="87"/>
      <c r="AH170" s="86">
        <v>0</v>
      </c>
      <c r="AI170" s="86">
        <v>0</v>
      </c>
      <c r="AJ170" s="84">
        <v>49</v>
      </c>
    </row>
    <row r="171" spans="1:36" x14ac:dyDescent="0.25">
      <c r="A171" s="73">
        <v>168</v>
      </c>
      <c r="B171" s="87" t="s">
        <v>1256</v>
      </c>
      <c r="C171" s="87" t="s">
        <v>321</v>
      </c>
      <c r="D171" s="87" t="s">
        <v>395</v>
      </c>
      <c r="E171" s="87" t="s">
        <v>1188</v>
      </c>
      <c r="F171" s="84" t="s">
        <v>50</v>
      </c>
      <c r="G171" s="112">
        <f t="shared" si="9"/>
        <v>0</v>
      </c>
      <c r="H171" s="113">
        <f t="shared" si="10"/>
        <v>1</v>
      </c>
      <c r="I171" s="113">
        <f t="shared" si="11"/>
        <v>23.642169587058998</v>
      </c>
      <c r="J171" s="113">
        <f t="shared" si="12"/>
        <v>23.642169587058998</v>
      </c>
      <c r="K171" s="114">
        <f t="shared" si="13"/>
        <v>355</v>
      </c>
      <c r="L171" s="154">
        <v>0</v>
      </c>
      <c r="M171" s="87">
        <v>0</v>
      </c>
      <c r="N171" s="87">
        <v>0</v>
      </c>
      <c r="O171" s="87">
        <v>0</v>
      </c>
      <c r="P171" s="186">
        <v>0</v>
      </c>
      <c r="Q171" s="82">
        <v>0</v>
      </c>
      <c r="R171" s="87">
        <v>0</v>
      </c>
      <c r="S171" s="86">
        <v>0</v>
      </c>
      <c r="T171" s="86">
        <v>0</v>
      </c>
      <c r="U171" s="84">
        <v>0</v>
      </c>
      <c r="V171" s="82"/>
      <c r="W171" s="87">
        <v>1</v>
      </c>
      <c r="X171" s="86">
        <v>23.642169587058998</v>
      </c>
      <c r="Y171" s="86">
        <v>23.642169587058998</v>
      </c>
      <c r="Z171" s="169">
        <v>296</v>
      </c>
      <c r="AA171" s="73"/>
      <c r="AB171" s="87"/>
      <c r="AC171" s="171">
        <v>0</v>
      </c>
      <c r="AD171" s="171">
        <v>0</v>
      </c>
      <c r="AE171" s="169">
        <v>59</v>
      </c>
      <c r="AF171" s="73"/>
      <c r="AG171" s="87"/>
      <c r="AH171" s="87"/>
      <c r="AI171" s="87"/>
      <c r="AJ171" s="84">
        <v>0</v>
      </c>
    </row>
    <row r="172" spans="1:36" x14ac:dyDescent="0.25">
      <c r="A172" s="73">
        <v>169</v>
      </c>
      <c r="B172" s="87" t="s">
        <v>614</v>
      </c>
      <c r="C172" s="87" t="s">
        <v>110</v>
      </c>
      <c r="D172" s="87" t="s">
        <v>435</v>
      </c>
      <c r="E172" s="87" t="s">
        <v>71</v>
      </c>
      <c r="F172" s="84" t="s">
        <v>50</v>
      </c>
      <c r="G172" s="112">
        <f t="shared" si="9"/>
        <v>1</v>
      </c>
      <c r="H172" s="113">
        <f t="shared" si="10"/>
        <v>0</v>
      </c>
      <c r="I172" s="113">
        <f t="shared" si="11"/>
        <v>0.81065131579125005</v>
      </c>
      <c r="J172" s="113">
        <f t="shared" si="12"/>
        <v>0.81065131579125005</v>
      </c>
      <c r="K172" s="114">
        <f t="shared" si="13"/>
        <v>353</v>
      </c>
      <c r="L172" s="167">
        <v>0</v>
      </c>
      <c r="M172" s="87">
        <v>0</v>
      </c>
      <c r="N172" s="86">
        <v>0</v>
      </c>
      <c r="O172" s="86">
        <v>0</v>
      </c>
      <c r="P172" s="84">
        <v>57</v>
      </c>
      <c r="Q172" s="82">
        <v>1</v>
      </c>
      <c r="R172" s="87">
        <v>0</v>
      </c>
      <c r="S172" s="86">
        <v>0.81065131579125005</v>
      </c>
      <c r="T172" s="86">
        <v>0.81065131579125005</v>
      </c>
      <c r="U172" s="84">
        <v>247</v>
      </c>
      <c r="V172" s="73">
        <v>0</v>
      </c>
      <c r="W172" s="87">
        <v>0</v>
      </c>
      <c r="X172" s="87">
        <v>0</v>
      </c>
      <c r="Y172" s="87">
        <v>0</v>
      </c>
      <c r="Z172" s="185">
        <v>0</v>
      </c>
      <c r="AA172" s="73"/>
      <c r="AB172" s="87"/>
      <c r="AC172" s="171">
        <v>0</v>
      </c>
      <c r="AD172" s="171">
        <v>0</v>
      </c>
      <c r="AE172" s="169">
        <v>0</v>
      </c>
      <c r="AF172" s="82"/>
      <c r="AG172" s="87"/>
      <c r="AH172" s="86">
        <v>0</v>
      </c>
      <c r="AI172" s="86">
        <v>0</v>
      </c>
      <c r="AJ172" s="84">
        <v>49</v>
      </c>
    </row>
    <row r="173" spans="1:36" x14ac:dyDescent="0.25">
      <c r="A173" s="73">
        <v>170</v>
      </c>
      <c r="B173" s="87" t="s">
        <v>629</v>
      </c>
      <c r="C173" s="87" t="s">
        <v>183</v>
      </c>
      <c r="D173" s="87" t="s">
        <v>184</v>
      </c>
      <c r="E173" s="87" t="s">
        <v>69</v>
      </c>
      <c r="F173" s="84" t="s">
        <v>44</v>
      </c>
      <c r="G173" s="112">
        <f t="shared" si="9"/>
        <v>0</v>
      </c>
      <c r="H173" s="113">
        <f t="shared" si="10"/>
        <v>1</v>
      </c>
      <c r="I173" s="113">
        <f t="shared" si="11"/>
        <v>14.773459830290868</v>
      </c>
      <c r="J173" s="113">
        <f t="shared" si="12"/>
        <v>14.773459830290868</v>
      </c>
      <c r="K173" s="114">
        <f t="shared" si="13"/>
        <v>351</v>
      </c>
      <c r="L173" s="167">
        <v>0</v>
      </c>
      <c r="M173" s="87">
        <v>1</v>
      </c>
      <c r="N173" s="86">
        <v>14.773459830290868</v>
      </c>
      <c r="O173" s="86">
        <v>14.773459830290868</v>
      </c>
      <c r="P173" s="84">
        <v>292</v>
      </c>
      <c r="Q173" s="82">
        <v>0</v>
      </c>
      <c r="R173" s="87">
        <v>0</v>
      </c>
      <c r="S173" s="86">
        <v>0</v>
      </c>
      <c r="T173" s="86">
        <v>0</v>
      </c>
      <c r="U173" s="84">
        <v>59</v>
      </c>
      <c r="V173" s="73">
        <v>0</v>
      </c>
      <c r="W173" s="87">
        <v>0</v>
      </c>
      <c r="X173" s="87">
        <v>0</v>
      </c>
      <c r="Y173" s="87">
        <v>0</v>
      </c>
      <c r="Z173" s="185">
        <v>0</v>
      </c>
      <c r="AA173" s="73"/>
      <c r="AB173" s="87"/>
      <c r="AC173" s="171"/>
      <c r="AD173" s="171"/>
      <c r="AE173" s="169">
        <v>0</v>
      </c>
      <c r="AF173" s="73"/>
      <c r="AG173" s="87"/>
      <c r="AH173" s="87"/>
      <c r="AI173" s="87"/>
      <c r="AJ173" s="84">
        <v>0</v>
      </c>
    </row>
    <row r="174" spans="1:36" x14ac:dyDescent="0.25">
      <c r="A174" s="73">
        <v>171</v>
      </c>
      <c r="B174" s="87" t="s">
        <v>665</v>
      </c>
      <c r="C174" s="87" t="s">
        <v>383</v>
      </c>
      <c r="D174" s="87" t="s">
        <v>114</v>
      </c>
      <c r="E174" s="87" t="s">
        <v>426</v>
      </c>
      <c r="F174" s="84" t="s">
        <v>40</v>
      </c>
      <c r="G174" s="112">
        <f t="shared" si="9"/>
        <v>1</v>
      </c>
      <c r="H174" s="113">
        <f t="shared" si="10"/>
        <v>0</v>
      </c>
      <c r="I174" s="113">
        <f t="shared" si="11"/>
        <v>1.2058299604247467</v>
      </c>
      <c r="J174" s="113">
        <f t="shared" si="12"/>
        <v>1.2058299604247467</v>
      </c>
      <c r="K174" s="114">
        <f t="shared" si="13"/>
        <v>350</v>
      </c>
      <c r="L174" s="167">
        <v>0</v>
      </c>
      <c r="M174" s="87">
        <v>0</v>
      </c>
      <c r="N174" s="86">
        <v>0</v>
      </c>
      <c r="O174" s="86">
        <v>0</v>
      </c>
      <c r="P174" s="84">
        <v>57</v>
      </c>
      <c r="Q174" s="82">
        <v>0</v>
      </c>
      <c r="R174" s="87">
        <v>0</v>
      </c>
      <c r="S174" s="86">
        <v>0</v>
      </c>
      <c r="T174" s="86">
        <v>0</v>
      </c>
      <c r="U174" s="84">
        <v>59</v>
      </c>
      <c r="V174" s="82">
        <v>1</v>
      </c>
      <c r="W174" s="87"/>
      <c r="X174" s="86">
        <v>1.2058299604247467</v>
      </c>
      <c r="Y174" s="86">
        <v>1.2058299604247467</v>
      </c>
      <c r="Z174" s="169">
        <v>234</v>
      </c>
      <c r="AA174" s="73"/>
      <c r="AB174" s="87"/>
      <c r="AC174" s="171"/>
      <c r="AD174" s="171"/>
      <c r="AE174" s="185">
        <v>0</v>
      </c>
      <c r="AF174" s="73"/>
      <c r="AG174" s="87"/>
      <c r="AH174" s="87"/>
      <c r="AI174" s="87"/>
      <c r="AJ174" s="84">
        <v>0</v>
      </c>
    </row>
    <row r="175" spans="1:36" x14ac:dyDescent="0.25">
      <c r="A175" s="73">
        <v>172</v>
      </c>
      <c r="B175" s="87" t="s">
        <v>1201</v>
      </c>
      <c r="C175" s="87" t="s">
        <v>196</v>
      </c>
      <c r="D175" s="87" t="s">
        <v>154</v>
      </c>
      <c r="E175" s="87" t="s">
        <v>69</v>
      </c>
      <c r="F175" s="84" t="s">
        <v>41</v>
      </c>
      <c r="G175" s="112">
        <f t="shared" si="9"/>
        <v>0</v>
      </c>
      <c r="H175" s="113">
        <f t="shared" si="10"/>
        <v>1</v>
      </c>
      <c r="I175" s="113">
        <f t="shared" si="11"/>
        <v>11.820321897673878</v>
      </c>
      <c r="J175" s="113">
        <f t="shared" si="12"/>
        <v>11.820321897673878</v>
      </c>
      <c r="K175" s="114">
        <f t="shared" si="13"/>
        <v>348</v>
      </c>
      <c r="L175" s="167">
        <v>0</v>
      </c>
      <c r="M175" s="87">
        <v>1</v>
      </c>
      <c r="N175" s="86">
        <v>11.820321897673878</v>
      </c>
      <c r="O175" s="86">
        <v>11.820321897673878</v>
      </c>
      <c r="P175" s="84">
        <v>289</v>
      </c>
      <c r="Q175" s="73">
        <v>0</v>
      </c>
      <c r="R175" s="87">
        <v>0</v>
      </c>
      <c r="S175" s="87">
        <v>0</v>
      </c>
      <c r="T175" s="87">
        <v>0</v>
      </c>
      <c r="U175" s="84">
        <v>0</v>
      </c>
      <c r="V175" s="73">
        <v>0</v>
      </c>
      <c r="W175" s="87">
        <v>0</v>
      </c>
      <c r="X175" s="87">
        <v>0</v>
      </c>
      <c r="Y175" s="87">
        <v>0</v>
      </c>
      <c r="Z175" s="169">
        <v>0</v>
      </c>
      <c r="AA175" s="73"/>
      <c r="AB175" s="87"/>
      <c r="AC175" s="171">
        <v>0</v>
      </c>
      <c r="AD175" s="171">
        <v>0</v>
      </c>
      <c r="AE175" s="169">
        <v>59</v>
      </c>
      <c r="AF175" s="73"/>
      <c r="AG175" s="87"/>
      <c r="AH175" s="87"/>
      <c r="AI175" s="87"/>
      <c r="AJ175" s="186">
        <v>0</v>
      </c>
    </row>
    <row r="176" spans="1:36" x14ac:dyDescent="0.25">
      <c r="A176" s="73">
        <v>173</v>
      </c>
      <c r="B176" s="87" t="s">
        <v>1148</v>
      </c>
      <c r="C176" s="87" t="s">
        <v>1156</v>
      </c>
      <c r="D176" s="87" t="s">
        <v>134</v>
      </c>
      <c r="E176" s="87" t="s">
        <v>69</v>
      </c>
      <c r="F176" s="84" t="s">
        <v>38</v>
      </c>
      <c r="G176" s="112">
        <f t="shared" si="9"/>
        <v>0</v>
      </c>
      <c r="H176" s="113">
        <f t="shared" si="10"/>
        <v>2</v>
      </c>
      <c r="I176" s="113">
        <f t="shared" si="11"/>
        <v>61.290364637151555</v>
      </c>
      <c r="J176" s="113">
        <f t="shared" si="12"/>
        <v>61.290364637151555</v>
      </c>
      <c r="K176" s="114">
        <f t="shared" si="13"/>
        <v>347</v>
      </c>
      <c r="L176" s="167">
        <v>0</v>
      </c>
      <c r="M176" s="87">
        <v>0</v>
      </c>
      <c r="N176" s="86">
        <v>0</v>
      </c>
      <c r="O176" s="86">
        <v>0</v>
      </c>
      <c r="P176" s="84">
        <v>57</v>
      </c>
      <c r="Q176" s="82">
        <v>0</v>
      </c>
      <c r="R176" s="87">
        <v>2</v>
      </c>
      <c r="S176" s="86">
        <v>61.290364637151555</v>
      </c>
      <c r="T176" s="86">
        <v>61.290364637151555</v>
      </c>
      <c r="U176" s="84">
        <v>290</v>
      </c>
      <c r="V176" s="73">
        <v>0</v>
      </c>
      <c r="W176" s="87">
        <v>0</v>
      </c>
      <c r="X176" s="87">
        <v>0</v>
      </c>
      <c r="Y176" s="87">
        <v>0</v>
      </c>
      <c r="Z176" s="169">
        <v>0</v>
      </c>
      <c r="AA176" s="73"/>
      <c r="AB176" s="87"/>
      <c r="AC176" s="171"/>
      <c r="AD176" s="171"/>
      <c r="AE176" s="169">
        <v>0</v>
      </c>
      <c r="AF176" s="73"/>
      <c r="AG176" s="87"/>
      <c r="AH176" s="87"/>
      <c r="AI176" s="87"/>
      <c r="AJ176" s="186">
        <v>0</v>
      </c>
    </row>
    <row r="177" spans="1:36" x14ac:dyDescent="0.25">
      <c r="A177" s="73">
        <v>174</v>
      </c>
      <c r="B177" s="87" t="s">
        <v>568</v>
      </c>
      <c r="C177" s="87" t="s">
        <v>375</v>
      </c>
      <c r="D177" s="87" t="s">
        <v>207</v>
      </c>
      <c r="E177" s="87" t="s">
        <v>70</v>
      </c>
      <c r="F177" s="84" t="s">
        <v>45</v>
      </c>
      <c r="G177" s="112">
        <f t="shared" si="9"/>
        <v>1</v>
      </c>
      <c r="H177" s="113">
        <f t="shared" si="10"/>
        <v>0</v>
      </c>
      <c r="I177" s="113">
        <f t="shared" si="11"/>
        <v>1.3617686202006156</v>
      </c>
      <c r="J177" s="113">
        <f t="shared" si="12"/>
        <v>1.3617686202006156</v>
      </c>
      <c r="K177" s="114">
        <f t="shared" si="13"/>
        <v>346</v>
      </c>
      <c r="L177" s="167">
        <v>0</v>
      </c>
      <c r="M177" s="87">
        <v>0</v>
      </c>
      <c r="N177" s="86">
        <v>0</v>
      </c>
      <c r="O177" s="86">
        <v>0</v>
      </c>
      <c r="P177" s="84">
        <v>0</v>
      </c>
      <c r="Q177" s="82">
        <v>0</v>
      </c>
      <c r="R177" s="87">
        <v>0</v>
      </c>
      <c r="S177" s="86">
        <v>0</v>
      </c>
      <c r="T177" s="86">
        <v>0</v>
      </c>
      <c r="U177" s="84">
        <v>59</v>
      </c>
      <c r="V177" s="73">
        <v>0</v>
      </c>
      <c r="W177" s="87">
        <v>0</v>
      </c>
      <c r="X177" s="87">
        <v>0</v>
      </c>
      <c r="Y177" s="87">
        <v>0</v>
      </c>
      <c r="Z177" s="185">
        <v>0</v>
      </c>
      <c r="AA177" s="73"/>
      <c r="AB177" s="87"/>
      <c r="AC177" s="171">
        <v>0</v>
      </c>
      <c r="AD177" s="171">
        <v>0</v>
      </c>
      <c r="AE177" s="169">
        <v>59</v>
      </c>
      <c r="AF177" s="82">
        <v>1</v>
      </c>
      <c r="AG177" s="87"/>
      <c r="AH177" s="86">
        <v>1.3617686202006156</v>
      </c>
      <c r="AI177" s="86">
        <v>1.3617686202006156</v>
      </c>
      <c r="AJ177" s="84">
        <v>228</v>
      </c>
    </row>
    <row r="178" spans="1:36" x14ac:dyDescent="0.25">
      <c r="A178" s="73">
        <v>175</v>
      </c>
      <c r="B178" s="87" t="s">
        <v>703</v>
      </c>
      <c r="C178" s="87" t="s">
        <v>298</v>
      </c>
      <c r="D178" s="87" t="s">
        <v>295</v>
      </c>
      <c r="E178" s="87" t="s">
        <v>69</v>
      </c>
      <c r="F178" s="84" t="s">
        <v>43</v>
      </c>
      <c r="G178" s="112">
        <f t="shared" si="9"/>
        <v>0</v>
      </c>
      <c r="H178" s="113">
        <f t="shared" si="10"/>
        <v>1</v>
      </c>
      <c r="I178" s="113">
        <f t="shared" si="11"/>
        <v>9.8330964124157703</v>
      </c>
      <c r="J178" s="113">
        <f t="shared" si="12"/>
        <v>9.8330964124157703</v>
      </c>
      <c r="K178" s="114">
        <f t="shared" si="13"/>
        <v>346</v>
      </c>
      <c r="L178" s="167">
        <v>0</v>
      </c>
      <c r="M178" s="87">
        <v>1</v>
      </c>
      <c r="N178" s="86">
        <v>9.8330964124157703</v>
      </c>
      <c r="O178" s="86">
        <v>9.8330964124157703</v>
      </c>
      <c r="P178" s="84">
        <v>287</v>
      </c>
      <c r="Q178" s="82">
        <v>0</v>
      </c>
      <c r="R178" s="87">
        <v>0</v>
      </c>
      <c r="S178" s="86">
        <v>0</v>
      </c>
      <c r="T178" s="86">
        <v>0</v>
      </c>
      <c r="U178" s="84">
        <v>59</v>
      </c>
      <c r="V178" s="73">
        <v>0</v>
      </c>
      <c r="W178" s="87">
        <v>0</v>
      </c>
      <c r="X178" s="87">
        <v>0</v>
      </c>
      <c r="Y178" s="87">
        <v>0</v>
      </c>
      <c r="Z178" s="185">
        <v>0</v>
      </c>
      <c r="AA178" s="73"/>
      <c r="AB178" s="87"/>
      <c r="AC178" s="171"/>
      <c r="AD178" s="171"/>
      <c r="AE178" s="169">
        <v>0</v>
      </c>
      <c r="AF178" s="73"/>
      <c r="AG178" s="87"/>
      <c r="AH178" s="87"/>
      <c r="AI178" s="87"/>
      <c r="AJ178" s="84">
        <v>0</v>
      </c>
    </row>
    <row r="179" spans="1:36" x14ac:dyDescent="0.25">
      <c r="A179" s="73">
        <v>176</v>
      </c>
      <c r="B179" s="87" t="s">
        <v>711</v>
      </c>
      <c r="C179" s="87" t="s">
        <v>232</v>
      </c>
      <c r="D179" s="87" t="s">
        <v>233</v>
      </c>
      <c r="E179" s="87" t="s">
        <v>69</v>
      </c>
      <c r="F179" s="84" t="s">
        <v>38</v>
      </c>
      <c r="G179" s="112">
        <f t="shared" si="9"/>
        <v>0</v>
      </c>
      <c r="H179" s="113">
        <f t="shared" si="10"/>
        <v>1</v>
      </c>
      <c r="I179" s="113">
        <f t="shared" si="11"/>
        <v>13.737013463969374</v>
      </c>
      <c r="J179" s="113">
        <f t="shared" si="12"/>
        <v>13.737013463969374</v>
      </c>
      <c r="K179" s="114">
        <f t="shared" si="13"/>
        <v>345</v>
      </c>
      <c r="L179" s="167">
        <v>0</v>
      </c>
      <c r="M179" s="87">
        <v>0</v>
      </c>
      <c r="N179" s="86">
        <v>0</v>
      </c>
      <c r="O179" s="86">
        <v>0</v>
      </c>
      <c r="P179" s="84">
        <v>57</v>
      </c>
      <c r="Q179" s="73">
        <v>0</v>
      </c>
      <c r="R179" s="87">
        <v>0</v>
      </c>
      <c r="S179" s="87">
        <v>0</v>
      </c>
      <c r="T179" s="87">
        <v>0</v>
      </c>
      <c r="U179" s="186">
        <v>0</v>
      </c>
      <c r="V179" s="82"/>
      <c r="W179" s="87">
        <v>1</v>
      </c>
      <c r="X179" s="86">
        <v>13.737013463969374</v>
      </c>
      <c r="Y179" s="86">
        <v>13.737013463969374</v>
      </c>
      <c r="Z179" s="169">
        <v>288</v>
      </c>
      <c r="AA179" s="73"/>
      <c r="AB179" s="87"/>
      <c r="AC179" s="171"/>
      <c r="AD179" s="171"/>
      <c r="AE179" s="169">
        <v>0</v>
      </c>
      <c r="AF179" s="73"/>
      <c r="AG179" s="87"/>
      <c r="AH179" s="87"/>
      <c r="AI179" s="87"/>
      <c r="AJ179" s="84">
        <v>0</v>
      </c>
    </row>
    <row r="180" spans="1:36" x14ac:dyDescent="0.25">
      <c r="A180" s="73">
        <v>177</v>
      </c>
      <c r="B180" s="87" t="s">
        <v>780</v>
      </c>
      <c r="C180" s="87" t="s">
        <v>222</v>
      </c>
      <c r="D180" s="87" t="s">
        <v>137</v>
      </c>
      <c r="E180" s="87" t="s">
        <v>69</v>
      </c>
      <c r="F180" s="84" t="s">
        <v>49</v>
      </c>
      <c r="G180" s="112">
        <f t="shared" si="9"/>
        <v>1</v>
      </c>
      <c r="H180" s="113">
        <f t="shared" si="10"/>
        <v>0</v>
      </c>
      <c r="I180" s="113">
        <f t="shared" si="11"/>
        <v>1.1325655535116195</v>
      </c>
      <c r="J180" s="113">
        <f t="shared" si="12"/>
        <v>1.1325655535116195</v>
      </c>
      <c r="K180" s="114">
        <f t="shared" si="13"/>
        <v>341</v>
      </c>
      <c r="L180" s="167">
        <v>0</v>
      </c>
      <c r="M180" s="87">
        <v>0</v>
      </c>
      <c r="N180" s="86">
        <v>0</v>
      </c>
      <c r="O180" s="86">
        <v>0</v>
      </c>
      <c r="P180" s="186">
        <v>0</v>
      </c>
      <c r="Q180" s="82">
        <v>0</v>
      </c>
      <c r="R180" s="87">
        <v>0</v>
      </c>
      <c r="S180" s="86">
        <v>0</v>
      </c>
      <c r="T180" s="86">
        <v>0</v>
      </c>
      <c r="U180" s="84">
        <v>59</v>
      </c>
      <c r="V180" s="73">
        <v>0</v>
      </c>
      <c r="W180" s="87">
        <v>0</v>
      </c>
      <c r="X180" s="87">
        <v>0</v>
      </c>
      <c r="Y180" s="87">
        <v>0</v>
      </c>
      <c r="Z180" s="169">
        <v>0</v>
      </c>
      <c r="AA180" s="73"/>
      <c r="AB180" s="87"/>
      <c r="AC180" s="171">
        <v>0</v>
      </c>
      <c r="AD180" s="171">
        <v>0</v>
      </c>
      <c r="AE180" s="169">
        <v>59</v>
      </c>
      <c r="AF180" s="82">
        <v>1</v>
      </c>
      <c r="AG180" s="87"/>
      <c r="AH180" s="86">
        <v>1.1325655535116195</v>
      </c>
      <c r="AI180" s="86">
        <v>1.1325655535116195</v>
      </c>
      <c r="AJ180" s="84">
        <v>223</v>
      </c>
    </row>
    <row r="181" spans="1:36" x14ac:dyDescent="0.25">
      <c r="A181" s="73">
        <v>178</v>
      </c>
      <c r="B181" s="87" t="s">
        <v>956</v>
      </c>
      <c r="C181" s="87" t="s">
        <v>95</v>
      </c>
      <c r="D181" s="87" t="s">
        <v>377</v>
      </c>
      <c r="E181" s="87" t="s">
        <v>69</v>
      </c>
      <c r="F181" s="84" t="s">
        <v>49</v>
      </c>
      <c r="G181" s="112">
        <f t="shared" si="9"/>
        <v>2</v>
      </c>
      <c r="H181" s="113">
        <f t="shared" si="10"/>
        <v>0</v>
      </c>
      <c r="I181" s="113">
        <f t="shared" si="11"/>
        <v>1</v>
      </c>
      <c r="J181" s="113">
        <f t="shared" si="12"/>
        <v>1</v>
      </c>
      <c r="K181" s="114">
        <f t="shared" si="13"/>
        <v>341</v>
      </c>
      <c r="L181" s="167">
        <v>0</v>
      </c>
      <c r="M181" s="87">
        <v>0</v>
      </c>
      <c r="N181" s="86">
        <v>0</v>
      </c>
      <c r="O181" s="86">
        <v>0</v>
      </c>
      <c r="P181" s="84">
        <v>57</v>
      </c>
      <c r="Q181" s="82">
        <v>0</v>
      </c>
      <c r="R181" s="87">
        <v>0</v>
      </c>
      <c r="S181" s="86">
        <v>0</v>
      </c>
      <c r="T181" s="86">
        <v>0</v>
      </c>
      <c r="U181" s="84">
        <v>59</v>
      </c>
      <c r="V181" s="82">
        <v>2</v>
      </c>
      <c r="W181" s="87"/>
      <c r="X181" s="86">
        <v>1</v>
      </c>
      <c r="Y181" s="86">
        <v>1</v>
      </c>
      <c r="Z181" s="169">
        <v>225</v>
      </c>
      <c r="AA181" s="73"/>
      <c r="AB181" s="87"/>
      <c r="AC181" s="171"/>
      <c r="AD181" s="171"/>
      <c r="AE181" s="169">
        <v>0</v>
      </c>
      <c r="AF181" s="73"/>
      <c r="AG181" s="87"/>
      <c r="AH181" s="87"/>
      <c r="AI181" s="87"/>
      <c r="AJ181" s="84">
        <v>0</v>
      </c>
    </row>
    <row r="182" spans="1:36" x14ac:dyDescent="0.25">
      <c r="A182" s="73">
        <v>179</v>
      </c>
      <c r="B182" s="87" t="s">
        <v>624</v>
      </c>
      <c r="C182" s="87" t="s">
        <v>107</v>
      </c>
      <c r="D182" s="87" t="s">
        <v>158</v>
      </c>
      <c r="E182" s="87" t="s">
        <v>69</v>
      </c>
      <c r="F182" s="84" t="s">
        <v>47</v>
      </c>
      <c r="G182" s="112">
        <f t="shared" si="9"/>
        <v>0</v>
      </c>
      <c r="H182" s="113">
        <f t="shared" si="10"/>
        <v>2</v>
      </c>
      <c r="I182" s="113">
        <f t="shared" si="11"/>
        <v>22.19503529433646</v>
      </c>
      <c r="J182" s="113">
        <f t="shared" si="12"/>
        <v>22.19503529433646</v>
      </c>
      <c r="K182" s="114">
        <f t="shared" si="13"/>
        <v>332</v>
      </c>
      <c r="L182" s="167"/>
      <c r="M182" s="87"/>
      <c r="N182" s="86"/>
      <c r="O182" s="86"/>
      <c r="P182" s="186">
        <v>0</v>
      </c>
      <c r="Q182" s="73"/>
      <c r="R182" s="87"/>
      <c r="S182" s="87"/>
      <c r="T182" s="87"/>
      <c r="U182" s="84">
        <v>0</v>
      </c>
      <c r="V182" s="73"/>
      <c r="W182" s="87"/>
      <c r="X182" s="87"/>
      <c r="Y182" s="87"/>
      <c r="Z182" s="169">
        <v>0</v>
      </c>
      <c r="AA182" s="73"/>
      <c r="AB182" s="87">
        <v>2</v>
      </c>
      <c r="AC182" s="171">
        <v>22.19503529433646</v>
      </c>
      <c r="AD182" s="171">
        <v>22.19503529433646</v>
      </c>
      <c r="AE182" s="169">
        <v>283</v>
      </c>
      <c r="AF182" s="82"/>
      <c r="AG182" s="87"/>
      <c r="AH182" s="86">
        <v>0</v>
      </c>
      <c r="AI182" s="86">
        <v>0</v>
      </c>
      <c r="AJ182" s="84">
        <v>49</v>
      </c>
    </row>
    <row r="183" spans="1:36" x14ac:dyDescent="0.25">
      <c r="A183" s="73">
        <v>180</v>
      </c>
      <c r="B183" s="87" t="s">
        <v>1263</v>
      </c>
      <c r="C183" s="87" t="s">
        <v>103</v>
      </c>
      <c r="D183" s="87" t="s">
        <v>200</v>
      </c>
      <c r="E183" s="87"/>
      <c r="F183" s="84"/>
      <c r="G183" s="112">
        <f t="shared" si="9"/>
        <v>3</v>
      </c>
      <c r="H183" s="113">
        <f t="shared" si="10"/>
        <v>0</v>
      </c>
      <c r="I183" s="113">
        <f t="shared" si="11"/>
        <v>4.3466961838184188</v>
      </c>
      <c r="J183" s="113">
        <f t="shared" si="12"/>
        <v>4.3466961838184188</v>
      </c>
      <c r="K183" s="114">
        <f t="shared" si="13"/>
        <v>331</v>
      </c>
      <c r="L183" s="154">
        <v>0</v>
      </c>
      <c r="M183" s="87">
        <v>0</v>
      </c>
      <c r="N183" s="87">
        <v>0</v>
      </c>
      <c r="O183" s="87">
        <v>0</v>
      </c>
      <c r="P183" s="186">
        <v>0</v>
      </c>
      <c r="Q183" s="73">
        <v>0</v>
      </c>
      <c r="R183" s="87">
        <v>0</v>
      </c>
      <c r="S183" s="87">
        <v>0</v>
      </c>
      <c r="T183" s="87">
        <v>0</v>
      </c>
      <c r="U183" s="84">
        <v>0</v>
      </c>
      <c r="V183" s="73">
        <v>0</v>
      </c>
      <c r="W183" s="87">
        <v>0</v>
      </c>
      <c r="X183" s="87">
        <v>0</v>
      </c>
      <c r="Y183" s="87">
        <v>0</v>
      </c>
      <c r="Z183" s="169">
        <v>0</v>
      </c>
      <c r="AA183" s="73"/>
      <c r="AB183" s="87"/>
      <c r="AC183" s="171">
        <v>0</v>
      </c>
      <c r="AD183" s="171">
        <v>0</v>
      </c>
      <c r="AE183" s="169">
        <v>59</v>
      </c>
      <c r="AF183" s="82">
        <v>3</v>
      </c>
      <c r="AG183" s="87"/>
      <c r="AH183" s="86">
        <v>4.3466961838184188</v>
      </c>
      <c r="AI183" s="86">
        <v>4.3466961838184188</v>
      </c>
      <c r="AJ183" s="84">
        <v>272</v>
      </c>
    </row>
    <row r="184" spans="1:36" x14ac:dyDescent="0.25">
      <c r="A184" s="73">
        <v>181</v>
      </c>
      <c r="B184" s="87" t="s">
        <v>559</v>
      </c>
      <c r="C184" s="87" t="s">
        <v>90</v>
      </c>
      <c r="D184" s="87" t="s">
        <v>91</v>
      </c>
      <c r="E184" s="87" t="s">
        <v>69</v>
      </c>
      <c r="F184" s="84" t="s">
        <v>40</v>
      </c>
      <c r="G184" s="112">
        <f t="shared" si="9"/>
        <v>0</v>
      </c>
      <c r="H184" s="113">
        <f t="shared" si="10"/>
        <v>1</v>
      </c>
      <c r="I184" s="113">
        <f t="shared" si="11"/>
        <v>4.535285231287526</v>
      </c>
      <c r="J184" s="113">
        <f t="shared" si="12"/>
        <v>4.535285231287526</v>
      </c>
      <c r="K184" s="114">
        <f t="shared" si="13"/>
        <v>325</v>
      </c>
      <c r="L184" s="167">
        <v>0</v>
      </c>
      <c r="M184" s="87">
        <v>0</v>
      </c>
      <c r="N184" s="86">
        <v>0</v>
      </c>
      <c r="O184" s="86">
        <v>0</v>
      </c>
      <c r="P184" s="186">
        <v>0</v>
      </c>
      <c r="Q184" s="82">
        <v>0</v>
      </c>
      <c r="R184" s="87">
        <v>1</v>
      </c>
      <c r="S184" s="86">
        <v>4.535285231287526</v>
      </c>
      <c r="T184" s="86">
        <v>4.535285231287526</v>
      </c>
      <c r="U184" s="84">
        <v>276</v>
      </c>
      <c r="V184" s="73">
        <v>0</v>
      </c>
      <c r="W184" s="87">
        <v>0</v>
      </c>
      <c r="X184" s="87">
        <v>0</v>
      </c>
      <c r="Y184" s="87">
        <v>0</v>
      </c>
      <c r="Z184" s="169">
        <v>0</v>
      </c>
      <c r="AA184" s="73"/>
      <c r="AB184" s="87"/>
      <c r="AC184" s="171">
        <v>0</v>
      </c>
      <c r="AD184" s="171">
        <v>0</v>
      </c>
      <c r="AE184" s="169">
        <v>0</v>
      </c>
      <c r="AF184" s="82"/>
      <c r="AG184" s="87"/>
      <c r="AH184" s="86">
        <v>0</v>
      </c>
      <c r="AI184" s="86">
        <v>0</v>
      </c>
      <c r="AJ184" s="84">
        <v>49</v>
      </c>
    </row>
    <row r="185" spans="1:36" x14ac:dyDescent="0.25">
      <c r="A185" s="73">
        <v>182</v>
      </c>
      <c r="B185" s="87" t="s">
        <v>602</v>
      </c>
      <c r="C185" s="87" t="s">
        <v>349</v>
      </c>
      <c r="D185" s="87" t="s">
        <v>350</v>
      </c>
      <c r="E185" s="87" t="s">
        <v>69</v>
      </c>
      <c r="F185" s="84" t="s">
        <v>48</v>
      </c>
      <c r="G185" s="112">
        <f t="shared" si="9"/>
        <v>2</v>
      </c>
      <c r="H185" s="113">
        <f t="shared" si="10"/>
        <v>0</v>
      </c>
      <c r="I185" s="113">
        <f t="shared" si="11"/>
        <v>1.8599750778571875</v>
      </c>
      <c r="J185" s="113">
        <f t="shared" si="12"/>
        <v>1.8599750778571875</v>
      </c>
      <c r="K185" s="114">
        <f t="shared" si="13"/>
        <v>325</v>
      </c>
      <c r="L185" s="167">
        <v>2</v>
      </c>
      <c r="M185" s="87">
        <v>0</v>
      </c>
      <c r="N185" s="86">
        <v>1.8599750778571875</v>
      </c>
      <c r="O185" s="86">
        <v>1.8599750778571875</v>
      </c>
      <c r="P185" s="84">
        <v>266</v>
      </c>
      <c r="Q185" s="73">
        <v>0</v>
      </c>
      <c r="R185" s="87">
        <v>0</v>
      </c>
      <c r="S185" s="87">
        <v>0</v>
      </c>
      <c r="T185" s="87">
        <v>0</v>
      </c>
      <c r="U185" s="84">
        <v>0</v>
      </c>
      <c r="V185" s="73">
        <v>0</v>
      </c>
      <c r="W185" s="87">
        <v>0</v>
      </c>
      <c r="X185" s="87">
        <v>0</v>
      </c>
      <c r="Y185" s="87">
        <v>0</v>
      </c>
      <c r="Z185" s="185">
        <v>0</v>
      </c>
      <c r="AA185" s="73"/>
      <c r="AB185" s="87"/>
      <c r="AC185" s="171">
        <v>0</v>
      </c>
      <c r="AD185" s="171">
        <v>0</v>
      </c>
      <c r="AE185" s="169">
        <v>59</v>
      </c>
      <c r="AF185" s="73"/>
      <c r="AG185" s="87"/>
      <c r="AH185" s="87"/>
      <c r="AI185" s="87"/>
      <c r="AJ185" s="84">
        <v>0</v>
      </c>
    </row>
    <row r="186" spans="1:36" x14ac:dyDescent="0.25">
      <c r="A186" s="73">
        <v>183</v>
      </c>
      <c r="B186" s="87" t="s">
        <v>1147</v>
      </c>
      <c r="C186" s="87" t="s">
        <v>306</v>
      </c>
      <c r="D186" s="87" t="s">
        <v>135</v>
      </c>
      <c r="E186" s="87" t="s">
        <v>69</v>
      </c>
      <c r="F186" s="84" t="s">
        <v>38</v>
      </c>
      <c r="G186" s="112">
        <f t="shared" si="9"/>
        <v>2</v>
      </c>
      <c r="H186" s="113">
        <f t="shared" si="10"/>
        <v>0</v>
      </c>
      <c r="I186" s="113">
        <f t="shared" si="11"/>
        <v>1.9328663195374278</v>
      </c>
      <c r="J186" s="113">
        <f t="shared" si="12"/>
        <v>1.9328663195374278</v>
      </c>
      <c r="K186" s="114">
        <f t="shared" ref="K186:K218" si="14">SUM(Z186,U186,P186,AE186,AJ186)</f>
        <v>325</v>
      </c>
      <c r="L186" s="167">
        <v>2</v>
      </c>
      <c r="M186" s="87">
        <v>0</v>
      </c>
      <c r="N186" s="86">
        <v>1.9328663195374278</v>
      </c>
      <c r="O186" s="86">
        <v>1.9328663195374278</v>
      </c>
      <c r="P186" s="84">
        <v>266</v>
      </c>
      <c r="Q186" s="73">
        <v>0</v>
      </c>
      <c r="R186" s="87">
        <v>0</v>
      </c>
      <c r="S186" s="87">
        <v>0</v>
      </c>
      <c r="T186" s="87">
        <v>0</v>
      </c>
      <c r="U186" s="84">
        <v>0</v>
      </c>
      <c r="V186" s="73">
        <v>0</v>
      </c>
      <c r="W186" s="87">
        <v>0</v>
      </c>
      <c r="X186" s="87">
        <v>0</v>
      </c>
      <c r="Y186" s="87">
        <v>0</v>
      </c>
      <c r="Z186" s="185">
        <v>0</v>
      </c>
      <c r="AA186" s="73"/>
      <c r="AB186" s="87"/>
      <c r="AC186" s="171">
        <v>0</v>
      </c>
      <c r="AD186" s="171">
        <v>0</v>
      </c>
      <c r="AE186" s="169">
        <v>59</v>
      </c>
      <c r="AF186" s="73"/>
      <c r="AG186" s="87"/>
      <c r="AH186" s="87"/>
      <c r="AI186" s="87"/>
      <c r="AJ186" s="84">
        <v>0</v>
      </c>
    </row>
    <row r="187" spans="1:36" x14ac:dyDescent="0.25">
      <c r="A187" s="73">
        <v>184</v>
      </c>
      <c r="B187" s="87" t="s">
        <v>1210</v>
      </c>
      <c r="C187" s="87" t="s">
        <v>153</v>
      </c>
      <c r="D187" s="87" t="s">
        <v>1223</v>
      </c>
      <c r="E187" s="87" t="s">
        <v>69</v>
      </c>
      <c r="F187" s="84" t="s">
        <v>43</v>
      </c>
      <c r="G187" s="112">
        <f t="shared" si="9"/>
        <v>1</v>
      </c>
      <c r="H187" s="113">
        <f t="shared" si="10"/>
        <v>1</v>
      </c>
      <c r="I187" s="113">
        <f t="shared" si="11"/>
        <v>2.4658163224666536</v>
      </c>
      <c r="J187" s="113">
        <f t="shared" si="12"/>
        <v>2.4658163224666536</v>
      </c>
      <c r="K187" s="114">
        <f t="shared" si="14"/>
        <v>324</v>
      </c>
      <c r="L187" s="154">
        <v>0</v>
      </c>
      <c r="M187" s="87">
        <v>0</v>
      </c>
      <c r="N187" s="87">
        <v>0</v>
      </c>
      <c r="O187" s="87">
        <v>0</v>
      </c>
      <c r="P187" s="84">
        <v>0</v>
      </c>
      <c r="Q187" s="82">
        <v>1</v>
      </c>
      <c r="R187" s="87">
        <v>0</v>
      </c>
      <c r="S187" s="86">
        <v>2.4658163224666536</v>
      </c>
      <c r="T187" s="86">
        <v>2.4658163224666536</v>
      </c>
      <c r="U187" s="84">
        <v>265</v>
      </c>
      <c r="V187" s="73">
        <v>0</v>
      </c>
      <c r="W187" s="87">
        <v>0</v>
      </c>
      <c r="X187" s="87">
        <v>0</v>
      </c>
      <c r="Y187" s="87">
        <v>0</v>
      </c>
      <c r="Z187" s="185">
        <v>0</v>
      </c>
      <c r="AA187" s="73"/>
      <c r="AB187" s="87">
        <v>1</v>
      </c>
      <c r="AC187" s="171">
        <v>0</v>
      </c>
      <c r="AD187" s="171">
        <v>0</v>
      </c>
      <c r="AE187" s="169">
        <v>59</v>
      </c>
      <c r="AF187" s="73"/>
      <c r="AG187" s="87"/>
      <c r="AH187" s="87"/>
      <c r="AI187" s="87"/>
      <c r="AJ187" s="84">
        <v>0</v>
      </c>
    </row>
    <row r="188" spans="1:36" x14ac:dyDescent="0.25">
      <c r="A188" s="73">
        <v>185</v>
      </c>
      <c r="B188" s="87" t="s">
        <v>1198</v>
      </c>
      <c r="C188" s="87" t="s">
        <v>1206</v>
      </c>
      <c r="D188" s="87" t="s">
        <v>395</v>
      </c>
      <c r="E188" s="87" t="s">
        <v>426</v>
      </c>
      <c r="F188" s="84" t="s">
        <v>49</v>
      </c>
      <c r="G188" s="112">
        <f t="shared" si="9"/>
        <v>4</v>
      </c>
      <c r="H188" s="113">
        <f t="shared" si="10"/>
        <v>0</v>
      </c>
      <c r="I188" s="113">
        <f t="shared" si="11"/>
        <v>3.454457595727999</v>
      </c>
      <c r="J188" s="113">
        <f t="shared" si="12"/>
        <v>3.454457595727999</v>
      </c>
      <c r="K188" s="114">
        <f t="shared" si="14"/>
        <v>322</v>
      </c>
      <c r="L188" s="167">
        <v>0</v>
      </c>
      <c r="M188" s="87">
        <v>0</v>
      </c>
      <c r="N188" s="86">
        <v>0</v>
      </c>
      <c r="O188" s="86">
        <v>0</v>
      </c>
      <c r="P188" s="84">
        <v>57</v>
      </c>
      <c r="Q188" s="73">
        <v>0</v>
      </c>
      <c r="R188" s="87">
        <v>0</v>
      </c>
      <c r="S188" s="87">
        <v>0</v>
      </c>
      <c r="T188" s="87">
        <v>0</v>
      </c>
      <c r="U188" s="84">
        <v>0</v>
      </c>
      <c r="V188" s="73">
        <v>0</v>
      </c>
      <c r="W188" s="87">
        <v>0</v>
      </c>
      <c r="X188" s="87">
        <v>0</v>
      </c>
      <c r="Y188" s="87">
        <v>0</v>
      </c>
      <c r="Z188" s="185">
        <v>0</v>
      </c>
      <c r="AA188" s="73"/>
      <c r="AB188" s="87"/>
      <c r="AC188" s="171"/>
      <c r="AD188" s="171"/>
      <c r="AE188" s="169">
        <v>0</v>
      </c>
      <c r="AF188" s="82">
        <v>4</v>
      </c>
      <c r="AG188" s="87"/>
      <c r="AH188" s="86">
        <v>3.454457595727999</v>
      </c>
      <c r="AI188" s="86">
        <v>3.454457595727999</v>
      </c>
      <c r="AJ188" s="84">
        <v>265</v>
      </c>
    </row>
    <row r="189" spans="1:36" x14ac:dyDescent="0.25">
      <c r="A189" s="73">
        <v>186</v>
      </c>
      <c r="B189" s="87" t="s">
        <v>713</v>
      </c>
      <c r="C189" s="87" t="s">
        <v>503</v>
      </c>
      <c r="D189" s="87" t="s">
        <v>154</v>
      </c>
      <c r="E189" s="87" t="s">
        <v>70</v>
      </c>
      <c r="F189" s="84" t="s">
        <v>46</v>
      </c>
      <c r="G189" s="112">
        <f t="shared" si="9"/>
        <v>1</v>
      </c>
      <c r="H189" s="113">
        <f t="shared" si="10"/>
        <v>0</v>
      </c>
      <c r="I189" s="113">
        <f t="shared" si="11"/>
        <v>0.5</v>
      </c>
      <c r="J189" s="113">
        <f t="shared" si="12"/>
        <v>0.5</v>
      </c>
      <c r="K189" s="114">
        <f t="shared" si="14"/>
        <v>320</v>
      </c>
      <c r="L189" s="167">
        <v>0</v>
      </c>
      <c r="M189" s="87">
        <v>0</v>
      </c>
      <c r="N189" s="86">
        <v>0</v>
      </c>
      <c r="O189" s="86">
        <v>0</v>
      </c>
      <c r="P189" s="84">
        <v>57</v>
      </c>
      <c r="Q189" s="82">
        <v>0</v>
      </c>
      <c r="R189" s="87">
        <v>0</v>
      </c>
      <c r="S189" s="86">
        <v>0</v>
      </c>
      <c r="T189" s="86">
        <v>0</v>
      </c>
      <c r="U189" s="84">
        <v>59</v>
      </c>
      <c r="V189" s="82">
        <v>1</v>
      </c>
      <c r="W189" s="87"/>
      <c r="X189" s="86">
        <v>0.5</v>
      </c>
      <c r="Y189" s="86">
        <v>0.5</v>
      </c>
      <c r="Z189" s="169">
        <v>204</v>
      </c>
      <c r="AA189" s="73"/>
      <c r="AB189" s="87"/>
      <c r="AC189" s="171"/>
      <c r="AD189" s="171"/>
      <c r="AE189" s="169">
        <v>0</v>
      </c>
      <c r="AF189" s="73"/>
      <c r="AG189" s="87"/>
      <c r="AH189" s="87"/>
      <c r="AI189" s="87"/>
      <c r="AJ189" s="84">
        <v>0</v>
      </c>
    </row>
    <row r="190" spans="1:36" x14ac:dyDescent="0.25">
      <c r="A190" s="73">
        <v>187</v>
      </c>
      <c r="B190" s="87" t="s">
        <v>1248</v>
      </c>
      <c r="C190" s="87" t="s">
        <v>1276</v>
      </c>
      <c r="D190" s="87" t="s">
        <v>1277</v>
      </c>
      <c r="E190" s="87" t="s">
        <v>70</v>
      </c>
      <c r="F190" s="84" t="s">
        <v>48</v>
      </c>
      <c r="G190" s="112">
        <f t="shared" si="9"/>
        <v>1</v>
      </c>
      <c r="H190" s="113">
        <f t="shared" si="10"/>
        <v>0</v>
      </c>
      <c r="I190" s="113">
        <f t="shared" si="11"/>
        <v>0.93079925898212745</v>
      </c>
      <c r="J190" s="113">
        <f t="shared" si="12"/>
        <v>0.93079925898212745</v>
      </c>
      <c r="K190" s="114">
        <f t="shared" si="14"/>
        <v>319</v>
      </c>
      <c r="L190" s="154">
        <v>0</v>
      </c>
      <c r="M190" s="87">
        <v>0</v>
      </c>
      <c r="N190" s="87">
        <v>0</v>
      </c>
      <c r="O190" s="87">
        <v>0</v>
      </c>
      <c r="P190" s="186">
        <v>0</v>
      </c>
      <c r="Q190" s="82">
        <v>0</v>
      </c>
      <c r="R190" s="87">
        <v>0</v>
      </c>
      <c r="S190" s="86">
        <v>0</v>
      </c>
      <c r="T190" s="86">
        <v>0</v>
      </c>
      <c r="U190" s="84">
        <v>0</v>
      </c>
      <c r="V190" s="82"/>
      <c r="W190" s="87"/>
      <c r="X190" s="86">
        <v>0</v>
      </c>
      <c r="Y190" s="86">
        <v>0</v>
      </c>
      <c r="Z190" s="169">
        <v>46</v>
      </c>
      <c r="AA190" s="73"/>
      <c r="AB190" s="87"/>
      <c r="AC190" s="171">
        <v>0</v>
      </c>
      <c r="AD190" s="171">
        <v>0</v>
      </c>
      <c r="AE190" s="169">
        <v>59</v>
      </c>
      <c r="AF190" s="82">
        <v>1</v>
      </c>
      <c r="AG190" s="87"/>
      <c r="AH190" s="86">
        <v>0.93079925898212745</v>
      </c>
      <c r="AI190" s="86">
        <v>0.93079925898212745</v>
      </c>
      <c r="AJ190" s="84">
        <v>214</v>
      </c>
    </row>
    <row r="191" spans="1:36" x14ac:dyDescent="0.25">
      <c r="A191" s="73">
        <v>188</v>
      </c>
      <c r="B191" s="87" t="s">
        <v>1027</v>
      </c>
      <c r="C191" s="87" t="s">
        <v>103</v>
      </c>
      <c r="D191" s="87" t="s">
        <v>1030</v>
      </c>
      <c r="E191" s="87" t="s">
        <v>69</v>
      </c>
      <c r="F191" s="84" t="s">
        <v>46</v>
      </c>
      <c r="G191" s="112">
        <f t="shared" si="9"/>
        <v>1</v>
      </c>
      <c r="H191" s="113">
        <f t="shared" si="10"/>
        <v>0</v>
      </c>
      <c r="I191" s="113">
        <f t="shared" si="11"/>
        <v>1.3811013073032938</v>
      </c>
      <c r="J191" s="113">
        <f t="shared" si="12"/>
        <v>1.3811013073032938</v>
      </c>
      <c r="K191" s="114">
        <f t="shared" si="14"/>
        <v>318</v>
      </c>
      <c r="L191" s="167">
        <v>1</v>
      </c>
      <c r="M191" s="87">
        <v>0</v>
      </c>
      <c r="N191" s="86">
        <v>1.3811013073032938</v>
      </c>
      <c r="O191" s="86">
        <v>1.3811013073032938</v>
      </c>
      <c r="P191" s="84">
        <v>259</v>
      </c>
      <c r="Q191" s="82">
        <v>0</v>
      </c>
      <c r="R191" s="87">
        <v>0</v>
      </c>
      <c r="S191" s="86">
        <v>0</v>
      </c>
      <c r="T191" s="86">
        <v>0</v>
      </c>
      <c r="U191" s="84">
        <v>59</v>
      </c>
      <c r="V191" s="73">
        <v>0</v>
      </c>
      <c r="W191" s="87">
        <v>0</v>
      </c>
      <c r="X191" s="87">
        <v>0</v>
      </c>
      <c r="Y191" s="87">
        <v>0</v>
      </c>
      <c r="Z191" s="185">
        <v>0</v>
      </c>
      <c r="AA191" s="73"/>
      <c r="AB191" s="87"/>
      <c r="AC191" s="171"/>
      <c r="AD191" s="171"/>
      <c r="AE191" s="169">
        <v>0</v>
      </c>
      <c r="AF191" s="73"/>
      <c r="AG191" s="87"/>
      <c r="AH191" s="87"/>
      <c r="AI191" s="87"/>
      <c r="AJ191" s="84">
        <v>0</v>
      </c>
    </row>
    <row r="192" spans="1:36" x14ac:dyDescent="0.25">
      <c r="A192" s="73">
        <v>189</v>
      </c>
      <c r="B192" s="87" t="s">
        <v>1028</v>
      </c>
      <c r="C192" s="87" t="s">
        <v>1031</v>
      </c>
      <c r="D192" s="87" t="s">
        <v>198</v>
      </c>
      <c r="E192" s="87" t="s">
        <v>69</v>
      </c>
      <c r="F192" s="84" t="s">
        <v>46</v>
      </c>
      <c r="G192" s="112">
        <f t="shared" si="9"/>
        <v>2</v>
      </c>
      <c r="H192" s="113">
        <f t="shared" si="10"/>
        <v>0</v>
      </c>
      <c r="I192" s="113">
        <f t="shared" si="11"/>
        <v>1.3537909610937127</v>
      </c>
      <c r="J192" s="113">
        <f t="shared" si="12"/>
        <v>1.3537909610937127</v>
      </c>
      <c r="K192" s="114">
        <f t="shared" si="14"/>
        <v>318</v>
      </c>
      <c r="L192" s="167">
        <v>2</v>
      </c>
      <c r="M192" s="87">
        <v>0</v>
      </c>
      <c r="N192" s="86">
        <v>1.3537909610937127</v>
      </c>
      <c r="O192" s="86">
        <v>1.3537909610937127</v>
      </c>
      <c r="P192" s="84">
        <v>259</v>
      </c>
      <c r="Q192" s="73">
        <v>0</v>
      </c>
      <c r="R192" s="87">
        <v>0</v>
      </c>
      <c r="S192" s="87">
        <v>0</v>
      </c>
      <c r="T192" s="87">
        <v>0</v>
      </c>
      <c r="U192" s="84">
        <v>0</v>
      </c>
      <c r="V192" s="73">
        <v>0</v>
      </c>
      <c r="W192" s="87">
        <v>0</v>
      </c>
      <c r="X192" s="87">
        <v>0</v>
      </c>
      <c r="Y192" s="87">
        <v>0</v>
      </c>
      <c r="Z192" s="185">
        <v>0</v>
      </c>
      <c r="AA192" s="73"/>
      <c r="AB192" s="87"/>
      <c r="AC192" s="171">
        <v>0</v>
      </c>
      <c r="AD192" s="171">
        <v>0</v>
      </c>
      <c r="AE192" s="169">
        <v>59</v>
      </c>
      <c r="AF192" s="73"/>
      <c r="AG192" s="87"/>
      <c r="AH192" s="87"/>
      <c r="AI192" s="87"/>
      <c r="AJ192" s="84">
        <v>0</v>
      </c>
    </row>
    <row r="193" spans="1:36" x14ac:dyDescent="0.25">
      <c r="A193" s="73">
        <v>190</v>
      </c>
      <c r="B193" s="87" t="s">
        <v>562</v>
      </c>
      <c r="C193" s="87" t="s">
        <v>117</v>
      </c>
      <c r="D193" s="87" t="s">
        <v>129</v>
      </c>
      <c r="E193" s="87" t="s">
        <v>69</v>
      </c>
      <c r="F193" s="84" t="s">
        <v>50</v>
      </c>
      <c r="G193" s="112">
        <f t="shared" si="9"/>
        <v>1</v>
      </c>
      <c r="H193" s="113">
        <f t="shared" si="10"/>
        <v>0</v>
      </c>
      <c r="I193" s="113">
        <f t="shared" si="11"/>
        <v>0.5</v>
      </c>
      <c r="J193" s="113">
        <f t="shared" si="12"/>
        <v>0.5</v>
      </c>
      <c r="K193" s="114">
        <f t="shared" si="14"/>
        <v>312</v>
      </c>
      <c r="L193" s="167">
        <v>0</v>
      </c>
      <c r="M193" s="87">
        <v>0</v>
      </c>
      <c r="N193" s="86">
        <v>0</v>
      </c>
      <c r="O193" s="86">
        <v>0</v>
      </c>
      <c r="P193" s="84">
        <v>57</v>
      </c>
      <c r="Q193" s="82">
        <v>0</v>
      </c>
      <c r="R193" s="87">
        <v>0</v>
      </c>
      <c r="S193" s="86">
        <v>0</v>
      </c>
      <c r="T193" s="86">
        <v>0</v>
      </c>
      <c r="U193" s="84">
        <v>59</v>
      </c>
      <c r="V193" s="73">
        <v>0</v>
      </c>
      <c r="W193" s="87">
        <v>0</v>
      </c>
      <c r="X193" s="87">
        <v>0</v>
      </c>
      <c r="Y193" s="87">
        <v>0</v>
      </c>
      <c r="Z193" s="185">
        <v>0</v>
      </c>
      <c r="AA193" s="73"/>
      <c r="AB193" s="87"/>
      <c r="AC193" s="171">
        <v>0</v>
      </c>
      <c r="AD193" s="171">
        <v>0</v>
      </c>
      <c r="AE193" s="169">
        <v>0</v>
      </c>
      <c r="AF193" s="82">
        <v>1</v>
      </c>
      <c r="AG193" s="87"/>
      <c r="AH193" s="86">
        <v>0.5</v>
      </c>
      <c r="AI193" s="86">
        <v>0.5</v>
      </c>
      <c r="AJ193" s="84">
        <v>196</v>
      </c>
    </row>
    <row r="194" spans="1:36" x14ac:dyDescent="0.25">
      <c r="A194" s="73">
        <v>191</v>
      </c>
      <c r="B194" s="87" t="s">
        <v>1231</v>
      </c>
      <c r="C194" s="87" t="s">
        <v>196</v>
      </c>
      <c r="D194" s="87" t="s">
        <v>158</v>
      </c>
      <c r="E194" s="87" t="s">
        <v>69</v>
      </c>
      <c r="F194" s="84" t="s">
        <v>45</v>
      </c>
      <c r="G194" s="112">
        <f t="shared" si="9"/>
        <v>1</v>
      </c>
      <c r="H194" s="113">
        <f t="shared" si="10"/>
        <v>0</v>
      </c>
      <c r="I194" s="113">
        <f t="shared" si="11"/>
        <v>0.5</v>
      </c>
      <c r="J194" s="113">
        <f t="shared" si="12"/>
        <v>0.5</v>
      </c>
      <c r="K194" s="114">
        <f t="shared" si="14"/>
        <v>301</v>
      </c>
      <c r="L194" s="154">
        <v>0</v>
      </c>
      <c r="M194" s="87">
        <v>0</v>
      </c>
      <c r="N194" s="87">
        <v>0</v>
      </c>
      <c r="O194" s="87">
        <v>0</v>
      </c>
      <c r="P194" s="84">
        <v>0</v>
      </c>
      <c r="Q194" s="82">
        <v>0</v>
      </c>
      <c r="R194" s="87">
        <v>0</v>
      </c>
      <c r="S194" s="86">
        <v>0</v>
      </c>
      <c r="T194" s="86">
        <v>0</v>
      </c>
      <c r="U194" s="84">
        <v>59</v>
      </c>
      <c r="V194" s="82"/>
      <c r="W194" s="87"/>
      <c r="X194" s="86">
        <v>0</v>
      </c>
      <c r="Y194" s="86">
        <v>0</v>
      </c>
      <c r="Z194" s="169">
        <v>46</v>
      </c>
      <c r="AA194" s="73"/>
      <c r="AB194" s="87"/>
      <c r="AC194" s="171"/>
      <c r="AD194" s="171"/>
      <c r="AE194" s="185">
        <v>0</v>
      </c>
      <c r="AF194" s="82">
        <v>1</v>
      </c>
      <c r="AG194" s="87"/>
      <c r="AH194" s="86">
        <v>0.5</v>
      </c>
      <c r="AI194" s="86">
        <v>0.5</v>
      </c>
      <c r="AJ194" s="84">
        <v>196</v>
      </c>
    </row>
    <row r="195" spans="1:36" x14ac:dyDescent="0.25">
      <c r="A195" s="73">
        <v>192</v>
      </c>
      <c r="B195" s="87" t="s">
        <v>595</v>
      </c>
      <c r="C195" s="87" t="s">
        <v>170</v>
      </c>
      <c r="D195" s="87" t="s">
        <v>334</v>
      </c>
      <c r="E195" s="87" t="s">
        <v>69</v>
      </c>
      <c r="F195" s="84" t="s">
        <v>46</v>
      </c>
      <c r="G195" s="112">
        <f t="shared" si="9"/>
        <v>1</v>
      </c>
      <c r="H195" s="113">
        <f t="shared" si="10"/>
        <v>0</v>
      </c>
      <c r="I195" s="113">
        <f t="shared" si="11"/>
        <v>0.6</v>
      </c>
      <c r="J195" s="113">
        <f t="shared" si="12"/>
        <v>0.6</v>
      </c>
      <c r="K195" s="114">
        <f t="shared" si="14"/>
        <v>298</v>
      </c>
      <c r="L195" s="167">
        <v>1</v>
      </c>
      <c r="M195" s="87">
        <v>0</v>
      </c>
      <c r="N195" s="86">
        <v>0.6</v>
      </c>
      <c r="O195" s="86">
        <v>0.6</v>
      </c>
      <c r="P195" s="84">
        <v>239</v>
      </c>
      <c r="Q195" s="82">
        <v>0</v>
      </c>
      <c r="R195" s="87">
        <v>0</v>
      </c>
      <c r="S195" s="86">
        <v>0</v>
      </c>
      <c r="T195" s="86">
        <v>0</v>
      </c>
      <c r="U195" s="84">
        <v>59</v>
      </c>
      <c r="V195" s="73">
        <v>0</v>
      </c>
      <c r="W195" s="87">
        <v>0</v>
      </c>
      <c r="X195" s="87">
        <v>0</v>
      </c>
      <c r="Y195" s="87">
        <v>0</v>
      </c>
      <c r="Z195" s="169">
        <v>0</v>
      </c>
      <c r="AA195" s="73"/>
      <c r="AB195" s="87"/>
      <c r="AC195" s="171">
        <v>0</v>
      </c>
      <c r="AD195" s="171">
        <v>0</v>
      </c>
      <c r="AE195" s="185">
        <v>0</v>
      </c>
      <c r="AF195" s="73"/>
      <c r="AG195" s="87"/>
      <c r="AH195" s="87"/>
      <c r="AI195" s="87"/>
      <c r="AJ195" s="84">
        <v>0</v>
      </c>
    </row>
    <row r="196" spans="1:36" x14ac:dyDescent="0.25">
      <c r="A196" s="73">
        <v>193</v>
      </c>
      <c r="B196" s="87" t="s">
        <v>1249</v>
      </c>
      <c r="C196" s="87" t="s">
        <v>1278</v>
      </c>
      <c r="D196" s="87" t="s">
        <v>1238</v>
      </c>
      <c r="E196" s="87" t="s">
        <v>69</v>
      </c>
      <c r="F196" s="84" t="s">
        <v>48</v>
      </c>
      <c r="G196" s="112">
        <f t="shared" ref="G196:G259" si="15">SUM(V196,Q196,L196,AA196,AF196)</f>
        <v>1</v>
      </c>
      <c r="H196" s="113">
        <f t="shared" ref="H196:H259" si="16">SUM(W196,R196,M196,AB196,AG196)</f>
        <v>0</v>
      </c>
      <c r="I196" s="113">
        <f t="shared" ref="I196:I259" si="17">SUM(X196,S196,N196,AC196,AH196)</f>
        <v>1.8095958395361569</v>
      </c>
      <c r="J196" s="113">
        <f t="shared" ref="J196:J259" si="18">SUM(Y196,T196,O196,AD196,AI196)</f>
        <v>1.8095958395361569</v>
      </c>
      <c r="K196" s="114">
        <f t="shared" si="14"/>
        <v>298</v>
      </c>
      <c r="L196" s="154">
        <v>0</v>
      </c>
      <c r="M196" s="87">
        <v>0</v>
      </c>
      <c r="N196" s="87">
        <v>0</v>
      </c>
      <c r="O196" s="87">
        <v>0</v>
      </c>
      <c r="P196" s="84">
        <v>0</v>
      </c>
      <c r="Q196" s="82">
        <v>0</v>
      </c>
      <c r="R196" s="87">
        <v>0</v>
      </c>
      <c r="S196" s="86">
        <v>0</v>
      </c>
      <c r="T196" s="86">
        <v>0</v>
      </c>
      <c r="U196" s="84">
        <v>0</v>
      </c>
      <c r="V196" s="82">
        <v>1</v>
      </c>
      <c r="W196" s="87"/>
      <c r="X196" s="86">
        <v>1.8095958395361569</v>
      </c>
      <c r="Y196" s="86">
        <v>1.8095958395361569</v>
      </c>
      <c r="Z196" s="169">
        <v>249</v>
      </c>
      <c r="AA196" s="73"/>
      <c r="AB196" s="87"/>
      <c r="AC196" s="171"/>
      <c r="AD196" s="171"/>
      <c r="AE196" s="185">
        <v>0</v>
      </c>
      <c r="AF196" s="82"/>
      <c r="AG196" s="87"/>
      <c r="AH196" s="86">
        <v>0</v>
      </c>
      <c r="AI196" s="86">
        <v>0</v>
      </c>
      <c r="AJ196" s="84">
        <v>49</v>
      </c>
    </row>
    <row r="197" spans="1:36" x14ac:dyDescent="0.25">
      <c r="A197" s="73">
        <v>194</v>
      </c>
      <c r="B197" s="87" t="s">
        <v>628</v>
      </c>
      <c r="C197" s="87" t="s">
        <v>155</v>
      </c>
      <c r="D197" s="87" t="s">
        <v>256</v>
      </c>
      <c r="E197" s="87" t="s">
        <v>70</v>
      </c>
      <c r="F197" s="84" t="s">
        <v>46</v>
      </c>
      <c r="G197" s="112">
        <f t="shared" si="15"/>
        <v>1</v>
      </c>
      <c r="H197" s="113">
        <f t="shared" si="16"/>
        <v>0</v>
      </c>
      <c r="I197" s="113">
        <f t="shared" si="17"/>
        <v>0.5</v>
      </c>
      <c r="J197" s="113">
        <f t="shared" si="18"/>
        <v>0.5</v>
      </c>
      <c r="K197" s="114">
        <f t="shared" si="14"/>
        <v>294</v>
      </c>
      <c r="L197" s="167">
        <v>1</v>
      </c>
      <c r="M197" s="87">
        <v>0</v>
      </c>
      <c r="N197" s="86">
        <v>0.5</v>
      </c>
      <c r="O197" s="86">
        <v>0.5</v>
      </c>
      <c r="P197" s="84">
        <v>235</v>
      </c>
      <c r="Q197" s="82">
        <v>0</v>
      </c>
      <c r="R197" s="87">
        <v>0</v>
      </c>
      <c r="S197" s="86">
        <v>0</v>
      </c>
      <c r="T197" s="86">
        <v>0</v>
      </c>
      <c r="U197" s="84">
        <v>59</v>
      </c>
      <c r="V197" s="73">
        <v>0</v>
      </c>
      <c r="W197" s="87">
        <v>0</v>
      </c>
      <c r="X197" s="87">
        <v>0</v>
      </c>
      <c r="Y197" s="87">
        <v>0</v>
      </c>
      <c r="Z197" s="169">
        <v>0</v>
      </c>
      <c r="AA197" s="73"/>
      <c r="AB197" s="87"/>
      <c r="AC197" s="171"/>
      <c r="AD197" s="171"/>
      <c r="AE197" s="185">
        <v>0</v>
      </c>
      <c r="AF197" s="73"/>
      <c r="AG197" s="87"/>
      <c r="AH197" s="87"/>
      <c r="AI197" s="87"/>
      <c r="AJ197" s="84">
        <v>0</v>
      </c>
    </row>
    <row r="198" spans="1:36" x14ac:dyDescent="0.25">
      <c r="A198" s="73">
        <v>195</v>
      </c>
      <c r="B198" s="87" t="s">
        <v>524</v>
      </c>
      <c r="C198" s="87" t="s">
        <v>250</v>
      </c>
      <c r="D198" s="87" t="s">
        <v>74</v>
      </c>
      <c r="E198" s="87" t="s">
        <v>70</v>
      </c>
      <c r="F198" s="84" t="s">
        <v>42</v>
      </c>
      <c r="G198" s="112">
        <f t="shared" si="15"/>
        <v>18</v>
      </c>
      <c r="H198" s="113">
        <f t="shared" si="16"/>
        <v>0</v>
      </c>
      <c r="I198" s="113">
        <f t="shared" si="17"/>
        <v>16.397109803752585</v>
      </c>
      <c r="J198" s="113">
        <f t="shared" si="18"/>
        <v>16.397109803752585</v>
      </c>
      <c r="K198" s="114">
        <f t="shared" si="14"/>
        <v>293</v>
      </c>
      <c r="L198" s="167">
        <v>18</v>
      </c>
      <c r="M198" s="87">
        <v>0</v>
      </c>
      <c r="N198" s="86">
        <v>16.397109803752585</v>
      </c>
      <c r="O198" s="86">
        <v>16.397109803752585</v>
      </c>
      <c r="P198" s="84">
        <v>293</v>
      </c>
      <c r="Q198" s="73">
        <v>0</v>
      </c>
      <c r="R198" s="87">
        <v>0</v>
      </c>
      <c r="S198" s="87">
        <v>0</v>
      </c>
      <c r="T198" s="87">
        <v>0</v>
      </c>
      <c r="U198" s="84">
        <v>0</v>
      </c>
      <c r="V198" s="73">
        <v>0</v>
      </c>
      <c r="W198" s="87">
        <v>0</v>
      </c>
      <c r="X198" s="87">
        <v>0</v>
      </c>
      <c r="Y198" s="87">
        <v>0</v>
      </c>
      <c r="Z198" s="169">
        <v>0</v>
      </c>
      <c r="AA198" s="73"/>
      <c r="AB198" s="87"/>
      <c r="AC198" s="171"/>
      <c r="AD198" s="171"/>
      <c r="AE198" s="185">
        <v>0</v>
      </c>
      <c r="AF198" s="82"/>
      <c r="AG198" s="87"/>
      <c r="AH198" s="86"/>
      <c r="AI198" s="87"/>
      <c r="AJ198" s="84">
        <v>0</v>
      </c>
    </row>
    <row r="199" spans="1:36" x14ac:dyDescent="0.25">
      <c r="A199" s="73">
        <v>196</v>
      </c>
      <c r="B199" s="87" t="s">
        <v>774</v>
      </c>
      <c r="C199" s="87" t="s">
        <v>493</v>
      </c>
      <c r="D199" s="87" t="s">
        <v>134</v>
      </c>
      <c r="E199" s="87" t="s">
        <v>71</v>
      </c>
      <c r="F199" s="84" t="s">
        <v>50</v>
      </c>
      <c r="G199" s="112">
        <f t="shared" si="15"/>
        <v>1</v>
      </c>
      <c r="H199" s="113">
        <f t="shared" si="16"/>
        <v>0</v>
      </c>
      <c r="I199" s="113">
        <f t="shared" si="17"/>
        <v>1.1325655535116195</v>
      </c>
      <c r="J199" s="113">
        <f t="shared" si="18"/>
        <v>1.1325655535116195</v>
      </c>
      <c r="K199" s="114">
        <f t="shared" si="14"/>
        <v>293</v>
      </c>
      <c r="L199" s="167">
        <v>0</v>
      </c>
      <c r="M199" s="87">
        <v>0</v>
      </c>
      <c r="N199" s="86">
        <v>0</v>
      </c>
      <c r="O199" s="86">
        <v>0</v>
      </c>
      <c r="P199" s="84">
        <v>0</v>
      </c>
      <c r="Q199" s="73">
        <v>0</v>
      </c>
      <c r="R199" s="87">
        <v>0</v>
      </c>
      <c r="S199" s="87">
        <v>0</v>
      </c>
      <c r="T199" s="87">
        <v>0</v>
      </c>
      <c r="U199" s="186">
        <v>0</v>
      </c>
      <c r="V199" s="82"/>
      <c r="W199" s="87"/>
      <c r="X199" s="86">
        <v>0</v>
      </c>
      <c r="Y199" s="86">
        <v>0</v>
      </c>
      <c r="Z199" s="169">
        <v>46</v>
      </c>
      <c r="AA199" s="73">
        <v>1</v>
      </c>
      <c r="AB199" s="87"/>
      <c r="AC199" s="171">
        <v>1.1325655535116195</v>
      </c>
      <c r="AD199" s="171">
        <v>1.1325655535116195</v>
      </c>
      <c r="AE199" s="169">
        <v>247</v>
      </c>
      <c r="AF199" s="192"/>
      <c r="AG199" s="193"/>
      <c r="AH199" s="87"/>
      <c r="AI199" s="86"/>
      <c r="AJ199" s="84">
        <v>0</v>
      </c>
    </row>
    <row r="200" spans="1:36" x14ac:dyDescent="0.25">
      <c r="A200" s="73">
        <v>197</v>
      </c>
      <c r="B200" s="57" t="s">
        <v>670</v>
      </c>
      <c r="C200" s="57" t="s">
        <v>177</v>
      </c>
      <c r="D200" s="57" t="s">
        <v>271</v>
      </c>
      <c r="E200" s="57" t="s">
        <v>69</v>
      </c>
      <c r="F200" s="59" t="s">
        <v>49</v>
      </c>
      <c r="G200" s="112">
        <f t="shared" si="15"/>
        <v>3</v>
      </c>
      <c r="H200" s="113">
        <f t="shared" si="16"/>
        <v>1</v>
      </c>
      <c r="I200" s="113">
        <f t="shared" si="17"/>
        <v>6.7361453093567238</v>
      </c>
      <c r="J200" s="113">
        <f t="shared" si="18"/>
        <v>6.7361453093567238</v>
      </c>
      <c r="K200" s="114">
        <f t="shared" si="14"/>
        <v>289</v>
      </c>
      <c r="L200" s="167"/>
      <c r="M200" s="87"/>
      <c r="N200" s="86"/>
      <c r="O200" s="86"/>
      <c r="P200" s="84">
        <v>0</v>
      </c>
      <c r="Q200" s="82"/>
      <c r="R200" s="87"/>
      <c r="S200" s="86"/>
      <c r="T200" s="86"/>
      <c r="U200" s="186">
        <v>0</v>
      </c>
      <c r="V200" s="82"/>
      <c r="W200" s="87"/>
      <c r="X200" s="86"/>
      <c r="Y200" s="86"/>
      <c r="Z200" s="169">
        <v>0</v>
      </c>
      <c r="AA200" s="73"/>
      <c r="AB200" s="87"/>
      <c r="AC200" s="171"/>
      <c r="AD200" s="171"/>
      <c r="AE200" s="169">
        <v>0</v>
      </c>
      <c r="AF200" s="82">
        <v>3</v>
      </c>
      <c r="AG200" s="87">
        <v>1</v>
      </c>
      <c r="AH200" s="86">
        <v>6.7361453093567238</v>
      </c>
      <c r="AI200" s="86">
        <v>6.7361453093567238</v>
      </c>
      <c r="AJ200" s="84">
        <v>289</v>
      </c>
    </row>
    <row r="201" spans="1:36" x14ac:dyDescent="0.25">
      <c r="A201" s="73">
        <v>198</v>
      </c>
      <c r="B201" s="87" t="s">
        <v>1171</v>
      </c>
      <c r="C201" s="87" t="s">
        <v>1179</v>
      </c>
      <c r="D201" s="87" t="s">
        <v>86</v>
      </c>
      <c r="E201" s="87" t="s">
        <v>69</v>
      </c>
      <c r="F201" s="84" t="s">
        <v>51</v>
      </c>
      <c r="G201" s="112">
        <f t="shared" si="15"/>
        <v>2</v>
      </c>
      <c r="H201" s="113">
        <f t="shared" si="16"/>
        <v>0</v>
      </c>
      <c r="I201" s="113">
        <f t="shared" si="17"/>
        <v>1.1000000000000001</v>
      </c>
      <c r="J201" s="113">
        <f t="shared" si="18"/>
        <v>1.1000000000000001</v>
      </c>
      <c r="K201" s="114">
        <f t="shared" si="14"/>
        <v>287</v>
      </c>
      <c r="L201" s="167">
        <v>0</v>
      </c>
      <c r="M201" s="87">
        <v>0</v>
      </c>
      <c r="N201" s="86">
        <v>0</v>
      </c>
      <c r="O201" s="86">
        <v>0</v>
      </c>
      <c r="P201" s="84">
        <v>57</v>
      </c>
      <c r="Q201" s="73">
        <v>0</v>
      </c>
      <c r="R201" s="87">
        <v>0</v>
      </c>
      <c r="S201" s="87">
        <v>0</v>
      </c>
      <c r="T201" s="87">
        <v>0</v>
      </c>
      <c r="U201" s="186">
        <v>0</v>
      </c>
      <c r="V201" s="82">
        <v>2</v>
      </c>
      <c r="W201" s="87"/>
      <c r="X201" s="86">
        <v>1.1000000000000001</v>
      </c>
      <c r="Y201" s="86">
        <v>1.1000000000000001</v>
      </c>
      <c r="Z201" s="169">
        <v>230</v>
      </c>
      <c r="AA201" s="73"/>
      <c r="AB201" s="87"/>
      <c r="AC201" s="171"/>
      <c r="AD201" s="171"/>
      <c r="AE201" s="169">
        <v>0</v>
      </c>
      <c r="AF201" s="73"/>
      <c r="AG201" s="87"/>
      <c r="AH201" s="87"/>
      <c r="AI201" s="87"/>
      <c r="AJ201" s="84">
        <v>0</v>
      </c>
    </row>
    <row r="202" spans="1:36" x14ac:dyDescent="0.25">
      <c r="A202" s="73">
        <v>199</v>
      </c>
      <c r="B202" s="87" t="s">
        <v>597</v>
      </c>
      <c r="C202" s="87" t="s">
        <v>125</v>
      </c>
      <c r="D202" s="87" t="s">
        <v>252</v>
      </c>
      <c r="E202" s="87" t="s">
        <v>69</v>
      </c>
      <c r="F202" s="84" t="s">
        <v>47</v>
      </c>
      <c r="G202" s="112">
        <f t="shared" si="15"/>
        <v>5</v>
      </c>
      <c r="H202" s="113">
        <f t="shared" si="16"/>
        <v>1</v>
      </c>
      <c r="I202" s="113">
        <f t="shared" si="17"/>
        <v>9.4813550911943558</v>
      </c>
      <c r="J202" s="113">
        <f t="shared" si="18"/>
        <v>9.4813550911943558</v>
      </c>
      <c r="K202" s="114">
        <f t="shared" si="14"/>
        <v>283</v>
      </c>
      <c r="L202" s="167">
        <v>0</v>
      </c>
      <c r="M202" s="87">
        <v>0</v>
      </c>
      <c r="N202" s="86">
        <v>0</v>
      </c>
      <c r="O202" s="86">
        <v>0</v>
      </c>
      <c r="P202" s="84">
        <v>0</v>
      </c>
      <c r="Q202" s="73">
        <v>0</v>
      </c>
      <c r="R202" s="87">
        <v>0</v>
      </c>
      <c r="S202" s="87">
        <v>0</v>
      </c>
      <c r="T202" s="87">
        <v>0</v>
      </c>
      <c r="U202" s="186">
        <v>0</v>
      </c>
      <c r="V202" s="82">
        <v>5</v>
      </c>
      <c r="W202" s="87">
        <v>1</v>
      </c>
      <c r="X202" s="86">
        <v>9.4813550911943558</v>
      </c>
      <c r="Y202" s="86">
        <v>9.4813550911943558</v>
      </c>
      <c r="Z202" s="169">
        <v>283</v>
      </c>
      <c r="AA202" s="73"/>
      <c r="AB202" s="87"/>
      <c r="AC202" s="171">
        <v>0</v>
      </c>
      <c r="AD202" s="171">
        <v>0</v>
      </c>
      <c r="AE202" s="169">
        <v>0</v>
      </c>
      <c r="AF202" s="73"/>
      <c r="AG202" s="87"/>
      <c r="AH202" s="87"/>
      <c r="AI202" s="87"/>
      <c r="AJ202" s="84">
        <v>0</v>
      </c>
    </row>
    <row r="203" spans="1:36" x14ac:dyDescent="0.25">
      <c r="A203" s="73">
        <v>200</v>
      </c>
      <c r="B203" s="87" t="s">
        <v>613</v>
      </c>
      <c r="C203" s="87" t="s">
        <v>314</v>
      </c>
      <c r="D203" s="87" t="s">
        <v>148</v>
      </c>
      <c r="E203" s="87" t="s">
        <v>70</v>
      </c>
      <c r="F203" s="84" t="s">
        <v>37</v>
      </c>
      <c r="G203" s="112">
        <f t="shared" si="15"/>
        <v>6</v>
      </c>
      <c r="H203" s="113">
        <f t="shared" si="16"/>
        <v>0</v>
      </c>
      <c r="I203" s="113">
        <f t="shared" si="17"/>
        <v>3.835742878101839</v>
      </c>
      <c r="J203" s="113">
        <f t="shared" si="18"/>
        <v>3.835742878101839</v>
      </c>
      <c r="K203" s="114">
        <f t="shared" si="14"/>
        <v>279</v>
      </c>
      <c r="L203" s="167">
        <v>0</v>
      </c>
      <c r="M203" s="87">
        <v>0</v>
      </c>
      <c r="N203" s="86">
        <v>0</v>
      </c>
      <c r="O203" s="86">
        <v>0</v>
      </c>
      <c r="P203" s="84">
        <v>0</v>
      </c>
      <c r="Q203" s="73">
        <v>0</v>
      </c>
      <c r="R203" s="87">
        <v>0</v>
      </c>
      <c r="S203" s="87">
        <v>0</v>
      </c>
      <c r="T203" s="87">
        <v>0</v>
      </c>
      <c r="U203" s="186">
        <v>0</v>
      </c>
      <c r="V203" s="82">
        <v>6</v>
      </c>
      <c r="W203" s="87"/>
      <c r="X203" s="86">
        <v>3.835742878101839</v>
      </c>
      <c r="Y203" s="86">
        <v>3.835742878101839</v>
      </c>
      <c r="Z203" s="169">
        <v>279</v>
      </c>
      <c r="AA203" s="73"/>
      <c r="AB203" s="87"/>
      <c r="AC203" s="171">
        <v>0</v>
      </c>
      <c r="AD203" s="171">
        <v>0</v>
      </c>
      <c r="AE203" s="169">
        <v>0</v>
      </c>
      <c r="AF203" s="73"/>
      <c r="AG203" s="87"/>
      <c r="AH203" s="87"/>
      <c r="AI203" s="87"/>
      <c r="AJ203" s="84">
        <v>0</v>
      </c>
    </row>
    <row r="204" spans="1:36" x14ac:dyDescent="0.25">
      <c r="A204" s="73">
        <v>201</v>
      </c>
      <c r="B204" s="87" t="s">
        <v>809</v>
      </c>
      <c r="C204" s="87" t="s">
        <v>209</v>
      </c>
      <c r="D204" s="87" t="s">
        <v>208</v>
      </c>
      <c r="E204" s="87" t="s">
        <v>69</v>
      </c>
      <c r="F204" s="84" t="s">
        <v>38</v>
      </c>
      <c r="G204" s="112">
        <f t="shared" si="15"/>
        <v>3</v>
      </c>
      <c r="H204" s="113">
        <f t="shared" si="16"/>
        <v>0</v>
      </c>
      <c r="I204" s="113">
        <f t="shared" si="17"/>
        <v>2.7306948836717364</v>
      </c>
      <c r="J204" s="113">
        <f t="shared" si="18"/>
        <v>2.7306948836717364</v>
      </c>
      <c r="K204" s="114">
        <f t="shared" si="14"/>
        <v>274</v>
      </c>
      <c r="L204" s="167">
        <v>3</v>
      </c>
      <c r="M204" s="87">
        <v>0</v>
      </c>
      <c r="N204" s="86">
        <v>2.7306948836717364</v>
      </c>
      <c r="O204" s="86">
        <v>2.7306948836717364</v>
      </c>
      <c r="P204" s="84">
        <v>274</v>
      </c>
      <c r="Q204" s="73">
        <v>0</v>
      </c>
      <c r="R204" s="87">
        <v>0</v>
      </c>
      <c r="S204" s="87">
        <v>0</v>
      </c>
      <c r="T204" s="87">
        <v>0</v>
      </c>
      <c r="U204" s="186">
        <v>0</v>
      </c>
      <c r="V204" s="73">
        <v>0</v>
      </c>
      <c r="W204" s="87">
        <v>0</v>
      </c>
      <c r="X204" s="87">
        <v>0</v>
      </c>
      <c r="Y204" s="87">
        <v>0</v>
      </c>
      <c r="Z204" s="169">
        <v>0</v>
      </c>
      <c r="AA204" s="73"/>
      <c r="AB204" s="87"/>
      <c r="AC204" s="171"/>
      <c r="AD204" s="171"/>
      <c r="AE204" s="169">
        <v>0</v>
      </c>
      <c r="AF204" s="73"/>
      <c r="AG204" s="87"/>
      <c r="AH204" s="87"/>
      <c r="AI204" s="87"/>
      <c r="AJ204" s="84">
        <v>0</v>
      </c>
    </row>
    <row r="205" spans="1:36" x14ac:dyDescent="0.25">
      <c r="A205" s="73">
        <v>202</v>
      </c>
      <c r="B205" s="57" t="s">
        <v>582</v>
      </c>
      <c r="C205" s="57" t="s">
        <v>460</v>
      </c>
      <c r="D205" s="57" t="s">
        <v>121</v>
      </c>
      <c r="E205" s="57" t="s">
        <v>1188</v>
      </c>
      <c r="F205" s="59" t="s">
        <v>37</v>
      </c>
      <c r="G205" s="112">
        <f t="shared" si="15"/>
        <v>0</v>
      </c>
      <c r="H205" s="113">
        <f t="shared" si="16"/>
        <v>1</v>
      </c>
      <c r="I205" s="113">
        <f t="shared" si="17"/>
        <v>4.0999999999999996</v>
      </c>
      <c r="J205" s="113">
        <f t="shared" si="18"/>
        <v>4.0999999999999996</v>
      </c>
      <c r="K205" s="114">
        <f t="shared" si="14"/>
        <v>270</v>
      </c>
      <c r="L205" s="167"/>
      <c r="M205" s="87"/>
      <c r="N205" s="86"/>
      <c r="O205" s="86"/>
      <c r="P205" s="84">
        <v>0</v>
      </c>
      <c r="Q205" s="82"/>
      <c r="R205" s="87"/>
      <c r="S205" s="86"/>
      <c r="T205" s="86"/>
      <c r="U205" s="186">
        <v>0</v>
      </c>
      <c r="V205" s="73"/>
      <c r="W205" s="87"/>
      <c r="X205" s="87"/>
      <c r="Y205" s="87"/>
      <c r="Z205" s="169">
        <v>0</v>
      </c>
      <c r="AA205" s="73"/>
      <c r="AB205" s="87"/>
      <c r="AC205" s="171"/>
      <c r="AD205" s="171"/>
      <c r="AE205" s="169">
        <v>0</v>
      </c>
      <c r="AF205" s="82"/>
      <c r="AG205" s="87">
        <v>1</v>
      </c>
      <c r="AH205" s="86">
        <v>4.0999999999999996</v>
      </c>
      <c r="AI205" s="86">
        <v>4.0999999999999996</v>
      </c>
      <c r="AJ205" s="84">
        <v>270</v>
      </c>
    </row>
    <row r="206" spans="1:36" x14ac:dyDescent="0.25">
      <c r="A206" s="73">
        <v>203</v>
      </c>
      <c r="B206" s="87" t="s">
        <v>731</v>
      </c>
      <c r="C206" s="87" t="s">
        <v>331</v>
      </c>
      <c r="D206" s="87" t="s">
        <v>332</v>
      </c>
      <c r="E206" s="87" t="s">
        <v>69</v>
      </c>
      <c r="F206" s="84" t="s">
        <v>46</v>
      </c>
      <c r="G206" s="112">
        <f t="shared" si="15"/>
        <v>1</v>
      </c>
      <c r="H206" s="113">
        <f t="shared" si="16"/>
        <v>0</v>
      </c>
      <c r="I206" s="113">
        <f t="shared" si="17"/>
        <v>0.75468866955363878</v>
      </c>
      <c r="J206" s="113">
        <f t="shared" si="18"/>
        <v>0.75468866955363878</v>
      </c>
      <c r="K206" s="114">
        <f t="shared" si="14"/>
        <v>270</v>
      </c>
      <c r="L206" s="167">
        <v>0</v>
      </c>
      <c r="M206" s="87">
        <v>0</v>
      </c>
      <c r="N206" s="86">
        <v>0</v>
      </c>
      <c r="O206" s="86">
        <v>0</v>
      </c>
      <c r="P206" s="84">
        <v>0</v>
      </c>
      <c r="Q206" s="82">
        <v>0</v>
      </c>
      <c r="R206" s="87">
        <v>0</v>
      </c>
      <c r="S206" s="86">
        <v>0</v>
      </c>
      <c r="T206" s="86">
        <v>0</v>
      </c>
      <c r="U206" s="84">
        <v>59</v>
      </c>
      <c r="V206" s="73">
        <v>0</v>
      </c>
      <c r="W206" s="87">
        <v>0</v>
      </c>
      <c r="X206" s="87">
        <v>0</v>
      </c>
      <c r="Y206" s="87">
        <v>0</v>
      </c>
      <c r="Z206" s="185">
        <v>0</v>
      </c>
      <c r="AA206" s="73"/>
      <c r="AB206" s="87"/>
      <c r="AC206" s="171"/>
      <c r="AD206" s="171"/>
      <c r="AE206" s="169">
        <v>0</v>
      </c>
      <c r="AF206" s="82">
        <v>1</v>
      </c>
      <c r="AG206" s="87"/>
      <c r="AH206" s="86">
        <v>0.75468866955363878</v>
      </c>
      <c r="AI206" s="86">
        <v>0.75468866955363878</v>
      </c>
      <c r="AJ206" s="84">
        <v>211</v>
      </c>
    </row>
    <row r="207" spans="1:36" x14ac:dyDescent="0.25">
      <c r="A207" s="73">
        <v>204</v>
      </c>
      <c r="B207" s="87" t="s">
        <v>980</v>
      </c>
      <c r="C207" s="87" t="s">
        <v>107</v>
      </c>
      <c r="D207" s="87" t="s">
        <v>160</v>
      </c>
      <c r="E207" s="87" t="s">
        <v>426</v>
      </c>
      <c r="F207" s="84" t="s">
        <v>47</v>
      </c>
      <c r="G207" s="112">
        <f t="shared" si="15"/>
        <v>2</v>
      </c>
      <c r="H207" s="113">
        <f t="shared" si="16"/>
        <v>0</v>
      </c>
      <c r="I207" s="113">
        <f t="shared" si="17"/>
        <v>1.9605186299783854</v>
      </c>
      <c r="J207" s="113">
        <f t="shared" si="18"/>
        <v>1.9605186299783854</v>
      </c>
      <c r="K207" s="114">
        <f t="shared" si="14"/>
        <v>268</v>
      </c>
      <c r="L207" s="167">
        <v>2</v>
      </c>
      <c r="M207" s="87">
        <v>0</v>
      </c>
      <c r="N207" s="86">
        <v>1.9605186299783854</v>
      </c>
      <c r="O207" s="86">
        <v>1.9605186299783854</v>
      </c>
      <c r="P207" s="84">
        <v>268</v>
      </c>
      <c r="Q207" s="73">
        <v>0</v>
      </c>
      <c r="R207" s="87">
        <v>0</v>
      </c>
      <c r="S207" s="87">
        <v>0</v>
      </c>
      <c r="T207" s="87">
        <v>0</v>
      </c>
      <c r="U207" s="84">
        <v>0</v>
      </c>
      <c r="V207" s="73">
        <v>0</v>
      </c>
      <c r="W207" s="87">
        <v>0</v>
      </c>
      <c r="X207" s="87">
        <v>0</v>
      </c>
      <c r="Y207" s="87">
        <v>0</v>
      </c>
      <c r="Z207" s="185">
        <v>0</v>
      </c>
      <c r="AA207" s="73"/>
      <c r="AB207" s="87"/>
      <c r="AC207" s="171"/>
      <c r="AD207" s="171"/>
      <c r="AE207" s="169">
        <v>0</v>
      </c>
      <c r="AF207" s="73"/>
      <c r="AG207" s="87"/>
      <c r="AH207" s="87"/>
      <c r="AI207" s="87"/>
      <c r="AJ207" s="84">
        <v>0</v>
      </c>
    </row>
    <row r="208" spans="1:36" x14ac:dyDescent="0.25">
      <c r="A208" s="73">
        <v>205</v>
      </c>
      <c r="B208" s="87" t="s">
        <v>717</v>
      </c>
      <c r="C208" s="87" t="s">
        <v>492</v>
      </c>
      <c r="D208" s="87" t="s">
        <v>419</v>
      </c>
      <c r="E208" s="87" t="s">
        <v>67</v>
      </c>
      <c r="F208" s="84" t="s">
        <v>43</v>
      </c>
      <c r="G208" s="112">
        <f t="shared" si="15"/>
        <v>1</v>
      </c>
      <c r="H208" s="113">
        <f t="shared" si="16"/>
        <v>0</v>
      </c>
      <c r="I208" s="113">
        <f t="shared" si="17"/>
        <v>0.65065738082095648</v>
      </c>
      <c r="J208" s="113">
        <f t="shared" si="18"/>
        <v>0.65065738082095648</v>
      </c>
      <c r="K208" s="114">
        <f t="shared" si="14"/>
        <v>266</v>
      </c>
      <c r="L208" s="167">
        <v>0</v>
      </c>
      <c r="M208" s="87">
        <v>0</v>
      </c>
      <c r="N208" s="86">
        <v>0</v>
      </c>
      <c r="O208" s="86">
        <v>0</v>
      </c>
      <c r="P208" s="84">
        <v>0</v>
      </c>
      <c r="Q208" s="82">
        <v>0</v>
      </c>
      <c r="R208" s="87">
        <v>0</v>
      </c>
      <c r="S208" s="86">
        <v>0</v>
      </c>
      <c r="T208" s="86">
        <v>0</v>
      </c>
      <c r="U208" s="84">
        <v>59</v>
      </c>
      <c r="V208" s="73">
        <v>0</v>
      </c>
      <c r="W208" s="87">
        <v>0</v>
      </c>
      <c r="X208" s="87">
        <v>0</v>
      </c>
      <c r="Y208" s="87">
        <v>0</v>
      </c>
      <c r="Z208" s="185">
        <v>0</v>
      </c>
      <c r="AA208" s="73"/>
      <c r="AB208" s="87"/>
      <c r="AC208" s="171"/>
      <c r="AD208" s="171"/>
      <c r="AE208" s="169">
        <v>0</v>
      </c>
      <c r="AF208" s="82">
        <v>1</v>
      </c>
      <c r="AG208" s="87"/>
      <c r="AH208" s="86">
        <v>0.65065738082095648</v>
      </c>
      <c r="AI208" s="86">
        <v>0.65065738082095648</v>
      </c>
      <c r="AJ208" s="84">
        <v>207</v>
      </c>
    </row>
    <row r="209" spans="1:36" x14ac:dyDescent="0.25">
      <c r="A209" s="73">
        <v>206</v>
      </c>
      <c r="B209" s="87" t="s">
        <v>729</v>
      </c>
      <c r="C209" s="87" t="s">
        <v>437</v>
      </c>
      <c r="D209" s="87" t="s">
        <v>119</v>
      </c>
      <c r="E209" s="87" t="s">
        <v>67</v>
      </c>
      <c r="F209" s="84" t="s">
        <v>50</v>
      </c>
      <c r="G209" s="112">
        <f t="shared" si="15"/>
        <v>3</v>
      </c>
      <c r="H209" s="113">
        <f t="shared" si="16"/>
        <v>0</v>
      </c>
      <c r="I209" s="113">
        <f t="shared" si="17"/>
        <v>1.7819519170081266</v>
      </c>
      <c r="J209" s="113">
        <f t="shared" si="18"/>
        <v>1.7819519170081266</v>
      </c>
      <c r="K209" s="114">
        <f t="shared" si="14"/>
        <v>264</v>
      </c>
      <c r="L209" s="167">
        <v>3</v>
      </c>
      <c r="M209" s="87">
        <v>0</v>
      </c>
      <c r="N209" s="86">
        <v>1.7819519170081266</v>
      </c>
      <c r="O209" s="86">
        <v>1.7819519170081266</v>
      </c>
      <c r="P209" s="84">
        <v>264</v>
      </c>
      <c r="Q209" s="73">
        <v>0</v>
      </c>
      <c r="R209" s="87">
        <v>0</v>
      </c>
      <c r="S209" s="87">
        <v>0</v>
      </c>
      <c r="T209" s="87">
        <v>0</v>
      </c>
      <c r="U209" s="84">
        <v>0</v>
      </c>
      <c r="V209" s="73">
        <v>0</v>
      </c>
      <c r="W209" s="87">
        <v>0</v>
      </c>
      <c r="X209" s="87">
        <v>0</v>
      </c>
      <c r="Y209" s="87">
        <v>0</v>
      </c>
      <c r="Z209" s="185">
        <v>0</v>
      </c>
      <c r="AA209" s="73"/>
      <c r="AB209" s="87"/>
      <c r="AC209" s="171"/>
      <c r="AD209" s="171"/>
      <c r="AE209" s="169">
        <v>0</v>
      </c>
      <c r="AF209" s="73"/>
      <c r="AG209" s="87"/>
      <c r="AH209" s="87"/>
      <c r="AI209" s="87"/>
      <c r="AJ209" s="84">
        <v>0</v>
      </c>
    </row>
    <row r="210" spans="1:36" x14ac:dyDescent="0.25">
      <c r="A210" s="73">
        <v>207</v>
      </c>
      <c r="B210" s="87" t="s">
        <v>683</v>
      </c>
      <c r="C210" s="87" t="s">
        <v>107</v>
      </c>
      <c r="D210" s="87" t="s">
        <v>147</v>
      </c>
      <c r="E210" s="87" t="s">
        <v>69</v>
      </c>
      <c r="F210" s="84" t="s">
        <v>48</v>
      </c>
      <c r="G210" s="112">
        <f t="shared" si="15"/>
        <v>2</v>
      </c>
      <c r="H210" s="113">
        <f t="shared" si="16"/>
        <v>0</v>
      </c>
      <c r="I210" s="113">
        <f t="shared" si="17"/>
        <v>0.6</v>
      </c>
      <c r="J210" s="113">
        <f t="shared" si="18"/>
        <v>0.6</v>
      </c>
      <c r="K210" s="114">
        <f t="shared" si="14"/>
        <v>257</v>
      </c>
      <c r="L210" s="167">
        <v>1</v>
      </c>
      <c r="M210" s="87">
        <v>0</v>
      </c>
      <c r="N210" s="86">
        <v>0</v>
      </c>
      <c r="O210" s="86">
        <v>0</v>
      </c>
      <c r="P210" s="84">
        <v>57</v>
      </c>
      <c r="Q210" s="73">
        <v>0</v>
      </c>
      <c r="R210" s="87">
        <v>0</v>
      </c>
      <c r="S210" s="87">
        <v>0</v>
      </c>
      <c r="T210" s="87">
        <v>0</v>
      </c>
      <c r="U210" s="84">
        <v>0</v>
      </c>
      <c r="V210" s="73">
        <v>0</v>
      </c>
      <c r="W210" s="87">
        <v>0</v>
      </c>
      <c r="X210" s="87">
        <v>0</v>
      </c>
      <c r="Y210" s="87">
        <v>0</v>
      </c>
      <c r="Z210" s="185">
        <v>0</v>
      </c>
      <c r="AA210" s="73"/>
      <c r="AB210" s="87"/>
      <c r="AC210" s="171"/>
      <c r="AD210" s="171"/>
      <c r="AE210" s="169">
        <v>0</v>
      </c>
      <c r="AF210" s="82">
        <v>1</v>
      </c>
      <c r="AG210" s="87"/>
      <c r="AH210" s="86">
        <v>0.6</v>
      </c>
      <c r="AI210" s="86">
        <v>0.6</v>
      </c>
      <c r="AJ210" s="84">
        <v>200</v>
      </c>
    </row>
    <row r="211" spans="1:36" x14ac:dyDescent="0.25">
      <c r="A211" s="73">
        <v>208</v>
      </c>
      <c r="B211" s="87" t="s">
        <v>635</v>
      </c>
      <c r="C211" s="87" t="s">
        <v>427</v>
      </c>
      <c r="D211" s="87" t="s">
        <v>74</v>
      </c>
      <c r="E211" s="87" t="s">
        <v>67</v>
      </c>
      <c r="F211" s="84" t="s">
        <v>42</v>
      </c>
      <c r="G211" s="112">
        <f t="shared" si="15"/>
        <v>2</v>
      </c>
      <c r="H211" s="113">
        <f t="shared" si="16"/>
        <v>0</v>
      </c>
      <c r="I211" s="113">
        <f t="shared" si="17"/>
        <v>1.2506573808209565</v>
      </c>
      <c r="J211" s="113">
        <f t="shared" si="18"/>
        <v>1.2506573808209565</v>
      </c>
      <c r="K211" s="114">
        <f t="shared" si="14"/>
        <v>256</v>
      </c>
      <c r="L211" s="167">
        <v>2</v>
      </c>
      <c r="M211" s="87">
        <v>0</v>
      </c>
      <c r="N211" s="86">
        <v>1.2506573808209565</v>
      </c>
      <c r="O211" s="86">
        <v>1.2506573808209565</v>
      </c>
      <c r="P211" s="84">
        <v>256</v>
      </c>
      <c r="Q211" s="73">
        <v>0</v>
      </c>
      <c r="R211" s="87">
        <v>0</v>
      </c>
      <c r="S211" s="87">
        <v>0</v>
      </c>
      <c r="T211" s="87">
        <v>0</v>
      </c>
      <c r="U211" s="84">
        <v>0</v>
      </c>
      <c r="V211" s="73">
        <v>0</v>
      </c>
      <c r="W211" s="87">
        <v>0</v>
      </c>
      <c r="X211" s="87">
        <v>0</v>
      </c>
      <c r="Y211" s="87">
        <v>0</v>
      </c>
      <c r="Z211" s="185">
        <v>0</v>
      </c>
      <c r="AA211" s="73"/>
      <c r="AB211" s="87"/>
      <c r="AC211" s="171"/>
      <c r="AD211" s="171"/>
      <c r="AE211" s="169">
        <v>0</v>
      </c>
      <c r="AF211" s="73"/>
      <c r="AG211" s="87"/>
      <c r="AH211" s="87"/>
      <c r="AI211" s="87"/>
      <c r="AJ211" s="84">
        <v>0</v>
      </c>
    </row>
    <row r="212" spans="1:36" x14ac:dyDescent="0.25">
      <c r="A212" s="73">
        <v>209</v>
      </c>
      <c r="B212" s="57" t="s">
        <v>544</v>
      </c>
      <c r="C212" s="57" t="s">
        <v>287</v>
      </c>
      <c r="D212" s="57" t="s">
        <v>267</v>
      </c>
      <c r="E212" s="57" t="s">
        <v>69</v>
      </c>
      <c r="F212" s="59" t="s">
        <v>37</v>
      </c>
      <c r="G212" s="112">
        <f t="shared" si="15"/>
        <v>3</v>
      </c>
      <c r="H212" s="113">
        <f t="shared" si="16"/>
        <v>0</v>
      </c>
      <c r="I212" s="113">
        <f t="shared" si="17"/>
        <v>2.4933545001835777</v>
      </c>
      <c r="J212" s="113">
        <f t="shared" si="18"/>
        <v>2.4933545001835777</v>
      </c>
      <c r="K212" s="114">
        <f t="shared" si="14"/>
        <v>255</v>
      </c>
      <c r="L212" s="167"/>
      <c r="M212" s="87"/>
      <c r="N212" s="86"/>
      <c r="O212" s="86"/>
      <c r="P212" s="84">
        <v>0</v>
      </c>
      <c r="Q212" s="73"/>
      <c r="R212" s="87"/>
      <c r="S212" s="87"/>
      <c r="T212" s="87"/>
      <c r="U212" s="84">
        <v>0</v>
      </c>
      <c r="V212" s="82"/>
      <c r="W212" s="87"/>
      <c r="X212" s="86"/>
      <c r="Y212" s="86"/>
      <c r="Z212" s="185">
        <v>0</v>
      </c>
      <c r="AA212" s="73"/>
      <c r="AB212" s="87"/>
      <c r="AC212" s="171"/>
      <c r="AD212" s="171"/>
      <c r="AE212" s="169">
        <v>0</v>
      </c>
      <c r="AF212" s="82">
        <v>3</v>
      </c>
      <c r="AG212" s="87"/>
      <c r="AH212" s="86">
        <v>2.4933545001835777</v>
      </c>
      <c r="AI212" s="86">
        <v>2.4933545001835777</v>
      </c>
      <c r="AJ212" s="84">
        <v>255</v>
      </c>
    </row>
    <row r="213" spans="1:36" x14ac:dyDescent="0.25">
      <c r="A213" s="73">
        <v>210</v>
      </c>
      <c r="B213" s="87" t="s">
        <v>627</v>
      </c>
      <c r="C213" s="87" t="s">
        <v>131</v>
      </c>
      <c r="D213" s="87" t="s">
        <v>243</v>
      </c>
      <c r="E213" s="87" t="s">
        <v>69</v>
      </c>
      <c r="F213" s="84" t="s">
        <v>41</v>
      </c>
      <c r="G213" s="112">
        <f t="shared" si="15"/>
        <v>1</v>
      </c>
      <c r="H213" s="113">
        <f t="shared" si="16"/>
        <v>0</v>
      </c>
      <c r="I213" s="113">
        <f t="shared" si="17"/>
        <v>0.7</v>
      </c>
      <c r="J213" s="113">
        <f t="shared" si="18"/>
        <v>0.7</v>
      </c>
      <c r="K213" s="114">
        <f t="shared" si="14"/>
        <v>247</v>
      </c>
      <c r="L213" s="167">
        <v>1</v>
      </c>
      <c r="M213" s="87">
        <v>0</v>
      </c>
      <c r="N213" s="86">
        <v>0.7</v>
      </c>
      <c r="O213" s="86">
        <v>0.7</v>
      </c>
      <c r="P213" s="84">
        <v>247</v>
      </c>
      <c r="Q213" s="73">
        <v>0</v>
      </c>
      <c r="R213" s="87">
        <v>0</v>
      </c>
      <c r="S213" s="87">
        <v>0</v>
      </c>
      <c r="T213" s="87">
        <v>0</v>
      </c>
      <c r="U213" s="84">
        <v>0</v>
      </c>
      <c r="V213" s="73">
        <v>0</v>
      </c>
      <c r="W213" s="87">
        <v>0</v>
      </c>
      <c r="X213" s="87">
        <v>0</v>
      </c>
      <c r="Y213" s="87">
        <v>0</v>
      </c>
      <c r="Z213" s="185">
        <v>0</v>
      </c>
      <c r="AA213" s="73"/>
      <c r="AB213" s="87"/>
      <c r="AC213" s="171"/>
      <c r="AD213" s="171"/>
      <c r="AE213" s="169">
        <v>0</v>
      </c>
      <c r="AF213" s="73"/>
      <c r="AG213" s="87"/>
      <c r="AH213" s="87"/>
      <c r="AI213" s="87"/>
      <c r="AJ213" s="84">
        <v>0</v>
      </c>
    </row>
    <row r="214" spans="1:36" x14ac:dyDescent="0.25">
      <c r="A214" s="73">
        <v>211</v>
      </c>
      <c r="B214" s="57" t="s">
        <v>619</v>
      </c>
      <c r="C214" s="57" t="s">
        <v>250</v>
      </c>
      <c r="D214" s="57" t="s">
        <v>330</v>
      </c>
      <c r="E214" s="57" t="s">
        <v>69</v>
      </c>
      <c r="F214" s="59" t="s">
        <v>46</v>
      </c>
      <c r="G214" s="112">
        <f t="shared" si="15"/>
        <v>1</v>
      </c>
      <c r="H214" s="113">
        <f t="shared" si="16"/>
        <v>0</v>
      </c>
      <c r="I214" s="113">
        <f t="shared" si="17"/>
        <v>1.8095958395361569</v>
      </c>
      <c r="J214" s="113">
        <f t="shared" si="18"/>
        <v>1.8095958395361569</v>
      </c>
      <c r="K214" s="114">
        <f t="shared" si="14"/>
        <v>239</v>
      </c>
      <c r="L214" s="167"/>
      <c r="M214" s="87"/>
      <c r="N214" s="86"/>
      <c r="O214" s="86"/>
      <c r="P214" s="84">
        <v>0</v>
      </c>
      <c r="Q214" s="82"/>
      <c r="R214" s="87"/>
      <c r="S214" s="86"/>
      <c r="T214" s="86"/>
      <c r="U214" s="84">
        <v>0</v>
      </c>
      <c r="V214" s="82"/>
      <c r="W214" s="87"/>
      <c r="X214" s="86"/>
      <c r="Y214" s="86"/>
      <c r="Z214" s="185">
        <v>0</v>
      </c>
      <c r="AA214" s="73"/>
      <c r="AB214" s="87"/>
      <c r="AC214" s="171"/>
      <c r="AD214" s="171"/>
      <c r="AE214" s="169">
        <v>0</v>
      </c>
      <c r="AF214" s="82">
        <v>1</v>
      </c>
      <c r="AG214" s="87"/>
      <c r="AH214" s="86">
        <v>1.8095958395361569</v>
      </c>
      <c r="AI214" s="86">
        <v>1.8095958395361569</v>
      </c>
      <c r="AJ214" s="84">
        <v>239</v>
      </c>
    </row>
    <row r="215" spans="1:36" x14ac:dyDescent="0.25">
      <c r="A215" s="73">
        <v>212</v>
      </c>
      <c r="B215" s="57" t="s">
        <v>1091</v>
      </c>
      <c r="C215" s="57" t="s">
        <v>146</v>
      </c>
      <c r="D215" s="57" t="s">
        <v>1094</v>
      </c>
      <c r="E215" s="57" t="s">
        <v>70</v>
      </c>
      <c r="F215" s="59" t="s">
        <v>47</v>
      </c>
      <c r="G215" s="112">
        <f t="shared" si="15"/>
        <v>2</v>
      </c>
      <c r="H215" s="113">
        <f t="shared" si="16"/>
        <v>0</v>
      </c>
      <c r="I215" s="113">
        <f t="shared" si="17"/>
        <v>1.696495444424968</v>
      </c>
      <c r="J215" s="113">
        <f t="shared" si="18"/>
        <v>1.696495444424968</v>
      </c>
      <c r="K215" s="114">
        <f t="shared" si="14"/>
        <v>238</v>
      </c>
      <c r="L215" s="167"/>
      <c r="M215" s="87"/>
      <c r="N215" s="86"/>
      <c r="O215" s="86"/>
      <c r="P215" s="84">
        <v>0</v>
      </c>
      <c r="Q215" s="82"/>
      <c r="R215" s="87"/>
      <c r="S215" s="86"/>
      <c r="T215" s="86"/>
      <c r="U215" s="84">
        <v>0</v>
      </c>
      <c r="V215" s="82"/>
      <c r="W215" s="87"/>
      <c r="X215" s="86"/>
      <c r="Y215" s="86"/>
      <c r="Z215" s="185">
        <v>0</v>
      </c>
      <c r="AA215" s="73"/>
      <c r="AB215" s="87"/>
      <c r="AC215" s="171"/>
      <c r="AD215" s="171"/>
      <c r="AE215" s="169">
        <v>0</v>
      </c>
      <c r="AF215" s="82">
        <v>2</v>
      </c>
      <c r="AG215" s="87"/>
      <c r="AH215" s="86">
        <v>1.696495444424968</v>
      </c>
      <c r="AI215" s="86">
        <v>1.696495444424968</v>
      </c>
      <c r="AJ215" s="84">
        <v>238</v>
      </c>
    </row>
    <row r="216" spans="1:36" x14ac:dyDescent="0.25">
      <c r="A216" s="73">
        <v>213</v>
      </c>
      <c r="B216" s="87" t="s">
        <v>715</v>
      </c>
      <c r="C216" s="87" t="s">
        <v>466</v>
      </c>
      <c r="D216" s="87" t="s">
        <v>350</v>
      </c>
      <c r="E216" s="87" t="s">
        <v>1185</v>
      </c>
      <c r="F216" s="84" t="s">
        <v>48</v>
      </c>
      <c r="G216" s="112">
        <f t="shared" si="15"/>
        <v>2</v>
      </c>
      <c r="H216" s="113">
        <f t="shared" si="16"/>
        <v>0</v>
      </c>
      <c r="I216" s="113">
        <f t="shared" si="17"/>
        <v>0.5</v>
      </c>
      <c r="J216" s="113">
        <f t="shared" si="18"/>
        <v>0.5</v>
      </c>
      <c r="K216" s="114">
        <f t="shared" si="14"/>
        <v>235</v>
      </c>
      <c r="L216" s="167">
        <v>2</v>
      </c>
      <c r="M216" s="87">
        <v>0</v>
      </c>
      <c r="N216" s="86">
        <v>0.5</v>
      </c>
      <c r="O216" s="86">
        <v>0.5</v>
      </c>
      <c r="P216" s="84">
        <v>235</v>
      </c>
      <c r="Q216" s="73">
        <v>0</v>
      </c>
      <c r="R216" s="87">
        <v>0</v>
      </c>
      <c r="S216" s="87">
        <v>0</v>
      </c>
      <c r="T216" s="87">
        <v>0</v>
      </c>
      <c r="U216" s="84">
        <v>0</v>
      </c>
      <c r="V216" s="73">
        <v>0</v>
      </c>
      <c r="W216" s="87">
        <v>0</v>
      </c>
      <c r="X216" s="87">
        <v>0</v>
      </c>
      <c r="Y216" s="87">
        <v>0</v>
      </c>
      <c r="Z216" s="185">
        <v>0</v>
      </c>
      <c r="AA216" s="73"/>
      <c r="AB216" s="87"/>
      <c r="AC216" s="171"/>
      <c r="AD216" s="171"/>
      <c r="AE216" s="169">
        <v>0</v>
      </c>
      <c r="AF216" s="73"/>
      <c r="AG216" s="87"/>
      <c r="AH216" s="87"/>
      <c r="AI216" s="87"/>
      <c r="AJ216" s="84">
        <v>0</v>
      </c>
    </row>
    <row r="217" spans="1:36" x14ac:dyDescent="0.25">
      <c r="A217" s="73">
        <v>214</v>
      </c>
      <c r="B217" s="87" t="s">
        <v>684</v>
      </c>
      <c r="C217" s="87" t="s">
        <v>101</v>
      </c>
      <c r="D217" s="87" t="s">
        <v>102</v>
      </c>
      <c r="E217" s="87" t="s">
        <v>69</v>
      </c>
      <c r="F217" s="84" t="s">
        <v>50</v>
      </c>
      <c r="G217" s="112">
        <f t="shared" si="15"/>
        <v>2</v>
      </c>
      <c r="H217" s="113">
        <f t="shared" si="16"/>
        <v>0</v>
      </c>
      <c r="I217" s="113">
        <f t="shared" si="17"/>
        <v>1.1000000000000001</v>
      </c>
      <c r="J217" s="113">
        <f t="shared" si="18"/>
        <v>1.1000000000000001</v>
      </c>
      <c r="K217" s="114">
        <f t="shared" si="14"/>
        <v>230</v>
      </c>
      <c r="L217" s="167">
        <v>0</v>
      </c>
      <c r="M217" s="87">
        <v>0</v>
      </c>
      <c r="N217" s="86">
        <v>0</v>
      </c>
      <c r="O217" s="86">
        <v>0</v>
      </c>
      <c r="P217" s="84">
        <v>0</v>
      </c>
      <c r="Q217" s="73">
        <v>0</v>
      </c>
      <c r="R217" s="87">
        <v>0</v>
      </c>
      <c r="S217" s="87">
        <v>0</v>
      </c>
      <c r="T217" s="87">
        <v>0</v>
      </c>
      <c r="U217" s="84">
        <v>0</v>
      </c>
      <c r="V217" s="82">
        <v>2</v>
      </c>
      <c r="W217" s="87"/>
      <c r="X217" s="86">
        <v>1.1000000000000001</v>
      </c>
      <c r="Y217" s="86">
        <v>1.1000000000000001</v>
      </c>
      <c r="Z217" s="169">
        <v>230</v>
      </c>
      <c r="AA217" s="73"/>
      <c r="AB217" s="87"/>
      <c r="AC217" s="171"/>
      <c r="AD217" s="171"/>
      <c r="AE217" s="185">
        <v>0</v>
      </c>
      <c r="AF217" s="73"/>
      <c r="AG217" s="87"/>
      <c r="AH217" s="87"/>
      <c r="AI217" s="87"/>
      <c r="AJ217" s="84">
        <v>0</v>
      </c>
    </row>
    <row r="218" spans="1:36" x14ac:dyDescent="0.25">
      <c r="A218" s="73">
        <v>215</v>
      </c>
      <c r="B218" s="57" t="s">
        <v>1297</v>
      </c>
      <c r="C218" s="57" t="s">
        <v>1312</v>
      </c>
      <c r="D218" s="57" t="s">
        <v>1311</v>
      </c>
      <c r="E218" s="57" t="s">
        <v>67</v>
      </c>
      <c r="F218" s="59" t="s">
        <v>46</v>
      </c>
      <c r="G218" s="112">
        <f t="shared" si="15"/>
        <v>1</v>
      </c>
      <c r="H218" s="113">
        <f t="shared" si="16"/>
        <v>0</v>
      </c>
      <c r="I218" s="113">
        <f t="shared" si="17"/>
        <v>1.2058299604247467</v>
      </c>
      <c r="J218" s="113">
        <f t="shared" si="18"/>
        <v>1.2058299604247467</v>
      </c>
      <c r="K218" s="114">
        <f t="shared" si="14"/>
        <v>226</v>
      </c>
      <c r="L218" s="154"/>
      <c r="M218" s="87"/>
      <c r="N218" s="87"/>
      <c r="O218" s="87"/>
      <c r="P218" s="84">
        <v>0</v>
      </c>
      <c r="Q218" s="82"/>
      <c r="R218" s="87"/>
      <c r="S218" s="175"/>
      <c r="T218" s="175"/>
      <c r="U218" s="181">
        <v>0</v>
      </c>
      <c r="V218" s="182"/>
      <c r="W218" s="87"/>
      <c r="X218" s="87"/>
      <c r="Y218" s="87"/>
      <c r="Z218" s="185">
        <v>0</v>
      </c>
      <c r="AA218" s="73"/>
      <c r="AB218" s="183"/>
      <c r="AC218" s="171"/>
      <c r="AD218" s="184"/>
      <c r="AE218" s="190">
        <v>0</v>
      </c>
      <c r="AF218" s="82">
        <v>1</v>
      </c>
      <c r="AG218" s="87"/>
      <c r="AH218" s="86">
        <v>1.2058299604247467</v>
      </c>
      <c r="AI218" s="86">
        <v>1.2058299604247467</v>
      </c>
      <c r="AJ218" s="84">
        <v>226</v>
      </c>
    </row>
    <row r="219" spans="1:36" x14ac:dyDescent="0.25">
      <c r="A219" s="73">
        <v>216</v>
      </c>
      <c r="B219" s="87" t="s">
        <v>625</v>
      </c>
      <c r="C219" s="87" t="s">
        <v>93</v>
      </c>
      <c r="D219" s="87" t="s">
        <v>94</v>
      </c>
      <c r="E219" s="87" t="s">
        <v>69</v>
      </c>
      <c r="F219" s="84" t="s">
        <v>50</v>
      </c>
      <c r="G219" s="112">
        <f t="shared" si="15"/>
        <v>0</v>
      </c>
      <c r="H219" s="113">
        <f t="shared" si="16"/>
        <v>0</v>
      </c>
      <c r="I219" s="113">
        <f t="shared" si="17"/>
        <v>0</v>
      </c>
      <c r="J219" s="113">
        <f t="shared" si="18"/>
        <v>0</v>
      </c>
      <c r="K219" s="114">
        <f>SUM(,U219,P219,AE219,AJ219)</f>
        <v>224</v>
      </c>
      <c r="L219" s="167">
        <v>0</v>
      </c>
      <c r="M219" s="87">
        <v>0</v>
      </c>
      <c r="N219" s="86">
        <v>0</v>
      </c>
      <c r="O219" s="86">
        <v>0</v>
      </c>
      <c r="P219" s="84">
        <v>57</v>
      </c>
      <c r="Q219" s="82">
        <v>0</v>
      </c>
      <c r="R219" s="87">
        <v>0</v>
      </c>
      <c r="S219" s="86">
        <v>0</v>
      </c>
      <c r="T219" s="86">
        <v>0</v>
      </c>
      <c r="U219" s="84">
        <v>59</v>
      </c>
      <c r="V219" s="82"/>
      <c r="W219" s="87"/>
      <c r="X219" s="86">
        <v>0</v>
      </c>
      <c r="Y219" s="86">
        <v>0</v>
      </c>
      <c r="Z219" s="185">
        <v>46</v>
      </c>
      <c r="AA219" s="73"/>
      <c r="AB219" s="87"/>
      <c r="AC219" s="171">
        <v>0</v>
      </c>
      <c r="AD219" s="171">
        <v>0</v>
      </c>
      <c r="AE219" s="169">
        <v>59</v>
      </c>
      <c r="AF219" s="82"/>
      <c r="AG219" s="87"/>
      <c r="AH219" s="86">
        <v>0</v>
      </c>
      <c r="AI219" s="86">
        <v>0</v>
      </c>
      <c r="AJ219" s="84">
        <v>49</v>
      </c>
    </row>
    <row r="220" spans="1:36" x14ac:dyDescent="0.25">
      <c r="A220" s="73">
        <v>217</v>
      </c>
      <c r="B220" s="87" t="s">
        <v>1104</v>
      </c>
      <c r="C220" s="87" t="s">
        <v>1111</v>
      </c>
      <c r="D220" s="87" t="s">
        <v>180</v>
      </c>
      <c r="E220" s="87" t="s">
        <v>1185</v>
      </c>
      <c r="F220" s="84" t="s">
        <v>44</v>
      </c>
      <c r="G220" s="112">
        <f t="shared" si="15"/>
        <v>0</v>
      </c>
      <c r="H220" s="113">
        <f t="shared" si="16"/>
        <v>0</v>
      </c>
      <c r="I220" s="113">
        <f t="shared" si="17"/>
        <v>0</v>
      </c>
      <c r="J220" s="113">
        <f t="shared" si="18"/>
        <v>0</v>
      </c>
      <c r="K220" s="114">
        <f>SUM(,U220,P220,AE220,AJ220)</f>
        <v>224</v>
      </c>
      <c r="L220" s="167">
        <v>0</v>
      </c>
      <c r="M220" s="87">
        <v>0</v>
      </c>
      <c r="N220" s="86">
        <v>0</v>
      </c>
      <c r="O220" s="86">
        <v>0</v>
      </c>
      <c r="P220" s="84">
        <v>57</v>
      </c>
      <c r="Q220" s="82">
        <v>0</v>
      </c>
      <c r="R220" s="87">
        <v>0</v>
      </c>
      <c r="S220" s="86">
        <v>0</v>
      </c>
      <c r="T220" s="86">
        <v>0</v>
      </c>
      <c r="U220" s="84">
        <v>59</v>
      </c>
      <c r="V220" s="82"/>
      <c r="W220" s="87"/>
      <c r="X220" s="86">
        <v>0</v>
      </c>
      <c r="Y220" s="86">
        <v>0</v>
      </c>
      <c r="Z220" s="185">
        <v>46</v>
      </c>
      <c r="AA220" s="73"/>
      <c r="AB220" s="87"/>
      <c r="AC220" s="171">
        <v>0</v>
      </c>
      <c r="AD220" s="171">
        <v>0</v>
      </c>
      <c r="AE220" s="169">
        <v>59</v>
      </c>
      <c r="AF220" s="82"/>
      <c r="AG220" s="87"/>
      <c r="AH220" s="86">
        <v>0</v>
      </c>
      <c r="AI220" s="86">
        <v>0</v>
      </c>
      <c r="AJ220" s="84">
        <v>49</v>
      </c>
    </row>
    <row r="221" spans="1:36" x14ac:dyDescent="0.25">
      <c r="A221" s="73">
        <v>218</v>
      </c>
      <c r="B221" s="87" t="s">
        <v>1160</v>
      </c>
      <c r="C221" s="87" t="s">
        <v>257</v>
      </c>
      <c r="D221" s="87" t="s">
        <v>1168</v>
      </c>
      <c r="E221" s="87" t="s">
        <v>69</v>
      </c>
      <c r="F221" s="84" t="s">
        <v>47</v>
      </c>
      <c r="G221" s="112">
        <f t="shared" si="15"/>
        <v>0</v>
      </c>
      <c r="H221" s="113">
        <f t="shared" si="16"/>
        <v>0</v>
      </c>
      <c r="I221" s="113">
        <f t="shared" si="17"/>
        <v>0</v>
      </c>
      <c r="J221" s="113">
        <f t="shared" si="18"/>
        <v>0</v>
      </c>
      <c r="K221" s="114">
        <f>SUM(,U221,P221,AE221,AJ221)</f>
        <v>224</v>
      </c>
      <c r="L221" s="167">
        <v>0</v>
      </c>
      <c r="M221" s="87">
        <v>0</v>
      </c>
      <c r="N221" s="86">
        <v>0</v>
      </c>
      <c r="O221" s="86">
        <v>0</v>
      </c>
      <c r="P221" s="84">
        <v>57</v>
      </c>
      <c r="Q221" s="82">
        <v>0</v>
      </c>
      <c r="R221" s="87">
        <v>0</v>
      </c>
      <c r="S221" s="86">
        <v>0</v>
      </c>
      <c r="T221" s="86">
        <v>0</v>
      </c>
      <c r="U221" s="84">
        <v>59</v>
      </c>
      <c r="V221" s="82"/>
      <c r="W221" s="87"/>
      <c r="X221" s="86">
        <v>0</v>
      </c>
      <c r="Y221" s="86">
        <v>0</v>
      </c>
      <c r="Z221" s="185">
        <v>46</v>
      </c>
      <c r="AA221" s="73"/>
      <c r="AB221" s="87"/>
      <c r="AC221" s="171">
        <v>0</v>
      </c>
      <c r="AD221" s="171">
        <v>0</v>
      </c>
      <c r="AE221" s="169">
        <v>59</v>
      </c>
      <c r="AF221" s="82"/>
      <c r="AG221" s="87"/>
      <c r="AH221" s="86">
        <v>0</v>
      </c>
      <c r="AI221" s="86">
        <v>0</v>
      </c>
      <c r="AJ221" s="84">
        <v>49</v>
      </c>
    </row>
    <row r="222" spans="1:36" x14ac:dyDescent="0.25">
      <c r="A222" s="73">
        <v>219</v>
      </c>
      <c r="B222" s="87" t="s">
        <v>696</v>
      </c>
      <c r="C222" s="87" t="s">
        <v>354</v>
      </c>
      <c r="D222" s="87" t="s">
        <v>147</v>
      </c>
      <c r="E222" s="87" t="s">
        <v>69</v>
      </c>
      <c r="F222" s="84" t="s">
        <v>48</v>
      </c>
      <c r="G222" s="112">
        <f t="shared" si="15"/>
        <v>0</v>
      </c>
      <c r="H222" s="113">
        <f t="shared" si="16"/>
        <v>0</v>
      </c>
      <c r="I222" s="113">
        <f t="shared" si="17"/>
        <v>0</v>
      </c>
      <c r="J222" s="113">
        <f t="shared" si="18"/>
        <v>0</v>
      </c>
      <c r="K222" s="114">
        <f t="shared" ref="K222:K233" si="19">SUM(Z222,U222,P222,AE222,AJ222)</f>
        <v>224</v>
      </c>
      <c r="L222" s="167">
        <v>0</v>
      </c>
      <c r="M222" s="87">
        <v>0</v>
      </c>
      <c r="N222" s="86">
        <v>0</v>
      </c>
      <c r="O222" s="86">
        <v>0</v>
      </c>
      <c r="P222" s="84">
        <v>57</v>
      </c>
      <c r="Q222" s="82">
        <v>0</v>
      </c>
      <c r="R222" s="87">
        <v>0</v>
      </c>
      <c r="S222" s="86">
        <v>0</v>
      </c>
      <c r="T222" s="86">
        <v>0</v>
      </c>
      <c r="U222" s="84">
        <v>59</v>
      </c>
      <c r="V222" s="73">
        <v>0</v>
      </c>
      <c r="W222" s="87">
        <v>0</v>
      </c>
      <c r="X222" s="87">
        <v>0</v>
      </c>
      <c r="Y222" s="87">
        <v>0</v>
      </c>
      <c r="Z222" s="185">
        <v>0</v>
      </c>
      <c r="AA222" s="73"/>
      <c r="AB222" s="87"/>
      <c r="AC222" s="171">
        <v>0</v>
      </c>
      <c r="AD222" s="171">
        <v>0</v>
      </c>
      <c r="AE222" s="169">
        <v>59</v>
      </c>
      <c r="AF222" s="82"/>
      <c r="AG222" s="87"/>
      <c r="AH222" s="86">
        <v>0</v>
      </c>
      <c r="AI222" s="86">
        <v>0</v>
      </c>
      <c r="AJ222" s="84">
        <v>49</v>
      </c>
    </row>
    <row r="223" spans="1:36" x14ac:dyDescent="0.25">
      <c r="A223" s="73">
        <v>220</v>
      </c>
      <c r="B223" s="87" t="s">
        <v>1026</v>
      </c>
      <c r="C223" s="87" t="s">
        <v>323</v>
      </c>
      <c r="D223" s="87" t="s">
        <v>125</v>
      </c>
      <c r="E223" s="87" t="s">
        <v>69</v>
      </c>
      <c r="F223" s="84" t="s">
        <v>50</v>
      </c>
      <c r="G223" s="112">
        <f t="shared" si="15"/>
        <v>0</v>
      </c>
      <c r="H223" s="113">
        <f t="shared" si="16"/>
        <v>0</v>
      </c>
      <c r="I223" s="113">
        <f t="shared" si="17"/>
        <v>0</v>
      </c>
      <c r="J223" s="113">
        <f t="shared" si="18"/>
        <v>0</v>
      </c>
      <c r="K223" s="114">
        <f t="shared" si="19"/>
        <v>224</v>
      </c>
      <c r="L223" s="167">
        <v>0</v>
      </c>
      <c r="M223" s="87">
        <v>0</v>
      </c>
      <c r="N223" s="86">
        <v>0</v>
      </c>
      <c r="O223" s="86">
        <v>0</v>
      </c>
      <c r="P223" s="84">
        <v>57</v>
      </c>
      <c r="Q223" s="82">
        <v>0</v>
      </c>
      <c r="R223" s="87">
        <v>0</v>
      </c>
      <c r="S223" s="86">
        <v>0</v>
      </c>
      <c r="T223" s="86">
        <v>0</v>
      </c>
      <c r="U223" s="84">
        <v>59</v>
      </c>
      <c r="V223" s="73">
        <v>0</v>
      </c>
      <c r="W223" s="87">
        <v>0</v>
      </c>
      <c r="X223" s="87">
        <v>0</v>
      </c>
      <c r="Y223" s="87">
        <v>0</v>
      </c>
      <c r="Z223" s="185">
        <v>0</v>
      </c>
      <c r="AA223" s="73"/>
      <c r="AB223" s="87"/>
      <c r="AC223" s="171">
        <v>0</v>
      </c>
      <c r="AD223" s="171">
        <v>0</v>
      </c>
      <c r="AE223" s="169">
        <v>59</v>
      </c>
      <c r="AF223" s="82"/>
      <c r="AG223" s="87"/>
      <c r="AH223" s="86">
        <v>0</v>
      </c>
      <c r="AI223" s="86">
        <v>0</v>
      </c>
      <c r="AJ223" s="84">
        <v>49</v>
      </c>
    </row>
    <row r="224" spans="1:36" x14ac:dyDescent="0.25">
      <c r="A224" s="73">
        <v>221</v>
      </c>
      <c r="B224" s="87" t="s">
        <v>1193</v>
      </c>
      <c r="C224" s="87" t="s">
        <v>1204</v>
      </c>
      <c r="D224" s="87" t="s">
        <v>275</v>
      </c>
      <c r="E224" s="87" t="s">
        <v>1185</v>
      </c>
      <c r="F224" s="84" t="s">
        <v>49</v>
      </c>
      <c r="G224" s="112">
        <f t="shared" si="15"/>
        <v>0</v>
      </c>
      <c r="H224" s="113">
        <f t="shared" si="16"/>
        <v>0</v>
      </c>
      <c r="I224" s="113">
        <f t="shared" si="17"/>
        <v>0</v>
      </c>
      <c r="J224" s="113">
        <f t="shared" si="18"/>
        <v>0</v>
      </c>
      <c r="K224" s="114">
        <f t="shared" si="19"/>
        <v>224</v>
      </c>
      <c r="L224" s="167">
        <v>0</v>
      </c>
      <c r="M224" s="87">
        <v>0</v>
      </c>
      <c r="N224" s="86">
        <v>0</v>
      </c>
      <c r="O224" s="86">
        <v>0</v>
      </c>
      <c r="P224" s="84">
        <v>57</v>
      </c>
      <c r="Q224" s="82">
        <v>0</v>
      </c>
      <c r="R224" s="87">
        <v>0</v>
      </c>
      <c r="S224" s="86">
        <v>0</v>
      </c>
      <c r="T224" s="86">
        <v>0</v>
      </c>
      <c r="U224" s="84">
        <v>59</v>
      </c>
      <c r="V224" s="73">
        <v>0</v>
      </c>
      <c r="W224" s="87">
        <v>0</v>
      </c>
      <c r="X224" s="87">
        <v>0</v>
      </c>
      <c r="Y224" s="87">
        <v>0</v>
      </c>
      <c r="Z224" s="185">
        <v>0</v>
      </c>
      <c r="AA224" s="73"/>
      <c r="AB224" s="87"/>
      <c r="AC224" s="171">
        <v>0</v>
      </c>
      <c r="AD224" s="171">
        <v>0</v>
      </c>
      <c r="AE224" s="169">
        <v>59</v>
      </c>
      <c r="AF224" s="82"/>
      <c r="AG224" s="87"/>
      <c r="AH224" s="86">
        <v>0</v>
      </c>
      <c r="AI224" s="86">
        <v>0</v>
      </c>
      <c r="AJ224" s="84">
        <v>49</v>
      </c>
    </row>
    <row r="225" spans="1:36" x14ac:dyDescent="0.25">
      <c r="A225" s="73">
        <v>222</v>
      </c>
      <c r="B225" s="57" t="s">
        <v>677</v>
      </c>
      <c r="C225" s="57" t="s">
        <v>272</v>
      </c>
      <c r="D225" s="57" t="s">
        <v>198</v>
      </c>
      <c r="E225" s="57" t="s">
        <v>69</v>
      </c>
      <c r="F225" s="59" t="s">
        <v>49</v>
      </c>
      <c r="G225" s="112">
        <f t="shared" si="15"/>
        <v>1</v>
      </c>
      <c r="H225" s="113">
        <f t="shared" si="16"/>
        <v>0</v>
      </c>
      <c r="I225" s="113">
        <f t="shared" si="17"/>
        <v>1.0623496401336647</v>
      </c>
      <c r="J225" s="113">
        <f t="shared" si="18"/>
        <v>1.0623496401336647</v>
      </c>
      <c r="K225" s="114">
        <f t="shared" si="19"/>
        <v>223</v>
      </c>
      <c r="L225" s="167"/>
      <c r="M225" s="87"/>
      <c r="N225" s="86"/>
      <c r="O225" s="86"/>
      <c r="P225" s="84">
        <v>0</v>
      </c>
      <c r="Q225" s="82"/>
      <c r="R225" s="87"/>
      <c r="S225" s="86"/>
      <c r="T225" s="86"/>
      <c r="U225" s="84">
        <v>0</v>
      </c>
      <c r="V225" s="73"/>
      <c r="W225" s="87"/>
      <c r="X225" s="87"/>
      <c r="Y225" s="87"/>
      <c r="Z225" s="185">
        <v>0</v>
      </c>
      <c r="AA225" s="73"/>
      <c r="AB225" s="87"/>
      <c r="AC225" s="171"/>
      <c r="AD225" s="171"/>
      <c r="AE225" s="169">
        <v>0</v>
      </c>
      <c r="AF225" s="82">
        <v>1</v>
      </c>
      <c r="AG225" s="87"/>
      <c r="AH225" s="86">
        <v>1.0623496401336647</v>
      </c>
      <c r="AI225" s="86">
        <v>1.0623496401336647</v>
      </c>
      <c r="AJ225" s="84">
        <v>223</v>
      </c>
    </row>
    <row r="226" spans="1:36" x14ac:dyDescent="0.25">
      <c r="A226" s="73">
        <v>223</v>
      </c>
      <c r="B226" s="87" t="s">
        <v>1081</v>
      </c>
      <c r="C226" s="87" t="s">
        <v>202</v>
      </c>
      <c r="D226" s="87" t="s">
        <v>1089</v>
      </c>
      <c r="E226" s="87" t="s">
        <v>69</v>
      </c>
      <c r="F226" s="84" t="s">
        <v>50</v>
      </c>
      <c r="G226" s="112">
        <f t="shared" si="15"/>
        <v>0</v>
      </c>
      <c r="H226" s="113">
        <f t="shared" si="16"/>
        <v>0</v>
      </c>
      <c r="I226" s="113">
        <f t="shared" si="17"/>
        <v>0</v>
      </c>
      <c r="J226" s="113">
        <f t="shared" si="18"/>
        <v>0</v>
      </c>
      <c r="K226" s="114">
        <f t="shared" si="19"/>
        <v>221</v>
      </c>
      <c r="L226" s="167">
        <v>0</v>
      </c>
      <c r="M226" s="87">
        <v>0</v>
      </c>
      <c r="N226" s="86">
        <v>0</v>
      </c>
      <c r="O226" s="86">
        <v>0</v>
      </c>
      <c r="P226" s="84">
        <v>57</v>
      </c>
      <c r="Q226" s="82">
        <v>0</v>
      </c>
      <c r="R226" s="87">
        <v>0</v>
      </c>
      <c r="S226" s="86">
        <v>0</v>
      </c>
      <c r="T226" s="86">
        <v>0</v>
      </c>
      <c r="U226" s="84">
        <v>59</v>
      </c>
      <c r="V226" s="82"/>
      <c r="W226" s="87"/>
      <c r="X226" s="86">
        <v>0</v>
      </c>
      <c r="Y226" s="86">
        <v>0</v>
      </c>
      <c r="Z226" s="169">
        <v>46</v>
      </c>
      <c r="AA226" s="73"/>
      <c r="AB226" s="87"/>
      <c r="AC226" s="171">
        <v>0</v>
      </c>
      <c r="AD226" s="171">
        <v>0</v>
      </c>
      <c r="AE226" s="169">
        <v>59</v>
      </c>
      <c r="AF226" s="73"/>
      <c r="AG226" s="87"/>
      <c r="AH226" s="87"/>
      <c r="AI226" s="87"/>
      <c r="AJ226" s="186">
        <v>0</v>
      </c>
    </row>
    <row r="227" spans="1:36" x14ac:dyDescent="0.25">
      <c r="A227" s="73">
        <v>224</v>
      </c>
      <c r="B227" s="87" t="s">
        <v>1082</v>
      </c>
      <c r="C227" s="87" t="s">
        <v>1090</v>
      </c>
      <c r="D227" s="87" t="s">
        <v>373</v>
      </c>
      <c r="E227" s="87" t="s">
        <v>69</v>
      </c>
      <c r="F227" s="84" t="s">
        <v>50</v>
      </c>
      <c r="G227" s="112">
        <f t="shared" si="15"/>
        <v>0</v>
      </c>
      <c r="H227" s="113">
        <f t="shared" si="16"/>
        <v>0</v>
      </c>
      <c r="I227" s="113">
        <f t="shared" si="17"/>
        <v>0</v>
      </c>
      <c r="J227" s="113">
        <f t="shared" si="18"/>
        <v>0</v>
      </c>
      <c r="K227" s="114">
        <f t="shared" si="19"/>
        <v>221</v>
      </c>
      <c r="L227" s="167">
        <v>0</v>
      </c>
      <c r="M227" s="87">
        <v>0</v>
      </c>
      <c r="N227" s="86">
        <v>0</v>
      </c>
      <c r="O227" s="86">
        <v>0</v>
      </c>
      <c r="P227" s="84">
        <v>57</v>
      </c>
      <c r="Q227" s="82">
        <v>0</v>
      </c>
      <c r="R227" s="87">
        <v>0</v>
      </c>
      <c r="S227" s="86">
        <v>0</v>
      </c>
      <c r="T227" s="86">
        <v>0</v>
      </c>
      <c r="U227" s="84">
        <v>59</v>
      </c>
      <c r="V227" s="82"/>
      <c r="W227" s="87"/>
      <c r="X227" s="86">
        <v>0</v>
      </c>
      <c r="Y227" s="86">
        <v>0</v>
      </c>
      <c r="Z227" s="169">
        <v>46</v>
      </c>
      <c r="AA227" s="73"/>
      <c r="AB227" s="87"/>
      <c r="AC227" s="171">
        <v>0</v>
      </c>
      <c r="AD227" s="171">
        <v>0</v>
      </c>
      <c r="AE227" s="169">
        <v>59</v>
      </c>
      <c r="AF227" s="73"/>
      <c r="AG227" s="87"/>
      <c r="AH227" s="87"/>
      <c r="AI227" s="87"/>
      <c r="AJ227" s="186">
        <v>0</v>
      </c>
    </row>
    <row r="228" spans="1:36" x14ac:dyDescent="0.25">
      <c r="A228" s="73">
        <v>225</v>
      </c>
      <c r="B228" s="87" t="s">
        <v>648</v>
      </c>
      <c r="C228" s="87" t="s">
        <v>254</v>
      </c>
      <c r="D228" s="87" t="s">
        <v>373</v>
      </c>
      <c r="E228" s="87" t="s">
        <v>69</v>
      </c>
      <c r="F228" s="84" t="s">
        <v>51</v>
      </c>
      <c r="G228" s="112">
        <f t="shared" si="15"/>
        <v>0</v>
      </c>
      <c r="H228" s="113">
        <f t="shared" si="16"/>
        <v>0</v>
      </c>
      <c r="I228" s="113">
        <f t="shared" si="17"/>
        <v>0</v>
      </c>
      <c r="J228" s="113">
        <f t="shared" si="18"/>
        <v>0</v>
      </c>
      <c r="K228" s="114">
        <f t="shared" si="19"/>
        <v>211</v>
      </c>
      <c r="L228" s="167">
        <v>0</v>
      </c>
      <c r="M228" s="87">
        <v>0</v>
      </c>
      <c r="N228" s="86">
        <v>0</v>
      </c>
      <c r="O228" s="86">
        <v>0</v>
      </c>
      <c r="P228" s="84">
        <v>57</v>
      </c>
      <c r="Q228" s="82">
        <v>0</v>
      </c>
      <c r="R228" s="87">
        <v>0</v>
      </c>
      <c r="S228" s="86">
        <v>0</v>
      </c>
      <c r="T228" s="86">
        <v>0</v>
      </c>
      <c r="U228" s="84">
        <v>59</v>
      </c>
      <c r="V228" s="82"/>
      <c r="W228" s="87"/>
      <c r="X228" s="86">
        <v>0</v>
      </c>
      <c r="Y228" s="86">
        <v>0</v>
      </c>
      <c r="Z228" s="169">
        <v>46</v>
      </c>
      <c r="AA228" s="73"/>
      <c r="AB228" s="87"/>
      <c r="AC228" s="171"/>
      <c r="AD228" s="171"/>
      <c r="AE228" s="185">
        <v>0</v>
      </c>
      <c r="AF228" s="82"/>
      <c r="AG228" s="87"/>
      <c r="AH228" s="86">
        <v>0</v>
      </c>
      <c r="AI228" s="86">
        <v>0</v>
      </c>
      <c r="AJ228" s="84">
        <v>49</v>
      </c>
    </row>
    <row r="229" spans="1:36" x14ac:dyDescent="0.25">
      <c r="A229" s="73">
        <v>226</v>
      </c>
      <c r="B229" s="57" t="s">
        <v>1135</v>
      </c>
      <c r="C229" s="57" t="s">
        <v>1140</v>
      </c>
      <c r="D229" s="57" t="s">
        <v>1141</v>
      </c>
      <c r="E229" s="57" t="s">
        <v>69</v>
      </c>
      <c r="F229" s="59" t="s">
        <v>49</v>
      </c>
      <c r="G229" s="112">
        <f t="shared" si="15"/>
        <v>1</v>
      </c>
      <c r="H229" s="113">
        <f t="shared" si="16"/>
        <v>0</v>
      </c>
      <c r="I229" s="113">
        <f t="shared" si="17"/>
        <v>0.75468866955363878</v>
      </c>
      <c r="J229" s="113">
        <f t="shared" si="18"/>
        <v>0.75468866955363878</v>
      </c>
      <c r="K229" s="114">
        <f t="shared" si="19"/>
        <v>211</v>
      </c>
      <c r="L229" s="167"/>
      <c r="M229" s="87"/>
      <c r="N229" s="86"/>
      <c r="O229" s="86"/>
      <c r="P229" s="84">
        <v>0</v>
      </c>
      <c r="Q229" s="82"/>
      <c r="R229" s="87"/>
      <c r="S229" s="86"/>
      <c r="T229" s="86"/>
      <c r="U229" s="84">
        <v>0</v>
      </c>
      <c r="V229" s="73"/>
      <c r="W229" s="87"/>
      <c r="X229" s="87"/>
      <c r="Y229" s="87"/>
      <c r="Z229" s="185">
        <v>0</v>
      </c>
      <c r="AA229" s="73"/>
      <c r="AB229" s="87"/>
      <c r="AC229" s="171"/>
      <c r="AD229" s="171"/>
      <c r="AE229" s="169">
        <v>0</v>
      </c>
      <c r="AF229" s="82">
        <v>1</v>
      </c>
      <c r="AG229" s="87"/>
      <c r="AH229" s="86">
        <v>0.75468866955363878</v>
      </c>
      <c r="AI229" s="86">
        <v>0.75468866955363878</v>
      </c>
      <c r="AJ229" s="84">
        <v>211</v>
      </c>
    </row>
    <row r="230" spans="1:36" x14ac:dyDescent="0.25">
      <c r="A230" s="73">
        <v>227</v>
      </c>
      <c r="B230" s="87" t="s">
        <v>528</v>
      </c>
      <c r="C230" s="87" t="s">
        <v>308</v>
      </c>
      <c r="D230" s="87" t="s">
        <v>309</v>
      </c>
      <c r="E230" s="87" t="s">
        <v>70</v>
      </c>
      <c r="F230" s="84" t="s">
        <v>37</v>
      </c>
      <c r="G230" s="112">
        <f t="shared" si="15"/>
        <v>0</v>
      </c>
      <c r="H230" s="113">
        <f t="shared" si="16"/>
        <v>0</v>
      </c>
      <c r="I230" s="113">
        <f t="shared" si="17"/>
        <v>0</v>
      </c>
      <c r="J230" s="113">
        <f t="shared" si="18"/>
        <v>0</v>
      </c>
      <c r="K230" s="114">
        <f t="shared" si="19"/>
        <v>175</v>
      </c>
      <c r="L230" s="167">
        <v>0</v>
      </c>
      <c r="M230" s="87">
        <v>0</v>
      </c>
      <c r="N230" s="86">
        <v>0</v>
      </c>
      <c r="O230" s="86">
        <v>0</v>
      </c>
      <c r="P230" s="84">
        <v>57</v>
      </c>
      <c r="Q230" s="82">
        <v>0</v>
      </c>
      <c r="R230" s="87">
        <v>0</v>
      </c>
      <c r="S230" s="86">
        <v>0</v>
      </c>
      <c r="T230" s="86">
        <v>0</v>
      </c>
      <c r="U230" s="84">
        <v>59</v>
      </c>
      <c r="V230" s="73">
        <v>0</v>
      </c>
      <c r="W230" s="87">
        <v>0</v>
      </c>
      <c r="X230" s="87">
        <v>0</v>
      </c>
      <c r="Y230" s="87">
        <v>0</v>
      </c>
      <c r="Z230" s="185">
        <v>0</v>
      </c>
      <c r="AA230" s="73"/>
      <c r="AB230" s="87"/>
      <c r="AC230" s="171">
        <v>0</v>
      </c>
      <c r="AD230" s="171">
        <v>0</v>
      </c>
      <c r="AE230" s="169">
        <v>59</v>
      </c>
      <c r="AF230" s="192"/>
      <c r="AG230" s="193"/>
      <c r="AH230" s="87"/>
      <c r="AI230" s="87"/>
      <c r="AJ230" s="84">
        <v>0</v>
      </c>
    </row>
    <row r="231" spans="1:36" x14ac:dyDescent="0.25">
      <c r="A231" s="73">
        <v>228</v>
      </c>
      <c r="B231" s="87" t="s">
        <v>667</v>
      </c>
      <c r="C231" s="87" t="s">
        <v>442</v>
      </c>
      <c r="D231" s="87" t="s">
        <v>366</v>
      </c>
      <c r="E231" s="87" t="s">
        <v>71</v>
      </c>
      <c r="F231" s="84" t="s">
        <v>50</v>
      </c>
      <c r="G231" s="112">
        <f t="shared" si="15"/>
        <v>0</v>
      </c>
      <c r="H231" s="113">
        <f t="shared" si="16"/>
        <v>0</v>
      </c>
      <c r="I231" s="113">
        <f t="shared" si="17"/>
        <v>0</v>
      </c>
      <c r="J231" s="113">
        <f t="shared" si="18"/>
        <v>0</v>
      </c>
      <c r="K231" s="114">
        <f t="shared" si="19"/>
        <v>175</v>
      </c>
      <c r="L231" s="167">
        <v>0</v>
      </c>
      <c r="M231" s="87">
        <v>0</v>
      </c>
      <c r="N231" s="86">
        <v>0</v>
      </c>
      <c r="O231" s="86">
        <v>0</v>
      </c>
      <c r="P231" s="84">
        <v>57</v>
      </c>
      <c r="Q231" s="82">
        <v>0</v>
      </c>
      <c r="R231" s="87">
        <v>0</v>
      </c>
      <c r="S231" s="86">
        <v>0</v>
      </c>
      <c r="T231" s="86">
        <v>0</v>
      </c>
      <c r="U231" s="84">
        <v>59</v>
      </c>
      <c r="V231" s="73">
        <v>0</v>
      </c>
      <c r="W231" s="87">
        <v>0</v>
      </c>
      <c r="X231" s="87">
        <v>0</v>
      </c>
      <c r="Y231" s="87">
        <v>0</v>
      </c>
      <c r="Z231" s="185">
        <v>0</v>
      </c>
      <c r="AA231" s="73"/>
      <c r="AB231" s="87"/>
      <c r="AC231" s="171">
        <v>0</v>
      </c>
      <c r="AD231" s="171">
        <v>0</v>
      </c>
      <c r="AE231" s="169">
        <v>59</v>
      </c>
      <c r="AF231" s="73"/>
      <c r="AG231" s="87"/>
      <c r="AH231" s="87"/>
      <c r="AI231" s="87"/>
      <c r="AJ231" s="84">
        <v>0</v>
      </c>
    </row>
    <row r="232" spans="1:36" x14ac:dyDescent="0.25">
      <c r="A232" s="73">
        <v>229</v>
      </c>
      <c r="B232" s="87" t="s">
        <v>1199</v>
      </c>
      <c r="C232" s="87" t="s">
        <v>379</v>
      </c>
      <c r="D232" s="87" t="s">
        <v>1207</v>
      </c>
      <c r="E232" s="87" t="s">
        <v>69</v>
      </c>
      <c r="F232" s="84" t="s">
        <v>43</v>
      </c>
      <c r="G232" s="112">
        <f t="shared" si="15"/>
        <v>0</v>
      </c>
      <c r="H232" s="113">
        <f t="shared" si="16"/>
        <v>0</v>
      </c>
      <c r="I232" s="113">
        <f t="shared" si="17"/>
        <v>0</v>
      </c>
      <c r="J232" s="113">
        <f t="shared" si="18"/>
        <v>0</v>
      </c>
      <c r="K232" s="114">
        <f t="shared" si="19"/>
        <v>175</v>
      </c>
      <c r="L232" s="167">
        <v>0</v>
      </c>
      <c r="M232" s="87">
        <v>0</v>
      </c>
      <c r="N232" s="86">
        <v>0</v>
      </c>
      <c r="O232" s="86">
        <v>0</v>
      </c>
      <c r="P232" s="84">
        <v>57</v>
      </c>
      <c r="Q232" s="82">
        <v>0</v>
      </c>
      <c r="R232" s="87">
        <v>0</v>
      </c>
      <c r="S232" s="86">
        <v>0</v>
      </c>
      <c r="T232" s="86">
        <v>0</v>
      </c>
      <c r="U232" s="84">
        <v>59</v>
      </c>
      <c r="V232" s="73">
        <v>0</v>
      </c>
      <c r="W232" s="87">
        <v>0</v>
      </c>
      <c r="X232" s="87">
        <v>0</v>
      </c>
      <c r="Y232" s="87">
        <v>0</v>
      </c>
      <c r="Z232" s="185">
        <v>0</v>
      </c>
      <c r="AA232" s="73"/>
      <c r="AB232" s="87"/>
      <c r="AC232" s="171">
        <v>0</v>
      </c>
      <c r="AD232" s="171">
        <v>0</v>
      </c>
      <c r="AE232" s="169">
        <v>59</v>
      </c>
      <c r="AF232" s="73"/>
      <c r="AG232" s="87"/>
      <c r="AH232" s="87"/>
      <c r="AI232" s="87"/>
      <c r="AJ232" s="84">
        <v>0</v>
      </c>
    </row>
    <row r="233" spans="1:36" x14ac:dyDescent="0.25">
      <c r="A233" s="73">
        <v>230</v>
      </c>
      <c r="B233" s="87" t="s">
        <v>574</v>
      </c>
      <c r="C233" s="87" t="s">
        <v>177</v>
      </c>
      <c r="D233" s="87" t="s">
        <v>91</v>
      </c>
      <c r="E233" s="87" t="s">
        <v>1188</v>
      </c>
      <c r="F233" s="84" t="s">
        <v>40</v>
      </c>
      <c r="G233" s="112">
        <f t="shared" si="15"/>
        <v>0</v>
      </c>
      <c r="H233" s="113">
        <f t="shared" si="16"/>
        <v>0</v>
      </c>
      <c r="I233" s="113">
        <f t="shared" si="17"/>
        <v>0</v>
      </c>
      <c r="J233" s="113">
        <f t="shared" si="18"/>
        <v>0</v>
      </c>
      <c r="K233" s="114">
        <f t="shared" si="19"/>
        <v>167</v>
      </c>
      <c r="L233" s="167">
        <v>0</v>
      </c>
      <c r="M233" s="87">
        <v>0</v>
      </c>
      <c r="N233" s="86">
        <v>0</v>
      </c>
      <c r="O233" s="86">
        <v>0</v>
      </c>
      <c r="P233" s="84">
        <v>0</v>
      </c>
      <c r="Q233" s="82">
        <v>0</v>
      </c>
      <c r="R233" s="87">
        <v>0</v>
      </c>
      <c r="S233" s="86">
        <v>0</v>
      </c>
      <c r="T233" s="86">
        <v>0</v>
      </c>
      <c r="U233" s="84">
        <v>59</v>
      </c>
      <c r="V233" s="73">
        <v>0</v>
      </c>
      <c r="W233" s="87">
        <v>0</v>
      </c>
      <c r="X233" s="87">
        <v>0</v>
      </c>
      <c r="Y233" s="87">
        <v>0</v>
      </c>
      <c r="Z233" s="185">
        <v>0</v>
      </c>
      <c r="AA233" s="73"/>
      <c r="AB233" s="87"/>
      <c r="AC233" s="171">
        <v>0</v>
      </c>
      <c r="AD233" s="171">
        <v>0</v>
      </c>
      <c r="AE233" s="169">
        <v>59</v>
      </c>
      <c r="AF233" s="82"/>
      <c r="AG233" s="87"/>
      <c r="AH233" s="86">
        <v>0</v>
      </c>
      <c r="AI233" s="86">
        <v>0</v>
      </c>
      <c r="AJ233" s="84">
        <v>49</v>
      </c>
    </row>
    <row r="234" spans="1:36" x14ac:dyDescent="0.25">
      <c r="A234" s="73">
        <v>231</v>
      </c>
      <c r="B234" s="87" t="s">
        <v>992</v>
      </c>
      <c r="C234" s="87" t="s">
        <v>997</v>
      </c>
      <c r="D234" s="87" t="s">
        <v>395</v>
      </c>
      <c r="E234" s="87" t="s">
        <v>67</v>
      </c>
      <c r="F234" s="84" t="s">
        <v>51</v>
      </c>
      <c r="G234" s="112">
        <f t="shared" si="15"/>
        <v>0</v>
      </c>
      <c r="H234" s="113">
        <f t="shared" si="16"/>
        <v>0</v>
      </c>
      <c r="I234" s="113">
        <f t="shared" si="17"/>
        <v>0</v>
      </c>
      <c r="J234" s="113">
        <f t="shared" si="18"/>
        <v>0</v>
      </c>
      <c r="K234" s="114">
        <f>SUM(,U234,P234,AE234,AJ234)</f>
        <v>165</v>
      </c>
      <c r="L234" s="167">
        <v>0</v>
      </c>
      <c r="M234" s="87">
        <v>0</v>
      </c>
      <c r="N234" s="86">
        <v>0</v>
      </c>
      <c r="O234" s="86">
        <v>0</v>
      </c>
      <c r="P234" s="84">
        <v>57</v>
      </c>
      <c r="Q234" s="73">
        <v>0</v>
      </c>
      <c r="R234" s="87">
        <v>0</v>
      </c>
      <c r="S234" s="87">
        <v>0</v>
      </c>
      <c r="T234" s="87">
        <v>0</v>
      </c>
      <c r="U234" s="84">
        <v>0</v>
      </c>
      <c r="V234" s="82"/>
      <c r="W234" s="87"/>
      <c r="X234" s="86">
        <v>0</v>
      </c>
      <c r="Y234" s="86">
        <v>0</v>
      </c>
      <c r="Z234" s="185">
        <v>46</v>
      </c>
      <c r="AA234" s="73"/>
      <c r="AB234" s="87"/>
      <c r="AC234" s="171">
        <v>0</v>
      </c>
      <c r="AD234" s="171">
        <v>0</v>
      </c>
      <c r="AE234" s="169">
        <v>59</v>
      </c>
      <c r="AF234" s="82"/>
      <c r="AG234" s="87"/>
      <c r="AH234" s="86">
        <v>0</v>
      </c>
      <c r="AI234" s="86">
        <v>0</v>
      </c>
      <c r="AJ234" s="84">
        <v>49</v>
      </c>
    </row>
    <row r="235" spans="1:36" x14ac:dyDescent="0.25">
      <c r="A235" s="73">
        <v>232</v>
      </c>
      <c r="B235" s="87" t="s">
        <v>680</v>
      </c>
      <c r="C235" s="87" t="s">
        <v>196</v>
      </c>
      <c r="D235" s="87" t="s">
        <v>394</v>
      </c>
      <c r="E235" s="87" t="s">
        <v>69</v>
      </c>
      <c r="F235" s="84" t="s">
        <v>51</v>
      </c>
      <c r="G235" s="112">
        <f t="shared" si="15"/>
        <v>0</v>
      </c>
      <c r="H235" s="113">
        <f t="shared" si="16"/>
        <v>0</v>
      </c>
      <c r="I235" s="113">
        <f t="shared" si="17"/>
        <v>0</v>
      </c>
      <c r="J235" s="113">
        <f t="shared" si="18"/>
        <v>0</v>
      </c>
      <c r="K235" s="114">
        <f t="shared" ref="K235:K266" si="20">SUM(Z235,U235,P235,AE235,AJ235)</f>
        <v>165</v>
      </c>
      <c r="L235" s="167">
        <v>0</v>
      </c>
      <c r="M235" s="87">
        <v>0</v>
      </c>
      <c r="N235" s="86">
        <v>0</v>
      </c>
      <c r="O235" s="86">
        <v>0</v>
      </c>
      <c r="P235" s="84">
        <v>57</v>
      </c>
      <c r="Q235" s="73">
        <v>0</v>
      </c>
      <c r="R235" s="87">
        <v>0</v>
      </c>
      <c r="S235" s="87">
        <v>0</v>
      </c>
      <c r="T235" s="87">
        <v>0</v>
      </c>
      <c r="U235" s="84">
        <v>0</v>
      </c>
      <c r="V235" s="73">
        <v>0</v>
      </c>
      <c r="W235" s="87">
        <v>0</v>
      </c>
      <c r="X235" s="87">
        <v>0</v>
      </c>
      <c r="Y235" s="87">
        <v>0</v>
      </c>
      <c r="Z235" s="185">
        <v>0</v>
      </c>
      <c r="AA235" s="73"/>
      <c r="AB235" s="87"/>
      <c r="AC235" s="171">
        <v>0</v>
      </c>
      <c r="AD235" s="171">
        <v>0</v>
      </c>
      <c r="AE235" s="169">
        <v>59</v>
      </c>
      <c r="AF235" s="82"/>
      <c r="AG235" s="87"/>
      <c r="AH235" s="86">
        <v>0</v>
      </c>
      <c r="AI235" s="86">
        <v>0</v>
      </c>
      <c r="AJ235" s="84">
        <v>49</v>
      </c>
    </row>
    <row r="236" spans="1:36" x14ac:dyDescent="0.25">
      <c r="A236" s="73">
        <v>233</v>
      </c>
      <c r="B236" s="87" t="s">
        <v>697</v>
      </c>
      <c r="C236" s="87" t="s">
        <v>196</v>
      </c>
      <c r="D236" s="87" t="s">
        <v>348</v>
      </c>
      <c r="E236" s="87" t="s">
        <v>71</v>
      </c>
      <c r="F236" s="84" t="s">
        <v>41</v>
      </c>
      <c r="G236" s="112">
        <f t="shared" si="15"/>
        <v>0</v>
      </c>
      <c r="H236" s="113">
        <f t="shared" si="16"/>
        <v>0</v>
      </c>
      <c r="I236" s="113">
        <f t="shared" si="17"/>
        <v>0</v>
      </c>
      <c r="J236" s="113">
        <f t="shared" si="18"/>
        <v>0</v>
      </c>
      <c r="K236" s="114">
        <f t="shared" si="20"/>
        <v>165</v>
      </c>
      <c r="L236" s="167">
        <v>0</v>
      </c>
      <c r="M236" s="87">
        <v>0</v>
      </c>
      <c r="N236" s="86">
        <v>0</v>
      </c>
      <c r="O236" s="86">
        <v>0</v>
      </c>
      <c r="P236" s="84">
        <v>57</v>
      </c>
      <c r="Q236" s="82">
        <v>0</v>
      </c>
      <c r="R236" s="87">
        <v>0</v>
      </c>
      <c r="S236" s="86">
        <v>0</v>
      </c>
      <c r="T236" s="86">
        <v>0</v>
      </c>
      <c r="U236" s="84">
        <v>59</v>
      </c>
      <c r="V236" s="73">
        <v>0</v>
      </c>
      <c r="W236" s="87">
        <v>0</v>
      </c>
      <c r="X236" s="87">
        <v>0</v>
      </c>
      <c r="Y236" s="87">
        <v>0</v>
      </c>
      <c r="Z236" s="185">
        <v>0</v>
      </c>
      <c r="AA236" s="73"/>
      <c r="AB236" s="87"/>
      <c r="AC236" s="171"/>
      <c r="AD236" s="171"/>
      <c r="AE236" s="169">
        <v>0</v>
      </c>
      <c r="AF236" s="82"/>
      <c r="AG236" s="87"/>
      <c r="AH236" s="86">
        <v>0</v>
      </c>
      <c r="AI236" s="86">
        <v>0</v>
      </c>
      <c r="AJ236" s="84">
        <v>49</v>
      </c>
    </row>
    <row r="237" spans="1:36" x14ac:dyDescent="0.25">
      <c r="A237" s="73">
        <v>234</v>
      </c>
      <c r="B237" s="87" t="s">
        <v>810</v>
      </c>
      <c r="C237" s="87" t="s">
        <v>161</v>
      </c>
      <c r="D237" s="87" t="s">
        <v>87</v>
      </c>
      <c r="E237" s="87" t="s">
        <v>71</v>
      </c>
      <c r="F237" s="84" t="s">
        <v>49</v>
      </c>
      <c r="G237" s="112">
        <f t="shared" si="15"/>
        <v>0</v>
      </c>
      <c r="H237" s="113">
        <f t="shared" si="16"/>
        <v>0</v>
      </c>
      <c r="I237" s="113">
        <f t="shared" si="17"/>
        <v>0</v>
      </c>
      <c r="J237" s="113">
        <f t="shared" si="18"/>
        <v>0</v>
      </c>
      <c r="K237" s="114">
        <f t="shared" si="20"/>
        <v>165</v>
      </c>
      <c r="L237" s="167">
        <v>0</v>
      </c>
      <c r="M237" s="87">
        <v>0</v>
      </c>
      <c r="N237" s="86">
        <v>0</v>
      </c>
      <c r="O237" s="86">
        <v>0</v>
      </c>
      <c r="P237" s="84">
        <v>57</v>
      </c>
      <c r="Q237" s="82">
        <v>0</v>
      </c>
      <c r="R237" s="87">
        <v>0</v>
      </c>
      <c r="S237" s="86">
        <v>0</v>
      </c>
      <c r="T237" s="86">
        <v>0</v>
      </c>
      <c r="U237" s="84">
        <v>59</v>
      </c>
      <c r="V237" s="73">
        <v>0</v>
      </c>
      <c r="W237" s="87">
        <v>0</v>
      </c>
      <c r="X237" s="87">
        <v>0</v>
      </c>
      <c r="Y237" s="87">
        <v>0</v>
      </c>
      <c r="Z237" s="185">
        <v>0</v>
      </c>
      <c r="AA237" s="73"/>
      <c r="AB237" s="87"/>
      <c r="AC237" s="171"/>
      <c r="AD237" s="171"/>
      <c r="AE237" s="169">
        <v>0</v>
      </c>
      <c r="AF237" s="82"/>
      <c r="AG237" s="87"/>
      <c r="AH237" s="86">
        <v>0</v>
      </c>
      <c r="AI237" s="86">
        <v>0</v>
      </c>
      <c r="AJ237" s="84">
        <v>49</v>
      </c>
    </row>
    <row r="238" spans="1:36" x14ac:dyDescent="0.25">
      <c r="A238" s="73">
        <v>235</v>
      </c>
      <c r="B238" s="87" t="s">
        <v>911</v>
      </c>
      <c r="C238" s="87" t="s">
        <v>257</v>
      </c>
      <c r="D238" s="87" t="s">
        <v>382</v>
      </c>
      <c r="E238" s="87" t="s">
        <v>69</v>
      </c>
      <c r="F238" s="84" t="s">
        <v>45</v>
      </c>
      <c r="G238" s="112">
        <f t="shared" si="15"/>
        <v>0</v>
      </c>
      <c r="H238" s="113">
        <f t="shared" si="16"/>
        <v>0</v>
      </c>
      <c r="I238" s="113">
        <f t="shared" si="17"/>
        <v>0</v>
      </c>
      <c r="J238" s="113">
        <f t="shared" si="18"/>
        <v>0</v>
      </c>
      <c r="K238" s="114">
        <f t="shared" si="20"/>
        <v>165</v>
      </c>
      <c r="L238" s="167">
        <v>0</v>
      </c>
      <c r="M238" s="87">
        <v>0</v>
      </c>
      <c r="N238" s="86">
        <v>0</v>
      </c>
      <c r="O238" s="86">
        <v>0</v>
      </c>
      <c r="P238" s="84">
        <v>57</v>
      </c>
      <c r="Q238" s="73">
        <v>0</v>
      </c>
      <c r="R238" s="87">
        <v>0</v>
      </c>
      <c r="S238" s="87">
        <v>0</v>
      </c>
      <c r="T238" s="87">
        <v>0</v>
      </c>
      <c r="U238" s="84">
        <v>0</v>
      </c>
      <c r="V238" s="73">
        <v>0</v>
      </c>
      <c r="W238" s="87">
        <v>0</v>
      </c>
      <c r="X238" s="87">
        <v>0</v>
      </c>
      <c r="Y238" s="87">
        <v>0</v>
      </c>
      <c r="Z238" s="185">
        <v>0</v>
      </c>
      <c r="AA238" s="73"/>
      <c r="AB238" s="87"/>
      <c r="AC238" s="171">
        <v>0</v>
      </c>
      <c r="AD238" s="171">
        <v>0</v>
      </c>
      <c r="AE238" s="169">
        <v>59</v>
      </c>
      <c r="AF238" s="82"/>
      <c r="AG238" s="87"/>
      <c r="AH238" s="86">
        <v>0</v>
      </c>
      <c r="AI238" s="86">
        <v>0</v>
      </c>
      <c r="AJ238" s="84">
        <v>49</v>
      </c>
    </row>
    <row r="239" spans="1:36" x14ac:dyDescent="0.25">
      <c r="A239" s="73">
        <v>236</v>
      </c>
      <c r="B239" s="87" t="s">
        <v>1192</v>
      </c>
      <c r="C239" s="87" t="s">
        <v>95</v>
      </c>
      <c r="D239" s="87" t="s">
        <v>408</v>
      </c>
      <c r="E239" s="87" t="s">
        <v>69</v>
      </c>
      <c r="F239" s="84" t="s">
        <v>49</v>
      </c>
      <c r="G239" s="112">
        <f t="shared" si="15"/>
        <v>0</v>
      </c>
      <c r="H239" s="113">
        <f t="shared" si="16"/>
        <v>0</v>
      </c>
      <c r="I239" s="113">
        <f t="shared" si="17"/>
        <v>0</v>
      </c>
      <c r="J239" s="113">
        <f t="shared" si="18"/>
        <v>0</v>
      </c>
      <c r="K239" s="114">
        <f t="shared" si="20"/>
        <v>165</v>
      </c>
      <c r="L239" s="167">
        <v>0</v>
      </c>
      <c r="M239" s="87">
        <v>0</v>
      </c>
      <c r="N239" s="86">
        <v>0</v>
      </c>
      <c r="O239" s="86">
        <v>0</v>
      </c>
      <c r="P239" s="84">
        <v>57</v>
      </c>
      <c r="Q239" s="82">
        <v>0</v>
      </c>
      <c r="R239" s="87">
        <v>0</v>
      </c>
      <c r="S239" s="86">
        <v>0</v>
      </c>
      <c r="T239" s="86">
        <v>0</v>
      </c>
      <c r="U239" s="84">
        <v>59</v>
      </c>
      <c r="V239" s="73">
        <v>0</v>
      </c>
      <c r="W239" s="87">
        <v>0</v>
      </c>
      <c r="X239" s="87">
        <v>0</v>
      </c>
      <c r="Y239" s="87">
        <v>0</v>
      </c>
      <c r="Z239" s="185">
        <v>0</v>
      </c>
      <c r="AA239" s="73"/>
      <c r="AB239" s="87"/>
      <c r="AC239" s="171"/>
      <c r="AD239" s="171"/>
      <c r="AE239" s="169">
        <v>0</v>
      </c>
      <c r="AF239" s="82"/>
      <c r="AG239" s="87"/>
      <c r="AH239" s="86">
        <v>0</v>
      </c>
      <c r="AI239" s="86">
        <v>0</v>
      </c>
      <c r="AJ239" s="84">
        <v>49</v>
      </c>
    </row>
    <row r="240" spans="1:36" x14ac:dyDescent="0.25">
      <c r="A240" s="73">
        <v>237</v>
      </c>
      <c r="B240" s="87" t="s">
        <v>1194</v>
      </c>
      <c r="C240" s="87" t="s">
        <v>1205</v>
      </c>
      <c r="D240" s="87" t="s">
        <v>408</v>
      </c>
      <c r="E240" s="87" t="s">
        <v>69</v>
      </c>
      <c r="F240" s="84" t="s">
        <v>49</v>
      </c>
      <c r="G240" s="112">
        <f t="shared" si="15"/>
        <v>0</v>
      </c>
      <c r="H240" s="113">
        <f t="shared" si="16"/>
        <v>0</v>
      </c>
      <c r="I240" s="113">
        <f t="shared" si="17"/>
        <v>0</v>
      </c>
      <c r="J240" s="113">
        <f t="shared" si="18"/>
        <v>0</v>
      </c>
      <c r="K240" s="114">
        <f t="shared" si="20"/>
        <v>165</v>
      </c>
      <c r="L240" s="167">
        <v>0</v>
      </c>
      <c r="M240" s="87">
        <v>0</v>
      </c>
      <c r="N240" s="86">
        <v>0</v>
      </c>
      <c r="O240" s="86">
        <v>0</v>
      </c>
      <c r="P240" s="84">
        <v>57</v>
      </c>
      <c r="Q240" s="82">
        <v>0</v>
      </c>
      <c r="R240" s="87">
        <v>0</v>
      </c>
      <c r="S240" s="86">
        <v>0</v>
      </c>
      <c r="T240" s="86">
        <v>0</v>
      </c>
      <c r="U240" s="84">
        <v>59</v>
      </c>
      <c r="V240" s="73">
        <v>0</v>
      </c>
      <c r="W240" s="87">
        <v>0</v>
      </c>
      <c r="X240" s="87">
        <v>0</v>
      </c>
      <c r="Y240" s="87">
        <v>0</v>
      </c>
      <c r="Z240" s="185">
        <v>0</v>
      </c>
      <c r="AA240" s="73"/>
      <c r="AB240" s="87"/>
      <c r="AC240" s="171"/>
      <c r="AD240" s="171"/>
      <c r="AE240" s="169">
        <v>0</v>
      </c>
      <c r="AF240" s="82"/>
      <c r="AG240" s="87"/>
      <c r="AH240" s="86">
        <v>0</v>
      </c>
      <c r="AI240" s="86">
        <v>0</v>
      </c>
      <c r="AJ240" s="84">
        <v>49</v>
      </c>
    </row>
    <row r="241" spans="1:36" x14ac:dyDescent="0.25">
      <c r="A241" s="73">
        <v>238</v>
      </c>
      <c r="B241" s="87" t="s">
        <v>570</v>
      </c>
      <c r="C241" s="87" t="s">
        <v>428</v>
      </c>
      <c r="D241" s="87" t="s">
        <v>85</v>
      </c>
      <c r="E241" s="87" t="s">
        <v>70</v>
      </c>
      <c r="F241" s="84" t="s">
        <v>42</v>
      </c>
      <c r="G241" s="112">
        <f t="shared" si="15"/>
        <v>0</v>
      </c>
      <c r="H241" s="113">
        <f t="shared" si="16"/>
        <v>0</v>
      </c>
      <c r="I241" s="113">
        <f t="shared" si="17"/>
        <v>0</v>
      </c>
      <c r="J241" s="113">
        <f t="shared" si="18"/>
        <v>0</v>
      </c>
      <c r="K241" s="114">
        <f t="shared" si="20"/>
        <v>164</v>
      </c>
      <c r="L241" s="167">
        <v>0</v>
      </c>
      <c r="M241" s="87">
        <v>0</v>
      </c>
      <c r="N241" s="86">
        <v>0</v>
      </c>
      <c r="O241" s="86">
        <v>0</v>
      </c>
      <c r="P241" s="84">
        <v>0</v>
      </c>
      <c r="Q241" s="82">
        <v>0</v>
      </c>
      <c r="R241" s="87">
        <v>0</v>
      </c>
      <c r="S241" s="86">
        <v>0</v>
      </c>
      <c r="T241" s="86">
        <v>0</v>
      </c>
      <c r="U241" s="84">
        <v>59</v>
      </c>
      <c r="V241" s="82"/>
      <c r="W241" s="87"/>
      <c r="X241" s="86">
        <v>0</v>
      </c>
      <c r="Y241" s="86">
        <v>0</v>
      </c>
      <c r="Z241" s="169">
        <v>46</v>
      </c>
      <c r="AA241" s="73"/>
      <c r="AB241" s="87"/>
      <c r="AC241" s="171">
        <v>0</v>
      </c>
      <c r="AD241" s="171">
        <v>0</v>
      </c>
      <c r="AE241" s="169">
        <v>59</v>
      </c>
      <c r="AF241" s="73"/>
      <c r="AG241" s="87"/>
      <c r="AH241" s="87"/>
      <c r="AI241" s="87"/>
      <c r="AJ241" s="186">
        <v>0</v>
      </c>
    </row>
    <row r="242" spans="1:36" x14ac:dyDescent="0.25">
      <c r="A242" s="73">
        <v>239</v>
      </c>
      <c r="B242" s="87" t="s">
        <v>704</v>
      </c>
      <c r="C242" s="87" t="s">
        <v>164</v>
      </c>
      <c r="D242" s="87" t="s">
        <v>336</v>
      </c>
      <c r="E242" s="87" t="s">
        <v>69</v>
      </c>
      <c r="F242" s="84" t="s">
        <v>48</v>
      </c>
      <c r="G242" s="112">
        <f t="shared" si="15"/>
        <v>0</v>
      </c>
      <c r="H242" s="113">
        <f t="shared" si="16"/>
        <v>0</v>
      </c>
      <c r="I242" s="113">
        <f t="shared" si="17"/>
        <v>0</v>
      </c>
      <c r="J242" s="113">
        <f t="shared" si="18"/>
        <v>0</v>
      </c>
      <c r="K242" s="114">
        <f t="shared" si="20"/>
        <v>162</v>
      </c>
      <c r="L242" s="167">
        <v>0</v>
      </c>
      <c r="M242" s="87">
        <v>0</v>
      </c>
      <c r="N242" s="86">
        <v>0</v>
      </c>
      <c r="O242" s="86">
        <v>0</v>
      </c>
      <c r="P242" s="84">
        <v>57</v>
      </c>
      <c r="Q242" s="73">
        <v>0</v>
      </c>
      <c r="R242" s="87">
        <v>0</v>
      </c>
      <c r="S242" s="87">
        <v>0</v>
      </c>
      <c r="T242" s="87">
        <v>0</v>
      </c>
      <c r="U242" s="84">
        <v>0</v>
      </c>
      <c r="V242" s="82"/>
      <c r="W242" s="87"/>
      <c r="X242" s="86">
        <v>0</v>
      </c>
      <c r="Y242" s="86">
        <v>0</v>
      </c>
      <c r="Z242" s="169">
        <v>46</v>
      </c>
      <c r="AA242" s="73"/>
      <c r="AB242" s="87"/>
      <c r="AC242" s="171">
        <v>0</v>
      </c>
      <c r="AD242" s="171">
        <v>0</v>
      </c>
      <c r="AE242" s="169">
        <v>59</v>
      </c>
      <c r="AF242" s="73"/>
      <c r="AG242" s="87"/>
      <c r="AH242" s="87"/>
      <c r="AI242" s="87"/>
      <c r="AJ242" s="186">
        <v>0</v>
      </c>
    </row>
    <row r="243" spans="1:36" x14ac:dyDescent="0.25">
      <c r="A243" s="73">
        <v>240</v>
      </c>
      <c r="B243" s="87" t="s">
        <v>720</v>
      </c>
      <c r="C243" s="87" t="s">
        <v>106</v>
      </c>
      <c r="D243" s="87" t="s">
        <v>356</v>
      </c>
      <c r="E243" s="87" t="s">
        <v>69</v>
      </c>
      <c r="F243" s="84" t="s">
        <v>48</v>
      </c>
      <c r="G243" s="112">
        <f t="shared" si="15"/>
        <v>0</v>
      </c>
      <c r="H243" s="113">
        <f t="shared" si="16"/>
        <v>0</v>
      </c>
      <c r="I243" s="113">
        <f t="shared" si="17"/>
        <v>0</v>
      </c>
      <c r="J243" s="113">
        <f t="shared" si="18"/>
        <v>0</v>
      </c>
      <c r="K243" s="114">
        <f t="shared" si="20"/>
        <v>162</v>
      </c>
      <c r="L243" s="167">
        <v>0</v>
      </c>
      <c r="M243" s="87">
        <v>0</v>
      </c>
      <c r="N243" s="86">
        <v>0</v>
      </c>
      <c r="O243" s="86">
        <v>0</v>
      </c>
      <c r="P243" s="84">
        <v>57</v>
      </c>
      <c r="Q243" s="82">
        <v>0</v>
      </c>
      <c r="R243" s="87">
        <v>0</v>
      </c>
      <c r="S243" s="86">
        <v>0</v>
      </c>
      <c r="T243" s="86">
        <v>0</v>
      </c>
      <c r="U243" s="84">
        <v>59</v>
      </c>
      <c r="V243" s="73"/>
      <c r="W243" s="87"/>
      <c r="X243" s="86">
        <v>0</v>
      </c>
      <c r="Y243" s="86">
        <v>0</v>
      </c>
      <c r="Z243" s="169">
        <v>46</v>
      </c>
      <c r="AA243" s="73"/>
      <c r="AB243" s="87"/>
      <c r="AC243" s="171"/>
      <c r="AD243" s="171"/>
      <c r="AE243" s="169">
        <v>0</v>
      </c>
      <c r="AF243" s="73"/>
      <c r="AG243" s="87"/>
      <c r="AH243" s="87"/>
      <c r="AI243" s="87"/>
      <c r="AJ243" s="186">
        <v>0</v>
      </c>
    </row>
    <row r="244" spans="1:36" x14ac:dyDescent="0.25">
      <c r="A244" s="73">
        <v>241</v>
      </c>
      <c r="B244" s="87" t="s">
        <v>1191</v>
      </c>
      <c r="C244" s="87" t="s">
        <v>78</v>
      </c>
      <c r="D244" s="87" t="s">
        <v>1197</v>
      </c>
      <c r="E244" s="87" t="s">
        <v>69</v>
      </c>
      <c r="F244" s="84" t="s">
        <v>49</v>
      </c>
      <c r="G244" s="112">
        <f t="shared" si="15"/>
        <v>0</v>
      </c>
      <c r="H244" s="113">
        <f t="shared" si="16"/>
        <v>0</v>
      </c>
      <c r="I244" s="113">
        <f t="shared" si="17"/>
        <v>0</v>
      </c>
      <c r="J244" s="113">
        <f t="shared" si="18"/>
        <v>0</v>
      </c>
      <c r="K244" s="114">
        <f t="shared" si="20"/>
        <v>162</v>
      </c>
      <c r="L244" s="167">
        <v>0</v>
      </c>
      <c r="M244" s="87">
        <v>0</v>
      </c>
      <c r="N244" s="86">
        <v>0</v>
      </c>
      <c r="O244" s="86">
        <v>0</v>
      </c>
      <c r="P244" s="84">
        <v>57</v>
      </c>
      <c r="Q244" s="82">
        <v>0</v>
      </c>
      <c r="R244" s="87">
        <v>0</v>
      </c>
      <c r="S244" s="86">
        <v>0</v>
      </c>
      <c r="T244" s="86">
        <v>0</v>
      </c>
      <c r="U244" s="84">
        <v>59</v>
      </c>
      <c r="V244" s="82"/>
      <c r="W244" s="87"/>
      <c r="X244" s="86">
        <v>0</v>
      </c>
      <c r="Y244" s="86">
        <v>0</v>
      </c>
      <c r="Z244" s="169">
        <v>46</v>
      </c>
      <c r="AA244" s="73"/>
      <c r="AB244" s="87"/>
      <c r="AC244" s="171"/>
      <c r="AD244" s="171"/>
      <c r="AE244" s="169">
        <v>0</v>
      </c>
      <c r="AF244" s="73"/>
      <c r="AG244" s="87"/>
      <c r="AH244" s="87"/>
      <c r="AI244" s="87"/>
      <c r="AJ244" s="186">
        <v>0</v>
      </c>
    </row>
    <row r="245" spans="1:36" x14ac:dyDescent="0.25">
      <c r="A245" s="73">
        <v>242</v>
      </c>
      <c r="B245" s="87" t="s">
        <v>742</v>
      </c>
      <c r="C245" s="87" t="s">
        <v>444</v>
      </c>
      <c r="D245" s="87" t="s">
        <v>168</v>
      </c>
      <c r="E245" s="87" t="s">
        <v>68</v>
      </c>
      <c r="F245" s="84" t="s">
        <v>39</v>
      </c>
      <c r="G245" s="112">
        <f t="shared" si="15"/>
        <v>0</v>
      </c>
      <c r="H245" s="113">
        <f t="shared" si="16"/>
        <v>0</v>
      </c>
      <c r="I245" s="113">
        <f t="shared" si="17"/>
        <v>0</v>
      </c>
      <c r="J245" s="113">
        <f t="shared" si="18"/>
        <v>0</v>
      </c>
      <c r="K245" s="114">
        <f t="shared" si="20"/>
        <v>152</v>
      </c>
      <c r="L245" s="167">
        <v>0</v>
      </c>
      <c r="M245" s="87">
        <v>0</v>
      </c>
      <c r="N245" s="86">
        <v>0</v>
      </c>
      <c r="O245" s="86">
        <v>0</v>
      </c>
      <c r="P245" s="84">
        <v>57</v>
      </c>
      <c r="Q245" s="73">
        <v>0</v>
      </c>
      <c r="R245" s="87">
        <v>0</v>
      </c>
      <c r="S245" s="87">
        <v>0</v>
      </c>
      <c r="T245" s="87">
        <v>0</v>
      </c>
      <c r="U245" s="186">
        <v>0</v>
      </c>
      <c r="V245" s="82"/>
      <c r="W245" s="87"/>
      <c r="X245" s="86">
        <v>0</v>
      </c>
      <c r="Y245" s="86">
        <v>0</v>
      </c>
      <c r="Z245" s="169">
        <v>46</v>
      </c>
      <c r="AA245" s="73"/>
      <c r="AB245" s="87"/>
      <c r="AC245" s="171"/>
      <c r="AD245" s="171"/>
      <c r="AE245" s="169">
        <v>0</v>
      </c>
      <c r="AF245" s="82"/>
      <c r="AG245" s="87"/>
      <c r="AH245" s="86">
        <v>0</v>
      </c>
      <c r="AI245" s="86">
        <v>0</v>
      </c>
      <c r="AJ245" s="84">
        <v>49</v>
      </c>
    </row>
    <row r="246" spans="1:36" x14ac:dyDescent="0.25">
      <c r="A246" s="73">
        <v>243</v>
      </c>
      <c r="B246" s="87" t="s">
        <v>1159</v>
      </c>
      <c r="C246" s="87" t="s">
        <v>1167</v>
      </c>
      <c r="D246" s="87" t="s">
        <v>243</v>
      </c>
      <c r="E246" s="87" t="s">
        <v>69</v>
      </c>
      <c r="F246" s="84" t="s">
        <v>50</v>
      </c>
      <c r="G246" s="112">
        <f t="shared" si="15"/>
        <v>0</v>
      </c>
      <c r="H246" s="113">
        <f t="shared" si="16"/>
        <v>0</v>
      </c>
      <c r="I246" s="113">
        <f t="shared" si="17"/>
        <v>0</v>
      </c>
      <c r="J246" s="113">
        <f t="shared" si="18"/>
        <v>0</v>
      </c>
      <c r="K246" s="114">
        <f t="shared" si="20"/>
        <v>152</v>
      </c>
      <c r="L246" s="167">
        <v>0</v>
      </c>
      <c r="M246" s="87">
        <v>0</v>
      </c>
      <c r="N246" s="86">
        <v>0</v>
      </c>
      <c r="O246" s="86">
        <v>0</v>
      </c>
      <c r="P246" s="84">
        <v>57</v>
      </c>
      <c r="Q246" s="73">
        <v>0</v>
      </c>
      <c r="R246" s="87">
        <v>0</v>
      </c>
      <c r="S246" s="87">
        <v>0</v>
      </c>
      <c r="T246" s="87">
        <v>0</v>
      </c>
      <c r="U246" s="186">
        <v>0</v>
      </c>
      <c r="V246" s="82"/>
      <c r="W246" s="87"/>
      <c r="X246" s="86">
        <v>0</v>
      </c>
      <c r="Y246" s="86">
        <v>0</v>
      </c>
      <c r="Z246" s="169">
        <v>46</v>
      </c>
      <c r="AA246" s="73"/>
      <c r="AB246" s="87"/>
      <c r="AC246" s="171"/>
      <c r="AD246" s="171"/>
      <c r="AE246" s="169">
        <v>0</v>
      </c>
      <c r="AF246" s="82"/>
      <c r="AG246" s="87"/>
      <c r="AH246" s="86">
        <v>0</v>
      </c>
      <c r="AI246" s="86">
        <v>0</v>
      </c>
      <c r="AJ246" s="84">
        <v>49</v>
      </c>
    </row>
    <row r="247" spans="1:36" x14ac:dyDescent="0.25">
      <c r="A247" s="73">
        <v>244</v>
      </c>
      <c r="B247" s="87" t="s">
        <v>557</v>
      </c>
      <c r="C247" s="87" t="s">
        <v>391</v>
      </c>
      <c r="D247" s="87" t="s">
        <v>267</v>
      </c>
      <c r="E247" s="87" t="s">
        <v>69</v>
      </c>
      <c r="F247" s="84" t="s">
        <v>40</v>
      </c>
      <c r="G247" s="112">
        <f t="shared" si="15"/>
        <v>0</v>
      </c>
      <c r="H247" s="113">
        <f t="shared" si="16"/>
        <v>0</v>
      </c>
      <c r="I247" s="113">
        <f t="shared" si="17"/>
        <v>0</v>
      </c>
      <c r="J247" s="113">
        <f t="shared" si="18"/>
        <v>0</v>
      </c>
      <c r="K247" s="114">
        <f t="shared" si="20"/>
        <v>118</v>
      </c>
      <c r="L247" s="167">
        <v>0</v>
      </c>
      <c r="M247" s="87">
        <v>0</v>
      </c>
      <c r="N247" s="86">
        <v>0</v>
      </c>
      <c r="O247" s="86">
        <v>0</v>
      </c>
      <c r="P247" s="84">
        <v>0</v>
      </c>
      <c r="Q247" s="82">
        <v>0</v>
      </c>
      <c r="R247" s="87">
        <v>0</v>
      </c>
      <c r="S247" s="86">
        <v>0</v>
      </c>
      <c r="T247" s="86">
        <v>0</v>
      </c>
      <c r="U247" s="84">
        <v>59</v>
      </c>
      <c r="V247" s="73">
        <v>0</v>
      </c>
      <c r="W247" s="87">
        <v>0</v>
      </c>
      <c r="X247" s="87">
        <v>0</v>
      </c>
      <c r="Y247" s="87">
        <v>0</v>
      </c>
      <c r="Z247" s="185">
        <v>0</v>
      </c>
      <c r="AA247" s="73"/>
      <c r="AB247" s="87"/>
      <c r="AC247" s="171">
        <v>0</v>
      </c>
      <c r="AD247" s="171">
        <v>0</v>
      </c>
      <c r="AE247" s="169">
        <v>59</v>
      </c>
      <c r="AF247" s="73"/>
      <c r="AG247" s="87"/>
      <c r="AH247" s="87"/>
      <c r="AI247" s="87"/>
      <c r="AJ247" s="84">
        <v>0</v>
      </c>
    </row>
    <row r="248" spans="1:36" x14ac:dyDescent="0.25">
      <c r="A248" s="73">
        <v>245</v>
      </c>
      <c r="B248" s="87" t="s">
        <v>1208</v>
      </c>
      <c r="C248" s="87" t="s">
        <v>389</v>
      </c>
      <c r="D248" s="87" t="s">
        <v>77</v>
      </c>
      <c r="E248" s="87" t="s">
        <v>1185</v>
      </c>
      <c r="F248" s="84" t="s">
        <v>38</v>
      </c>
      <c r="G248" s="112">
        <f t="shared" si="15"/>
        <v>0</v>
      </c>
      <c r="H248" s="113">
        <f t="shared" si="16"/>
        <v>0</v>
      </c>
      <c r="I248" s="113">
        <f t="shared" si="17"/>
        <v>0</v>
      </c>
      <c r="J248" s="113">
        <f t="shared" si="18"/>
        <v>0</v>
      </c>
      <c r="K248" s="114">
        <f t="shared" si="20"/>
        <v>118</v>
      </c>
      <c r="L248" s="154">
        <v>0</v>
      </c>
      <c r="M248" s="87">
        <v>0</v>
      </c>
      <c r="N248" s="87">
        <v>0</v>
      </c>
      <c r="O248" s="87">
        <v>0</v>
      </c>
      <c r="P248" s="84">
        <v>0</v>
      </c>
      <c r="Q248" s="82">
        <v>0</v>
      </c>
      <c r="R248" s="87">
        <v>0</v>
      </c>
      <c r="S248" s="86">
        <v>0</v>
      </c>
      <c r="T248" s="86">
        <v>0</v>
      </c>
      <c r="U248" s="84">
        <v>59</v>
      </c>
      <c r="V248" s="73">
        <v>0</v>
      </c>
      <c r="W248" s="87">
        <v>0</v>
      </c>
      <c r="X248" s="87">
        <v>0</v>
      </c>
      <c r="Y248" s="87">
        <v>0</v>
      </c>
      <c r="Z248" s="185">
        <v>0</v>
      </c>
      <c r="AA248" s="73"/>
      <c r="AB248" s="87"/>
      <c r="AC248" s="171">
        <v>0</v>
      </c>
      <c r="AD248" s="171">
        <v>0</v>
      </c>
      <c r="AE248" s="169">
        <v>59</v>
      </c>
      <c r="AF248" s="73"/>
      <c r="AG248" s="87"/>
      <c r="AH248" s="87"/>
      <c r="AI248" s="87"/>
      <c r="AJ248" s="84">
        <v>0</v>
      </c>
    </row>
    <row r="249" spans="1:36" x14ac:dyDescent="0.25">
      <c r="A249" s="73">
        <v>246</v>
      </c>
      <c r="B249" s="87" t="s">
        <v>548</v>
      </c>
      <c r="C249" s="87" t="s">
        <v>141</v>
      </c>
      <c r="D249" s="87" t="s">
        <v>151</v>
      </c>
      <c r="E249" s="87" t="s">
        <v>70</v>
      </c>
      <c r="F249" s="84" t="s">
        <v>39</v>
      </c>
      <c r="G249" s="112">
        <f t="shared" si="15"/>
        <v>0</v>
      </c>
      <c r="H249" s="113">
        <f t="shared" si="16"/>
        <v>0</v>
      </c>
      <c r="I249" s="113">
        <f t="shared" si="17"/>
        <v>0</v>
      </c>
      <c r="J249" s="113">
        <f t="shared" si="18"/>
        <v>0</v>
      </c>
      <c r="K249" s="114">
        <f t="shared" si="20"/>
        <v>116</v>
      </c>
      <c r="L249" s="167">
        <v>0</v>
      </c>
      <c r="M249" s="87">
        <v>0</v>
      </c>
      <c r="N249" s="86">
        <v>0</v>
      </c>
      <c r="O249" s="86">
        <v>0</v>
      </c>
      <c r="P249" s="84">
        <v>57</v>
      </c>
      <c r="Q249" s="82">
        <v>0</v>
      </c>
      <c r="R249" s="87">
        <v>0</v>
      </c>
      <c r="S249" s="86">
        <v>0</v>
      </c>
      <c r="T249" s="86">
        <v>0</v>
      </c>
      <c r="U249" s="84">
        <v>59</v>
      </c>
      <c r="V249" s="82">
        <v>0</v>
      </c>
      <c r="W249" s="87">
        <v>0</v>
      </c>
      <c r="X249" s="86">
        <v>0</v>
      </c>
      <c r="Y249" s="86">
        <v>0</v>
      </c>
      <c r="Z249" s="185">
        <v>0</v>
      </c>
      <c r="AA249" s="73"/>
      <c r="AB249" s="87"/>
      <c r="AC249" s="171">
        <v>0</v>
      </c>
      <c r="AD249" s="171">
        <v>0</v>
      </c>
      <c r="AE249" s="169">
        <v>0</v>
      </c>
      <c r="AF249" s="73"/>
      <c r="AG249" s="87"/>
      <c r="AH249" s="87"/>
      <c r="AI249" s="87"/>
      <c r="AJ249" s="84">
        <v>0</v>
      </c>
    </row>
    <row r="250" spans="1:36" x14ac:dyDescent="0.25">
      <c r="A250" s="73">
        <v>247</v>
      </c>
      <c r="B250" s="87" t="s">
        <v>558</v>
      </c>
      <c r="C250" s="87" t="s">
        <v>189</v>
      </c>
      <c r="D250" s="87" t="s">
        <v>190</v>
      </c>
      <c r="E250" s="87" t="s">
        <v>69</v>
      </c>
      <c r="F250" s="84" t="s">
        <v>44</v>
      </c>
      <c r="G250" s="112">
        <f t="shared" si="15"/>
        <v>0</v>
      </c>
      <c r="H250" s="113">
        <f t="shared" si="16"/>
        <v>0</v>
      </c>
      <c r="I250" s="113">
        <f t="shared" si="17"/>
        <v>0</v>
      </c>
      <c r="J250" s="113">
        <f t="shared" si="18"/>
        <v>0</v>
      </c>
      <c r="K250" s="114">
        <f t="shared" si="20"/>
        <v>116</v>
      </c>
      <c r="L250" s="167">
        <v>0</v>
      </c>
      <c r="M250" s="87">
        <v>0</v>
      </c>
      <c r="N250" s="86">
        <v>0</v>
      </c>
      <c r="O250" s="86">
        <v>0</v>
      </c>
      <c r="P250" s="84">
        <v>57</v>
      </c>
      <c r="Q250" s="82">
        <v>0</v>
      </c>
      <c r="R250" s="87">
        <v>0</v>
      </c>
      <c r="S250" s="86">
        <v>0</v>
      </c>
      <c r="T250" s="86">
        <v>0</v>
      </c>
      <c r="U250" s="84">
        <v>59</v>
      </c>
      <c r="V250" s="73">
        <v>0</v>
      </c>
      <c r="W250" s="87">
        <v>0</v>
      </c>
      <c r="X250" s="87">
        <v>0</v>
      </c>
      <c r="Y250" s="87">
        <v>0</v>
      </c>
      <c r="Z250" s="185">
        <v>0</v>
      </c>
      <c r="AA250" s="73"/>
      <c r="AB250" s="87"/>
      <c r="AC250" s="171">
        <v>0</v>
      </c>
      <c r="AD250" s="171">
        <v>0</v>
      </c>
      <c r="AE250" s="169">
        <v>0</v>
      </c>
      <c r="AF250" s="73"/>
      <c r="AG250" s="87"/>
      <c r="AH250" s="87"/>
      <c r="AI250" s="87"/>
      <c r="AJ250" s="84">
        <v>0</v>
      </c>
    </row>
    <row r="251" spans="1:36" x14ac:dyDescent="0.25">
      <c r="A251" s="73">
        <v>248</v>
      </c>
      <c r="B251" s="87" t="s">
        <v>604</v>
      </c>
      <c r="C251" s="87" t="s">
        <v>97</v>
      </c>
      <c r="D251" s="87" t="s">
        <v>245</v>
      </c>
      <c r="E251" s="87" t="s">
        <v>426</v>
      </c>
      <c r="F251" s="84" t="s">
        <v>50</v>
      </c>
      <c r="G251" s="112">
        <f t="shared" si="15"/>
        <v>0</v>
      </c>
      <c r="H251" s="113">
        <f t="shared" si="16"/>
        <v>0</v>
      </c>
      <c r="I251" s="113">
        <f t="shared" si="17"/>
        <v>0</v>
      </c>
      <c r="J251" s="113">
        <f t="shared" si="18"/>
        <v>0</v>
      </c>
      <c r="K251" s="114">
        <f t="shared" si="20"/>
        <v>116</v>
      </c>
      <c r="L251" s="167">
        <v>0</v>
      </c>
      <c r="M251" s="87">
        <v>0</v>
      </c>
      <c r="N251" s="86">
        <v>0</v>
      </c>
      <c r="O251" s="86">
        <v>0</v>
      </c>
      <c r="P251" s="84">
        <v>57</v>
      </c>
      <c r="Q251" s="82">
        <v>0</v>
      </c>
      <c r="R251" s="87">
        <v>0</v>
      </c>
      <c r="S251" s="86">
        <v>0</v>
      </c>
      <c r="T251" s="86">
        <v>0</v>
      </c>
      <c r="U251" s="84">
        <v>59</v>
      </c>
      <c r="V251" s="73">
        <v>0</v>
      </c>
      <c r="W251" s="87">
        <v>0</v>
      </c>
      <c r="X251" s="87">
        <v>0</v>
      </c>
      <c r="Y251" s="87">
        <v>0</v>
      </c>
      <c r="Z251" s="185">
        <v>0</v>
      </c>
      <c r="AA251" s="73"/>
      <c r="AB251" s="87"/>
      <c r="AC251" s="171">
        <v>0</v>
      </c>
      <c r="AD251" s="171">
        <v>0</v>
      </c>
      <c r="AE251" s="169">
        <v>0</v>
      </c>
      <c r="AF251" s="73"/>
      <c r="AG251" s="87"/>
      <c r="AH251" s="87"/>
      <c r="AI251" s="87"/>
      <c r="AJ251" s="84">
        <v>0</v>
      </c>
    </row>
    <row r="252" spans="1:36" x14ac:dyDescent="0.25">
      <c r="A252" s="73">
        <v>249</v>
      </c>
      <c r="B252" s="87" t="s">
        <v>671</v>
      </c>
      <c r="C252" s="87" t="s">
        <v>177</v>
      </c>
      <c r="D252" s="87" t="s">
        <v>295</v>
      </c>
      <c r="E252" s="87" t="s">
        <v>69</v>
      </c>
      <c r="F252" s="84" t="s">
        <v>37</v>
      </c>
      <c r="G252" s="112">
        <f t="shared" si="15"/>
        <v>0</v>
      </c>
      <c r="H252" s="113">
        <f t="shared" si="16"/>
        <v>0</v>
      </c>
      <c r="I252" s="113">
        <f t="shared" si="17"/>
        <v>0</v>
      </c>
      <c r="J252" s="113">
        <f t="shared" si="18"/>
        <v>0</v>
      </c>
      <c r="K252" s="114">
        <f t="shared" si="20"/>
        <v>116</v>
      </c>
      <c r="L252" s="167">
        <v>0</v>
      </c>
      <c r="M252" s="87">
        <v>0</v>
      </c>
      <c r="N252" s="86">
        <v>0</v>
      </c>
      <c r="O252" s="86">
        <v>0</v>
      </c>
      <c r="P252" s="84">
        <v>57</v>
      </c>
      <c r="Q252" s="82">
        <v>0</v>
      </c>
      <c r="R252" s="87">
        <v>0</v>
      </c>
      <c r="S252" s="86">
        <v>0</v>
      </c>
      <c r="T252" s="86">
        <v>0</v>
      </c>
      <c r="U252" s="84">
        <v>59</v>
      </c>
      <c r="V252" s="73">
        <v>0</v>
      </c>
      <c r="W252" s="87">
        <v>0</v>
      </c>
      <c r="X252" s="87">
        <v>0</v>
      </c>
      <c r="Y252" s="87">
        <v>0</v>
      </c>
      <c r="Z252" s="185">
        <v>0</v>
      </c>
      <c r="AA252" s="73"/>
      <c r="AB252" s="87"/>
      <c r="AC252" s="171"/>
      <c r="AD252" s="171"/>
      <c r="AE252" s="169">
        <v>0</v>
      </c>
      <c r="AF252" s="73"/>
      <c r="AG252" s="87"/>
      <c r="AH252" s="87"/>
      <c r="AI252" s="87"/>
      <c r="AJ252" s="84">
        <v>0</v>
      </c>
    </row>
    <row r="253" spans="1:36" x14ac:dyDescent="0.25">
      <c r="A253" s="73">
        <v>250</v>
      </c>
      <c r="B253" s="87" t="s">
        <v>735</v>
      </c>
      <c r="C253" s="87" t="s">
        <v>345</v>
      </c>
      <c r="D253" s="87" t="s">
        <v>94</v>
      </c>
      <c r="E253" s="87" t="s">
        <v>69</v>
      </c>
      <c r="F253" s="84" t="s">
        <v>48</v>
      </c>
      <c r="G253" s="112">
        <f t="shared" si="15"/>
        <v>0</v>
      </c>
      <c r="H253" s="113">
        <f t="shared" si="16"/>
        <v>0</v>
      </c>
      <c r="I253" s="113">
        <f t="shared" si="17"/>
        <v>0</v>
      </c>
      <c r="J253" s="113">
        <f t="shared" si="18"/>
        <v>0</v>
      </c>
      <c r="K253" s="114">
        <f t="shared" si="20"/>
        <v>116</v>
      </c>
      <c r="L253" s="167">
        <v>0</v>
      </c>
      <c r="M253" s="87">
        <v>0</v>
      </c>
      <c r="N253" s="86">
        <v>0</v>
      </c>
      <c r="O253" s="86">
        <v>0</v>
      </c>
      <c r="P253" s="84">
        <v>57</v>
      </c>
      <c r="Q253" s="82">
        <v>0</v>
      </c>
      <c r="R253" s="87">
        <v>0</v>
      </c>
      <c r="S253" s="86">
        <v>0</v>
      </c>
      <c r="T253" s="86">
        <v>0</v>
      </c>
      <c r="U253" s="84">
        <v>59</v>
      </c>
      <c r="V253" s="73">
        <v>0</v>
      </c>
      <c r="W253" s="87">
        <v>0</v>
      </c>
      <c r="X253" s="87">
        <v>0</v>
      </c>
      <c r="Y253" s="87">
        <v>0</v>
      </c>
      <c r="Z253" s="185">
        <v>0</v>
      </c>
      <c r="AA253" s="73"/>
      <c r="AB253" s="87"/>
      <c r="AC253" s="171"/>
      <c r="AD253" s="171"/>
      <c r="AE253" s="169">
        <v>0</v>
      </c>
      <c r="AF253" s="73"/>
      <c r="AG253" s="87"/>
      <c r="AH253" s="87"/>
      <c r="AI253" s="87"/>
      <c r="AJ253" s="84">
        <v>0</v>
      </c>
    </row>
    <row r="254" spans="1:36" x14ac:dyDescent="0.25">
      <c r="A254" s="73">
        <v>251</v>
      </c>
      <c r="B254" s="87" t="s">
        <v>750</v>
      </c>
      <c r="C254" s="87" t="s">
        <v>484</v>
      </c>
      <c r="D254" s="87" t="s">
        <v>256</v>
      </c>
      <c r="E254" s="87" t="s">
        <v>67</v>
      </c>
      <c r="F254" s="84" t="s">
        <v>46</v>
      </c>
      <c r="G254" s="112">
        <f t="shared" si="15"/>
        <v>0</v>
      </c>
      <c r="H254" s="113">
        <f t="shared" si="16"/>
        <v>0</v>
      </c>
      <c r="I254" s="113">
        <f t="shared" si="17"/>
        <v>0</v>
      </c>
      <c r="J254" s="113">
        <f t="shared" si="18"/>
        <v>0</v>
      </c>
      <c r="K254" s="114">
        <f t="shared" si="20"/>
        <v>116</v>
      </c>
      <c r="L254" s="167">
        <v>0</v>
      </c>
      <c r="M254" s="87">
        <v>0</v>
      </c>
      <c r="N254" s="86">
        <v>0</v>
      </c>
      <c r="O254" s="86">
        <v>0</v>
      </c>
      <c r="P254" s="84">
        <v>57</v>
      </c>
      <c r="Q254" s="82">
        <v>0</v>
      </c>
      <c r="R254" s="87">
        <v>0</v>
      </c>
      <c r="S254" s="86">
        <v>0</v>
      </c>
      <c r="T254" s="86">
        <v>0</v>
      </c>
      <c r="U254" s="84">
        <v>59</v>
      </c>
      <c r="V254" s="73">
        <v>0</v>
      </c>
      <c r="W254" s="87">
        <v>0</v>
      </c>
      <c r="X254" s="87">
        <v>0</v>
      </c>
      <c r="Y254" s="87">
        <v>0</v>
      </c>
      <c r="Z254" s="185">
        <v>0</v>
      </c>
      <c r="AA254" s="73"/>
      <c r="AB254" s="87"/>
      <c r="AC254" s="171"/>
      <c r="AD254" s="171"/>
      <c r="AE254" s="169">
        <v>0</v>
      </c>
      <c r="AF254" s="73"/>
      <c r="AG254" s="87"/>
      <c r="AH254" s="87"/>
      <c r="AI254" s="87"/>
      <c r="AJ254" s="84">
        <v>0</v>
      </c>
    </row>
    <row r="255" spans="1:36" x14ac:dyDescent="0.25">
      <c r="A255" s="73">
        <v>252</v>
      </c>
      <c r="B255" s="87" t="s">
        <v>752</v>
      </c>
      <c r="C255" s="87" t="s">
        <v>279</v>
      </c>
      <c r="D255" s="87" t="s">
        <v>280</v>
      </c>
      <c r="E255" s="87" t="s">
        <v>69</v>
      </c>
      <c r="F255" s="84" t="s">
        <v>49</v>
      </c>
      <c r="G255" s="112">
        <f t="shared" si="15"/>
        <v>0</v>
      </c>
      <c r="H255" s="113">
        <f t="shared" si="16"/>
        <v>0</v>
      </c>
      <c r="I255" s="113">
        <f t="shared" si="17"/>
        <v>0</v>
      </c>
      <c r="J255" s="113">
        <f t="shared" si="18"/>
        <v>0</v>
      </c>
      <c r="K255" s="114">
        <f t="shared" si="20"/>
        <v>116</v>
      </c>
      <c r="L255" s="167">
        <v>0</v>
      </c>
      <c r="M255" s="87">
        <v>0</v>
      </c>
      <c r="N255" s="86">
        <v>0</v>
      </c>
      <c r="O255" s="86">
        <v>0</v>
      </c>
      <c r="P255" s="84">
        <v>57</v>
      </c>
      <c r="Q255" s="82">
        <v>0</v>
      </c>
      <c r="R255" s="87">
        <v>0</v>
      </c>
      <c r="S255" s="86">
        <v>0</v>
      </c>
      <c r="T255" s="86">
        <v>0</v>
      </c>
      <c r="U255" s="84">
        <v>59</v>
      </c>
      <c r="V255" s="73">
        <v>0</v>
      </c>
      <c r="W255" s="87">
        <v>0</v>
      </c>
      <c r="X255" s="87">
        <v>0</v>
      </c>
      <c r="Y255" s="87">
        <v>0</v>
      </c>
      <c r="Z255" s="185">
        <v>0</v>
      </c>
      <c r="AA255" s="73"/>
      <c r="AB255" s="87"/>
      <c r="AC255" s="171"/>
      <c r="AD255" s="171"/>
      <c r="AE255" s="169">
        <v>0</v>
      </c>
      <c r="AF255" s="73"/>
      <c r="AG255" s="87"/>
      <c r="AH255" s="87"/>
      <c r="AI255" s="87"/>
      <c r="AJ255" s="84">
        <v>0</v>
      </c>
    </row>
    <row r="256" spans="1:36" x14ac:dyDescent="0.25">
      <c r="A256" s="73">
        <v>253</v>
      </c>
      <c r="B256" s="87" t="s">
        <v>1006</v>
      </c>
      <c r="C256" s="87" t="s">
        <v>1013</v>
      </c>
      <c r="D256" s="87" t="s">
        <v>295</v>
      </c>
      <c r="E256" s="87" t="s">
        <v>1188</v>
      </c>
      <c r="F256" s="84" t="s">
        <v>43</v>
      </c>
      <c r="G256" s="112">
        <f t="shared" si="15"/>
        <v>0</v>
      </c>
      <c r="H256" s="113">
        <f t="shared" si="16"/>
        <v>0</v>
      </c>
      <c r="I256" s="113">
        <f t="shared" si="17"/>
        <v>0</v>
      </c>
      <c r="J256" s="113">
        <f t="shared" si="18"/>
        <v>0</v>
      </c>
      <c r="K256" s="114">
        <f t="shared" si="20"/>
        <v>116</v>
      </c>
      <c r="L256" s="167">
        <v>0</v>
      </c>
      <c r="M256" s="87">
        <v>0</v>
      </c>
      <c r="N256" s="86">
        <v>0</v>
      </c>
      <c r="O256" s="86">
        <v>0</v>
      </c>
      <c r="P256" s="84">
        <v>57</v>
      </c>
      <c r="Q256" s="82">
        <v>0</v>
      </c>
      <c r="R256" s="87">
        <v>0</v>
      </c>
      <c r="S256" s="86">
        <v>0</v>
      </c>
      <c r="T256" s="86">
        <v>0</v>
      </c>
      <c r="U256" s="84">
        <v>59</v>
      </c>
      <c r="V256" s="73">
        <v>0</v>
      </c>
      <c r="W256" s="87">
        <v>0</v>
      </c>
      <c r="X256" s="87">
        <v>0</v>
      </c>
      <c r="Y256" s="87">
        <v>0</v>
      </c>
      <c r="Z256" s="185">
        <v>0</v>
      </c>
      <c r="AA256" s="73"/>
      <c r="AB256" s="87"/>
      <c r="AC256" s="171"/>
      <c r="AD256" s="171"/>
      <c r="AE256" s="169">
        <v>0</v>
      </c>
      <c r="AF256" s="73"/>
      <c r="AG256" s="87"/>
      <c r="AH256" s="87"/>
      <c r="AI256" s="87"/>
      <c r="AJ256" s="84">
        <v>0</v>
      </c>
    </row>
    <row r="257" spans="1:36" x14ac:dyDescent="0.25">
      <c r="A257" s="73">
        <v>254</v>
      </c>
      <c r="B257" s="87" t="s">
        <v>1077</v>
      </c>
      <c r="C257" s="87" t="s">
        <v>196</v>
      </c>
      <c r="D257" s="87" t="s">
        <v>1085</v>
      </c>
      <c r="E257" s="87" t="s">
        <v>69</v>
      </c>
      <c r="F257" s="84" t="s">
        <v>41</v>
      </c>
      <c r="G257" s="112">
        <f t="shared" si="15"/>
        <v>0</v>
      </c>
      <c r="H257" s="113">
        <f t="shared" si="16"/>
        <v>0</v>
      </c>
      <c r="I257" s="113">
        <f t="shared" si="17"/>
        <v>0</v>
      </c>
      <c r="J257" s="113">
        <f t="shared" si="18"/>
        <v>0</v>
      </c>
      <c r="K257" s="114">
        <f t="shared" si="20"/>
        <v>116</v>
      </c>
      <c r="L257" s="167">
        <v>0</v>
      </c>
      <c r="M257" s="87">
        <v>0</v>
      </c>
      <c r="N257" s="86">
        <v>0</v>
      </c>
      <c r="O257" s="86">
        <v>0</v>
      </c>
      <c r="P257" s="84">
        <v>57</v>
      </c>
      <c r="Q257" s="82">
        <v>0</v>
      </c>
      <c r="R257" s="87">
        <v>0</v>
      </c>
      <c r="S257" s="86">
        <v>0</v>
      </c>
      <c r="T257" s="86">
        <v>0</v>
      </c>
      <c r="U257" s="84">
        <v>59</v>
      </c>
      <c r="V257" s="73">
        <v>0</v>
      </c>
      <c r="W257" s="87">
        <v>0</v>
      </c>
      <c r="X257" s="87">
        <v>0</v>
      </c>
      <c r="Y257" s="87">
        <v>0</v>
      </c>
      <c r="Z257" s="185">
        <v>0</v>
      </c>
      <c r="AA257" s="73"/>
      <c r="AB257" s="87"/>
      <c r="AC257" s="171"/>
      <c r="AD257" s="171"/>
      <c r="AE257" s="169">
        <v>0</v>
      </c>
      <c r="AF257" s="73"/>
      <c r="AG257" s="87"/>
      <c r="AH257" s="87"/>
      <c r="AI257" s="87"/>
      <c r="AJ257" s="84">
        <v>0</v>
      </c>
    </row>
    <row r="258" spans="1:36" x14ac:dyDescent="0.25">
      <c r="A258" s="73">
        <v>255</v>
      </c>
      <c r="B258" s="87" t="s">
        <v>1124</v>
      </c>
      <c r="C258" s="87" t="s">
        <v>1129</v>
      </c>
      <c r="D258" s="87" t="s">
        <v>1130</v>
      </c>
      <c r="E258" s="87" t="s">
        <v>69</v>
      </c>
      <c r="F258" s="84" t="s">
        <v>44</v>
      </c>
      <c r="G258" s="112">
        <f t="shared" si="15"/>
        <v>0</v>
      </c>
      <c r="H258" s="113">
        <f t="shared" si="16"/>
        <v>0</v>
      </c>
      <c r="I258" s="113">
        <f t="shared" si="17"/>
        <v>0</v>
      </c>
      <c r="J258" s="113">
        <f t="shared" si="18"/>
        <v>0</v>
      </c>
      <c r="K258" s="114">
        <f t="shared" si="20"/>
        <v>116</v>
      </c>
      <c r="L258" s="167">
        <v>0</v>
      </c>
      <c r="M258" s="87">
        <v>0</v>
      </c>
      <c r="N258" s="86">
        <v>0</v>
      </c>
      <c r="O258" s="86">
        <v>0</v>
      </c>
      <c r="P258" s="84">
        <v>57</v>
      </c>
      <c r="Q258" s="73">
        <v>0</v>
      </c>
      <c r="R258" s="87">
        <v>0</v>
      </c>
      <c r="S258" s="87">
        <v>0</v>
      </c>
      <c r="T258" s="87">
        <v>0</v>
      </c>
      <c r="U258" s="84">
        <v>0</v>
      </c>
      <c r="V258" s="73">
        <v>0</v>
      </c>
      <c r="W258" s="87">
        <v>0</v>
      </c>
      <c r="X258" s="87">
        <v>0</v>
      </c>
      <c r="Y258" s="87">
        <v>0</v>
      </c>
      <c r="Z258" s="185">
        <v>0</v>
      </c>
      <c r="AA258" s="73"/>
      <c r="AB258" s="87"/>
      <c r="AC258" s="171">
        <v>0</v>
      </c>
      <c r="AD258" s="171">
        <v>0</v>
      </c>
      <c r="AE258" s="169">
        <v>59</v>
      </c>
      <c r="AF258" s="73"/>
      <c r="AG258" s="87"/>
      <c r="AH258" s="87"/>
      <c r="AI258" s="87"/>
      <c r="AJ258" s="84">
        <v>0</v>
      </c>
    </row>
    <row r="259" spans="1:36" x14ac:dyDescent="0.25">
      <c r="A259" s="73">
        <v>256</v>
      </c>
      <c r="B259" s="87" t="s">
        <v>1144</v>
      </c>
      <c r="C259" s="87" t="s">
        <v>1154</v>
      </c>
      <c r="D259" s="87" t="s">
        <v>169</v>
      </c>
      <c r="E259" s="87" t="s">
        <v>69</v>
      </c>
      <c r="F259" s="84" t="s">
        <v>48</v>
      </c>
      <c r="G259" s="112">
        <f t="shared" si="15"/>
        <v>0</v>
      </c>
      <c r="H259" s="113">
        <f t="shared" si="16"/>
        <v>0</v>
      </c>
      <c r="I259" s="113">
        <f t="shared" si="17"/>
        <v>0</v>
      </c>
      <c r="J259" s="113">
        <f t="shared" si="18"/>
        <v>0</v>
      </c>
      <c r="K259" s="114">
        <f t="shared" si="20"/>
        <v>116</v>
      </c>
      <c r="L259" s="167">
        <v>0</v>
      </c>
      <c r="M259" s="87">
        <v>0</v>
      </c>
      <c r="N259" s="86">
        <v>0</v>
      </c>
      <c r="O259" s="86">
        <v>0</v>
      </c>
      <c r="P259" s="84">
        <v>57</v>
      </c>
      <c r="Q259" s="82">
        <v>0</v>
      </c>
      <c r="R259" s="87">
        <v>0</v>
      </c>
      <c r="S259" s="86">
        <v>0</v>
      </c>
      <c r="T259" s="86">
        <v>0</v>
      </c>
      <c r="U259" s="84">
        <v>59</v>
      </c>
      <c r="V259" s="73">
        <v>0</v>
      </c>
      <c r="W259" s="87">
        <v>0</v>
      </c>
      <c r="X259" s="87">
        <v>0</v>
      </c>
      <c r="Y259" s="87">
        <v>0</v>
      </c>
      <c r="Z259" s="185">
        <v>0</v>
      </c>
      <c r="AA259" s="73"/>
      <c r="AB259" s="87"/>
      <c r="AC259" s="171"/>
      <c r="AD259" s="171"/>
      <c r="AE259" s="169">
        <v>0</v>
      </c>
      <c r="AF259" s="73"/>
      <c r="AG259" s="87"/>
      <c r="AH259" s="87"/>
      <c r="AI259" s="87"/>
      <c r="AJ259" s="84">
        <v>0</v>
      </c>
    </row>
    <row r="260" spans="1:36" x14ac:dyDescent="0.25">
      <c r="A260" s="73">
        <v>257</v>
      </c>
      <c r="B260" s="87" t="s">
        <v>1164</v>
      </c>
      <c r="C260" s="87" t="s">
        <v>1175</v>
      </c>
      <c r="D260" s="87" t="s">
        <v>1176</v>
      </c>
      <c r="E260" s="87" t="s">
        <v>1177</v>
      </c>
      <c r="F260" s="84" t="s">
        <v>51</v>
      </c>
      <c r="G260" s="112">
        <f t="shared" ref="G260:G323" si="21">SUM(V260,Q260,L260,AA260,AF260)</f>
        <v>0</v>
      </c>
      <c r="H260" s="113">
        <f t="shared" ref="H260:H323" si="22">SUM(W260,R260,M260,AB260,AG260)</f>
        <v>0</v>
      </c>
      <c r="I260" s="113">
        <f t="shared" ref="I260:I323" si="23">SUM(X260,S260,N260,AC260,AH260)</f>
        <v>0</v>
      </c>
      <c r="J260" s="113">
        <f t="shared" ref="J260:J323" si="24">SUM(Y260,T260,O260,AD260,AI260)</f>
        <v>0</v>
      </c>
      <c r="K260" s="114">
        <f t="shared" si="20"/>
        <v>116</v>
      </c>
      <c r="L260" s="167">
        <v>0</v>
      </c>
      <c r="M260" s="87">
        <v>0</v>
      </c>
      <c r="N260" s="86">
        <v>0</v>
      </c>
      <c r="O260" s="86">
        <v>0</v>
      </c>
      <c r="P260" s="84">
        <v>57</v>
      </c>
      <c r="Q260" s="73">
        <v>0</v>
      </c>
      <c r="R260" s="87">
        <v>0</v>
      </c>
      <c r="S260" s="87">
        <v>0</v>
      </c>
      <c r="T260" s="87">
        <v>0</v>
      </c>
      <c r="U260" s="84">
        <v>0</v>
      </c>
      <c r="V260" s="73">
        <v>0</v>
      </c>
      <c r="W260" s="87">
        <v>0</v>
      </c>
      <c r="X260" s="87">
        <v>0</v>
      </c>
      <c r="Y260" s="87">
        <v>0</v>
      </c>
      <c r="Z260" s="185">
        <v>0</v>
      </c>
      <c r="AA260" s="73"/>
      <c r="AB260" s="87"/>
      <c r="AC260" s="171">
        <v>0</v>
      </c>
      <c r="AD260" s="171">
        <v>0</v>
      </c>
      <c r="AE260" s="169">
        <v>59</v>
      </c>
      <c r="AF260" s="73"/>
      <c r="AG260" s="87"/>
      <c r="AH260" s="87"/>
      <c r="AI260" s="87"/>
      <c r="AJ260" s="84">
        <v>0</v>
      </c>
    </row>
    <row r="261" spans="1:36" x14ac:dyDescent="0.25">
      <c r="A261" s="73">
        <v>258</v>
      </c>
      <c r="B261" s="87" t="s">
        <v>660</v>
      </c>
      <c r="C261" s="87" t="s">
        <v>471</v>
      </c>
      <c r="D261" s="87" t="s">
        <v>145</v>
      </c>
      <c r="E261" s="87" t="s">
        <v>67</v>
      </c>
      <c r="F261" s="84" t="s">
        <v>39</v>
      </c>
      <c r="G261" s="112">
        <f t="shared" si="21"/>
        <v>0</v>
      </c>
      <c r="H261" s="113">
        <f t="shared" si="22"/>
        <v>0</v>
      </c>
      <c r="I261" s="113">
        <f t="shared" si="23"/>
        <v>0</v>
      </c>
      <c r="J261" s="113">
        <f t="shared" si="24"/>
        <v>0</v>
      </c>
      <c r="K261" s="114">
        <f t="shared" si="20"/>
        <v>106</v>
      </c>
      <c r="L261" s="167">
        <v>0</v>
      </c>
      <c r="M261" s="87">
        <v>0</v>
      </c>
      <c r="N261" s="86">
        <v>0</v>
      </c>
      <c r="O261" s="86">
        <v>0</v>
      </c>
      <c r="P261" s="84">
        <v>57</v>
      </c>
      <c r="Q261" s="73">
        <v>0</v>
      </c>
      <c r="R261" s="87">
        <v>0</v>
      </c>
      <c r="S261" s="87">
        <v>0</v>
      </c>
      <c r="T261" s="87">
        <v>0</v>
      </c>
      <c r="U261" s="84">
        <v>0</v>
      </c>
      <c r="V261" s="73"/>
      <c r="W261" s="87"/>
      <c r="X261" s="87"/>
      <c r="Y261" s="87"/>
      <c r="Z261" s="185">
        <v>0</v>
      </c>
      <c r="AA261" s="73"/>
      <c r="AB261" s="87"/>
      <c r="AC261" s="171"/>
      <c r="AD261" s="171"/>
      <c r="AE261" s="169">
        <v>0</v>
      </c>
      <c r="AF261" s="82"/>
      <c r="AG261" s="87"/>
      <c r="AH261" s="86">
        <v>0</v>
      </c>
      <c r="AI261" s="86">
        <v>0</v>
      </c>
      <c r="AJ261" s="84">
        <v>49</v>
      </c>
    </row>
    <row r="262" spans="1:36" x14ac:dyDescent="0.25">
      <c r="A262" s="73">
        <v>259</v>
      </c>
      <c r="B262" s="87" t="s">
        <v>1190</v>
      </c>
      <c r="C262" s="87" t="s">
        <v>440</v>
      </c>
      <c r="D262" s="87" t="s">
        <v>277</v>
      </c>
      <c r="E262" s="87" t="s">
        <v>426</v>
      </c>
      <c r="F262" s="84" t="s">
        <v>49</v>
      </c>
      <c r="G262" s="112">
        <f t="shared" si="21"/>
        <v>0</v>
      </c>
      <c r="H262" s="113">
        <f t="shared" si="22"/>
        <v>0</v>
      </c>
      <c r="I262" s="113">
        <f t="shared" si="23"/>
        <v>0</v>
      </c>
      <c r="J262" s="113">
        <f t="shared" si="24"/>
        <v>0</v>
      </c>
      <c r="K262" s="114">
        <f t="shared" si="20"/>
        <v>106</v>
      </c>
      <c r="L262" s="167">
        <v>0</v>
      </c>
      <c r="M262" s="87">
        <v>0</v>
      </c>
      <c r="N262" s="86">
        <v>0</v>
      </c>
      <c r="O262" s="86">
        <v>0</v>
      </c>
      <c r="P262" s="84">
        <v>57</v>
      </c>
      <c r="Q262" s="73">
        <v>0</v>
      </c>
      <c r="R262" s="87">
        <v>0</v>
      </c>
      <c r="S262" s="87">
        <v>0</v>
      </c>
      <c r="T262" s="87">
        <v>0</v>
      </c>
      <c r="U262" s="84">
        <v>0</v>
      </c>
      <c r="V262" s="73">
        <v>0</v>
      </c>
      <c r="W262" s="87">
        <v>0</v>
      </c>
      <c r="X262" s="87">
        <v>0</v>
      </c>
      <c r="Y262" s="87">
        <v>0</v>
      </c>
      <c r="Z262" s="185">
        <v>0</v>
      </c>
      <c r="AA262" s="73"/>
      <c r="AB262" s="87"/>
      <c r="AC262" s="171"/>
      <c r="AD262" s="171"/>
      <c r="AE262" s="169">
        <v>0</v>
      </c>
      <c r="AF262" s="82"/>
      <c r="AG262" s="87"/>
      <c r="AH262" s="86">
        <v>0</v>
      </c>
      <c r="AI262" s="86">
        <v>0</v>
      </c>
      <c r="AJ262" s="84">
        <v>49</v>
      </c>
    </row>
    <row r="263" spans="1:36" x14ac:dyDescent="0.25">
      <c r="A263" s="73">
        <v>260</v>
      </c>
      <c r="B263" s="87" t="s">
        <v>1025</v>
      </c>
      <c r="C263" s="87" t="s">
        <v>82</v>
      </c>
      <c r="D263" s="87" t="s">
        <v>171</v>
      </c>
      <c r="E263" s="87" t="s">
        <v>70</v>
      </c>
      <c r="F263" s="84" t="s">
        <v>50</v>
      </c>
      <c r="G263" s="112">
        <f t="shared" si="21"/>
        <v>0</v>
      </c>
      <c r="H263" s="113">
        <f t="shared" si="22"/>
        <v>0</v>
      </c>
      <c r="I263" s="113">
        <f t="shared" si="23"/>
        <v>0</v>
      </c>
      <c r="J263" s="113">
        <f t="shared" si="24"/>
        <v>0</v>
      </c>
      <c r="K263" s="114">
        <f t="shared" si="20"/>
        <v>105</v>
      </c>
      <c r="L263" s="167">
        <v>0</v>
      </c>
      <c r="M263" s="87">
        <v>0</v>
      </c>
      <c r="N263" s="86">
        <v>0</v>
      </c>
      <c r="O263" s="86">
        <v>0</v>
      </c>
      <c r="P263" s="186">
        <v>0</v>
      </c>
      <c r="Q263" s="82">
        <v>0</v>
      </c>
      <c r="R263" s="87">
        <v>0</v>
      </c>
      <c r="S263" s="86">
        <v>0</v>
      </c>
      <c r="T263" s="86">
        <v>0</v>
      </c>
      <c r="U263" s="84">
        <v>0</v>
      </c>
      <c r="V263" s="82"/>
      <c r="W263" s="87"/>
      <c r="X263" s="86">
        <v>0</v>
      </c>
      <c r="Y263" s="86">
        <v>0</v>
      </c>
      <c r="Z263" s="169">
        <v>46</v>
      </c>
      <c r="AA263" s="73"/>
      <c r="AB263" s="87"/>
      <c r="AC263" s="171">
        <v>0</v>
      </c>
      <c r="AD263" s="171">
        <v>0</v>
      </c>
      <c r="AE263" s="169">
        <v>59</v>
      </c>
      <c r="AF263" s="73"/>
      <c r="AG263" s="87"/>
      <c r="AH263" s="87"/>
      <c r="AI263" s="87"/>
      <c r="AJ263" s="84">
        <v>0</v>
      </c>
    </row>
    <row r="264" spans="1:36" x14ac:dyDescent="0.25">
      <c r="A264" s="73">
        <v>261</v>
      </c>
      <c r="B264" s="87" t="s">
        <v>1209</v>
      </c>
      <c r="C264" s="87" t="s">
        <v>1221</v>
      </c>
      <c r="D264" s="87" t="s">
        <v>227</v>
      </c>
      <c r="E264" s="87" t="s">
        <v>1185</v>
      </c>
      <c r="F264" s="84" t="s">
        <v>38</v>
      </c>
      <c r="G264" s="112">
        <f t="shared" si="21"/>
        <v>0</v>
      </c>
      <c r="H264" s="113">
        <f t="shared" si="22"/>
        <v>0</v>
      </c>
      <c r="I264" s="113">
        <f t="shared" si="23"/>
        <v>0</v>
      </c>
      <c r="J264" s="113">
        <f t="shared" si="24"/>
        <v>0</v>
      </c>
      <c r="K264" s="114">
        <f t="shared" si="20"/>
        <v>105</v>
      </c>
      <c r="L264" s="154">
        <v>0</v>
      </c>
      <c r="M264" s="87">
        <v>0</v>
      </c>
      <c r="N264" s="87">
        <v>0</v>
      </c>
      <c r="O264" s="87">
        <v>0</v>
      </c>
      <c r="P264" s="186">
        <v>0</v>
      </c>
      <c r="Q264" s="82">
        <v>0</v>
      </c>
      <c r="R264" s="87">
        <v>0</v>
      </c>
      <c r="S264" s="86">
        <v>0</v>
      </c>
      <c r="T264" s="86">
        <v>0</v>
      </c>
      <c r="U264" s="84">
        <v>0</v>
      </c>
      <c r="V264" s="82"/>
      <c r="W264" s="87"/>
      <c r="X264" s="86">
        <v>0</v>
      </c>
      <c r="Y264" s="86">
        <v>0</v>
      </c>
      <c r="Z264" s="169">
        <v>46</v>
      </c>
      <c r="AA264" s="73"/>
      <c r="AB264" s="87"/>
      <c r="AC264" s="171">
        <v>0</v>
      </c>
      <c r="AD264" s="171">
        <v>0</v>
      </c>
      <c r="AE264" s="169">
        <v>59</v>
      </c>
      <c r="AF264" s="73"/>
      <c r="AG264" s="87"/>
      <c r="AH264" s="87"/>
      <c r="AI264" s="87"/>
      <c r="AJ264" s="84">
        <v>0</v>
      </c>
    </row>
    <row r="265" spans="1:36" x14ac:dyDescent="0.25">
      <c r="A265" s="73">
        <v>262</v>
      </c>
      <c r="B265" s="87" t="s">
        <v>1234</v>
      </c>
      <c r="C265" s="87" t="s">
        <v>1242</v>
      </c>
      <c r="D265" s="87" t="s">
        <v>1241</v>
      </c>
      <c r="E265" s="87" t="s">
        <v>4</v>
      </c>
      <c r="F265" s="84" t="s">
        <v>43</v>
      </c>
      <c r="G265" s="112">
        <f t="shared" si="21"/>
        <v>0</v>
      </c>
      <c r="H265" s="113">
        <f t="shared" si="22"/>
        <v>0</v>
      </c>
      <c r="I265" s="113">
        <f t="shared" si="23"/>
        <v>0</v>
      </c>
      <c r="J265" s="113">
        <f t="shared" si="24"/>
        <v>0</v>
      </c>
      <c r="K265" s="114">
        <f t="shared" si="20"/>
        <v>105</v>
      </c>
      <c r="L265" s="154">
        <v>0</v>
      </c>
      <c r="M265" s="87">
        <v>0</v>
      </c>
      <c r="N265" s="87">
        <v>0</v>
      </c>
      <c r="O265" s="87">
        <v>0</v>
      </c>
      <c r="P265" s="186">
        <v>0</v>
      </c>
      <c r="Q265" s="82">
        <v>0</v>
      </c>
      <c r="R265" s="87">
        <v>0</v>
      </c>
      <c r="S265" s="86">
        <v>0</v>
      </c>
      <c r="T265" s="86">
        <v>0</v>
      </c>
      <c r="U265" s="84">
        <v>59</v>
      </c>
      <c r="V265" s="82"/>
      <c r="W265" s="87"/>
      <c r="X265" s="86">
        <v>0</v>
      </c>
      <c r="Y265" s="86">
        <v>0</v>
      </c>
      <c r="Z265" s="169">
        <v>46</v>
      </c>
      <c r="AA265" s="73"/>
      <c r="AB265" s="87"/>
      <c r="AC265" s="171"/>
      <c r="AD265" s="171"/>
      <c r="AE265" s="169">
        <v>0</v>
      </c>
      <c r="AF265" s="73"/>
      <c r="AG265" s="87"/>
      <c r="AH265" s="87"/>
      <c r="AI265" s="87"/>
      <c r="AJ265" s="84">
        <v>0</v>
      </c>
    </row>
    <row r="266" spans="1:36" x14ac:dyDescent="0.25">
      <c r="A266" s="73">
        <v>263</v>
      </c>
      <c r="B266" s="87" t="s">
        <v>1250</v>
      </c>
      <c r="C266" s="87" t="s">
        <v>98</v>
      </c>
      <c r="D266" s="87" t="s">
        <v>1279</v>
      </c>
      <c r="E266" s="87" t="s">
        <v>1188</v>
      </c>
      <c r="F266" s="84" t="s">
        <v>41</v>
      </c>
      <c r="G266" s="112">
        <f t="shared" si="21"/>
        <v>0</v>
      </c>
      <c r="H266" s="113">
        <f t="shared" si="22"/>
        <v>0</v>
      </c>
      <c r="I266" s="113">
        <f t="shared" si="23"/>
        <v>0</v>
      </c>
      <c r="J266" s="113">
        <f t="shared" si="24"/>
        <v>0</v>
      </c>
      <c r="K266" s="114">
        <f t="shared" si="20"/>
        <v>105</v>
      </c>
      <c r="L266" s="154">
        <v>0</v>
      </c>
      <c r="M266" s="87">
        <v>0</v>
      </c>
      <c r="N266" s="87">
        <v>0</v>
      </c>
      <c r="O266" s="87">
        <v>0</v>
      </c>
      <c r="P266" s="186">
        <v>0</v>
      </c>
      <c r="Q266" s="82">
        <v>0</v>
      </c>
      <c r="R266" s="87">
        <v>0</v>
      </c>
      <c r="S266" s="86">
        <v>0</v>
      </c>
      <c r="T266" s="86">
        <v>0</v>
      </c>
      <c r="U266" s="84">
        <v>0</v>
      </c>
      <c r="V266" s="82"/>
      <c r="W266" s="87"/>
      <c r="X266" s="86">
        <v>0</v>
      </c>
      <c r="Y266" s="86">
        <v>0</v>
      </c>
      <c r="Z266" s="169">
        <v>46</v>
      </c>
      <c r="AA266" s="73"/>
      <c r="AB266" s="87"/>
      <c r="AC266" s="171">
        <v>0</v>
      </c>
      <c r="AD266" s="171">
        <v>0</v>
      </c>
      <c r="AE266" s="169">
        <v>59</v>
      </c>
      <c r="AF266" s="73"/>
      <c r="AG266" s="87"/>
      <c r="AH266" s="87"/>
      <c r="AI266" s="87"/>
      <c r="AJ266" s="84">
        <v>0</v>
      </c>
    </row>
    <row r="267" spans="1:36" x14ac:dyDescent="0.25">
      <c r="A267" s="73">
        <v>264</v>
      </c>
      <c r="B267" s="87" t="s">
        <v>1106</v>
      </c>
      <c r="C267" s="87" t="s">
        <v>1115</v>
      </c>
      <c r="D267" s="87" t="s">
        <v>947</v>
      </c>
      <c r="E267" s="87" t="s">
        <v>70</v>
      </c>
      <c r="F267" s="84" t="s">
        <v>51</v>
      </c>
      <c r="G267" s="112">
        <f t="shared" si="21"/>
        <v>0</v>
      </c>
      <c r="H267" s="113">
        <f t="shared" si="22"/>
        <v>0</v>
      </c>
      <c r="I267" s="113">
        <f t="shared" si="23"/>
        <v>0</v>
      </c>
      <c r="J267" s="113">
        <f t="shared" si="24"/>
        <v>0</v>
      </c>
      <c r="K267" s="114">
        <f t="shared" ref="K267:K298" si="25">SUM(Z267,U267,P267,AE267,AJ267)</f>
        <v>103</v>
      </c>
      <c r="L267" s="167">
        <v>0</v>
      </c>
      <c r="M267" s="87">
        <v>0</v>
      </c>
      <c r="N267" s="86">
        <v>0</v>
      </c>
      <c r="O267" s="86">
        <v>0</v>
      </c>
      <c r="P267" s="84">
        <v>57</v>
      </c>
      <c r="Q267" s="73">
        <v>0</v>
      </c>
      <c r="R267" s="87">
        <v>0</v>
      </c>
      <c r="S267" s="87">
        <v>0</v>
      </c>
      <c r="T267" s="87">
        <v>0</v>
      </c>
      <c r="U267" s="186">
        <v>0</v>
      </c>
      <c r="V267" s="82"/>
      <c r="W267" s="87"/>
      <c r="X267" s="86">
        <v>0</v>
      </c>
      <c r="Y267" s="86">
        <v>0</v>
      </c>
      <c r="Z267" s="169">
        <v>46</v>
      </c>
      <c r="AA267" s="73"/>
      <c r="AB267" s="87"/>
      <c r="AC267" s="171"/>
      <c r="AD267" s="171"/>
      <c r="AE267" s="169">
        <v>0</v>
      </c>
      <c r="AF267" s="73"/>
      <c r="AG267" s="87"/>
      <c r="AH267" s="87"/>
      <c r="AI267" s="87"/>
      <c r="AJ267" s="84">
        <v>0</v>
      </c>
    </row>
    <row r="268" spans="1:36" x14ac:dyDescent="0.25">
      <c r="A268" s="73">
        <v>265</v>
      </c>
      <c r="B268" s="87" t="s">
        <v>1252</v>
      </c>
      <c r="C268" s="87" t="s">
        <v>1271</v>
      </c>
      <c r="D268" s="87" t="s">
        <v>260</v>
      </c>
      <c r="E268" s="87" t="s">
        <v>69</v>
      </c>
      <c r="F268" s="84" t="s">
        <v>49</v>
      </c>
      <c r="G268" s="112">
        <f t="shared" si="21"/>
        <v>0</v>
      </c>
      <c r="H268" s="113">
        <f t="shared" si="22"/>
        <v>0</v>
      </c>
      <c r="I268" s="113">
        <f t="shared" si="23"/>
        <v>0</v>
      </c>
      <c r="J268" s="113">
        <f t="shared" si="24"/>
        <v>0</v>
      </c>
      <c r="K268" s="114">
        <f t="shared" si="25"/>
        <v>95</v>
      </c>
      <c r="L268" s="154">
        <v>0</v>
      </c>
      <c r="M268" s="87">
        <v>0</v>
      </c>
      <c r="N268" s="87">
        <v>0</v>
      </c>
      <c r="O268" s="87">
        <v>0</v>
      </c>
      <c r="P268" s="84">
        <v>0</v>
      </c>
      <c r="Q268" s="82">
        <v>0</v>
      </c>
      <c r="R268" s="87">
        <v>0</v>
      </c>
      <c r="S268" s="86">
        <v>0</v>
      </c>
      <c r="T268" s="86">
        <v>0</v>
      </c>
      <c r="U268" s="186">
        <v>0</v>
      </c>
      <c r="V268" s="82"/>
      <c r="W268" s="87"/>
      <c r="X268" s="86">
        <v>0</v>
      </c>
      <c r="Y268" s="86">
        <v>0</v>
      </c>
      <c r="Z268" s="169">
        <v>46</v>
      </c>
      <c r="AA268" s="73"/>
      <c r="AB268" s="87"/>
      <c r="AC268" s="171"/>
      <c r="AD268" s="171"/>
      <c r="AE268" s="169">
        <v>0</v>
      </c>
      <c r="AF268" s="82"/>
      <c r="AG268" s="87"/>
      <c r="AH268" s="86">
        <v>0</v>
      </c>
      <c r="AI268" s="86">
        <v>0</v>
      </c>
      <c r="AJ268" s="84">
        <v>49</v>
      </c>
    </row>
    <row r="269" spans="1:36" x14ac:dyDescent="0.25">
      <c r="A269" s="73">
        <v>266</v>
      </c>
      <c r="B269" s="87" t="s">
        <v>569</v>
      </c>
      <c r="C269" s="87" t="s">
        <v>293</v>
      </c>
      <c r="D269" s="87" t="s">
        <v>958</v>
      </c>
      <c r="E269" s="87" t="s">
        <v>69</v>
      </c>
      <c r="F269" s="84" t="s">
        <v>45</v>
      </c>
      <c r="G269" s="112">
        <f t="shared" si="21"/>
        <v>0</v>
      </c>
      <c r="H269" s="113">
        <f t="shared" si="22"/>
        <v>0</v>
      </c>
      <c r="I269" s="113">
        <f t="shared" si="23"/>
        <v>0</v>
      </c>
      <c r="J269" s="113">
        <f t="shared" si="24"/>
        <v>0</v>
      </c>
      <c r="K269" s="114">
        <f t="shared" si="25"/>
        <v>59</v>
      </c>
      <c r="L269" s="167"/>
      <c r="M269" s="87"/>
      <c r="N269" s="86"/>
      <c r="O269" s="86"/>
      <c r="P269" s="84">
        <v>0</v>
      </c>
      <c r="Q269" s="82"/>
      <c r="R269" s="87"/>
      <c r="S269" s="86"/>
      <c r="T269" s="86"/>
      <c r="U269" s="186">
        <v>0</v>
      </c>
      <c r="V269" s="73"/>
      <c r="W269" s="87"/>
      <c r="X269" s="87"/>
      <c r="Y269" s="87"/>
      <c r="Z269" s="169">
        <v>0</v>
      </c>
      <c r="AA269" s="73"/>
      <c r="AB269" s="87"/>
      <c r="AC269" s="171">
        <v>0</v>
      </c>
      <c r="AD269" s="171">
        <v>0</v>
      </c>
      <c r="AE269" s="169">
        <v>59</v>
      </c>
      <c r="AF269" s="73"/>
      <c r="AG269" s="87"/>
      <c r="AH269" s="87"/>
      <c r="AI269" s="87"/>
      <c r="AJ269" s="84">
        <v>0</v>
      </c>
    </row>
    <row r="270" spans="1:36" x14ac:dyDescent="0.25">
      <c r="A270" s="73">
        <v>267</v>
      </c>
      <c r="B270" s="87" t="s">
        <v>584</v>
      </c>
      <c r="C270" s="87" t="s">
        <v>76</v>
      </c>
      <c r="D270" s="87" t="s">
        <v>75</v>
      </c>
      <c r="E270" s="87" t="s">
        <v>69</v>
      </c>
      <c r="F270" s="84" t="s">
        <v>40</v>
      </c>
      <c r="G270" s="112">
        <f t="shared" si="21"/>
        <v>0</v>
      </c>
      <c r="H270" s="113">
        <f t="shared" si="22"/>
        <v>0</v>
      </c>
      <c r="I270" s="113">
        <f t="shared" si="23"/>
        <v>0</v>
      </c>
      <c r="J270" s="113">
        <f t="shared" si="24"/>
        <v>0</v>
      </c>
      <c r="K270" s="114">
        <f t="shared" si="25"/>
        <v>59</v>
      </c>
      <c r="L270" s="167">
        <v>0</v>
      </c>
      <c r="M270" s="87">
        <v>0</v>
      </c>
      <c r="N270" s="86">
        <v>0</v>
      </c>
      <c r="O270" s="86">
        <v>0</v>
      </c>
      <c r="P270" s="186">
        <v>0</v>
      </c>
      <c r="Q270" s="82">
        <v>0</v>
      </c>
      <c r="R270" s="87">
        <v>0</v>
      </c>
      <c r="S270" s="86">
        <v>0</v>
      </c>
      <c r="T270" s="86">
        <v>0</v>
      </c>
      <c r="U270" s="84">
        <v>59</v>
      </c>
      <c r="V270" s="73">
        <v>0</v>
      </c>
      <c r="W270" s="87">
        <v>0</v>
      </c>
      <c r="X270" s="87">
        <v>0</v>
      </c>
      <c r="Y270" s="87">
        <v>0</v>
      </c>
      <c r="Z270" s="169">
        <v>0</v>
      </c>
      <c r="AA270" s="73"/>
      <c r="AB270" s="87"/>
      <c r="AC270" s="171">
        <v>0</v>
      </c>
      <c r="AD270" s="171">
        <v>0</v>
      </c>
      <c r="AE270" s="169">
        <v>0</v>
      </c>
      <c r="AF270" s="73"/>
      <c r="AG270" s="87"/>
      <c r="AH270" s="87"/>
      <c r="AI270" s="87"/>
      <c r="AJ270" s="84">
        <v>0</v>
      </c>
    </row>
    <row r="271" spans="1:36" x14ac:dyDescent="0.25">
      <c r="A271" s="73">
        <v>268</v>
      </c>
      <c r="B271" s="87" t="s">
        <v>712</v>
      </c>
      <c r="C271" s="87" t="s">
        <v>231</v>
      </c>
      <c r="D271" s="87" t="s">
        <v>154</v>
      </c>
      <c r="E271" s="87"/>
      <c r="F271" s="84"/>
      <c r="G271" s="112">
        <f t="shared" si="21"/>
        <v>0</v>
      </c>
      <c r="H271" s="113">
        <f t="shared" si="22"/>
        <v>0</v>
      </c>
      <c r="I271" s="113">
        <f t="shared" si="23"/>
        <v>0</v>
      </c>
      <c r="J271" s="113">
        <f t="shared" si="24"/>
        <v>0</v>
      </c>
      <c r="K271" s="114">
        <f t="shared" si="25"/>
        <v>59</v>
      </c>
      <c r="L271" s="167"/>
      <c r="M271" s="87"/>
      <c r="N271" s="86"/>
      <c r="O271" s="86"/>
      <c r="P271" s="186">
        <v>0</v>
      </c>
      <c r="Q271" s="82"/>
      <c r="R271" s="87"/>
      <c r="S271" s="86"/>
      <c r="T271" s="86"/>
      <c r="U271" s="84">
        <v>0</v>
      </c>
      <c r="V271" s="82"/>
      <c r="W271" s="87"/>
      <c r="X271" s="86"/>
      <c r="Y271" s="86"/>
      <c r="Z271" s="169">
        <v>0</v>
      </c>
      <c r="AA271" s="73"/>
      <c r="AB271" s="87"/>
      <c r="AC271" s="171">
        <v>0</v>
      </c>
      <c r="AD271" s="171">
        <v>0</v>
      </c>
      <c r="AE271" s="169">
        <v>59</v>
      </c>
      <c r="AF271" s="73"/>
      <c r="AG271" s="87"/>
      <c r="AH271" s="87"/>
      <c r="AI271" s="87"/>
      <c r="AJ271" s="84">
        <v>0</v>
      </c>
    </row>
    <row r="272" spans="1:36" x14ac:dyDescent="0.25">
      <c r="A272" s="73">
        <v>269</v>
      </c>
      <c r="B272" s="87" t="s">
        <v>719</v>
      </c>
      <c r="C272" s="87" t="s">
        <v>369</v>
      </c>
      <c r="D272" s="87" t="s">
        <v>368</v>
      </c>
      <c r="E272" s="87"/>
      <c r="F272" s="84"/>
      <c r="G272" s="112">
        <f t="shared" si="21"/>
        <v>0</v>
      </c>
      <c r="H272" s="113">
        <f t="shared" si="22"/>
        <v>0</v>
      </c>
      <c r="I272" s="113">
        <f t="shared" si="23"/>
        <v>0</v>
      </c>
      <c r="J272" s="113">
        <f t="shared" si="24"/>
        <v>0</v>
      </c>
      <c r="K272" s="114">
        <f t="shared" si="25"/>
        <v>59</v>
      </c>
      <c r="L272" s="167"/>
      <c r="M272" s="87"/>
      <c r="N272" s="86"/>
      <c r="O272" s="86"/>
      <c r="P272" s="186">
        <v>0</v>
      </c>
      <c r="Q272" s="73"/>
      <c r="R272" s="87"/>
      <c r="S272" s="87"/>
      <c r="T272" s="87"/>
      <c r="U272" s="84">
        <v>0</v>
      </c>
      <c r="V272" s="73"/>
      <c r="W272" s="87"/>
      <c r="X272" s="87"/>
      <c r="Y272" s="87"/>
      <c r="Z272" s="169">
        <v>0</v>
      </c>
      <c r="AA272" s="73"/>
      <c r="AB272" s="87"/>
      <c r="AC272" s="171">
        <v>0</v>
      </c>
      <c r="AD272" s="171">
        <v>0</v>
      </c>
      <c r="AE272" s="169">
        <v>59</v>
      </c>
      <c r="AF272" s="73"/>
      <c r="AG272" s="87"/>
      <c r="AH272" s="87"/>
      <c r="AI272" s="87"/>
      <c r="AJ272" s="84">
        <v>0</v>
      </c>
    </row>
    <row r="273" spans="1:36" x14ac:dyDescent="0.25">
      <c r="A273" s="73">
        <v>270</v>
      </c>
      <c r="B273" s="87" t="s">
        <v>733</v>
      </c>
      <c r="C273" s="87" t="s">
        <v>259</v>
      </c>
      <c r="D273" s="87" t="s">
        <v>253</v>
      </c>
      <c r="E273" s="87" t="s">
        <v>69</v>
      </c>
      <c r="F273" s="84" t="s">
        <v>47</v>
      </c>
      <c r="G273" s="112">
        <f t="shared" si="21"/>
        <v>0</v>
      </c>
      <c r="H273" s="113">
        <f t="shared" si="22"/>
        <v>0</v>
      </c>
      <c r="I273" s="113">
        <f t="shared" si="23"/>
        <v>0</v>
      </c>
      <c r="J273" s="113">
        <f t="shared" si="24"/>
        <v>0</v>
      </c>
      <c r="K273" s="114">
        <f t="shared" si="25"/>
        <v>59</v>
      </c>
      <c r="L273" s="167">
        <v>0</v>
      </c>
      <c r="M273" s="87">
        <v>0</v>
      </c>
      <c r="N273" s="86">
        <v>0</v>
      </c>
      <c r="O273" s="86">
        <v>0</v>
      </c>
      <c r="P273" s="186">
        <v>0</v>
      </c>
      <c r="Q273" s="82">
        <v>0</v>
      </c>
      <c r="R273" s="87">
        <v>0</v>
      </c>
      <c r="S273" s="86">
        <v>0</v>
      </c>
      <c r="T273" s="86">
        <v>0</v>
      </c>
      <c r="U273" s="84">
        <v>59</v>
      </c>
      <c r="V273" s="73">
        <v>0</v>
      </c>
      <c r="W273" s="87">
        <v>0</v>
      </c>
      <c r="X273" s="87">
        <v>0</v>
      </c>
      <c r="Y273" s="87">
        <v>0</v>
      </c>
      <c r="Z273" s="169">
        <v>0</v>
      </c>
      <c r="AA273" s="73"/>
      <c r="AB273" s="87"/>
      <c r="AC273" s="171"/>
      <c r="AD273" s="171"/>
      <c r="AE273" s="169">
        <v>0</v>
      </c>
      <c r="AF273" s="73"/>
      <c r="AG273" s="87"/>
      <c r="AH273" s="87"/>
      <c r="AI273" s="87"/>
      <c r="AJ273" s="84">
        <v>0</v>
      </c>
    </row>
    <row r="274" spans="1:36" x14ac:dyDescent="0.25">
      <c r="A274" s="73">
        <v>271</v>
      </c>
      <c r="B274" s="175" t="s">
        <v>745</v>
      </c>
      <c r="C274" s="177" t="s">
        <v>196</v>
      </c>
      <c r="D274" s="87" t="s">
        <v>83</v>
      </c>
      <c r="E274" s="87"/>
      <c r="F274" s="84"/>
      <c r="G274" s="112">
        <f t="shared" si="21"/>
        <v>0</v>
      </c>
      <c r="H274" s="113">
        <f t="shared" si="22"/>
        <v>0</v>
      </c>
      <c r="I274" s="113">
        <f t="shared" si="23"/>
        <v>0</v>
      </c>
      <c r="J274" s="113">
        <f t="shared" si="24"/>
        <v>0</v>
      </c>
      <c r="K274" s="114">
        <f t="shared" si="25"/>
        <v>59</v>
      </c>
      <c r="L274" s="167"/>
      <c r="M274" s="87"/>
      <c r="N274" s="86"/>
      <c r="O274" s="86"/>
      <c r="P274" s="186">
        <v>0</v>
      </c>
      <c r="Q274" s="73"/>
      <c r="R274" s="87"/>
      <c r="S274" s="87"/>
      <c r="T274" s="87"/>
      <c r="U274" s="84">
        <v>0</v>
      </c>
      <c r="V274" s="82"/>
      <c r="W274" s="87"/>
      <c r="X274" s="86"/>
      <c r="Y274" s="86"/>
      <c r="Z274" s="169">
        <v>0</v>
      </c>
      <c r="AA274" s="73"/>
      <c r="AB274" s="87"/>
      <c r="AC274" s="171">
        <v>0</v>
      </c>
      <c r="AD274" s="171">
        <v>0</v>
      </c>
      <c r="AE274" s="169">
        <v>59</v>
      </c>
      <c r="AF274" s="73"/>
      <c r="AG274" s="87"/>
      <c r="AH274" s="87"/>
      <c r="AI274" s="87"/>
      <c r="AJ274" s="84">
        <v>0</v>
      </c>
    </row>
    <row r="275" spans="1:36" x14ac:dyDescent="0.25">
      <c r="A275" s="73">
        <v>272</v>
      </c>
      <c r="B275" s="175" t="s">
        <v>758</v>
      </c>
      <c r="C275" s="177" t="s">
        <v>122</v>
      </c>
      <c r="D275" s="87" t="s">
        <v>146</v>
      </c>
      <c r="E275" s="87"/>
      <c r="F275" s="84"/>
      <c r="G275" s="112">
        <f t="shared" si="21"/>
        <v>0</v>
      </c>
      <c r="H275" s="113">
        <f t="shared" si="22"/>
        <v>0</v>
      </c>
      <c r="I275" s="113">
        <f t="shared" si="23"/>
        <v>0</v>
      </c>
      <c r="J275" s="113">
        <f t="shared" si="24"/>
        <v>0</v>
      </c>
      <c r="K275" s="114">
        <f t="shared" si="25"/>
        <v>59</v>
      </c>
      <c r="L275" s="167"/>
      <c r="M275" s="87"/>
      <c r="N275" s="86"/>
      <c r="O275" s="86"/>
      <c r="P275" s="186">
        <v>0</v>
      </c>
      <c r="Q275" s="73"/>
      <c r="R275" s="87"/>
      <c r="S275" s="87"/>
      <c r="T275" s="87"/>
      <c r="U275" s="84">
        <v>0</v>
      </c>
      <c r="V275" s="82"/>
      <c r="W275" s="87"/>
      <c r="X275" s="86"/>
      <c r="Y275" s="86"/>
      <c r="Z275" s="169">
        <v>0</v>
      </c>
      <c r="AA275" s="73"/>
      <c r="AB275" s="87"/>
      <c r="AC275" s="171">
        <v>0</v>
      </c>
      <c r="AD275" s="171">
        <v>0</v>
      </c>
      <c r="AE275" s="169">
        <v>59</v>
      </c>
      <c r="AF275" s="192"/>
      <c r="AG275" s="193"/>
      <c r="AH275" s="87"/>
      <c r="AI275" s="86"/>
      <c r="AJ275" s="84">
        <v>0</v>
      </c>
    </row>
    <row r="276" spans="1:36" x14ac:dyDescent="0.25">
      <c r="A276" s="73">
        <v>273</v>
      </c>
      <c r="B276" s="175" t="s">
        <v>779</v>
      </c>
      <c r="C276" s="177" t="s">
        <v>337</v>
      </c>
      <c r="D276" s="87" t="s">
        <v>158</v>
      </c>
      <c r="E276" s="87"/>
      <c r="F276" s="84"/>
      <c r="G276" s="112">
        <f t="shared" si="21"/>
        <v>0</v>
      </c>
      <c r="H276" s="113">
        <f t="shared" si="22"/>
        <v>0</v>
      </c>
      <c r="I276" s="113">
        <f t="shared" si="23"/>
        <v>0</v>
      </c>
      <c r="J276" s="113">
        <f t="shared" si="24"/>
        <v>0</v>
      </c>
      <c r="K276" s="114">
        <f t="shared" si="25"/>
        <v>59</v>
      </c>
      <c r="L276" s="167"/>
      <c r="M276" s="87"/>
      <c r="N276" s="86"/>
      <c r="O276" s="86"/>
      <c r="P276" s="186">
        <v>0</v>
      </c>
      <c r="Q276" s="82"/>
      <c r="R276" s="87"/>
      <c r="S276" s="86"/>
      <c r="T276" s="86"/>
      <c r="U276" s="84">
        <v>0</v>
      </c>
      <c r="V276" s="82"/>
      <c r="W276" s="87"/>
      <c r="X276" s="86"/>
      <c r="Y276" s="86"/>
      <c r="Z276" s="169">
        <v>0</v>
      </c>
      <c r="AA276" s="73"/>
      <c r="AB276" s="87"/>
      <c r="AC276" s="171">
        <v>0</v>
      </c>
      <c r="AD276" s="171">
        <v>0</v>
      </c>
      <c r="AE276" s="169">
        <v>59</v>
      </c>
      <c r="AF276" s="73"/>
      <c r="AG276" s="87"/>
      <c r="AH276" s="87"/>
      <c r="AI276" s="87"/>
      <c r="AJ276" s="84">
        <v>0</v>
      </c>
    </row>
    <row r="277" spans="1:36" x14ac:dyDescent="0.25">
      <c r="A277" s="73">
        <v>274</v>
      </c>
      <c r="B277" s="87" t="s">
        <v>798</v>
      </c>
      <c r="C277" s="87" t="s">
        <v>183</v>
      </c>
      <c r="D277" s="87" t="s">
        <v>203</v>
      </c>
      <c r="E277" s="87"/>
      <c r="F277" s="84"/>
      <c r="G277" s="112">
        <f t="shared" si="21"/>
        <v>0</v>
      </c>
      <c r="H277" s="113">
        <f t="shared" si="22"/>
        <v>0</v>
      </c>
      <c r="I277" s="113">
        <f t="shared" si="23"/>
        <v>0</v>
      </c>
      <c r="J277" s="113">
        <f t="shared" si="24"/>
        <v>0</v>
      </c>
      <c r="K277" s="114">
        <f t="shared" si="25"/>
        <v>59</v>
      </c>
      <c r="L277" s="167"/>
      <c r="M277" s="87"/>
      <c r="N277" s="86"/>
      <c r="O277" s="86"/>
      <c r="P277" s="186">
        <v>0</v>
      </c>
      <c r="Q277" s="82"/>
      <c r="R277" s="87"/>
      <c r="S277" s="86"/>
      <c r="T277" s="86"/>
      <c r="U277" s="84">
        <v>0</v>
      </c>
      <c r="V277" s="82"/>
      <c r="W277" s="87"/>
      <c r="X277" s="86"/>
      <c r="Y277" s="86"/>
      <c r="Z277" s="169">
        <v>0</v>
      </c>
      <c r="AA277" s="73"/>
      <c r="AB277" s="87"/>
      <c r="AC277" s="171">
        <v>0</v>
      </c>
      <c r="AD277" s="171">
        <v>0</v>
      </c>
      <c r="AE277" s="169">
        <v>59</v>
      </c>
      <c r="AF277" s="73"/>
      <c r="AG277" s="87"/>
      <c r="AH277" s="87"/>
      <c r="AI277" s="87"/>
      <c r="AJ277" s="84">
        <v>0</v>
      </c>
    </row>
    <row r="278" spans="1:36" x14ac:dyDescent="0.25">
      <c r="A278" s="73">
        <v>275</v>
      </c>
      <c r="B278" s="87" t="s">
        <v>835</v>
      </c>
      <c r="C278" s="87" t="s">
        <v>98</v>
      </c>
      <c r="D278" s="87" t="s">
        <v>112</v>
      </c>
      <c r="E278" s="87" t="s">
        <v>69</v>
      </c>
      <c r="F278" s="84" t="s">
        <v>40</v>
      </c>
      <c r="G278" s="112">
        <f t="shared" si="21"/>
        <v>0</v>
      </c>
      <c r="H278" s="113">
        <f t="shared" si="22"/>
        <v>0</v>
      </c>
      <c r="I278" s="113">
        <f t="shared" si="23"/>
        <v>0</v>
      </c>
      <c r="J278" s="113">
        <f t="shared" si="24"/>
        <v>0</v>
      </c>
      <c r="K278" s="114">
        <f t="shared" si="25"/>
        <v>59</v>
      </c>
      <c r="L278" s="167">
        <v>0</v>
      </c>
      <c r="M278" s="87">
        <v>0</v>
      </c>
      <c r="N278" s="86">
        <v>0</v>
      </c>
      <c r="O278" s="86">
        <v>0</v>
      </c>
      <c r="P278" s="186">
        <v>0</v>
      </c>
      <c r="Q278" s="82">
        <v>0</v>
      </c>
      <c r="R278" s="87">
        <v>0</v>
      </c>
      <c r="S278" s="86">
        <v>0</v>
      </c>
      <c r="T278" s="86">
        <v>0</v>
      </c>
      <c r="U278" s="84">
        <v>59</v>
      </c>
      <c r="V278" s="73">
        <v>0</v>
      </c>
      <c r="W278" s="87">
        <v>0</v>
      </c>
      <c r="X278" s="87">
        <v>0</v>
      </c>
      <c r="Y278" s="87">
        <v>0</v>
      </c>
      <c r="Z278" s="169">
        <v>0</v>
      </c>
      <c r="AA278" s="73"/>
      <c r="AB278" s="87"/>
      <c r="AC278" s="171"/>
      <c r="AD278" s="171"/>
      <c r="AE278" s="169">
        <v>0</v>
      </c>
      <c r="AF278" s="73"/>
      <c r="AG278" s="87"/>
      <c r="AH278" s="87"/>
      <c r="AI278" s="87"/>
      <c r="AJ278" s="84">
        <v>0</v>
      </c>
    </row>
    <row r="279" spans="1:36" x14ac:dyDescent="0.25">
      <c r="A279" s="73">
        <v>276</v>
      </c>
      <c r="B279" s="87" t="s">
        <v>1230</v>
      </c>
      <c r="C279" s="87" t="s">
        <v>379</v>
      </c>
      <c r="D279" s="87" t="s">
        <v>83</v>
      </c>
      <c r="E279" s="87"/>
      <c r="F279" s="84"/>
      <c r="G279" s="112">
        <f t="shared" si="21"/>
        <v>0</v>
      </c>
      <c r="H279" s="113">
        <f t="shared" si="22"/>
        <v>0</v>
      </c>
      <c r="I279" s="113">
        <f t="shared" si="23"/>
        <v>0</v>
      </c>
      <c r="J279" s="113">
        <f t="shared" si="24"/>
        <v>0</v>
      </c>
      <c r="K279" s="114">
        <f t="shared" si="25"/>
        <v>59</v>
      </c>
      <c r="L279" s="154"/>
      <c r="M279" s="87"/>
      <c r="N279" s="87"/>
      <c r="O279" s="87"/>
      <c r="P279" s="186">
        <v>0</v>
      </c>
      <c r="Q279" s="82"/>
      <c r="R279" s="87"/>
      <c r="S279" s="86"/>
      <c r="T279" s="86"/>
      <c r="U279" s="84">
        <v>0</v>
      </c>
      <c r="V279" s="73"/>
      <c r="W279" s="87"/>
      <c r="X279" s="87"/>
      <c r="Y279" s="87"/>
      <c r="Z279" s="169">
        <v>0</v>
      </c>
      <c r="AA279" s="73"/>
      <c r="AB279" s="87"/>
      <c r="AC279" s="171">
        <v>0</v>
      </c>
      <c r="AD279" s="171">
        <v>0</v>
      </c>
      <c r="AE279" s="169">
        <v>59</v>
      </c>
      <c r="AF279" s="73"/>
      <c r="AG279" s="87"/>
      <c r="AH279" s="87"/>
      <c r="AI279" s="87"/>
      <c r="AJ279" s="84">
        <v>0</v>
      </c>
    </row>
    <row r="280" spans="1:36" x14ac:dyDescent="0.25">
      <c r="A280" s="73">
        <v>277</v>
      </c>
      <c r="B280" s="87" t="s">
        <v>1233</v>
      </c>
      <c r="C280" s="87" t="s">
        <v>1239</v>
      </c>
      <c r="D280" s="87" t="s">
        <v>1240</v>
      </c>
      <c r="E280" s="87" t="s">
        <v>69</v>
      </c>
      <c r="F280" s="84" t="s">
        <v>49</v>
      </c>
      <c r="G280" s="112">
        <f t="shared" si="21"/>
        <v>0</v>
      </c>
      <c r="H280" s="113">
        <f t="shared" si="22"/>
        <v>0</v>
      </c>
      <c r="I280" s="113">
        <f t="shared" si="23"/>
        <v>0</v>
      </c>
      <c r="J280" s="113">
        <f t="shared" si="24"/>
        <v>0</v>
      </c>
      <c r="K280" s="114">
        <f t="shared" si="25"/>
        <v>59</v>
      </c>
      <c r="L280" s="154">
        <v>0</v>
      </c>
      <c r="M280" s="87">
        <v>0</v>
      </c>
      <c r="N280" s="87">
        <v>0</v>
      </c>
      <c r="O280" s="87">
        <v>0</v>
      </c>
      <c r="P280" s="186">
        <v>0</v>
      </c>
      <c r="Q280" s="82">
        <v>0</v>
      </c>
      <c r="R280" s="87">
        <v>0</v>
      </c>
      <c r="S280" s="86">
        <v>0</v>
      </c>
      <c r="T280" s="86">
        <v>0</v>
      </c>
      <c r="U280" s="84">
        <v>59</v>
      </c>
      <c r="V280" s="73">
        <v>0</v>
      </c>
      <c r="W280" s="87">
        <v>0</v>
      </c>
      <c r="X280" s="87">
        <v>0</v>
      </c>
      <c r="Y280" s="87">
        <v>0</v>
      </c>
      <c r="Z280" s="169">
        <v>0</v>
      </c>
      <c r="AA280" s="73"/>
      <c r="AB280" s="87"/>
      <c r="AC280" s="171"/>
      <c r="AD280" s="171"/>
      <c r="AE280" s="169">
        <v>0</v>
      </c>
      <c r="AF280" s="73"/>
      <c r="AG280" s="87"/>
      <c r="AH280" s="87"/>
      <c r="AI280" s="86"/>
      <c r="AJ280" s="84">
        <v>0</v>
      </c>
    </row>
    <row r="281" spans="1:36" x14ac:dyDescent="0.25">
      <c r="A281" s="73">
        <v>278</v>
      </c>
      <c r="B281" s="175" t="s">
        <v>1243</v>
      </c>
      <c r="C281" s="177" t="s">
        <v>110</v>
      </c>
      <c r="D281" s="87" t="s">
        <v>1270</v>
      </c>
      <c r="E281" s="87" t="s">
        <v>69</v>
      </c>
      <c r="F281" s="84"/>
      <c r="G281" s="112">
        <f t="shared" si="21"/>
        <v>0</v>
      </c>
      <c r="H281" s="113">
        <f t="shared" si="22"/>
        <v>0</v>
      </c>
      <c r="I281" s="113">
        <f t="shared" si="23"/>
        <v>0</v>
      </c>
      <c r="J281" s="113">
        <f t="shared" si="24"/>
        <v>0</v>
      </c>
      <c r="K281" s="114">
        <f t="shared" si="25"/>
        <v>59</v>
      </c>
      <c r="L281" s="154"/>
      <c r="M281" s="87"/>
      <c r="N281" s="87"/>
      <c r="O281" s="87"/>
      <c r="P281" s="186">
        <v>0</v>
      </c>
      <c r="Q281" s="82"/>
      <c r="R281" s="87"/>
      <c r="S281" s="86"/>
      <c r="T281" s="86"/>
      <c r="U281" s="84">
        <v>0</v>
      </c>
      <c r="V281" s="82"/>
      <c r="W281" s="87"/>
      <c r="X281" s="86"/>
      <c r="Y281" s="86"/>
      <c r="Z281" s="169">
        <v>0</v>
      </c>
      <c r="AA281" s="73"/>
      <c r="AB281" s="87"/>
      <c r="AC281" s="171">
        <v>0</v>
      </c>
      <c r="AD281" s="171">
        <v>0</v>
      </c>
      <c r="AE281" s="169">
        <v>59</v>
      </c>
      <c r="AF281" s="73"/>
      <c r="AG281" s="87"/>
      <c r="AH281" s="87"/>
      <c r="AI281" s="87"/>
      <c r="AJ281" s="84">
        <v>0</v>
      </c>
    </row>
    <row r="282" spans="1:36" x14ac:dyDescent="0.25">
      <c r="A282" s="73">
        <v>279</v>
      </c>
      <c r="B282" s="87" t="s">
        <v>1259</v>
      </c>
      <c r="C282" s="87" t="s">
        <v>249</v>
      </c>
      <c r="D282" s="87" t="s">
        <v>112</v>
      </c>
      <c r="E282" s="87"/>
      <c r="F282" s="84"/>
      <c r="G282" s="112">
        <f t="shared" si="21"/>
        <v>0</v>
      </c>
      <c r="H282" s="113">
        <f t="shared" si="22"/>
        <v>0</v>
      </c>
      <c r="I282" s="113">
        <f t="shared" si="23"/>
        <v>0</v>
      </c>
      <c r="J282" s="113">
        <f t="shared" si="24"/>
        <v>0</v>
      </c>
      <c r="K282" s="114">
        <f t="shared" si="25"/>
        <v>59</v>
      </c>
      <c r="L282" s="154">
        <v>0</v>
      </c>
      <c r="M282" s="87">
        <v>0</v>
      </c>
      <c r="N282" s="87">
        <v>0</v>
      </c>
      <c r="O282" s="87">
        <v>0</v>
      </c>
      <c r="P282" s="186">
        <v>0</v>
      </c>
      <c r="Q282" s="73">
        <v>0</v>
      </c>
      <c r="R282" s="87">
        <v>0</v>
      </c>
      <c r="S282" s="87">
        <v>0</v>
      </c>
      <c r="T282" s="87">
        <v>0</v>
      </c>
      <c r="U282" s="84">
        <v>0</v>
      </c>
      <c r="V282" s="73">
        <v>0</v>
      </c>
      <c r="W282" s="87">
        <v>0</v>
      </c>
      <c r="X282" s="87">
        <v>0</v>
      </c>
      <c r="Y282" s="87">
        <v>0</v>
      </c>
      <c r="Z282" s="169">
        <v>0</v>
      </c>
      <c r="AA282" s="73"/>
      <c r="AB282" s="87"/>
      <c r="AC282" s="171">
        <v>0</v>
      </c>
      <c r="AD282" s="171">
        <v>0</v>
      </c>
      <c r="AE282" s="169">
        <v>59</v>
      </c>
      <c r="AF282" s="73"/>
      <c r="AG282" s="87"/>
      <c r="AH282" s="87"/>
      <c r="AI282" s="87"/>
      <c r="AJ282" s="84">
        <v>0</v>
      </c>
    </row>
    <row r="283" spans="1:36" x14ac:dyDescent="0.25">
      <c r="A283" s="73">
        <v>280</v>
      </c>
      <c r="B283" s="87" t="s">
        <v>1260</v>
      </c>
      <c r="C283" s="87" t="s">
        <v>1285</v>
      </c>
      <c r="D283" s="87" t="s">
        <v>135</v>
      </c>
      <c r="E283" s="87"/>
      <c r="F283" s="84"/>
      <c r="G283" s="112">
        <f t="shared" si="21"/>
        <v>0</v>
      </c>
      <c r="H283" s="113">
        <f t="shared" si="22"/>
        <v>1</v>
      </c>
      <c r="I283" s="113">
        <f t="shared" si="23"/>
        <v>0</v>
      </c>
      <c r="J283" s="113">
        <f t="shared" si="24"/>
        <v>0</v>
      </c>
      <c r="K283" s="114">
        <f t="shared" si="25"/>
        <v>59</v>
      </c>
      <c r="L283" s="154">
        <v>0</v>
      </c>
      <c r="M283" s="87">
        <v>0</v>
      </c>
      <c r="N283" s="87">
        <v>0</v>
      </c>
      <c r="O283" s="87">
        <v>0</v>
      </c>
      <c r="P283" s="186">
        <v>0</v>
      </c>
      <c r="Q283" s="73">
        <v>0</v>
      </c>
      <c r="R283" s="87">
        <v>0</v>
      </c>
      <c r="S283" s="87">
        <v>0</v>
      </c>
      <c r="T283" s="87">
        <v>0</v>
      </c>
      <c r="U283" s="84">
        <v>0</v>
      </c>
      <c r="V283" s="73">
        <v>0</v>
      </c>
      <c r="W283" s="87">
        <v>0</v>
      </c>
      <c r="X283" s="87">
        <v>0</v>
      </c>
      <c r="Y283" s="87">
        <v>0</v>
      </c>
      <c r="Z283" s="169">
        <v>0</v>
      </c>
      <c r="AA283" s="73"/>
      <c r="AB283" s="87">
        <v>1</v>
      </c>
      <c r="AC283" s="171">
        <v>0</v>
      </c>
      <c r="AD283" s="171">
        <v>0</v>
      </c>
      <c r="AE283" s="169">
        <v>59</v>
      </c>
      <c r="AF283" s="73"/>
      <c r="AG283" s="87"/>
      <c r="AH283" s="87"/>
      <c r="AI283" s="87"/>
      <c r="AJ283" s="84">
        <v>0</v>
      </c>
    </row>
    <row r="284" spans="1:36" x14ac:dyDescent="0.25">
      <c r="A284" s="73">
        <v>281</v>
      </c>
      <c r="B284" s="87" t="s">
        <v>1262</v>
      </c>
      <c r="C284" s="87" t="s">
        <v>1287</v>
      </c>
      <c r="D284" s="87" t="s">
        <v>408</v>
      </c>
      <c r="E284" s="87"/>
      <c r="F284" s="84"/>
      <c r="G284" s="112">
        <f t="shared" si="21"/>
        <v>0</v>
      </c>
      <c r="H284" s="113">
        <f t="shared" si="22"/>
        <v>0</v>
      </c>
      <c r="I284" s="113">
        <f t="shared" si="23"/>
        <v>0</v>
      </c>
      <c r="J284" s="113">
        <f t="shared" si="24"/>
        <v>0</v>
      </c>
      <c r="K284" s="114">
        <f t="shared" si="25"/>
        <v>59</v>
      </c>
      <c r="L284" s="154">
        <v>0</v>
      </c>
      <c r="M284" s="87">
        <v>0</v>
      </c>
      <c r="N284" s="87">
        <v>0</v>
      </c>
      <c r="O284" s="87">
        <v>0</v>
      </c>
      <c r="P284" s="186">
        <v>0</v>
      </c>
      <c r="Q284" s="73">
        <v>0</v>
      </c>
      <c r="R284" s="87">
        <v>0</v>
      </c>
      <c r="S284" s="87">
        <v>0</v>
      </c>
      <c r="T284" s="87">
        <v>0</v>
      </c>
      <c r="U284" s="84">
        <v>0</v>
      </c>
      <c r="V284" s="73">
        <v>0</v>
      </c>
      <c r="W284" s="87">
        <v>0</v>
      </c>
      <c r="X284" s="87">
        <v>0</v>
      </c>
      <c r="Y284" s="87">
        <v>0</v>
      </c>
      <c r="Z284" s="169">
        <v>0</v>
      </c>
      <c r="AA284" s="73"/>
      <c r="AB284" s="87"/>
      <c r="AC284" s="171">
        <v>0</v>
      </c>
      <c r="AD284" s="171">
        <v>0</v>
      </c>
      <c r="AE284" s="169">
        <v>59</v>
      </c>
      <c r="AF284" s="73"/>
      <c r="AG284" s="87"/>
      <c r="AH284" s="87"/>
      <c r="AI284" s="87"/>
      <c r="AJ284" s="84">
        <v>0</v>
      </c>
    </row>
    <row r="285" spans="1:36" x14ac:dyDescent="0.25">
      <c r="A285" s="73">
        <v>282</v>
      </c>
      <c r="B285" s="87" t="s">
        <v>1264</v>
      </c>
      <c r="C285" s="87" t="s">
        <v>103</v>
      </c>
      <c r="D285" s="87" t="s">
        <v>79</v>
      </c>
      <c r="E285" s="87"/>
      <c r="F285" s="84"/>
      <c r="G285" s="112">
        <f t="shared" si="21"/>
        <v>0</v>
      </c>
      <c r="H285" s="113">
        <f t="shared" si="22"/>
        <v>0</v>
      </c>
      <c r="I285" s="113">
        <f t="shared" si="23"/>
        <v>0</v>
      </c>
      <c r="J285" s="113">
        <f t="shared" si="24"/>
        <v>0</v>
      </c>
      <c r="K285" s="114">
        <f t="shared" si="25"/>
        <v>59</v>
      </c>
      <c r="L285" s="154">
        <v>0</v>
      </c>
      <c r="M285" s="87">
        <v>0</v>
      </c>
      <c r="N285" s="87">
        <v>0</v>
      </c>
      <c r="O285" s="87">
        <v>0</v>
      </c>
      <c r="P285" s="186">
        <v>0</v>
      </c>
      <c r="Q285" s="73">
        <v>0</v>
      </c>
      <c r="R285" s="87">
        <v>0</v>
      </c>
      <c r="S285" s="87">
        <v>0</v>
      </c>
      <c r="T285" s="87">
        <v>0</v>
      </c>
      <c r="U285" s="84">
        <v>0</v>
      </c>
      <c r="V285" s="73">
        <v>0</v>
      </c>
      <c r="W285" s="87">
        <v>0</v>
      </c>
      <c r="X285" s="87">
        <v>0</v>
      </c>
      <c r="Y285" s="87">
        <v>0</v>
      </c>
      <c r="Z285" s="169">
        <v>0</v>
      </c>
      <c r="AA285" s="73"/>
      <c r="AB285" s="87"/>
      <c r="AC285" s="171">
        <v>0</v>
      </c>
      <c r="AD285" s="171">
        <v>0</v>
      </c>
      <c r="AE285" s="169">
        <v>59</v>
      </c>
      <c r="AF285" s="73"/>
      <c r="AG285" s="87"/>
      <c r="AH285" s="87"/>
      <c r="AI285" s="87"/>
      <c r="AJ285" s="84">
        <v>0</v>
      </c>
    </row>
    <row r="286" spans="1:36" x14ac:dyDescent="0.25">
      <c r="A286" s="73">
        <v>283</v>
      </c>
      <c r="B286" s="87" t="s">
        <v>572</v>
      </c>
      <c r="C286" s="87" t="s">
        <v>512</v>
      </c>
      <c r="D286" s="87" t="s">
        <v>212</v>
      </c>
      <c r="E286" s="87" t="s">
        <v>70</v>
      </c>
      <c r="F286" s="84" t="s">
        <v>38</v>
      </c>
      <c r="G286" s="112">
        <f t="shared" si="21"/>
        <v>0</v>
      </c>
      <c r="H286" s="113">
        <f t="shared" si="22"/>
        <v>0</v>
      </c>
      <c r="I286" s="113">
        <f t="shared" si="23"/>
        <v>0</v>
      </c>
      <c r="J286" s="113">
        <f t="shared" si="24"/>
        <v>0</v>
      </c>
      <c r="K286" s="114">
        <f t="shared" si="25"/>
        <v>57</v>
      </c>
      <c r="L286" s="167">
        <v>0</v>
      </c>
      <c r="M286" s="87">
        <v>0</v>
      </c>
      <c r="N286" s="86">
        <v>0</v>
      </c>
      <c r="O286" s="86">
        <v>0</v>
      </c>
      <c r="P286" s="84">
        <v>57</v>
      </c>
      <c r="Q286" s="73">
        <v>0</v>
      </c>
      <c r="R286" s="87">
        <v>0</v>
      </c>
      <c r="S286" s="87">
        <v>0</v>
      </c>
      <c r="T286" s="87">
        <v>0</v>
      </c>
      <c r="U286" s="186">
        <v>0</v>
      </c>
      <c r="V286" s="73">
        <v>0</v>
      </c>
      <c r="W286" s="87">
        <v>0</v>
      </c>
      <c r="X286" s="87">
        <v>0</v>
      </c>
      <c r="Y286" s="87">
        <v>0</v>
      </c>
      <c r="Z286" s="169">
        <v>0</v>
      </c>
      <c r="AA286" s="73"/>
      <c r="AB286" s="87"/>
      <c r="AC286" s="171">
        <v>0</v>
      </c>
      <c r="AD286" s="171">
        <v>0</v>
      </c>
      <c r="AE286" s="169">
        <v>0</v>
      </c>
      <c r="AF286" s="73"/>
      <c r="AG286" s="87"/>
      <c r="AH286" s="87"/>
      <c r="AI286" s="87"/>
      <c r="AJ286" s="84">
        <v>0</v>
      </c>
    </row>
    <row r="287" spans="1:36" x14ac:dyDescent="0.25">
      <c r="A287" s="73">
        <v>284</v>
      </c>
      <c r="B287" s="87" t="s">
        <v>579</v>
      </c>
      <c r="C287" s="87" t="s">
        <v>500</v>
      </c>
      <c r="D287" s="87" t="s">
        <v>121</v>
      </c>
      <c r="E287" s="87" t="s">
        <v>426</v>
      </c>
      <c r="F287" s="84" t="s">
        <v>41</v>
      </c>
      <c r="G287" s="112">
        <f t="shared" si="21"/>
        <v>0</v>
      </c>
      <c r="H287" s="113">
        <f t="shared" si="22"/>
        <v>0</v>
      </c>
      <c r="I287" s="113">
        <f t="shared" si="23"/>
        <v>0</v>
      </c>
      <c r="J287" s="113">
        <f t="shared" si="24"/>
        <v>0</v>
      </c>
      <c r="K287" s="114">
        <f t="shared" si="25"/>
        <v>57</v>
      </c>
      <c r="L287" s="167">
        <v>0</v>
      </c>
      <c r="M287" s="87">
        <v>0</v>
      </c>
      <c r="N287" s="86">
        <v>0</v>
      </c>
      <c r="O287" s="86">
        <v>0</v>
      </c>
      <c r="P287" s="84">
        <v>57</v>
      </c>
      <c r="Q287" s="73">
        <v>0</v>
      </c>
      <c r="R287" s="87">
        <v>0</v>
      </c>
      <c r="S287" s="87">
        <v>0</v>
      </c>
      <c r="T287" s="87">
        <v>0</v>
      </c>
      <c r="U287" s="186">
        <v>0</v>
      </c>
      <c r="V287" s="73">
        <v>0</v>
      </c>
      <c r="W287" s="87">
        <v>0</v>
      </c>
      <c r="X287" s="87">
        <v>0</v>
      </c>
      <c r="Y287" s="87">
        <v>0</v>
      </c>
      <c r="Z287" s="169">
        <v>0</v>
      </c>
      <c r="AA287" s="73"/>
      <c r="AB287" s="87"/>
      <c r="AC287" s="171">
        <v>0</v>
      </c>
      <c r="AD287" s="171">
        <v>0</v>
      </c>
      <c r="AE287" s="169">
        <v>0</v>
      </c>
      <c r="AF287" s="73"/>
      <c r="AG287" s="87"/>
      <c r="AH287" s="87"/>
      <c r="AI287" s="87"/>
      <c r="AJ287" s="84">
        <v>0</v>
      </c>
    </row>
    <row r="288" spans="1:36" x14ac:dyDescent="0.25">
      <c r="A288" s="73">
        <v>285</v>
      </c>
      <c r="B288" s="87" t="s">
        <v>598</v>
      </c>
      <c r="C288" s="87" t="s">
        <v>303</v>
      </c>
      <c r="D288" s="87" t="s">
        <v>211</v>
      </c>
      <c r="E288" s="87" t="s">
        <v>70</v>
      </c>
      <c r="F288" s="84" t="s">
        <v>37</v>
      </c>
      <c r="G288" s="112">
        <f t="shared" si="21"/>
        <v>0</v>
      </c>
      <c r="H288" s="113">
        <f t="shared" si="22"/>
        <v>0</v>
      </c>
      <c r="I288" s="113">
        <f t="shared" si="23"/>
        <v>0</v>
      </c>
      <c r="J288" s="113">
        <f t="shared" si="24"/>
        <v>0</v>
      </c>
      <c r="K288" s="114">
        <f t="shared" si="25"/>
        <v>57</v>
      </c>
      <c r="L288" s="167">
        <v>0</v>
      </c>
      <c r="M288" s="87">
        <v>0</v>
      </c>
      <c r="N288" s="86">
        <v>0</v>
      </c>
      <c r="O288" s="86">
        <v>0</v>
      </c>
      <c r="P288" s="84">
        <v>57</v>
      </c>
      <c r="Q288" s="73">
        <v>0</v>
      </c>
      <c r="R288" s="87">
        <v>0</v>
      </c>
      <c r="S288" s="87">
        <v>0</v>
      </c>
      <c r="T288" s="87">
        <v>0</v>
      </c>
      <c r="U288" s="186">
        <v>0</v>
      </c>
      <c r="V288" s="73">
        <v>0</v>
      </c>
      <c r="W288" s="87">
        <v>0</v>
      </c>
      <c r="X288" s="87">
        <v>0</v>
      </c>
      <c r="Y288" s="87">
        <v>0</v>
      </c>
      <c r="Z288" s="169">
        <v>0</v>
      </c>
      <c r="AA288" s="73"/>
      <c r="AB288" s="87"/>
      <c r="AC288" s="171">
        <v>0</v>
      </c>
      <c r="AD288" s="171">
        <v>0</v>
      </c>
      <c r="AE288" s="169">
        <v>0</v>
      </c>
      <c r="AF288" s="73"/>
      <c r="AG288" s="87"/>
      <c r="AH288" s="87"/>
      <c r="AI288" s="87"/>
      <c r="AJ288" s="84">
        <v>0</v>
      </c>
    </row>
    <row r="289" spans="1:36" x14ac:dyDescent="0.25">
      <c r="A289" s="73">
        <v>286</v>
      </c>
      <c r="B289" s="87" t="s">
        <v>600</v>
      </c>
      <c r="C289" s="87" t="s">
        <v>183</v>
      </c>
      <c r="D289" s="87" t="s">
        <v>211</v>
      </c>
      <c r="E289" s="87" t="s">
        <v>70</v>
      </c>
      <c r="F289" s="84" t="s">
        <v>38</v>
      </c>
      <c r="G289" s="112">
        <f t="shared" si="21"/>
        <v>0</v>
      </c>
      <c r="H289" s="113">
        <f t="shared" si="22"/>
        <v>0</v>
      </c>
      <c r="I289" s="113">
        <f t="shared" si="23"/>
        <v>0</v>
      </c>
      <c r="J289" s="113">
        <f t="shared" si="24"/>
        <v>0</v>
      </c>
      <c r="K289" s="114">
        <f t="shared" si="25"/>
        <v>57</v>
      </c>
      <c r="L289" s="167">
        <v>0</v>
      </c>
      <c r="M289" s="87">
        <v>0</v>
      </c>
      <c r="N289" s="86">
        <v>0</v>
      </c>
      <c r="O289" s="86">
        <v>0</v>
      </c>
      <c r="P289" s="84">
        <v>57</v>
      </c>
      <c r="Q289" s="73">
        <v>0</v>
      </c>
      <c r="R289" s="87">
        <v>0</v>
      </c>
      <c r="S289" s="87">
        <v>0</v>
      </c>
      <c r="T289" s="87">
        <v>0</v>
      </c>
      <c r="U289" s="186">
        <v>0</v>
      </c>
      <c r="V289" s="73">
        <v>0</v>
      </c>
      <c r="W289" s="87">
        <v>0</v>
      </c>
      <c r="X289" s="87">
        <v>0</v>
      </c>
      <c r="Y289" s="87">
        <v>0</v>
      </c>
      <c r="Z289" s="169">
        <v>0</v>
      </c>
      <c r="AA289" s="73"/>
      <c r="AB289" s="87"/>
      <c r="AC289" s="171">
        <v>0</v>
      </c>
      <c r="AD289" s="171">
        <v>0</v>
      </c>
      <c r="AE289" s="169">
        <v>0</v>
      </c>
      <c r="AF289" s="73"/>
      <c r="AG289" s="87"/>
      <c r="AH289" s="87"/>
      <c r="AI289" s="87"/>
      <c r="AJ289" s="84">
        <v>0</v>
      </c>
    </row>
    <row r="290" spans="1:36" x14ac:dyDescent="0.25">
      <c r="A290" s="73">
        <v>287</v>
      </c>
      <c r="B290" s="87" t="s">
        <v>617</v>
      </c>
      <c r="C290" s="87" t="s">
        <v>374</v>
      </c>
      <c r="D290" s="87" t="s">
        <v>373</v>
      </c>
      <c r="E290" s="87" t="s">
        <v>69</v>
      </c>
      <c r="F290" s="84" t="s">
        <v>45</v>
      </c>
      <c r="G290" s="112">
        <f t="shared" si="21"/>
        <v>0</v>
      </c>
      <c r="H290" s="113">
        <f t="shared" si="22"/>
        <v>0</v>
      </c>
      <c r="I290" s="113">
        <f t="shared" si="23"/>
        <v>0</v>
      </c>
      <c r="J290" s="113">
        <f t="shared" si="24"/>
        <v>0</v>
      </c>
      <c r="K290" s="114">
        <f t="shared" si="25"/>
        <v>57</v>
      </c>
      <c r="L290" s="167">
        <v>0</v>
      </c>
      <c r="M290" s="87">
        <v>0</v>
      </c>
      <c r="N290" s="86">
        <v>0</v>
      </c>
      <c r="O290" s="86">
        <v>0</v>
      </c>
      <c r="P290" s="84">
        <v>57</v>
      </c>
      <c r="Q290" s="73">
        <v>0</v>
      </c>
      <c r="R290" s="87">
        <v>0</v>
      </c>
      <c r="S290" s="87">
        <v>0</v>
      </c>
      <c r="T290" s="87">
        <v>0</v>
      </c>
      <c r="U290" s="186">
        <v>0</v>
      </c>
      <c r="V290" s="73">
        <v>0</v>
      </c>
      <c r="W290" s="87">
        <v>0</v>
      </c>
      <c r="X290" s="87">
        <v>0</v>
      </c>
      <c r="Y290" s="87">
        <v>0</v>
      </c>
      <c r="Z290" s="169">
        <v>0</v>
      </c>
      <c r="AA290" s="73"/>
      <c r="AB290" s="87"/>
      <c r="AC290" s="171">
        <v>0</v>
      </c>
      <c r="AD290" s="171">
        <v>0</v>
      </c>
      <c r="AE290" s="169">
        <v>0</v>
      </c>
      <c r="AF290" s="73"/>
      <c r="AG290" s="87"/>
      <c r="AH290" s="87"/>
      <c r="AI290" s="87"/>
      <c r="AJ290" s="84">
        <v>0</v>
      </c>
    </row>
    <row r="291" spans="1:36" x14ac:dyDescent="0.25">
      <c r="A291" s="73">
        <v>288</v>
      </c>
      <c r="B291" s="87" t="s">
        <v>622</v>
      </c>
      <c r="C291" s="87" t="s">
        <v>499</v>
      </c>
      <c r="D291" s="87" t="s">
        <v>395</v>
      </c>
      <c r="E291" s="87" t="s">
        <v>426</v>
      </c>
      <c r="F291" s="84" t="s">
        <v>41</v>
      </c>
      <c r="G291" s="112">
        <f t="shared" si="21"/>
        <v>0</v>
      </c>
      <c r="H291" s="113">
        <f t="shared" si="22"/>
        <v>0</v>
      </c>
      <c r="I291" s="113">
        <f t="shared" si="23"/>
        <v>0</v>
      </c>
      <c r="J291" s="113">
        <f t="shared" si="24"/>
        <v>0</v>
      </c>
      <c r="K291" s="114">
        <f t="shared" si="25"/>
        <v>57</v>
      </c>
      <c r="L291" s="167">
        <v>0</v>
      </c>
      <c r="M291" s="87">
        <v>0</v>
      </c>
      <c r="N291" s="86">
        <v>0</v>
      </c>
      <c r="O291" s="86">
        <v>0</v>
      </c>
      <c r="P291" s="84">
        <v>57</v>
      </c>
      <c r="Q291" s="73">
        <v>0</v>
      </c>
      <c r="R291" s="87">
        <v>0</v>
      </c>
      <c r="S291" s="87">
        <v>0</v>
      </c>
      <c r="T291" s="87">
        <v>0</v>
      </c>
      <c r="U291" s="186">
        <v>0</v>
      </c>
      <c r="V291" s="73">
        <v>0</v>
      </c>
      <c r="W291" s="87">
        <v>0</v>
      </c>
      <c r="X291" s="87">
        <v>0</v>
      </c>
      <c r="Y291" s="87">
        <v>0</v>
      </c>
      <c r="Z291" s="169">
        <v>0</v>
      </c>
      <c r="AA291" s="73"/>
      <c r="AB291" s="87"/>
      <c r="AC291" s="171">
        <v>0</v>
      </c>
      <c r="AD291" s="171">
        <v>0</v>
      </c>
      <c r="AE291" s="169">
        <v>0</v>
      </c>
      <c r="AF291" s="73"/>
      <c r="AG291" s="87"/>
      <c r="AH291" s="87"/>
      <c r="AI291" s="87"/>
      <c r="AJ291" s="84">
        <v>0</v>
      </c>
    </row>
    <row r="292" spans="1:36" x14ac:dyDescent="0.25">
      <c r="A292" s="73">
        <v>289</v>
      </c>
      <c r="B292" s="87" t="s">
        <v>623</v>
      </c>
      <c r="C292" s="87" t="s">
        <v>110</v>
      </c>
      <c r="D292" s="87" t="s">
        <v>111</v>
      </c>
      <c r="E292" s="87" t="s">
        <v>426</v>
      </c>
      <c r="F292" s="84" t="s">
        <v>49</v>
      </c>
      <c r="G292" s="112">
        <f t="shared" si="21"/>
        <v>0</v>
      </c>
      <c r="H292" s="113">
        <f t="shared" si="22"/>
        <v>0</v>
      </c>
      <c r="I292" s="113">
        <f t="shared" si="23"/>
        <v>0</v>
      </c>
      <c r="J292" s="113">
        <f t="shared" si="24"/>
        <v>0</v>
      </c>
      <c r="K292" s="114">
        <f t="shared" si="25"/>
        <v>57</v>
      </c>
      <c r="L292" s="167">
        <v>0</v>
      </c>
      <c r="M292" s="87">
        <v>0</v>
      </c>
      <c r="N292" s="86">
        <v>0</v>
      </c>
      <c r="O292" s="86">
        <v>0</v>
      </c>
      <c r="P292" s="84">
        <v>57</v>
      </c>
      <c r="Q292" s="73">
        <v>0</v>
      </c>
      <c r="R292" s="87">
        <v>0</v>
      </c>
      <c r="S292" s="87">
        <v>0</v>
      </c>
      <c r="T292" s="87">
        <v>0</v>
      </c>
      <c r="U292" s="186">
        <v>0</v>
      </c>
      <c r="V292" s="73">
        <v>0</v>
      </c>
      <c r="W292" s="87">
        <v>0</v>
      </c>
      <c r="X292" s="87">
        <v>0</v>
      </c>
      <c r="Y292" s="87">
        <v>0</v>
      </c>
      <c r="Z292" s="169">
        <v>0</v>
      </c>
      <c r="AA292" s="73"/>
      <c r="AB292" s="87"/>
      <c r="AC292" s="171">
        <v>0</v>
      </c>
      <c r="AD292" s="171">
        <v>0</v>
      </c>
      <c r="AE292" s="169">
        <v>0</v>
      </c>
      <c r="AF292" s="73"/>
      <c r="AG292" s="87"/>
      <c r="AH292" s="87"/>
      <c r="AI292" s="87"/>
      <c r="AJ292" s="84">
        <v>0</v>
      </c>
    </row>
    <row r="293" spans="1:36" x14ac:dyDescent="0.25">
      <c r="A293" s="73">
        <v>290</v>
      </c>
      <c r="B293" s="87" t="s">
        <v>641</v>
      </c>
      <c r="C293" s="87" t="s">
        <v>476</v>
      </c>
      <c r="D293" s="87" t="s">
        <v>162</v>
      </c>
      <c r="E293" s="87" t="s">
        <v>67</v>
      </c>
      <c r="F293" s="84" t="s">
        <v>39</v>
      </c>
      <c r="G293" s="112">
        <f t="shared" si="21"/>
        <v>0</v>
      </c>
      <c r="H293" s="113">
        <f t="shared" si="22"/>
        <v>0</v>
      </c>
      <c r="I293" s="113">
        <f t="shared" si="23"/>
        <v>0</v>
      </c>
      <c r="J293" s="113">
        <f t="shared" si="24"/>
        <v>0</v>
      </c>
      <c r="K293" s="114">
        <f t="shared" si="25"/>
        <v>57</v>
      </c>
      <c r="L293" s="167">
        <v>0</v>
      </c>
      <c r="M293" s="87">
        <v>0</v>
      </c>
      <c r="N293" s="86">
        <v>0</v>
      </c>
      <c r="O293" s="86">
        <v>0</v>
      </c>
      <c r="P293" s="84">
        <v>57</v>
      </c>
      <c r="Q293" s="73">
        <v>0</v>
      </c>
      <c r="R293" s="87">
        <v>0</v>
      </c>
      <c r="S293" s="87">
        <v>0</v>
      </c>
      <c r="T293" s="87">
        <v>0</v>
      </c>
      <c r="U293" s="186">
        <v>0</v>
      </c>
      <c r="V293" s="73">
        <v>0</v>
      </c>
      <c r="W293" s="87">
        <v>0</v>
      </c>
      <c r="X293" s="87">
        <v>0</v>
      </c>
      <c r="Y293" s="87">
        <v>0</v>
      </c>
      <c r="Z293" s="169">
        <v>0</v>
      </c>
      <c r="AA293" s="73"/>
      <c r="AB293" s="87"/>
      <c r="AC293" s="171"/>
      <c r="AD293" s="171"/>
      <c r="AE293" s="169">
        <v>0</v>
      </c>
      <c r="AF293" s="73"/>
      <c r="AG293" s="87"/>
      <c r="AH293" s="87"/>
      <c r="AI293" s="87"/>
      <c r="AJ293" s="84">
        <v>0</v>
      </c>
    </row>
    <row r="294" spans="1:36" x14ac:dyDescent="0.25">
      <c r="A294" s="73">
        <v>291</v>
      </c>
      <c r="B294" s="87" t="s">
        <v>643</v>
      </c>
      <c r="C294" s="87" t="s">
        <v>106</v>
      </c>
      <c r="D294" s="87" t="s">
        <v>432</v>
      </c>
      <c r="E294" s="87" t="s">
        <v>70</v>
      </c>
      <c r="F294" s="84" t="s">
        <v>50</v>
      </c>
      <c r="G294" s="112">
        <f t="shared" si="21"/>
        <v>0</v>
      </c>
      <c r="H294" s="113">
        <f t="shared" si="22"/>
        <v>0</v>
      </c>
      <c r="I294" s="113">
        <f t="shared" si="23"/>
        <v>0</v>
      </c>
      <c r="J294" s="113">
        <f t="shared" si="24"/>
        <v>0</v>
      </c>
      <c r="K294" s="114">
        <f t="shared" si="25"/>
        <v>57</v>
      </c>
      <c r="L294" s="167">
        <v>0</v>
      </c>
      <c r="M294" s="87">
        <v>0</v>
      </c>
      <c r="N294" s="86">
        <v>0</v>
      </c>
      <c r="O294" s="86">
        <v>0</v>
      </c>
      <c r="P294" s="84">
        <v>57</v>
      </c>
      <c r="Q294" s="73">
        <v>0</v>
      </c>
      <c r="R294" s="87">
        <v>0</v>
      </c>
      <c r="S294" s="87">
        <v>0</v>
      </c>
      <c r="T294" s="87">
        <v>0</v>
      </c>
      <c r="U294" s="186">
        <v>0</v>
      </c>
      <c r="V294" s="73">
        <v>0</v>
      </c>
      <c r="W294" s="87">
        <v>0</v>
      </c>
      <c r="X294" s="87">
        <v>0</v>
      </c>
      <c r="Y294" s="87">
        <v>0</v>
      </c>
      <c r="Z294" s="169">
        <v>0</v>
      </c>
      <c r="AA294" s="73"/>
      <c r="AB294" s="87"/>
      <c r="AC294" s="171"/>
      <c r="AD294" s="171"/>
      <c r="AE294" s="169">
        <v>0</v>
      </c>
      <c r="AF294" s="73"/>
      <c r="AG294" s="87"/>
      <c r="AH294" s="87"/>
      <c r="AI294" s="87"/>
      <c r="AJ294" s="84">
        <v>0</v>
      </c>
    </row>
    <row r="295" spans="1:36" x14ac:dyDescent="0.25">
      <c r="A295" s="73">
        <v>292</v>
      </c>
      <c r="B295" s="87" t="s">
        <v>674</v>
      </c>
      <c r="C295" s="87" t="s">
        <v>513</v>
      </c>
      <c r="D295" s="87" t="s">
        <v>112</v>
      </c>
      <c r="E295" s="87" t="s">
        <v>69</v>
      </c>
      <c r="F295" s="84" t="s">
        <v>50</v>
      </c>
      <c r="G295" s="112">
        <f t="shared" si="21"/>
        <v>0</v>
      </c>
      <c r="H295" s="113">
        <f t="shared" si="22"/>
        <v>0</v>
      </c>
      <c r="I295" s="113">
        <f t="shared" si="23"/>
        <v>0</v>
      </c>
      <c r="J295" s="113">
        <f t="shared" si="24"/>
        <v>0</v>
      </c>
      <c r="K295" s="114">
        <f t="shared" si="25"/>
        <v>57</v>
      </c>
      <c r="L295" s="167">
        <v>0</v>
      </c>
      <c r="M295" s="87">
        <v>0</v>
      </c>
      <c r="N295" s="86">
        <v>0</v>
      </c>
      <c r="O295" s="86">
        <v>0</v>
      </c>
      <c r="P295" s="84">
        <v>57</v>
      </c>
      <c r="Q295" s="73">
        <v>0</v>
      </c>
      <c r="R295" s="87">
        <v>0</v>
      </c>
      <c r="S295" s="87">
        <v>0</v>
      </c>
      <c r="T295" s="87">
        <v>0</v>
      </c>
      <c r="U295" s="186">
        <v>0</v>
      </c>
      <c r="V295" s="73">
        <v>0</v>
      </c>
      <c r="W295" s="87">
        <v>0</v>
      </c>
      <c r="X295" s="87">
        <v>0</v>
      </c>
      <c r="Y295" s="87">
        <v>0</v>
      </c>
      <c r="Z295" s="169">
        <v>0</v>
      </c>
      <c r="AA295" s="73"/>
      <c r="AB295" s="87"/>
      <c r="AC295" s="171"/>
      <c r="AD295" s="171"/>
      <c r="AE295" s="169">
        <v>0</v>
      </c>
      <c r="AF295" s="73"/>
      <c r="AG295" s="87"/>
      <c r="AH295" s="87"/>
      <c r="AI295" s="87"/>
      <c r="AJ295" s="84">
        <v>0</v>
      </c>
    </row>
    <row r="296" spans="1:36" x14ac:dyDescent="0.25">
      <c r="A296" s="73">
        <v>293</v>
      </c>
      <c r="B296" s="87" t="s">
        <v>686</v>
      </c>
      <c r="C296" s="87" t="s">
        <v>439</v>
      </c>
      <c r="D296" s="87" t="s">
        <v>267</v>
      </c>
      <c r="E296" s="87" t="s">
        <v>71</v>
      </c>
      <c r="F296" s="84" t="s">
        <v>43</v>
      </c>
      <c r="G296" s="112">
        <f t="shared" si="21"/>
        <v>0</v>
      </c>
      <c r="H296" s="113">
        <f t="shared" si="22"/>
        <v>0</v>
      </c>
      <c r="I296" s="113">
        <f t="shared" si="23"/>
        <v>0</v>
      </c>
      <c r="J296" s="113">
        <f t="shared" si="24"/>
        <v>0</v>
      </c>
      <c r="K296" s="114">
        <f t="shared" si="25"/>
        <v>57</v>
      </c>
      <c r="L296" s="167">
        <v>0</v>
      </c>
      <c r="M296" s="87">
        <v>0</v>
      </c>
      <c r="N296" s="86">
        <v>0</v>
      </c>
      <c r="O296" s="86">
        <v>0</v>
      </c>
      <c r="P296" s="84">
        <v>57</v>
      </c>
      <c r="Q296" s="73">
        <v>0</v>
      </c>
      <c r="R296" s="87">
        <v>0</v>
      </c>
      <c r="S296" s="87">
        <v>0</v>
      </c>
      <c r="T296" s="87">
        <v>0</v>
      </c>
      <c r="U296" s="186">
        <v>0</v>
      </c>
      <c r="V296" s="73">
        <v>0</v>
      </c>
      <c r="W296" s="87">
        <v>0</v>
      </c>
      <c r="X296" s="87">
        <v>0</v>
      </c>
      <c r="Y296" s="87">
        <v>0</v>
      </c>
      <c r="Z296" s="169">
        <v>0</v>
      </c>
      <c r="AA296" s="73"/>
      <c r="AB296" s="87"/>
      <c r="AC296" s="171"/>
      <c r="AD296" s="171"/>
      <c r="AE296" s="169">
        <v>0</v>
      </c>
      <c r="AF296" s="73"/>
      <c r="AG296" s="87"/>
      <c r="AH296" s="87"/>
      <c r="AI296" s="87"/>
      <c r="AJ296" s="84">
        <v>0</v>
      </c>
    </row>
    <row r="297" spans="1:36" x14ac:dyDescent="0.25">
      <c r="A297" s="73">
        <v>294</v>
      </c>
      <c r="B297" s="87" t="s">
        <v>701</v>
      </c>
      <c r="C297" s="87" t="s">
        <v>103</v>
      </c>
      <c r="D297" s="87" t="s">
        <v>119</v>
      </c>
      <c r="E297" s="87" t="s">
        <v>70</v>
      </c>
      <c r="F297" s="84" t="s">
        <v>50</v>
      </c>
      <c r="G297" s="112">
        <f t="shared" si="21"/>
        <v>0</v>
      </c>
      <c r="H297" s="113">
        <f t="shared" si="22"/>
        <v>0</v>
      </c>
      <c r="I297" s="113">
        <f t="shared" si="23"/>
        <v>0</v>
      </c>
      <c r="J297" s="113">
        <f t="shared" si="24"/>
        <v>0</v>
      </c>
      <c r="K297" s="114">
        <f t="shared" si="25"/>
        <v>57</v>
      </c>
      <c r="L297" s="167">
        <v>0</v>
      </c>
      <c r="M297" s="87">
        <v>0</v>
      </c>
      <c r="N297" s="86">
        <v>0</v>
      </c>
      <c r="O297" s="86">
        <v>0</v>
      </c>
      <c r="P297" s="84">
        <v>57</v>
      </c>
      <c r="Q297" s="73">
        <v>0</v>
      </c>
      <c r="R297" s="87">
        <v>0</v>
      </c>
      <c r="S297" s="87">
        <v>0</v>
      </c>
      <c r="T297" s="87">
        <v>0</v>
      </c>
      <c r="U297" s="186">
        <v>0</v>
      </c>
      <c r="V297" s="73">
        <v>0</v>
      </c>
      <c r="W297" s="87">
        <v>0</v>
      </c>
      <c r="X297" s="87">
        <v>0</v>
      </c>
      <c r="Y297" s="87">
        <v>0</v>
      </c>
      <c r="Z297" s="169">
        <v>0</v>
      </c>
      <c r="AA297" s="73"/>
      <c r="AB297" s="87"/>
      <c r="AC297" s="171"/>
      <c r="AD297" s="171"/>
      <c r="AE297" s="169">
        <v>0</v>
      </c>
      <c r="AF297" s="73"/>
      <c r="AG297" s="87"/>
      <c r="AH297" s="87"/>
      <c r="AI297" s="87"/>
      <c r="AJ297" s="84">
        <v>0</v>
      </c>
    </row>
    <row r="298" spans="1:36" x14ac:dyDescent="0.25">
      <c r="A298" s="73">
        <v>295</v>
      </c>
      <c r="B298" s="87" t="s">
        <v>702</v>
      </c>
      <c r="C298" s="87" t="s">
        <v>379</v>
      </c>
      <c r="D298" s="87" t="s">
        <v>378</v>
      </c>
      <c r="E298" s="87" t="s">
        <v>70</v>
      </c>
      <c r="F298" s="84" t="s">
        <v>45</v>
      </c>
      <c r="G298" s="112">
        <f t="shared" si="21"/>
        <v>0</v>
      </c>
      <c r="H298" s="113">
        <f t="shared" si="22"/>
        <v>0</v>
      </c>
      <c r="I298" s="113">
        <f t="shared" si="23"/>
        <v>0</v>
      </c>
      <c r="J298" s="113">
        <f t="shared" si="24"/>
        <v>0</v>
      </c>
      <c r="K298" s="114">
        <f t="shared" si="25"/>
        <v>57</v>
      </c>
      <c r="L298" s="167">
        <v>0</v>
      </c>
      <c r="M298" s="87">
        <v>0</v>
      </c>
      <c r="N298" s="86">
        <v>0</v>
      </c>
      <c r="O298" s="86">
        <v>0</v>
      </c>
      <c r="P298" s="84">
        <v>57</v>
      </c>
      <c r="Q298" s="73">
        <v>0</v>
      </c>
      <c r="R298" s="87">
        <v>0</v>
      </c>
      <c r="S298" s="87">
        <v>0</v>
      </c>
      <c r="T298" s="87">
        <v>0</v>
      </c>
      <c r="U298" s="186">
        <v>0</v>
      </c>
      <c r="V298" s="73">
        <v>0</v>
      </c>
      <c r="W298" s="87">
        <v>0</v>
      </c>
      <c r="X298" s="87">
        <v>0</v>
      </c>
      <c r="Y298" s="87">
        <v>0</v>
      </c>
      <c r="Z298" s="169">
        <v>0</v>
      </c>
      <c r="AA298" s="73"/>
      <c r="AB298" s="87"/>
      <c r="AC298" s="171"/>
      <c r="AD298" s="171"/>
      <c r="AE298" s="169">
        <v>0</v>
      </c>
      <c r="AF298" s="73"/>
      <c r="AG298" s="87"/>
      <c r="AH298" s="87"/>
      <c r="AI298" s="87"/>
      <c r="AJ298" s="84">
        <v>0</v>
      </c>
    </row>
    <row r="299" spans="1:36" x14ac:dyDescent="0.25">
      <c r="A299" s="73">
        <v>296</v>
      </c>
      <c r="B299" s="87" t="s">
        <v>706</v>
      </c>
      <c r="C299" s="87" t="s">
        <v>127</v>
      </c>
      <c r="D299" s="87" t="s">
        <v>128</v>
      </c>
      <c r="E299" s="87" t="s">
        <v>69</v>
      </c>
      <c r="F299" s="84" t="s">
        <v>50</v>
      </c>
      <c r="G299" s="112">
        <f t="shared" si="21"/>
        <v>0</v>
      </c>
      <c r="H299" s="113">
        <f t="shared" si="22"/>
        <v>0</v>
      </c>
      <c r="I299" s="113">
        <f t="shared" si="23"/>
        <v>0</v>
      </c>
      <c r="J299" s="113">
        <f t="shared" si="24"/>
        <v>0</v>
      </c>
      <c r="K299" s="114">
        <f t="shared" ref="K299:K330" si="26">SUM(Z299,U299,P299,AE299,AJ299)</f>
        <v>57</v>
      </c>
      <c r="L299" s="167">
        <v>0</v>
      </c>
      <c r="M299" s="87">
        <v>0</v>
      </c>
      <c r="N299" s="86">
        <v>0</v>
      </c>
      <c r="O299" s="86">
        <v>0</v>
      </c>
      <c r="P299" s="84">
        <v>57</v>
      </c>
      <c r="Q299" s="73">
        <v>0</v>
      </c>
      <c r="R299" s="87">
        <v>0</v>
      </c>
      <c r="S299" s="87">
        <v>0</v>
      </c>
      <c r="T299" s="87">
        <v>0</v>
      </c>
      <c r="U299" s="186">
        <v>0</v>
      </c>
      <c r="V299" s="73">
        <v>0</v>
      </c>
      <c r="W299" s="87">
        <v>0</v>
      </c>
      <c r="X299" s="87">
        <v>0</v>
      </c>
      <c r="Y299" s="87">
        <v>0</v>
      </c>
      <c r="Z299" s="169">
        <v>0</v>
      </c>
      <c r="AA299" s="73"/>
      <c r="AB299" s="87"/>
      <c r="AC299" s="171"/>
      <c r="AD299" s="171"/>
      <c r="AE299" s="169">
        <v>0</v>
      </c>
      <c r="AF299" s="73"/>
      <c r="AG299" s="87"/>
      <c r="AH299" s="87"/>
      <c r="AI299" s="87"/>
      <c r="AJ299" s="84">
        <v>0</v>
      </c>
    </row>
    <row r="300" spans="1:36" x14ac:dyDescent="0.25">
      <c r="A300" s="73">
        <v>297</v>
      </c>
      <c r="B300" s="87" t="s">
        <v>707</v>
      </c>
      <c r="C300" s="87" t="s">
        <v>98</v>
      </c>
      <c r="D300" s="87" t="s">
        <v>373</v>
      </c>
      <c r="E300" s="87" t="s">
        <v>69</v>
      </c>
      <c r="F300" s="84" t="s">
        <v>45</v>
      </c>
      <c r="G300" s="112">
        <f t="shared" si="21"/>
        <v>0</v>
      </c>
      <c r="H300" s="113">
        <f t="shared" si="22"/>
        <v>0</v>
      </c>
      <c r="I300" s="113">
        <f t="shared" si="23"/>
        <v>0</v>
      </c>
      <c r="J300" s="113">
        <f t="shared" si="24"/>
        <v>0</v>
      </c>
      <c r="K300" s="114">
        <f t="shared" si="26"/>
        <v>57</v>
      </c>
      <c r="L300" s="167">
        <v>0</v>
      </c>
      <c r="M300" s="87">
        <v>0</v>
      </c>
      <c r="N300" s="86">
        <v>0</v>
      </c>
      <c r="O300" s="86">
        <v>0</v>
      </c>
      <c r="P300" s="84">
        <v>57</v>
      </c>
      <c r="Q300" s="73">
        <v>0</v>
      </c>
      <c r="R300" s="87">
        <v>0</v>
      </c>
      <c r="S300" s="87">
        <v>0</v>
      </c>
      <c r="T300" s="87">
        <v>0</v>
      </c>
      <c r="U300" s="186">
        <v>0</v>
      </c>
      <c r="V300" s="73">
        <v>0</v>
      </c>
      <c r="W300" s="87">
        <v>0</v>
      </c>
      <c r="X300" s="87">
        <v>0</v>
      </c>
      <c r="Y300" s="87">
        <v>0</v>
      </c>
      <c r="Z300" s="169">
        <v>0</v>
      </c>
      <c r="AA300" s="73"/>
      <c r="AB300" s="87"/>
      <c r="AC300" s="171"/>
      <c r="AD300" s="171"/>
      <c r="AE300" s="169">
        <v>0</v>
      </c>
      <c r="AF300" s="73"/>
      <c r="AG300" s="87"/>
      <c r="AH300" s="87"/>
      <c r="AI300" s="87"/>
      <c r="AJ300" s="84">
        <v>0</v>
      </c>
    </row>
    <row r="301" spans="1:36" x14ac:dyDescent="0.25">
      <c r="A301" s="73">
        <v>298</v>
      </c>
      <c r="B301" s="87" t="s">
        <v>708</v>
      </c>
      <c r="C301" s="87" t="s">
        <v>264</v>
      </c>
      <c r="D301" s="87" t="s">
        <v>252</v>
      </c>
      <c r="E301" s="87" t="s">
        <v>71</v>
      </c>
      <c r="F301" s="84" t="s">
        <v>47</v>
      </c>
      <c r="G301" s="112">
        <f t="shared" si="21"/>
        <v>0</v>
      </c>
      <c r="H301" s="113">
        <f t="shared" si="22"/>
        <v>0</v>
      </c>
      <c r="I301" s="113">
        <f t="shared" si="23"/>
        <v>0</v>
      </c>
      <c r="J301" s="113">
        <f t="shared" si="24"/>
        <v>0</v>
      </c>
      <c r="K301" s="114">
        <f t="shared" si="26"/>
        <v>57</v>
      </c>
      <c r="L301" s="167">
        <v>0</v>
      </c>
      <c r="M301" s="87">
        <v>0</v>
      </c>
      <c r="N301" s="86">
        <v>0</v>
      </c>
      <c r="O301" s="86">
        <v>0</v>
      </c>
      <c r="P301" s="84">
        <v>57</v>
      </c>
      <c r="Q301" s="73">
        <v>0</v>
      </c>
      <c r="R301" s="87">
        <v>0</v>
      </c>
      <c r="S301" s="87">
        <v>0</v>
      </c>
      <c r="T301" s="87">
        <v>0</v>
      </c>
      <c r="U301" s="186">
        <v>0</v>
      </c>
      <c r="V301" s="73">
        <v>0</v>
      </c>
      <c r="W301" s="87">
        <v>0</v>
      </c>
      <c r="X301" s="87">
        <v>0</v>
      </c>
      <c r="Y301" s="87">
        <v>0</v>
      </c>
      <c r="Z301" s="169">
        <v>0</v>
      </c>
      <c r="AA301" s="73"/>
      <c r="AB301" s="87"/>
      <c r="AC301" s="171"/>
      <c r="AD301" s="171"/>
      <c r="AE301" s="169">
        <v>0</v>
      </c>
      <c r="AF301" s="73"/>
      <c r="AG301" s="87"/>
      <c r="AH301" s="87"/>
      <c r="AI301" s="87"/>
      <c r="AJ301" s="84">
        <v>0</v>
      </c>
    </row>
    <row r="302" spans="1:36" x14ac:dyDescent="0.25">
      <c r="A302" s="73">
        <v>299</v>
      </c>
      <c r="B302" s="87" t="s">
        <v>710</v>
      </c>
      <c r="C302" s="87" t="s">
        <v>161</v>
      </c>
      <c r="D302" s="87" t="s">
        <v>162</v>
      </c>
      <c r="E302" s="87" t="s">
        <v>426</v>
      </c>
      <c r="F302" s="84" t="s">
        <v>39</v>
      </c>
      <c r="G302" s="112">
        <f t="shared" si="21"/>
        <v>0</v>
      </c>
      <c r="H302" s="113">
        <f t="shared" si="22"/>
        <v>0</v>
      </c>
      <c r="I302" s="113">
        <f t="shared" si="23"/>
        <v>0</v>
      </c>
      <c r="J302" s="113">
        <f t="shared" si="24"/>
        <v>0</v>
      </c>
      <c r="K302" s="114">
        <f t="shared" si="26"/>
        <v>57</v>
      </c>
      <c r="L302" s="167">
        <v>0</v>
      </c>
      <c r="M302" s="87">
        <v>0</v>
      </c>
      <c r="N302" s="86">
        <v>0</v>
      </c>
      <c r="O302" s="86">
        <v>0</v>
      </c>
      <c r="P302" s="84">
        <v>57</v>
      </c>
      <c r="Q302" s="73">
        <v>0</v>
      </c>
      <c r="R302" s="87">
        <v>0</v>
      </c>
      <c r="S302" s="87">
        <v>0</v>
      </c>
      <c r="T302" s="87">
        <v>0</v>
      </c>
      <c r="U302" s="186">
        <v>0</v>
      </c>
      <c r="V302" s="73">
        <v>0</v>
      </c>
      <c r="W302" s="87">
        <v>0</v>
      </c>
      <c r="X302" s="87">
        <v>0</v>
      </c>
      <c r="Y302" s="87">
        <v>0</v>
      </c>
      <c r="Z302" s="169">
        <v>0</v>
      </c>
      <c r="AA302" s="73"/>
      <c r="AB302" s="87"/>
      <c r="AC302" s="171"/>
      <c r="AD302" s="171"/>
      <c r="AE302" s="169">
        <v>0</v>
      </c>
      <c r="AF302" s="73"/>
      <c r="AG302" s="87"/>
      <c r="AH302" s="87"/>
      <c r="AI302" s="87"/>
      <c r="AJ302" s="84">
        <v>0</v>
      </c>
    </row>
    <row r="303" spans="1:36" x14ac:dyDescent="0.25">
      <c r="A303" s="73">
        <v>300</v>
      </c>
      <c r="B303" s="87" t="s">
        <v>716</v>
      </c>
      <c r="C303" s="87" t="s">
        <v>351</v>
      </c>
      <c r="D303" s="87" t="s">
        <v>157</v>
      </c>
      <c r="E303" s="87" t="s">
        <v>70</v>
      </c>
      <c r="F303" s="84" t="s">
        <v>48</v>
      </c>
      <c r="G303" s="112">
        <f t="shared" si="21"/>
        <v>0</v>
      </c>
      <c r="H303" s="113">
        <f t="shared" si="22"/>
        <v>0</v>
      </c>
      <c r="I303" s="113">
        <f t="shared" si="23"/>
        <v>0</v>
      </c>
      <c r="J303" s="113">
        <f t="shared" si="24"/>
        <v>0</v>
      </c>
      <c r="K303" s="114">
        <f t="shared" si="26"/>
        <v>57</v>
      </c>
      <c r="L303" s="167">
        <v>0</v>
      </c>
      <c r="M303" s="87">
        <v>0</v>
      </c>
      <c r="N303" s="86">
        <v>0</v>
      </c>
      <c r="O303" s="86">
        <v>0</v>
      </c>
      <c r="P303" s="84">
        <v>57</v>
      </c>
      <c r="Q303" s="73">
        <v>0</v>
      </c>
      <c r="R303" s="87">
        <v>0</v>
      </c>
      <c r="S303" s="87">
        <v>0</v>
      </c>
      <c r="T303" s="87">
        <v>0</v>
      </c>
      <c r="U303" s="186">
        <v>0</v>
      </c>
      <c r="V303" s="73">
        <v>0</v>
      </c>
      <c r="W303" s="87">
        <v>0</v>
      </c>
      <c r="X303" s="87">
        <v>0</v>
      </c>
      <c r="Y303" s="87">
        <v>0</v>
      </c>
      <c r="Z303" s="169">
        <v>0</v>
      </c>
      <c r="AA303" s="73"/>
      <c r="AB303" s="87"/>
      <c r="AC303" s="171"/>
      <c r="AD303" s="171"/>
      <c r="AE303" s="169">
        <v>0</v>
      </c>
      <c r="AF303" s="73"/>
      <c r="AG303" s="87"/>
      <c r="AH303" s="87"/>
      <c r="AI303" s="87"/>
      <c r="AJ303" s="84">
        <v>0</v>
      </c>
    </row>
    <row r="304" spans="1:36" x14ac:dyDescent="0.25">
      <c r="A304" s="73">
        <v>301</v>
      </c>
      <c r="B304" s="87" t="s">
        <v>728</v>
      </c>
      <c r="C304" s="87" t="s">
        <v>98</v>
      </c>
      <c r="D304" s="87" t="s">
        <v>431</v>
      </c>
      <c r="E304" s="87" t="s">
        <v>426</v>
      </c>
      <c r="F304" s="84" t="s">
        <v>50</v>
      </c>
      <c r="G304" s="112">
        <f t="shared" si="21"/>
        <v>0</v>
      </c>
      <c r="H304" s="113">
        <f t="shared" si="22"/>
        <v>0</v>
      </c>
      <c r="I304" s="113">
        <f t="shared" si="23"/>
        <v>0</v>
      </c>
      <c r="J304" s="113">
        <f t="shared" si="24"/>
        <v>0</v>
      </c>
      <c r="K304" s="114">
        <f t="shared" si="26"/>
        <v>57</v>
      </c>
      <c r="L304" s="167">
        <v>0</v>
      </c>
      <c r="M304" s="87">
        <v>0</v>
      </c>
      <c r="N304" s="86">
        <v>0</v>
      </c>
      <c r="O304" s="86">
        <v>0</v>
      </c>
      <c r="P304" s="84">
        <v>57</v>
      </c>
      <c r="Q304" s="73">
        <v>0</v>
      </c>
      <c r="R304" s="87">
        <v>0</v>
      </c>
      <c r="S304" s="87">
        <v>0</v>
      </c>
      <c r="T304" s="87">
        <v>0</v>
      </c>
      <c r="U304" s="186">
        <v>0</v>
      </c>
      <c r="V304" s="73">
        <v>0</v>
      </c>
      <c r="W304" s="87">
        <v>0</v>
      </c>
      <c r="X304" s="87">
        <v>0</v>
      </c>
      <c r="Y304" s="87">
        <v>0</v>
      </c>
      <c r="Z304" s="169">
        <v>0</v>
      </c>
      <c r="AA304" s="73"/>
      <c r="AB304" s="87"/>
      <c r="AC304" s="171"/>
      <c r="AD304" s="171"/>
      <c r="AE304" s="169">
        <v>0</v>
      </c>
      <c r="AF304" s="73"/>
      <c r="AG304" s="87"/>
      <c r="AH304" s="87"/>
      <c r="AI304" s="87"/>
      <c r="AJ304" s="84">
        <v>0</v>
      </c>
    </row>
    <row r="305" spans="1:36" x14ac:dyDescent="0.25">
      <c r="A305" s="73">
        <v>302</v>
      </c>
      <c r="B305" s="87" t="s">
        <v>754</v>
      </c>
      <c r="C305" s="87" t="s">
        <v>95</v>
      </c>
      <c r="D305" s="87" t="s">
        <v>395</v>
      </c>
      <c r="E305" s="87" t="s">
        <v>69</v>
      </c>
      <c r="F305" s="84" t="s">
        <v>51</v>
      </c>
      <c r="G305" s="112">
        <f t="shared" si="21"/>
        <v>0</v>
      </c>
      <c r="H305" s="113">
        <f t="shared" si="22"/>
        <v>0</v>
      </c>
      <c r="I305" s="113">
        <f t="shared" si="23"/>
        <v>0</v>
      </c>
      <c r="J305" s="113">
        <f t="shared" si="24"/>
        <v>0</v>
      </c>
      <c r="K305" s="114">
        <f t="shared" si="26"/>
        <v>57</v>
      </c>
      <c r="L305" s="167">
        <v>0</v>
      </c>
      <c r="M305" s="87">
        <v>0</v>
      </c>
      <c r="N305" s="86">
        <v>0</v>
      </c>
      <c r="O305" s="86">
        <v>0</v>
      </c>
      <c r="P305" s="84">
        <v>57</v>
      </c>
      <c r="Q305" s="73">
        <v>0</v>
      </c>
      <c r="R305" s="87">
        <v>0</v>
      </c>
      <c r="S305" s="87">
        <v>0</v>
      </c>
      <c r="T305" s="87">
        <v>0</v>
      </c>
      <c r="U305" s="186">
        <v>0</v>
      </c>
      <c r="V305" s="73">
        <v>0</v>
      </c>
      <c r="W305" s="87">
        <v>0</v>
      </c>
      <c r="X305" s="87">
        <v>0</v>
      </c>
      <c r="Y305" s="87">
        <v>0</v>
      </c>
      <c r="Z305" s="169">
        <v>0</v>
      </c>
      <c r="AA305" s="73"/>
      <c r="AB305" s="87"/>
      <c r="AC305" s="171"/>
      <c r="AD305" s="171"/>
      <c r="AE305" s="169">
        <v>0</v>
      </c>
      <c r="AF305" s="73"/>
      <c r="AG305" s="87"/>
      <c r="AH305" s="87"/>
      <c r="AI305" s="87"/>
      <c r="AJ305" s="84">
        <v>0</v>
      </c>
    </row>
    <row r="306" spans="1:36" x14ac:dyDescent="0.25">
      <c r="A306" s="73">
        <v>303</v>
      </c>
      <c r="B306" s="87" t="s">
        <v>759</v>
      </c>
      <c r="C306" s="87" t="s">
        <v>454</v>
      </c>
      <c r="D306" s="87" t="s">
        <v>309</v>
      </c>
      <c r="E306" s="87" t="s">
        <v>1188</v>
      </c>
      <c r="F306" s="84" t="s">
        <v>37</v>
      </c>
      <c r="G306" s="112">
        <f t="shared" si="21"/>
        <v>0</v>
      </c>
      <c r="H306" s="113">
        <f t="shared" si="22"/>
        <v>0</v>
      </c>
      <c r="I306" s="113">
        <f t="shared" si="23"/>
        <v>0</v>
      </c>
      <c r="J306" s="113">
        <f t="shared" si="24"/>
        <v>0</v>
      </c>
      <c r="K306" s="114">
        <f t="shared" si="26"/>
        <v>57</v>
      </c>
      <c r="L306" s="167">
        <v>0</v>
      </c>
      <c r="M306" s="87">
        <v>0</v>
      </c>
      <c r="N306" s="86">
        <v>0</v>
      </c>
      <c r="O306" s="86">
        <v>0</v>
      </c>
      <c r="P306" s="84">
        <v>57</v>
      </c>
      <c r="Q306" s="73">
        <v>0</v>
      </c>
      <c r="R306" s="87">
        <v>0</v>
      </c>
      <c r="S306" s="87">
        <v>0</v>
      </c>
      <c r="T306" s="87">
        <v>0</v>
      </c>
      <c r="U306" s="186">
        <v>0</v>
      </c>
      <c r="V306" s="82">
        <v>0</v>
      </c>
      <c r="W306" s="87">
        <v>0</v>
      </c>
      <c r="X306" s="86">
        <v>0</v>
      </c>
      <c r="Y306" s="86">
        <v>0</v>
      </c>
      <c r="Z306" s="169">
        <v>0</v>
      </c>
      <c r="AA306" s="73"/>
      <c r="AB306" s="87"/>
      <c r="AC306" s="171"/>
      <c r="AD306" s="171"/>
      <c r="AE306" s="169">
        <v>0</v>
      </c>
      <c r="AF306" s="192"/>
      <c r="AG306" s="193"/>
      <c r="AH306" s="87"/>
      <c r="AI306" s="86"/>
      <c r="AJ306" s="84">
        <v>0</v>
      </c>
    </row>
    <row r="307" spans="1:36" x14ac:dyDescent="0.25">
      <c r="A307" s="73">
        <v>304</v>
      </c>
      <c r="B307" s="87" t="s">
        <v>766</v>
      </c>
      <c r="C307" s="87" t="s">
        <v>170</v>
      </c>
      <c r="D307" s="87" t="s">
        <v>157</v>
      </c>
      <c r="E307" s="87" t="s">
        <v>1188</v>
      </c>
      <c r="F307" s="84" t="s">
        <v>48</v>
      </c>
      <c r="G307" s="112">
        <f t="shared" si="21"/>
        <v>0</v>
      </c>
      <c r="H307" s="113">
        <f t="shared" si="22"/>
        <v>0</v>
      </c>
      <c r="I307" s="113">
        <f t="shared" si="23"/>
        <v>0</v>
      </c>
      <c r="J307" s="113">
        <f t="shared" si="24"/>
        <v>0</v>
      </c>
      <c r="K307" s="114">
        <f t="shared" si="26"/>
        <v>57</v>
      </c>
      <c r="L307" s="167">
        <v>0</v>
      </c>
      <c r="M307" s="87">
        <v>0</v>
      </c>
      <c r="N307" s="86">
        <v>0</v>
      </c>
      <c r="O307" s="86">
        <v>0</v>
      </c>
      <c r="P307" s="84">
        <v>57</v>
      </c>
      <c r="Q307" s="73">
        <v>0</v>
      </c>
      <c r="R307" s="87">
        <v>0</v>
      </c>
      <c r="S307" s="87">
        <v>0</v>
      </c>
      <c r="T307" s="87">
        <v>0</v>
      </c>
      <c r="U307" s="186">
        <v>0</v>
      </c>
      <c r="V307" s="82">
        <v>0</v>
      </c>
      <c r="W307" s="87">
        <v>0</v>
      </c>
      <c r="X307" s="86">
        <v>0</v>
      </c>
      <c r="Y307" s="86">
        <v>0</v>
      </c>
      <c r="Z307" s="169">
        <v>0</v>
      </c>
      <c r="AA307" s="73"/>
      <c r="AB307" s="87"/>
      <c r="AC307" s="171"/>
      <c r="AD307" s="171"/>
      <c r="AE307" s="169">
        <v>0</v>
      </c>
      <c r="AF307" s="73"/>
      <c r="AG307" s="87"/>
      <c r="AH307" s="87"/>
      <c r="AI307" s="86"/>
      <c r="AJ307" s="84">
        <v>0</v>
      </c>
    </row>
    <row r="308" spans="1:36" x14ac:dyDescent="0.25">
      <c r="A308" s="73">
        <v>305</v>
      </c>
      <c r="B308" s="87" t="s">
        <v>768</v>
      </c>
      <c r="C308" s="87" t="s">
        <v>461</v>
      </c>
      <c r="D308" s="87" t="s">
        <v>198</v>
      </c>
      <c r="E308" s="87" t="s">
        <v>70</v>
      </c>
      <c r="F308" s="84" t="s">
        <v>38</v>
      </c>
      <c r="G308" s="112">
        <f t="shared" si="21"/>
        <v>0</v>
      </c>
      <c r="H308" s="113">
        <f t="shared" si="22"/>
        <v>0</v>
      </c>
      <c r="I308" s="113">
        <f t="shared" si="23"/>
        <v>0</v>
      </c>
      <c r="J308" s="113">
        <f t="shared" si="24"/>
        <v>0</v>
      </c>
      <c r="K308" s="114">
        <f t="shared" si="26"/>
        <v>57</v>
      </c>
      <c r="L308" s="167">
        <v>0</v>
      </c>
      <c r="M308" s="87">
        <v>0</v>
      </c>
      <c r="N308" s="86">
        <v>0</v>
      </c>
      <c r="O308" s="86">
        <v>0</v>
      </c>
      <c r="P308" s="84">
        <v>57</v>
      </c>
      <c r="Q308" s="73">
        <v>0</v>
      </c>
      <c r="R308" s="87">
        <v>0</v>
      </c>
      <c r="S308" s="87">
        <v>0</v>
      </c>
      <c r="T308" s="87">
        <v>0</v>
      </c>
      <c r="U308" s="186">
        <v>0</v>
      </c>
      <c r="V308" s="82">
        <v>0</v>
      </c>
      <c r="W308" s="87">
        <v>0</v>
      </c>
      <c r="X308" s="86">
        <v>0</v>
      </c>
      <c r="Y308" s="86">
        <v>0</v>
      </c>
      <c r="Z308" s="169">
        <v>0</v>
      </c>
      <c r="AA308" s="73"/>
      <c r="AB308" s="87"/>
      <c r="AC308" s="171"/>
      <c r="AD308" s="171"/>
      <c r="AE308" s="169">
        <v>0</v>
      </c>
      <c r="AF308" s="73"/>
      <c r="AG308" s="87"/>
      <c r="AH308" s="87"/>
      <c r="AI308" s="86"/>
      <c r="AJ308" s="84">
        <v>0</v>
      </c>
    </row>
    <row r="309" spans="1:36" x14ac:dyDescent="0.25">
      <c r="A309" s="73">
        <v>306</v>
      </c>
      <c r="B309" s="87" t="s">
        <v>773</v>
      </c>
      <c r="C309" s="87" t="s">
        <v>445</v>
      </c>
      <c r="D309" s="87" t="s">
        <v>210</v>
      </c>
      <c r="E309" s="87" t="s">
        <v>68</v>
      </c>
      <c r="F309" s="84" t="s">
        <v>38</v>
      </c>
      <c r="G309" s="112">
        <f t="shared" si="21"/>
        <v>0</v>
      </c>
      <c r="H309" s="113">
        <f t="shared" si="22"/>
        <v>0</v>
      </c>
      <c r="I309" s="113">
        <f t="shared" si="23"/>
        <v>0</v>
      </c>
      <c r="J309" s="113">
        <f t="shared" si="24"/>
        <v>0</v>
      </c>
      <c r="K309" s="114">
        <f t="shared" si="26"/>
        <v>57</v>
      </c>
      <c r="L309" s="167">
        <v>0</v>
      </c>
      <c r="M309" s="87">
        <v>0</v>
      </c>
      <c r="N309" s="86">
        <v>0</v>
      </c>
      <c r="O309" s="86">
        <v>0</v>
      </c>
      <c r="P309" s="84">
        <v>57</v>
      </c>
      <c r="Q309" s="73">
        <v>0</v>
      </c>
      <c r="R309" s="87">
        <v>0</v>
      </c>
      <c r="S309" s="87">
        <v>0</v>
      </c>
      <c r="T309" s="87">
        <v>0</v>
      </c>
      <c r="U309" s="186">
        <v>0</v>
      </c>
      <c r="V309" s="73">
        <v>0</v>
      </c>
      <c r="W309" s="87">
        <v>0</v>
      </c>
      <c r="X309" s="87">
        <v>0</v>
      </c>
      <c r="Y309" s="87">
        <v>0</v>
      </c>
      <c r="Z309" s="169">
        <v>0</v>
      </c>
      <c r="AA309" s="73"/>
      <c r="AB309" s="87"/>
      <c r="AC309" s="171"/>
      <c r="AD309" s="171"/>
      <c r="AE309" s="169">
        <v>0</v>
      </c>
      <c r="AF309" s="73"/>
      <c r="AG309" s="87"/>
      <c r="AH309" s="87"/>
      <c r="AI309" s="86"/>
      <c r="AJ309" s="84">
        <v>0</v>
      </c>
    </row>
    <row r="310" spans="1:36" x14ac:dyDescent="0.25">
      <c r="A310" s="73">
        <v>307</v>
      </c>
      <c r="B310" s="87" t="s">
        <v>781</v>
      </c>
      <c r="C310" s="87" t="s">
        <v>177</v>
      </c>
      <c r="D310" s="87" t="s">
        <v>336</v>
      </c>
      <c r="E310" s="87" t="s">
        <v>69</v>
      </c>
      <c r="F310" s="84" t="s">
        <v>51</v>
      </c>
      <c r="G310" s="112">
        <f t="shared" si="21"/>
        <v>0</v>
      </c>
      <c r="H310" s="113">
        <f t="shared" si="22"/>
        <v>0</v>
      </c>
      <c r="I310" s="113">
        <f t="shared" si="23"/>
        <v>0</v>
      </c>
      <c r="J310" s="113">
        <f t="shared" si="24"/>
        <v>0</v>
      </c>
      <c r="K310" s="114">
        <f t="shared" si="26"/>
        <v>57</v>
      </c>
      <c r="L310" s="167">
        <v>0</v>
      </c>
      <c r="M310" s="87">
        <v>0</v>
      </c>
      <c r="N310" s="86">
        <v>0</v>
      </c>
      <c r="O310" s="86">
        <v>0</v>
      </c>
      <c r="P310" s="84">
        <v>57</v>
      </c>
      <c r="Q310" s="73">
        <v>0</v>
      </c>
      <c r="R310" s="87">
        <v>0</v>
      </c>
      <c r="S310" s="87">
        <v>0</v>
      </c>
      <c r="T310" s="87">
        <v>0</v>
      </c>
      <c r="U310" s="186">
        <v>0</v>
      </c>
      <c r="V310" s="73">
        <v>0</v>
      </c>
      <c r="W310" s="87">
        <v>0</v>
      </c>
      <c r="X310" s="87">
        <v>0</v>
      </c>
      <c r="Y310" s="87">
        <v>0</v>
      </c>
      <c r="Z310" s="169">
        <v>0</v>
      </c>
      <c r="AA310" s="73"/>
      <c r="AB310" s="87"/>
      <c r="AC310" s="171"/>
      <c r="AD310" s="171"/>
      <c r="AE310" s="169">
        <v>0</v>
      </c>
      <c r="AF310" s="73"/>
      <c r="AG310" s="87"/>
      <c r="AH310" s="87"/>
      <c r="AI310" s="87"/>
      <c r="AJ310" s="84">
        <v>0</v>
      </c>
    </row>
    <row r="311" spans="1:36" x14ac:dyDescent="0.25">
      <c r="A311" s="73">
        <v>308</v>
      </c>
      <c r="B311" s="87" t="s">
        <v>814</v>
      </c>
      <c r="C311" s="87" t="s">
        <v>381</v>
      </c>
      <c r="D311" s="87" t="s">
        <v>198</v>
      </c>
      <c r="E311" s="87" t="s">
        <v>1188</v>
      </c>
      <c r="F311" s="84" t="s">
        <v>38</v>
      </c>
      <c r="G311" s="112">
        <f t="shared" si="21"/>
        <v>0</v>
      </c>
      <c r="H311" s="113">
        <f t="shared" si="22"/>
        <v>0</v>
      </c>
      <c r="I311" s="113">
        <f t="shared" si="23"/>
        <v>0</v>
      </c>
      <c r="J311" s="113">
        <f t="shared" si="24"/>
        <v>0</v>
      </c>
      <c r="K311" s="114">
        <f t="shared" si="26"/>
        <v>57</v>
      </c>
      <c r="L311" s="167">
        <v>0</v>
      </c>
      <c r="M311" s="87">
        <v>0</v>
      </c>
      <c r="N311" s="86">
        <v>0</v>
      </c>
      <c r="O311" s="86">
        <v>0</v>
      </c>
      <c r="P311" s="84">
        <v>57</v>
      </c>
      <c r="Q311" s="73">
        <v>0</v>
      </c>
      <c r="R311" s="87">
        <v>0</v>
      </c>
      <c r="S311" s="87">
        <v>0</v>
      </c>
      <c r="T311" s="87">
        <v>0</v>
      </c>
      <c r="U311" s="186">
        <v>0</v>
      </c>
      <c r="V311" s="73">
        <v>0</v>
      </c>
      <c r="W311" s="87">
        <v>0</v>
      </c>
      <c r="X311" s="87">
        <v>0</v>
      </c>
      <c r="Y311" s="87">
        <v>0</v>
      </c>
      <c r="Z311" s="169">
        <v>0</v>
      </c>
      <c r="AA311" s="73"/>
      <c r="AB311" s="87"/>
      <c r="AC311" s="171"/>
      <c r="AD311" s="171"/>
      <c r="AE311" s="169">
        <v>0</v>
      </c>
      <c r="AF311" s="73"/>
      <c r="AG311" s="87"/>
      <c r="AH311" s="87"/>
      <c r="AI311" s="87"/>
      <c r="AJ311" s="84">
        <v>0</v>
      </c>
    </row>
    <row r="312" spans="1:36" x14ac:dyDescent="0.25">
      <c r="A312" s="73">
        <v>309</v>
      </c>
      <c r="B312" s="87" t="s">
        <v>854</v>
      </c>
      <c r="C312" s="87" t="s">
        <v>465</v>
      </c>
      <c r="D312" s="87" t="s">
        <v>157</v>
      </c>
      <c r="E312" s="87" t="s">
        <v>1185</v>
      </c>
      <c r="F312" s="84" t="s">
        <v>48</v>
      </c>
      <c r="G312" s="112">
        <f t="shared" si="21"/>
        <v>0</v>
      </c>
      <c r="H312" s="113">
        <f t="shared" si="22"/>
        <v>0</v>
      </c>
      <c r="I312" s="113">
        <f t="shared" si="23"/>
        <v>0</v>
      </c>
      <c r="J312" s="113">
        <f t="shared" si="24"/>
        <v>0</v>
      </c>
      <c r="K312" s="114">
        <f t="shared" si="26"/>
        <v>57</v>
      </c>
      <c r="L312" s="167">
        <v>0</v>
      </c>
      <c r="M312" s="87">
        <v>0</v>
      </c>
      <c r="N312" s="86">
        <v>0</v>
      </c>
      <c r="O312" s="86">
        <v>0</v>
      </c>
      <c r="P312" s="84">
        <v>57</v>
      </c>
      <c r="Q312" s="73">
        <v>0</v>
      </c>
      <c r="R312" s="87">
        <v>0</v>
      </c>
      <c r="S312" s="87">
        <v>0</v>
      </c>
      <c r="T312" s="87">
        <v>0</v>
      </c>
      <c r="U312" s="186">
        <v>0</v>
      </c>
      <c r="V312" s="73">
        <v>0</v>
      </c>
      <c r="W312" s="87">
        <v>0</v>
      </c>
      <c r="X312" s="87">
        <v>0</v>
      </c>
      <c r="Y312" s="87">
        <v>0</v>
      </c>
      <c r="Z312" s="169">
        <v>0</v>
      </c>
      <c r="AA312" s="73"/>
      <c r="AB312" s="87"/>
      <c r="AC312" s="171"/>
      <c r="AD312" s="171"/>
      <c r="AE312" s="169">
        <v>0</v>
      </c>
      <c r="AF312" s="73"/>
      <c r="AG312" s="87"/>
      <c r="AH312" s="87"/>
      <c r="AI312" s="87"/>
      <c r="AJ312" s="84">
        <v>0</v>
      </c>
    </row>
    <row r="313" spans="1:36" x14ac:dyDescent="0.25">
      <c r="A313" s="73">
        <v>310</v>
      </c>
      <c r="B313" s="87" t="s">
        <v>959</v>
      </c>
      <c r="C313" s="87" t="s">
        <v>967</v>
      </c>
      <c r="D313" s="87" t="s">
        <v>158</v>
      </c>
      <c r="E313" s="87" t="s">
        <v>69</v>
      </c>
      <c r="F313" s="84" t="s">
        <v>51</v>
      </c>
      <c r="G313" s="112">
        <f t="shared" si="21"/>
        <v>0</v>
      </c>
      <c r="H313" s="113">
        <f t="shared" si="22"/>
        <v>0</v>
      </c>
      <c r="I313" s="113">
        <f t="shared" si="23"/>
        <v>0</v>
      </c>
      <c r="J313" s="113">
        <f t="shared" si="24"/>
        <v>0</v>
      </c>
      <c r="K313" s="114">
        <f t="shared" si="26"/>
        <v>57</v>
      </c>
      <c r="L313" s="167">
        <v>0</v>
      </c>
      <c r="M313" s="87">
        <v>0</v>
      </c>
      <c r="N313" s="86">
        <v>0</v>
      </c>
      <c r="O313" s="86">
        <v>0</v>
      </c>
      <c r="P313" s="84">
        <v>57</v>
      </c>
      <c r="Q313" s="73">
        <v>0</v>
      </c>
      <c r="R313" s="87">
        <v>0</v>
      </c>
      <c r="S313" s="87">
        <v>0</v>
      </c>
      <c r="T313" s="87">
        <v>0</v>
      </c>
      <c r="U313" s="186">
        <v>0</v>
      </c>
      <c r="V313" s="73">
        <v>0</v>
      </c>
      <c r="W313" s="87">
        <v>0</v>
      </c>
      <c r="X313" s="87">
        <v>0</v>
      </c>
      <c r="Y313" s="87">
        <v>0</v>
      </c>
      <c r="Z313" s="169">
        <v>0</v>
      </c>
      <c r="AA313" s="73"/>
      <c r="AB313" s="87"/>
      <c r="AC313" s="171"/>
      <c r="AD313" s="171"/>
      <c r="AE313" s="169">
        <v>0</v>
      </c>
      <c r="AF313" s="73"/>
      <c r="AG313" s="87"/>
      <c r="AH313" s="87"/>
      <c r="AI313" s="87"/>
      <c r="AJ313" s="84">
        <v>0</v>
      </c>
    </row>
    <row r="314" spans="1:36" x14ac:dyDescent="0.25">
      <c r="A314" s="73">
        <v>311</v>
      </c>
      <c r="B314" s="87" t="s">
        <v>964</v>
      </c>
      <c r="C314" s="87" t="s">
        <v>973</v>
      </c>
      <c r="D314" s="87" t="s">
        <v>974</v>
      </c>
      <c r="E314" s="87" t="s">
        <v>69</v>
      </c>
      <c r="F314" s="84" t="s">
        <v>45</v>
      </c>
      <c r="G314" s="112">
        <f t="shared" si="21"/>
        <v>0</v>
      </c>
      <c r="H314" s="113">
        <f t="shared" si="22"/>
        <v>0</v>
      </c>
      <c r="I314" s="113">
        <f t="shared" si="23"/>
        <v>0</v>
      </c>
      <c r="J314" s="113">
        <f t="shared" si="24"/>
        <v>0</v>
      </c>
      <c r="K314" s="114">
        <f t="shared" si="26"/>
        <v>57</v>
      </c>
      <c r="L314" s="167">
        <v>0</v>
      </c>
      <c r="M314" s="87">
        <v>0</v>
      </c>
      <c r="N314" s="86">
        <v>0</v>
      </c>
      <c r="O314" s="86">
        <v>0</v>
      </c>
      <c r="P314" s="84">
        <v>57</v>
      </c>
      <c r="Q314" s="73">
        <v>0</v>
      </c>
      <c r="R314" s="87">
        <v>0</v>
      </c>
      <c r="S314" s="87">
        <v>0</v>
      </c>
      <c r="T314" s="87">
        <v>0</v>
      </c>
      <c r="U314" s="186">
        <v>0</v>
      </c>
      <c r="V314" s="73">
        <v>0</v>
      </c>
      <c r="W314" s="87">
        <v>0</v>
      </c>
      <c r="X314" s="87">
        <v>0</v>
      </c>
      <c r="Y314" s="87">
        <v>0</v>
      </c>
      <c r="Z314" s="169">
        <v>0</v>
      </c>
      <c r="AA314" s="73"/>
      <c r="AB314" s="87"/>
      <c r="AC314" s="171"/>
      <c r="AD314" s="171"/>
      <c r="AE314" s="169">
        <v>0</v>
      </c>
      <c r="AF314" s="73"/>
      <c r="AG314" s="87"/>
      <c r="AH314" s="87"/>
      <c r="AI314" s="87"/>
      <c r="AJ314" s="84">
        <v>0</v>
      </c>
    </row>
    <row r="315" spans="1:36" x14ac:dyDescent="0.25">
      <c r="A315" s="73">
        <v>312</v>
      </c>
      <c r="B315" s="87" t="s">
        <v>999</v>
      </c>
      <c r="C315" s="87" t="s">
        <v>1004</v>
      </c>
      <c r="D315" s="87" t="s">
        <v>350</v>
      </c>
      <c r="E315" s="87" t="s">
        <v>1185</v>
      </c>
      <c r="F315" s="84" t="s">
        <v>48</v>
      </c>
      <c r="G315" s="112">
        <f t="shared" si="21"/>
        <v>0</v>
      </c>
      <c r="H315" s="113">
        <f t="shared" si="22"/>
        <v>0</v>
      </c>
      <c r="I315" s="113">
        <f t="shared" si="23"/>
        <v>0</v>
      </c>
      <c r="J315" s="113">
        <f t="shared" si="24"/>
        <v>0</v>
      </c>
      <c r="K315" s="114">
        <f t="shared" si="26"/>
        <v>57</v>
      </c>
      <c r="L315" s="167">
        <v>0</v>
      </c>
      <c r="M315" s="87">
        <v>0</v>
      </c>
      <c r="N315" s="86">
        <v>0</v>
      </c>
      <c r="O315" s="86">
        <v>0</v>
      </c>
      <c r="P315" s="84">
        <v>57</v>
      </c>
      <c r="Q315" s="73">
        <v>0</v>
      </c>
      <c r="R315" s="87">
        <v>0</v>
      </c>
      <c r="S315" s="87">
        <v>0</v>
      </c>
      <c r="T315" s="87">
        <v>0</v>
      </c>
      <c r="U315" s="186">
        <v>0</v>
      </c>
      <c r="V315" s="73">
        <v>0</v>
      </c>
      <c r="W315" s="87">
        <v>0</v>
      </c>
      <c r="X315" s="87">
        <v>0</v>
      </c>
      <c r="Y315" s="87">
        <v>0</v>
      </c>
      <c r="Z315" s="169">
        <v>0</v>
      </c>
      <c r="AA315" s="73"/>
      <c r="AB315" s="87"/>
      <c r="AC315" s="171"/>
      <c r="AD315" s="171"/>
      <c r="AE315" s="169">
        <v>0</v>
      </c>
      <c r="AF315" s="73"/>
      <c r="AG315" s="87"/>
      <c r="AH315" s="87"/>
      <c r="AI315" s="87"/>
      <c r="AJ315" s="84">
        <v>0</v>
      </c>
    </row>
    <row r="316" spans="1:36" x14ac:dyDescent="0.25">
      <c r="A316" s="73">
        <v>313</v>
      </c>
      <c r="B316" s="87" t="s">
        <v>1079</v>
      </c>
      <c r="C316" s="87" t="s">
        <v>1088</v>
      </c>
      <c r="D316" s="87" t="s">
        <v>1142</v>
      </c>
      <c r="E316" s="87" t="s">
        <v>69</v>
      </c>
      <c r="F316" s="84" t="s">
        <v>50</v>
      </c>
      <c r="G316" s="112">
        <f t="shared" si="21"/>
        <v>0</v>
      </c>
      <c r="H316" s="113">
        <f t="shared" si="22"/>
        <v>0</v>
      </c>
      <c r="I316" s="113">
        <f t="shared" si="23"/>
        <v>0</v>
      </c>
      <c r="J316" s="113">
        <f t="shared" si="24"/>
        <v>0</v>
      </c>
      <c r="K316" s="114">
        <f t="shared" si="26"/>
        <v>57</v>
      </c>
      <c r="L316" s="167">
        <v>0</v>
      </c>
      <c r="M316" s="87">
        <v>0</v>
      </c>
      <c r="N316" s="86">
        <v>0</v>
      </c>
      <c r="O316" s="86">
        <v>0</v>
      </c>
      <c r="P316" s="84">
        <v>57</v>
      </c>
      <c r="Q316" s="73">
        <v>0</v>
      </c>
      <c r="R316" s="87">
        <v>0</v>
      </c>
      <c r="S316" s="87">
        <v>0</v>
      </c>
      <c r="T316" s="87">
        <v>0</v>
      </c>
      <c r="U316" s="186">
        <v>0</v>
      </c>
      <c r="V316" s="73">
        <v>0</v>
      </c>
      <c r="W316" s="87">
        <v>0</v>
      </c>
      <c r="X316" s="87">
        <v>0</v>
      </c>
      <c r="Y316" s="87">
        <v>0</v>
      </c>
      <c r="Z316" s="169">
        <v>0</v>
      </c>
      <c r="AA316" s="73"/>
      <c r="AB316" s="87"/>
      <c r="AC316" s="171"/>
      <c r="AD316" s="171"/>
      <c r="AE316" s="169">
        <v>0</v>
      </c>
      <c r="AF316" s="73"/>
      <c r="AG316" s="87"/>
      <c r="AH316" s="87"/>
      <c r="AI316" s="87"/>
      <c r="AJ316" s="84">
        <v>0</v>
      </c>
    </row>
    <row r="317" spans="1:36" x14ac:dyDescent="0.25">
      <c r="A317" s="73">
        <v>314</v>
      </c>
      <c r="B317" s="87" t="s">
        <v>1101</v>
      </c>
      <c r="C317" s="87" t="s">
        <v>1107</v>
      </c>
      <c r="D317" s="87" t="s">
        <v>968</v>
      </c>
      <c r="E317" s="87" t="s">
        <v>69</v>
      </c>
      <c r="F317" s="84" t="s">
        <v>49</v>
      </c>
      <c r="G317" s="112">
        <f t="shared" si="21"/>
        <v>0</v>
      </c>
      <c r="H317" s="113">
        <f t="shared" si="22"/>
        <v>0</v>
      </c>
      <c r="I317" s="113">
        <f t="shared" si="23"/>
        <v>0</v>
      </c>
      <c r="J317" s="113">
        <f t="shared" si="24"/>
        <v>0</v>
      </c>
      <c r="K317" s="114">
        <f t="shared" si="26"/>
        <v>57</v>
      </c>
      <c r="L317" s="167">
        <v>0</v>
      </c>
      <c r="M317" s="87">
        <v>0</v>
      </c>
      <c r="N317" s="86">
        <v>0</v>
      </c>
      <c r="O317" s="86">
        <v>0</v>
      </c>
      <c r="P317" s="84">
        <v>57</v>
      </c>
      <c r="Q317" s="73">
        <v>0</v>
      </c>
      <c r="R317" s="87">
        <v>0</v>
      </c>
      <c r="S317" s="87">
        <v>0</v>
      </c>
      <c r="T317" s="87">
        <v>0</v>
      </c>
      <c r="U317" s="186">
        <v>0</v>
      </c>
      <c r="V317" s="73">
        <v>0</v>
      </c>
      <c r="W317" s="87">
        <v>0</v>
      </c>
      <c r="X317" s="87">
        <v>0</v>
      </c>
      <c r="Y317" s="87">
        <v>0</v>
      </c>
      <c r="Z317" s="169">
        <v>0</v>
      </c>
      <c r="AA317" s="73"/>
      <c r="AB317" s="87"/>
      <c r="AC317" s="171"/>
      <c r="AD317" s="171"/>
      <c r="AE317" s="169">
        <v>0</v>
      </c>
      <c r="AF317" s="73"/>
      <c r="AG317" s="87"/>
      <c r="AH317" s="87"/>
      <c r="AI317" s="87"/>
      <c r="AJ317" s="84">
        <v>0</v>
      </c>
    </row>
    <row r="318" spans="1:36" x14ac:dyDescent="0.25">
      <c r="A318" s="73">
        <v>315</v>
      </c>
      <c r="B318" s="87" t="s">
        <v>1113</v>
      </c>
      <c r="C318" s="87" t="s">
        <v>1120</v>
      </c>
      <c r="D318" s="87" t="s">
        <v>1121</v>
      </c>
      <c r="E318" s="87" t="s">
        <v>1188</v>
      </c>
      <c r="F318" s="84" t="s">
        <v>50</v>
      </c>
      <c r="G318" s="112">
        <f t="shared" si="21"/>
        <v>0</v>
      </c>
      <c r="H318" s="113">
        <f t="shared" si="22"/>
        <v>0</v>
      </c>
      <c r="I318" s="113">
        <f t="shared" si="23"/>
        <v>0</v>
      </c>
      <c r="J318" s="113">
        <f t="shared" si="24"/>
        <v>0</v>
      </c>
      <c r="K318" s="114">
        <f t="shared" si="26"/>
        <v>57</v>
      </c>
      <c r="L318" s="167">
        <v>0</v>
      </c>
      <c r="M318" s="87">
        <v>0</v>
      </c>
      <c r="N318" s="86">
        <v>0</v>
      </c>
      <c r="O318" s="86">
        <v>0</v>
      </c>
      <c r="P318" s="84">
        <v>57</v>
      </c>
      <c r="Q318" s="73">
        <v>0</v>
      </c>
      <c r="R318" s="87">
        <v>0</v>
      </c>
      <c r="S318" s="87">
        <v>0</v>
      </c>
      <c r="T318" s="87">
        <v>0</v>
      </c>
      <c r="U318" s="186">
        <v>0</v>
      </c>
      <c r="V318" s="73">
        <v>0</v>
      </c>
      <c r="W318" s="87">
        <v>0</v>
      </c>
      <c r="X318" s="87">
        <v>0</v>
      </c>
      <c r="Y318" s="87">
        <v>0</v>
      </c>
      <c r="Z318" s="169">
        <v>0</v>
      </c>
      <c r="AA318" s="73"/>
      <c r="AB318" s="87"/>
      <c r="AC318" s="171"/>
      <c r="AD318" s="171"/>
      <c r="AE318" s="169">
        <v>0</v>
      </c>
      <c r="AF318" s="73"/>
      <c r="AG318" s="87"/>
      <c r="AH318" s="87"/>
      <c r="AI318" s="87"/>
      <c r="AJ318" s="84">
        <v>0</v>
      </c>
    </row>
    <row r="319" spans="1:36" x14ac:dyDescent="0.25">
      <c r="A319" s="73">
        <v>316</v>
      </c>
      <c r="B319" s="87" t="s">
        <v>1114</v>
      </c>
      <c r="C319" s="87" t="s">
        <v>127</v>
      </c>
      <c r="D319" s="87" t="s">
        <v>1121</v>
      </c>
      <c r="E319" s="87" t="s">
        <v>69</v>
      </c>
      <c r="F319" s="84" t="s">
        <v>50</v>
      </c>
      <c r="G319" s="112">
        <f t="shared" si="21"/>
        <v>0</v>
      </c>
      <c r="H319" s="113">
        <f t="shared" si="22"/>
        <v>0</v>
      </c>
      <c r="I319" s="113">
        <f t="shared" si="23"/>
        <v>0</v>
      </c>
      <c r="J319" s="113">
        <f t="shared" si="24"/>
        <v>0</v>
      </c>
      <c r="K319" s="114">
        <f t="shared" si="26"/>
        <v>57</v>
      </c>
      <c r="L319" s="167">
        <v>0</v>
      </c>
      <c r="M319" s="87">
        <v>0</v>
      </c>
      <c r="N319" s="86">
        <v>0</v>
      </c>
      <c r="O319" s="86">
        <v>0</v>
      </c>
      <c r="P319" s="84">
        <v>57</v>
      </c>
      <c r="Q319" s="73">
        <v>0</v>
      </c>
      <c r="R319" s="87">
        <v>0</v>
      </c>
      <c r="S319" s="87">
        <v>0</v>
      </c>
      <c r="T319" s="87">
        <v>0</v>
      </c>
      <c r="U319" s="186">
        <v>0</v>
      </c>
      <c r="V319" s="73">
        <v>0</v>
      </c>
      <c r="W319" s="87">
        <v>0</v>
      </c>
      <c r="X319" s="87">
        <v>0</v>
      </c>
      <c r="Y319" s="87">
        <v>0</v>
      </c>
      <c r="Z319" s="169">
        <v>0</v>
      </c>
      <c r="AA319" s="73"/>
      <c r="AB319" s="87"/>
      <c r="AC319" s="171"/>
      <c r="AD319" s="171"/>
      <c r="AE319" s="169">
        <v>0</v>
      </c>
      <c r="AF319" s="73"/>
      <c r="AG319" s="87"/>
      <c r="AH319" s="87"/>
      <c r="AI319" s="87"/>
      <c r="AJ319" s="84">
        <v>0</v>
      </c>
    </row>
    <row r="320" spans="1:36" x14ac:dyDescent="0.25">
      <c r="A320" s="73">
        <v>317</v>
      </c>
      <c r="B320" s="87" t="s">
        <v>1139</v>
      </c>
      <c r="C320" s="87" t="s">
        <v>1153</v>
      </c>
      <c r="D320" s="87" t="s">
        <v>276</v>
      </c>
      <c r="E320" s="87" t="s">
        <v>426</v>
      </c>
      <c r="F320" s="84" t="s">
        <v>46</v>
      </c>
      <c r="G320" s="112">
        <f t="shared" si="21"/>
        <v>0</v>
      </c>
      <c r="H320" s="113">
        <f t="shared" si="22"/>
        <v>0</v>
      </c>
      <c r="I320" s="113">
        <f t="shared" si="23"/>
        <v>0</v>
      </c>
      <c r="J320" s="113">
        <f t="shared" si="24"/>
        <v>0</v>
      </c>
      <c r="K320" s="114">
        <f t="shared" si="26"/>
        <v>57</v>
      </c>
      <c r="L320" s="167">
        <v>0</v>
      </c>
      <c r="M320" s="87">
        <v>0</v>
      </c>
      <c r="N320" s="86">
        <v>0</v>
      </c>
      <c r="O320" s="86">
        <v>0</v>
      </c>
      <c r="P320" s="84">
        <v>57</v>
      </c>
      <c r="Q320" s="73">
        <v>0</v>
      </c>
      <c r="R320" s="87">
        <v>0</v>
      </c>
      <c r="S320" s="87">
        <v>0</v>
      </c>
      <c r="T320" s="87">
        <v>0</v>
      </c>
      <c r="U320" s="186">
        <v>0</v>
      </c>
      <c r="V320" s="73">
        <v>0</v>
      </c>
      <c r="W320" s="87">
        <v>0</v>
      </c>
      <c r="X320" s="87">
        <v>0</v>
      </c>
      <c r="Y320" s="87">
        <v>0</v>
      </c>
      <c r="Z320" s="169">
        <v>0</v>
      </c>
      <c r="AA320" s="73"/>
      <c r="AB320" s="87"/>
      <c r="AC320" s="171"/>
      <c r="AD320" s="171"/>
      <c r="AE320" s="169">
        <v>0</v>
      </c>
      <c r="AF320" s="73"/>
      <c r="AG320" s="87"/>
      <c r="AH320" s="87"/>
      <c r="AI320" s="87"/>
      <c r="AJ320" s="84">
        <v>0</v>
      </c>
    </row>
    <row r="321" spans="1:36" x14ac:dyDescent="0.25">
      <c r="A321" s="73">
        <v>318</v>
      </c>
      <c r="B321" s="87" t="s">
        <v>1145</v>
      </c>
      <c r="C321" s="87" t="s">
        <v>196</v>
      </c>
      <c r="D321" s="87" t="s">
        <v>158</v>
      </c>
      <c r="E321" s="87" t="s">
        <v>69</v>
      </c>
      <c r="F321" s="84" t="s">
        <v>45</v>
      </c>
      <c r="G321" s="112">
        <f t="shared" si="21"/>
        <v>0</v>
      </c>
      <c r="H321" s="113">
        <f t="shared" si="22"/>
        <v>0</v>
      </c>
      <c r="I321" s="113">
        <f t="shared" si="23"/>
        <v>0</v>
      </c>
      <c r="J321" s="113">
        <f t="shared" si="24"/>
        <v>0</v>
      </c>
      <c r="K321" s="114">
        <f t="shared" si="26"/>
        <v>57</v>
      </c>
      <c r="L321" s="167">
        <v>0</v>
      </c>
      <c r="M321" s="87">
        <v>0</v>
      </c>
      <c r="N321" s="86">
        <v>0</v>
      </c>
      <c r="O321" s="86">
        <v>0</v>
      </c>
      <c r="P321" s="84">
        <v>57</v>
      </c>
      <c r="Q321" s="73">
        <v>0</v>
      </c>
      <c r="R321" s="87">
        <v>0</v>
      </c>
      <c r="S321" s="87">
        <v>0</v>
      </c>
      <c r="T321" s="87">
        <v>0</v>
      </c>
      <c r="U321" s="186">
        <v>0</v>
      </c>
      <c r="V321" s="73">
        <v>0</v>
      </c>
      <c r="W321" s="87">
        <v>0</v>
      </c>
      <c r="X321" s="87">
        <v>0</v>
      </c>
      <c r="Y321" s="87">
        <v>0</v>
      </c>
      <c r="Z321" s="169">
        <v>0</v>
      </c>
      <c r="AA321" s="73"/>
      <c r="AB321" s="87"/>
      <c r="AC321" s="171"/>
      <c r="AD321" s="171"/>
      <c r="AE321" s="169">
        <v>0</v>
      </c>
      <c r="AF321" s="73"/>
      <c r="AG321" s="87"/>
      <c r="AH321" s="87"/>
      <c r="AI321" s="87"/>
      <c r="AJ321" s="84">
        <v>0</v>
      </c>
    </row>
    <row r="322" spans="1:36" x14ac:dyDescent="0.25">
      <c r="A322" s="73">
        <v>319</v>
      </c>
      <c r="B322" s="87" t="s">
        <v>1146</v>
      </c>
      <c r="C322" s="87" t="s">
        <v>1155</v>
      </c>
      <c r="D322" s="87" t="s">
        <v>92</v>
      </c>
      <c r="E322" s="87" t="s">
        <v>1188</v>
      </c>
      <c r="F322" s="84" t="s">
        <v>45</v>
      </c>
      <c r="G322" s="112">
        <f t="shared" si="21"/>
        <v>0</v>
      </c>
      <c r="H322" s="113">
        <f t="shared" si="22"/>
        <v>0</v>
      </c>
      <c r="I322" s="113">
        <f t="shared" si="23"/>
        <v>0</v>
      </c>
      <c r="J322" s="113">
        <f t="shared" si="24"/>
        <v>0</v>
      </c>
      <c r="K322" s="114">
        <f t="shared" si="26"/>
        <v>57</v>
      </c>
      <c r="L322" s="167">
        <v>0</v>
      </c>
      <c r="M322" s="87">
        <v>0</v>
      </c>
      <c r="N322" s="86">
        <v>0</v>
      </c>
      <c r="O322" s="86">
        <v>0</v>
      </c>
      <c r="P322" s="84">
        <v>57</v>
      </c>
      <c r="Q322" s="73">
        <v>0</v>
      </c>
      <c r="R322" s="87">
        <v>0</v>
      </c>
      <c r="S322" s="87">
        <v>0</v>
      </c>
      <c r="T322" s="87">
        <v>0</v>
      </c>
      <c r="U322" s="186">
        <v>0</v>
      </c>
      <c r="V322" s="73">
        <v>0</v>
      </c>
      <c r="W322" s="87">
        <v>0</v>
      </c>
      <c r="X322" s="87">
        <v>0</v>
      </c>
      <c r="Y322" s="87">
        <v>0</v>
      </c>
      <c r="Z322" s="169">
        <v>0</v>
      </c>
      <c r="AA322" s="73"/>
      <c r="AB322" s="87"/>
      <c r="AC322" s="171"/>
      <c r="AD322" s="171"/>
      <c r="AE322" s="169">
        <v>0</v>
      </c>
      <c r="AF322" s="73"/>
      <c r="AG322" s="87"/>
      <c r="AH322" s="87"/>
      <c r="AI322" s="87"/>
      <c r="AJ322" s="84">
        <v>0</v>
      </c>
    </row>
    <row r="323" spans="1:36" x14ac:dyDescent="0.25">
      <c r="A323" s="73">
        <v>320</v>
      </c>
      <c r="B323" s="87" t="s">
        <v>1150</v>
      </c>
      <c r="C323" s="87" t="s">
        <v>130</v>
      </c>
      <c r="D323" s="87" t="s">
        <v>131</v>
      </c>
      <c r="E323" s="87" t="s">
        <v>70</v>
      </c>
      <c r="F323" s="84" t="s">
        <v>50</v>
      </c>
      <c r="G323" s="112">
        <f t="shared" si="21"/>
        <v>0</v>
      </c>
      <c r="H323" s="113">
        <f t="shared" si="22"/>
        <v>0</v>
      </c>
      <c r="I323" s="113">
        <f t="shared" si="23"/>
        <v>0</v>
      </c>
      <c r="J323" s="113">
        <f t="shared" si="24"/>
        <v>0</v>
      </c>
      <c r="K323" s="114">
        <f t="shared" si="26"/>
        <v>57</v>
      </c>
      <c r="L323" s="167">
        <v>0</v>
      </c>
      <c r="M323" s="87">
        <v>0</v>
      </c>
      <c r="N323" s="86">
        <v>0</v>
      </c>
      <c r="O323" s="86">
        <v>0</v>
      </c>
      <c r="P323" s="84">
        <v>57</v>
      </c>
      <c r="Q323" s="73">
        <v>0</v>
      </c>
      <c r="R323" s="87">
        <v>0</v>
      </c>
      <c r="S323" s="87">
        <v>0</v>
      </c>
      <c r="T323" s="87">
        <v>0</v>
      </c>
      <c r="U323" s="186">
        <v>0</v>
      </c>
      <c r="V323" s="73">
        <v>0</v>
      </c>
      <c r="W323" s="87">
        <v>0</v>
      </c>
      <c r="X323" s="87">
        <v>0</v>
      </c>
      <c r="Y323" s="87">
        <v>0</v>
      </c>
      <c r="Z323" s="169">
        <v>0</v>
      </c>
      <c r="AA323" s="73"/>
      <c r="AB323" s="87"/>
      <c r="AC323" s="171"/>
      <c r="AD323" s="171"/>
      <c r="AE323" s="169">
        <v>0</v>
      </c>
      <c r="AF323" s="73"/>
      <c r="AG323" s="87"/>
      <c r="AH323" s="87"/>
      <c r="AI323" s="87"/>
      <c r="AJ323" s="84">
        <v>0</v>
      </c>
    </row>
    <row r="324" spans="1:36" x14ac:dyDescent="0.25">
      <c r="A324" s="73">
        <v>321</v>
      </c>
      <c r="B324" s="87" t="s">
        <v>1151</v>
      </c>
      <c r="C324" s="87" t="s">
        <v>375</v>
      </c>
      <c r="D324" s="87" t="s">
        <v>1165</v>
      </c>
      <c r="E324" s="87" t="s">
        <v>71</v>
      </c>
      <c r="F324" s="84" t="s">
        <v>50</v>
      </c>
      <c r="G324" s="112">
        <f t="shared" ref="G324:G341" si="27">SUM(V324,Q324,L324,AA324,AF324)</f>
        <v>0</v>
      </c>
      <c r="H324" s="113">
        <f t="shared" ref="H324:H341" si="28">SUM(W324,R324,M324,AB324,AG324)</f>
        <v>0</v>
      </c>
      <c r="I324" s="113">
        <f t="shared" ref="I324:I341" si="29">SUM(X324,S324,N324,AC324,AH324)</f>
        <v>0</v>
      </c>
      <c r="J324" s="113">
        <f t="shared" ref="J324:J341" si="30">SUM(Y324,T324,O324,AD324,AI324)</f>
        <v>0</v>
      </c>
      <c r="K324" s="114">
        <f t="shared" si="26"/>
        <v>57</v>
      </c>
      <c r="L324" s="167">
        <v>0</v>
      </c>
      <c r="M324" s="87">
        <v>0</v>
      </c>
      <c r="N324" s="86">
        <v>0</v>
      </c>
      <c r="O324" s="86">
        <v>0</v>
      </c>
      <c r="P324" s="84">
        <v>57</v>
      </c>
      <c r="Q324" s="73">
        <v>0</v>
      </c>
      <c r="R324" s="87">
        <v>0</v>
      </c>
      <c r="S324" s="87">
        <v>0</v>
      </c>
      <c r="T324" s="87">
        <v>0</v>
      </c>
      <c r="U324" s="186">
        <v>0</v>
      </c>
      <c r="V324" s="73">
        <v>0</v>
      </c>
      <c r="W324" s="87">
        <v>0</v>
      </c>
      <c r="X324" s="87">
        <v>0</v>
      </c>
      <c r="Y324" s="87">
        <v>0</v>
      </c>
      <c r="Z324" s="169">
        <v>0</v>
      </c>
      <c r="AA324" s="73"/>
      <c r="AB324" s="87"/>
      <c r="AC324" s="171"/>
      <c r="AD324" s="171"/>
      <c r="AE324" s="169">
        <v>0</v>
      </c>
      <c r="AF324" s="73"/>
      <c r="AG324" s="87"/>
      <c r="AH324" s="87"/>
      <c r="AI324" s="87"/>
      <c r="AJ324" s="84">
        <v>0</v>
      </c>
    </row>
    <row r="325" spans="1:36" x14ac:dyDescent="0.25">
      <c r="A325" s="73">
        <v>322</v>
      </c>
      <c r="B325" s="87" t="s">
        <v>1152</v>
      </c>
      <c r="C325" s="87" t="s">
        <v>1166</v>
      </c>
      <c r="D325" s="87" t="s">
        <v>366</v>
      </c>
      <c r="E325" s="87" t="s">
        <v>67</v>
      </c>
      <c r="F325" s="84" t="s">
        <v>50</v>
      </c>
      <c r="G325" s="112">
        <f t="shared" si="27"/>
        <v>0</v>
      </c>
      <c r="H325" s="113">
        <f t="shared" si="28"/>
        <v>0</v>
      </c>
      <c r="I325" s="113">
        <f t="shared" si="29"/>
        <v>0</v>
      </c>
      <c r="J325" s="113">
        <f t="shared" si="30"/>
        <v>0</v>
      </c>
      <c r="K325" s="114">
        <f t="shared" si="26"/>
        <v>57</v>
      </c>
      <c r="L325" s="167">
        <v>0</v>
      </c>
      <c r="M325" s="87">
        <v>0</v>
      </c>
      <c r="N325" s="86">
        <v>0</v>
      </c>
      <c r="O325" s="86">
        <v>0</v>
      </c>
      <c r="P325" s="84">
        <v>57</v>
      </c>
      <c r="Q325" s="73">
        <v>0</v>
      </c>
      <c r="R325" s="87">
        <v>0</v>
      </c>
      <c r="S325" s="87">
        <v>0</v>
      </c>
      <c r="T325" s="87">
        <v>0</v>
      </c>
      <c r="U325" s="186">
        <v>0</v>
      </c>
      <c r="V325" s="73">
        <v>0</v>
      </c>
      <c r="W325" s="87">
        <v>0</v>
      </c>
      <c r="X325" s="87">
        <v>0</v>
      </c>
      <c r="Y325" s="87">
        <v>0</v>
      </c>
      <c r="Z325" s="169">
        <v>0</v>
      </c>
      <c r="AA325" s="73"/>
      <c r="AB325" s="87"/>
      <c r="AC325" s="171"/>
      <c r="AD325" s="171"/>
      <c r="AE325" s="169">
        <v>0</v>
      </c>
      <c r="AF325" s="73"/>
      <c r="AG325" s="87"/>
      <c r="AH325" s="87"/>
      <c r="AI325" s="87"/>
      <c r="AJ325" s="84">
        <v>0</v>
      </c>
    </row>
    <row r="326" spans="1:36" x14ac:dyDescent="0.25">
      <c r="A326" s="73">
        <v>323</v>
      </c>
      <c r="B326" s="87" t="s">
        <v>1162</v>
      </c>
      <c r="C326" s="87" t="s">
        <v>361</v>
      </c>
      <c r="D326" s="87" t="s">
        <v>188</v>
      </c>
      <c r="E326" s="87" t="s">
        <v>69</v>
      </c>
      <c r="F326" s="84" t="s">
        <v>51</v>
      </c>
      <c r="G326" s="112">
        <f t="shared" si="27"/>
        <v>0</v>
      </c>
      <c r="H326" s="113">
        <f t="shared" si="28"/>
        <v>0</v>
      </c>
      <c r="I326" s="113">
        <f t="shared" si="29"/>
        <v>0</v>
      </c>
      <c r="J326" s="113">
        <f t="shared" si="30"/>
        <v>0</v>
      </c>
      <c r="K326" s="114">
        <f t="shared" si="26"/>
        <v>57</v>
      </c>
      <c r="L326" s="167">
        <v>0</v>
      </c>
      <c r="M326" s="87">
        <v>0</v>
      </c>
      <c r="N326" s="86">
        <v>0</v>
      </c>
      <c r="O326" s="86">
        <v>0</v>
      </c>
      <c r="P326" s="84">
        <v>57</v>
      </c>
      <c r="Q326" s="73">
        <v>0</v>
      </c>
      <c r="R326" s="87">
        <v>0</v>
      </c>
      <c r="S326" s="87">
        <v>0</v>
      </c>
      <c r="T326" s="87">
        <v>0</v>
      </c>
      <c r="U326" s="186">
        <v>0</v>
      </c>
      <c r="V326" s="73">
        <v>0</v>
      </c>
      <c r="W326" s="87">
        <v>0</v>
      </c>
      <c r="X326" s="87">
        <v>0</v>
      </c>
      <c r="Y326" s="87">
        <v>0</v>
      </c>
      <c r="Z326" s="169">
        <v>0</v>
      </c>
      <c r="AA326" s="73"/>
      <c r="AB326" s="87"/>
      <c r="AC326" s="171"/>
      <c r="AD326" s="171"/>
      <c r="AE326" s="169">
        <v>0</v>
      </c>
      <c r="AF326" s="73"/>
      <c r="AG326" s="87"/>
      <c r="AH326" s="87"/>
      <c r="AI326" s="87"/>
      <c r="AJ326" s="84">
        <v>0</v>
      </c>
    </row>
    <row r="327" spans="1:36" x14ac:dyDescent="0.25">
      <c r="A327" s="73">
        <v>324</v>
      </c>
      <c r="B327" s="87" t="s">
        <v>1170</v>
      </c>
      <c r="C327" s="87" t="s">
        <v>1178</v>
      </c>
      <c r="D327" s="87" t="s">
        <v>1187</v>
      </c>
      <c r="E327" s="87" t="s">
        <v>69</v>
      </c>
      <c r="F327" s="84" t="s">
        <v>51</v>
      </c>
      <c r="G327" s="112">
        <f t="shared" si="27"/>
        <v>0</v>
      </c>
      <c r="H327" s="113">
        <f t="shared" si="28"/>
        <v>0</v>
      </c>
      <c r="I327" s="113">
        <f t="shared" si="29"/>
        <v>0</v>
      </c>
      <c r="J327" s="113">
        <f t="shared" si="30"/>
        <v>0</v>
      </c>
      <c r="K327" s="114">
        <f t="shared" si="26"/>
        <v>57</v>
      </c>
      <c r="L327" s="167">
        <v>0</v>
      </c>
      <c r="M327" s="87">
        <v>0</v>
      </c>
      <c r="N327" s="86">
        <v>0</v>
      </c>
      <c r="O327" s="86">
        <v>0</v>
      </c>
      <c r="P327" s="84">
        <v>57</v>
      </c>
      <c r="Q327" s="73">
        <v>0</v>
      </c>
      <c r="R327" s="87">
        <v>0</v>
      </c>
      <c r="S327" s="87">
        <v>0</v>
      </c>
      <c r="T327" s="87">
        <v>0</v>
      </c>
      <c r="U327" s="186">
        <v>0</v>
      </c>
      <c r="V327" s="73">
        <v>0</v>
      </c>
      <c r="W327" s="87">
        <v>0</v>
      </c>
      <c r="X327" s="87">
        <v>0</v>
      </c>
      <c r="Y327" s="87">
        <v>0</v>
      </c>
      <c r="Z327" s="169">
        <v>0</v>
      </c>
      <c r="AA327" s="73"/>
      <c r="AB327" s="87"/>
      <c r="AC327" s="171"/>
      <c r="AD327" s="171"/>
      <c r="AE327" s="169">
        <v>0</v>
      </c>
      <c r="AF327" s="73"/>
      <c r="AG327" s="87"/>
      <c r="AH327" s="87"/>
      <c r="AI327" s="87"/>
      <c r="AJ327" s="84">
        <v>0</v>
      </c>
    </row>
    <row r="328" spans="1:36" x14ac:dyDescent="0.25">
      <c r="A328" s="73">
        <v>325</v>
      </c>
      <c r="B328" s="87" t="s">
        <v>1181</v>
      </c>
      <c r="C328" s="87" t="s">
        <v>441</v>
      </c>
      <c r="D328" s="87" t="s">
        <v>128</v>
      </c>
      <c r="E328" s="87" t="s">
        <v>69</v>
      </c>
      <c r="F328" s="84" t="s">
        <v>37</v>
      </c>
      <c r="G328" s="112">
        <f t="shared" si="27"/>
        <v>0</v>
      </c>
      <c r="H328" s="113">
        <f t="shared" si="28"/>
        <v>0</v>
      </c>
      <c r="I328" s="113">
        <f t="shared" si="29"/>
        <v>0</v>
      </c>
      <c r="J328" s="113">
        <f t="shared" si="30"/>
        <v>0</v>
      </c>
      <c r="K328" s="114">
        <f t="shared" si="26"/>
        <v>57</v>
      </c>
      <c r="L328" s="167">
        <v>0</v>
      </c>
      <c r="M328" s="87">
        <v>0</v>
      </c>
      <c r="N328" s="86">
        <v>0</v>
      </c>
      <c r="O328" s="86">
        <v>0</v>
      </c>
      <c r="P328" s="84">
        <v>57</v>
      </c>
      <c r="Q328" s="73">
        <v>0</v>
      </c>
      <c r="R328" s="87">
        <v>0</v>
      </c>
      <c r="S328" s="87">
        <v>0</v>
      </c>
      <c r="T328" s="87">
        <v>0</v>
      </c>
      <c r="U328" s="186">
        <v>0</v>
      </c>
      <c r="V328" s="73">
        <v>0</v>
      </c>
      <c r="W328" s="87">
        <v>0</v>
      </c>
      <c r="X328" s="87">
        <v>0</v>
      </c>
      <c r="Y328" s="87">
        <v>0</v>
      </c>
      <c r="Z328" s="169">
        <v>0</v>
      </c>
      <c r="AA328" s="73"/>
      <c r="AB328" s="87"/>
      <c r="AC328" s="171"/>
      <c r="AD328" s="171"/>
      <c r="AE328" s="169">
        <v>0</v>
      </c>
      <c r="AF328" s="73"/>
      <c r="AG328" s="87"/>
      <c r="AH328" s="87"/>
      <c r="AI328" s="87"/>
      <c r="AJ328" s="84">
        <v>0</v>
      </c>
    </row>
    <row r="329" spans="1:36" x14ac:dyDescent="0.25">
      <c r="A329" s="73">
        <v>326</v>
      </c>
      <c r="B329" s="87" t="s">
        <v>1183</v>
      </c>
      <c r="C329" s="87" t="s">
        <v>341</v>
      </c>
      <c r="D329" s="87" t="s">
        <v>1195</v>
      </c>
      <c r="E329" s="87" t="s">
        <v>1188</v>
      </c>
      <c r="F329" s="84" t="s">
        <v>39</v>
      </c>
      <c r="G329" s="112">
        <f t="shared" si="27"/>
        <v>0</v>
      </c>
      <c r="H329" s="113">
        <f t="shared" si="28"/>
        <v>0</v>
      </c>
      <c r="I329" s="113">
        <f t="shared" si="29"/>
        <v>0</v>
      </c>
      <c r="J329" s="113">
        <f t="shared" si="30"/>
        <v>0</v>
      </c>
      <c r="K329" s="114">
        <f t="shared" si="26"/>
        <v>57</v>
      </c>
      <c r="L329" s="167">
        <v>0</v>
      </c>
      <c r="M329" s="87">
        <v>0</v>
      </c>
      <c r="N329" s="86">
        <v>0</v>
      </c>
      <c r="O329" s="86">
        <v>0</v>
      </c>
      <c r="P329" s="84">
        <v>57</v>
      </c>
      <c r="Q329" s="73">
        <v>0</v>
      </c>
      <c r="R329" s="87">
        <v>0</v>
      </c>
      <c r="S329" s="87">
        <v>0</v>
      </c>
      <c r="T329" s="87">
        <v>0</v>
      </c>
      <c r="U329" s="186">
        <v>0</v>
      </c>
      <c r="V329" s="73">
        <v>0</v>
      </c>
      <c r="W329" s="87">
        <v>0</v>
      </c>
      <c r="X329" s="87">
        <v>0</v>
      </c>
      <c r="Y329" s="87">
        <v>0</v>
      </c>
      <c r="Z329" s="169">
        <v>0</v>
      </c>
      <c r="AA329" s="73"/>
      <c r="AB329" s="87"/>
      <c r="AC329" s="171"/>
      <c r="AD329" s="171"/>
      <c r="AE329" s="169">
        <v>0</v>
      </c>
      <c r="AF329" s="73"/>
      <c r="AG329" s="87"/>
      <c r="AH329" s="87"/>
      <c r="AI329" s="87"/>
      <c r="AJ329" s="84">
        <v>0</v>
      </c>
    </row>
    <row r="330" spans="1:36" x14ac:dyDescent="0.25">
      <c r="A330" s="73">
        <v>327</v>
      </c>
      <c r="B330" s="57" t="s">
        <v>940</v>
      </c>
      <c r="C330" s="57" t="s">
        <v>944</v>
      </c>
      <c r="D330" s="57" t="s">
        <v>373</v>
      </c>
      <c r="E330" s="57" t="s">
        <v>69</v>
      </c>
      <c r="F330" s="59" t="s">
        <v>42</v>
      </c>
      <c r="G330" s="112">
        <f t="shared" si="27"/>
        <v>0</v>
      </c>
      <c r="H330" s="113">
        <f t="shared" si="28"/>
        <v>0</v>
      </c>
      <c r="I330" s="113">
        <f t="shared" si="29"/>
        <v>0</v>
      </c>
      <c r="J330" s="113">
        <f t="shared" si="30"/>
        <v>0</v>
      </c>
      <c r="K330" s="114">
        <f t="shared" si="26"/>
        <v>49</v>
      </c>
      <c r="L330" s="167"/>
      <c r="M330" s="87"/>
      <c r="N330" s="86"/>
      <c r="O330" s="86"/>
      <c r="P330" s="84">
        <v>0</v>
      </c>
      <c r="Q330" s="82"/>
      <c r="R330" s="87"/>
      <c r="S330" s="86"/>
      <c r="T330" s="86"/>
      <c r="U330" s="84">
        <v>0</v>
      </c>
      <c r="V330" s="82"/>
      <c r="W330" s="87"/>
      <c r="X330" s="86"/>
      <c r="Y330" s="86"/>
      <c r="Z330" s="169">
        <v>0</v>
      </c>
      <c r="AA330" s="73"/>
      <c r="AB330" s="87"/>
      <c r="AC330" s="171"/>
      <c r="AD330" s="171"/>
      <c r="AE330" s="169">
        <v>0</v>
      </c>
      <c r="AF330" s="82"/>
      <c r="AG330" s="87"/>
      <c r="AH330" s="86">
        <v>0</v>
      </c>
      <c r="AI330" s="86">
        <v>0</v>
      </c>
      <c r="AJ330" s="84">
        <v>49</v>
      </c>
    </row>
    <row r="331" spans="1:36" x14ac:dyDescent="0.25">
      <c r="A331" s="73">
        <v>328</v>
      </c>
      <c r="B331" s="57" t="s">
        <v>1000</v>
      </c>
      <c r="C331" s="57" t="s">
        <v>107</v>
      </c>
      <c r="D331" s="57" t="s">
        <v>147</v>
      </c>
      <c r="E331" s="57" t="s">
        <v>1185</v>
      </c>
      <c r="F331" s="59" t="s">
        <v>48</v>
      </c>
      <c r="G331" s="112">
        <f t="shared" si="27"/>
        <v>0</v>
      </c>
      <c r="H331" s="113">
        <f t="shared" si="28"/>
        <v>0</v>
      </c>
      <c r="I331" s="113">
        <f t="shared" si="29"/>
        <v>0</v>
      </c>
      <c r="J331" s="113">
        <f t="shared" si="30"/>
        <v>0</v>
      </c>
      <c r="K331" s="114">
        <f t="shared" ref="K331:K341" si="31">SUM(Z331,U331,P331,AE331,AJ331)</f>
        <v>49</v>
      </c>
      <c r="L331" s="167"/>
      <c r="M331" s="87"/>
      <c r="N331" s="86"/>
      <c r="O331" s="86"/>
      <c r="P331" s="84">
        <v>0</v>
      </c>
      <c r="Q331" s="73"/>
      <c r="R331" s="87"/>
      <c r="S331" s="87"/>
      <c r="T331" s="87"/>
      <c r="U331" s="84">
        <v>0</v>
      </c>
      <c r="V331" s="73"/>
      <c r="W331" s="87"/>
      <c r="X331" s="87"/>
      <c r="Y331" s="87"/>
      <c r="Z331" s="169">
        <v>0</v>
      </c>
      <c r="AA331" s="73"/>
      <c r="AB331" s="87"/>
      <c r="AC331" s="171"/>
      <c r="AD331" s="171"/>
      <c r="AE331" s="169">
        <v>0</v>
      </c>
      <c r="AF331" s="82"/>
      <c r="AG331" s="87"/>
      <c r="AH331" s="86">
        <v>0</v>
      </c>
      <c r="AI331" s="86">
        <v>0</v>
      </c>
      <c r="AJ331" s="84">
        <v>49</v>
      </c>
    </row>
    <row r="332" spans="1:36" x14ac:dyDescent="0.25">
      <c r="A332" s="73">
        <v>329</v>
      </c>
      <c r="B332" s="57" t="s">
        <v>1010</v>
      </c>
      <c r="C332" s="57" t="s">
        <v>1023</v>
      </c>
      <c r="D332" s="57" t="s">
        <v>350</v>
      </c>
      <c r="E332" s="57" t="s">
        <v>69</v>
      </c>
      <c r="F332" s="59" t="s">
        <v>49</v>
      </c>
      <c r="G332" s="112">
        <f t="shared" si="27"/>
        <v>0</v>
      </c>
      <c r="H332" s="113">
        <f t="shared" si="28"/>
        <v>0</v>
      </c>
      <c r="I332" s="113">
        <f t="shared" si="29"/>
        <v>0</v>
      </c>
      <c r="J332" s="113">
        <f t="shared" si="30"/>
        <v>0</v>
      </c>
      <c r="K332" s="114">
        <f t="shared" si="31"/>
        <v>49</v>
      </c>
      <c r="L332" s="167"/>
      <c r="M332" s="87"/>
      <c r="N332" s="86"/>
      <c r="O332" s="86"/>
      <c r="P332" s="84">
        <v>0</v>
      </c>
      <c r="Q332" s="82"/>
      <c r="R332" s="87"/>
      <c r="S332" s="86"/>
      <c r="T332" s="86"/>
      <c r="U332" s="84">
        <v>0</v>
      </c>
      <c r="V332" s="82"/>
      <c r="W332" s="87"/>
      <c r="X332" s="86"/>
      <c r="Y332" s="86"/>
      <c r="Z332" s="169">
        <v>0</v>
      </c>
      <c r="AA332" s="73"/>
      <c r="AB332" s="87"/>
      <c r="AC332" s="171"/>
      <c r="AD332" s="171"/>
      <c r="AE332" s="169">
        <v>0</v>
      </c>
      <c r="AF332" s="82"/>
      <c r="AG332" s="87"/>
      <c r="AH332" s="86">
        <v>0</v>
      </c>
      <c r="AI332" s="86">
        <v>0</v>
      </c>
      <c r="AJ332" s="84">
        <v>49</v>
      </c>
    </row>
    <row r="333" spans="1:36" x14ac:dyDescent="0.25">
      <c r="A333" s="73">
        <v>330</v>
      </c>
      <c r="B333" s="57" t="s">
        <v>1229</v>
      </c>
      <c r="C333" s="57" t="s">
        <v>1155</v>
      </c>
      <c r="D333" s="57" t="s">
        <v>92</v>
      </c>
      <c r="E333" s="57" t="s">
        <v>1188</v>
      </c>
      <c r="F333" s="59" t="s">
        <v>1017</v>
      </c>
      <c r="G333" s="112">
        <f t="shared" si="27"/>
        <v>0</v>
      </c>
      <c r="H333" s="113">
        <f t="shared" si="28"/>
        <v>0</v>
      </c>
      <c r="I333" s="113">
        <f t="shared" si="29"/>
        <v>0</v>
      </c>
      <c r="J333" s="113">
        <f t="shared" si="30"/>
        <v>0</v>
      </c>
      <c r="K333" s="114">
        <f t="shared" si="31"/>
        <v>49</v>
      </c>
      <c r="L333" s="154"/>
      <c r="M333" s="87"/>
      <c r="N333" s="87"/>
      <c r="O333" s="87"/>
      <c r="P333" s="84">
        <v>0</v>
      </c>
      <c r="Q333" s="82"/>
      <c r="R333" s="87"/>
      <c r="S333" s="86"/>
      <c r="T333" s="86"/>
      <c r="U333" s="84">
        <v>0</v>
      </c>
      <c r="V333" s="73"/>
      <c r="W333" s="87"/>
      <c r="X333" s="87"/>
      <c r="Y333" s="87"/>
      <c r="Z333" s="169">
        <v>0</v>
      </c>
      <c r="AA333" s="73"/>
      <c r="AB333" s="87"/>
      <c r="AC333" s="171"/>
      <c r="AD333" s="171"/>
      <c r="AE333" s="169">
        <v>0</v>
      </c>
      <c r="AF333" s="82"/>
      <c r="AG333" s="87"/>
      <c r="AH333" s="86">
        <v>0</v>
      </c>
      <c r="AI333" s="86">
        <v>0</v>
      </c>
      <c r="AJ333" s="84">
        <v>49</v>
      </c>
    </row>
    <row r="334" spans="1:36" x14ac:dyDescent="0.25">
      <c r="A334" s="73">
        <v>331</v>
      </c>
      <c r="B334" s="87" t="s">
        <v>563</v>
      </c>
      <c r="C334" s="87" t="s">
        <v>474</v>
      </c>
      <c r="D334" s="87" t="s">
        <v>521</v>
      </c>
      <c r="E334" s="87" t="s">
        <v>67</v>
      </c>
      <c r="F334" s="84" t="s">
        <v>39</v>
      </c>
      <c r="G334" s="112">
        <f t="shared" si="27"/>
        <v>0</v>
      </c>
      <c r="H334" s="113">
        <f t="shared" si="28"/>
        <v>0</v>
      </c>
      <c r="I334" s="113">
        <f t="shared" si="29"/>
        <v>0</v>
      </c>
      <c r="J334" s="113">
        <f t="shared" si="30"/>
        <v>0</v>
      </c>
      <c r="K334" s="114">
        <f t="shared" si="31"/>
        <v>46</v>
      </c>
      <c r="L334" s="180">
        <v>0</v>
      </c>
      <c r="M334" s="145">
        <v>0</v>
      </c>
      <c r="N334" s="139">
        <v>0</v>
      </c>
      <c r="O334" s="139">
        <v>0</v>
      </c>
      <c r="P334" s="178">
        <v>0</v>
      </c>
      <c r="Q334" s="138">
        <v>0</v>
      </c>
      <c r="R334" s="145">
        <v>0</v>
      </c>
      <c r="S334" s="139">
        <v>0</v>
      </c>
      <c r="T334" s="139">
        <v>0</v>
      </c>
      <c r="U334" s="178">
        <v>0</v>
      </c>
      <c r="V334" s="138"/>
      <c r="W334" s="145"/>
      <c r="X334" s="139">
        <v>0</v>
      </c>
      <c r="Y334" s="139">
        <v>0</v>
      </c>
      <c r="Z334" s="173">
        <v>46</v>
      </c>
      <c r="AA334" s="73"/>
      <c r="AB334" s="87"/>
      <c r="AC334" s="171">
        <v>0</v>
      </c>
      <c r="AD334" s="171">
        <v>0</v>
      </c>
      <c r="AE334" s="169">
        <v>0</v>
      </c>
      <c r="AF334" s="73"/>
      <c r="AG334" s="87"/>
      <c r="AH334" s="87"/>
      <c r="AI334" s="87"/>
      <c r="AJ334" s="84">
        <v>0</v>
      </c>
    </row>
    <row r="335" spans="1:36" x14ac:dyDescent="0.25">
      <c r="A335" s="73">
        <v>332</v>
      </c>
      <c r="B335" s="87" t="s">
        <v>772</v>
      </c>
      <c r="C335" s="87" t="s">
        <v>359</v>
      </c>
      <c r="D335" s="87" t="s">
        <v>125</v>
      </c>
      <c r="E335" s="87" t="s">
        <v>69</v>
      </c>
      <c r="F335" s="84" t="s">
        <v>48</v>
      </c>
      <c r="G335" s="112">
        <f t="shared" si="27"/>
        <v>0</v>
      </c>
      <c r="H335" s="113">
        <f t="shared" si="28"/>
        <v>0</v>
      </c>
      <c r="I335" s="113">
        <f t="shared" si="29"/>
        <v>0</v>
      </c>
      <c r="J335" s="113">
        <f t="shared" si="30"/>
        <v>0</v>
      </c>
      <c r="K335" s="114">
        <f t="shared" si="31"/>
        <v>46</v>
      </c>
      <c r="L335" s="167">
        <v>0</v>
      </c>
      <c r="M335" s="87">
        <v>0</v>
      </c>
      <c r="N335" s="86">
        <v>0</v>
      </c>
      <c r="O335" s="86">
        <v>0</v>
      </c>
      <c r="P335" s="84">
        <v>0</v>
      </c>
      <c r="Q335" s="73">
        <v>0</v>
      </c>
      <c r="R335" s="87">
        <v>0</v>
      </c>
      <c r="S335" s="87">
        <v>0</v>
      </c>
      <c r="T335" s="87">
        <v>0</v>
      </c>
      <c r="U335" s="84">
        <v>0</v>
      </c>
      <c r="V335" s="82"/>
      <c r="W335" s="87"/>
      <c r="X335" s="86">
        <v>0</v>
      </c>
      <c r="Y335" s="86">
        <v>0</v>
      </c>
      <c r="Z335" s="84">
        <v>46</v>
      </c>
      <c r="AA335" s="73"/>
      <c r="AB335" s="87"/>
      <c r="AC335" s="171"/>
      <c r="AD335" s="171"/>
      <c r="AE335" s="169">
        <v>0</v>
      </c>
      <c r="AF335" s="73"/>
      <c r="AG335" s="87"/>
      <c r="AH335" s="87"/>
      <c r="AI335" s="86"/>
      <c r="AJ335" s="84">
        <v>0</v>
      </c>
    </row>
    <row r="336" spans="1:36" x14ac:dyDescent="0.25">
      <c r="A336" s="73">
        <v>333</v>
      </c>
      <c r="B336" s="87" t="s">
        <v>1212</v>
      </c>
      <c r="C336" s="87" t="s">
        <v>110</v>
      </c>
      <c r="D336" s="87" t="s">
        <v>1226</v>
      </c>
      <c r="E336" s="87" t="s">
        <v>69</v>
      </c>
      <c r="F336" s="84" t="s">
        <v>48</v>
      </c>
      <c r="G336" s="112">
        <f t="shared" si="27"/>
        <v>0</v>
      </c>
      <c r="H336" s="113">
        <f t="shared" si="28"/>
        <v>0</v>
      </c>
      <c r="I336" s="113">
        <f t="shared" si="29"/>
        <v>0</v>
      </c>
      <c r="J336" s="113">
        <f t="shared" si="30"/>
        <v>0</v>
      </c>
      <c r="K336" s="114">
        <f t="shared" si="31"/>
        <v>46</v>
      </c>
      <c r="L336" s="154">
        <v>0</v>
      </c>
      <c r="M336" s="87">
        <v>0</v>
      </c>
      <c r="N336" s="87">
        <v>0</v>
      </c>
      <c r="O336" s="87">
        <v>0</v>
      </c>
      <c r="P336" s="84">
        <v>0</v>
      </c>
      <c r="Q336" s="82">
        <v>0</v>
      </c>
      <c r="R336" s="87">
        <v>0</v>
      </c>
      <c r="S336" s="86">
        <v>0</v>
      </c>
      <c r="T336" s="86">
        <v>0</v>
      </c>
      <c r="U336" s="84">
        <v>0</v>
      </c>
      <c r="V336" s="82"/>
      <c r="W336" s="87"/>
      <c r="X336" s="86">
        <v>0</v>
      </c>
      <c r="Y336" s="86">
        <v>0</v>
      </c>
      <c r="Z336" s="84">
        <v>46</v>
      </c>
      <c r="AA336" s="73"/>
      <c r="AB336" s="87"/>
      <c r="AC336" s="171"/>
      <c r="AD336" s="171"/>
      <c r="AE336" s="169">
        <v>0</v>
      </c>
      <c r="AF336" s="73"/>
      <c r="AG336" s="87"/>
      <c r="AH336" s="87"/>
      <c r="AI336" s="87"/>
      <c r="AJ336" s="84">
        <v>0</v>
      </c>
    </row>
    <row r="337" spans="1:36" x14ac:dyDescent="0.25">
      <c r="A337" s="73">
        <v>334</v>
      </c>
      <c r="B337" s="87" t="s">
        <v>1246</v>
      </c>
      <c r="C337" s="87" t="s">
        <v>994</v>
      </c>
      <c r="D337" s="87" t="s">
        <v>1274</v>
      </c>
      <c r="E337" s="87" t="s">
        <v>4</v>
      </c>
      <c r="F337" s="84" t="s">
        <v>38</v>
      </c>
      <c r="G337" s="112">
        <f t="shared" si="27"/>
        <v>0</v>
      </c>
      <c r="H337" s="113">
        <f t="shared" si="28"/>
        <v>0</v>
      </c>
      <c r="I337" s="113">
        <f t="shared" si="29"/>
        <v>0</v>
      </c>
      <c r="J337" s="113">
        <f t="shared" si="30"/>
        <v>0</v>
      </c>
      <c r="K337" s="114">
        <f t="shared" si="31"/>
        <v>46</v>
      </c>
      <c r="L337" s="154">
        <v>0</v>
      </c>
      <c r="M337" s="87">
        <v>0</v>
      </c>
      <c r="N337" s="87">
        <v>0</v>
      </c>
      <c r="O337" s="87">
        <v>0</v>
      </c>
      <c r="P337" s="84">
        <v>0</v>
      </c>
      <c r="Q337" s="82">
        <v>0</v>
      </c>
      <c r="R337" s="87">
        <v>0</v>
      </c>
      <c r="S337" s="86">
        <v>0</v>
      </c>
      <c r="T337" s="86">
        <v>0</v>
      </c>
      <c r="U337" s="84">
        <v>0</v>
      </c>
      <c r="V337" s="73"/>
      <c r="W337" s="87"/>
      <c r="X337" s="86">
        <v>0</v>
      </c>
      <c r="Y337" s="86">
        <v>0</v>
      </c>
      <c r="Z337" s="84">
        <v>46</v>
      </c>
      <c r="AA337" s="73"/>
      <c r="AB337" s="87"/>
      <c r="AC337" s="171"/>
      <c r="AD337" s="171"/>
      <c r="AE337" s="169">
        <v>0</v>
      </c>
      <c r="AF337" s="192"/>
      <c r="AG337" s="193"/>
      <c r="AH337" s="87"/>
      <c r="AI337" s="87"/>
      <c r="AJ337" s="84">
        <v>0</v>
      </c>
    </row>
    <row r="338" spans="1:36" x14ac:dyDescent="0.25">
      <c r="A338" s="73">
        <v>335</v>
      </c>
      <c r="B338" s="87" t="s">
        <v>1257</v>
      </c>
      <c r="C338" s="87" t="s">
        <v>1086</v>
      </c>
      <c r="D338" s="87" t="s">
        <v>251</v>
      </c>
      <c r="E338" s="87" t="s">
        <v>69</v>
      </c>
      <c r="F338" s="84" t="s">
        <v>38</v>
      </c>
      <c r="G338" s="112">
        <f t="shared" si="27"/>
        <v>0</v>
      </c>
      <c r="H338" s="113">
        <f t="shared" si="28"/>
        <v>0</v>
      </c>
      <c r="I338" s="113">
        <f t="shared" si="29"/>
        <v>0</v>
      </c>
      <c r="J338" s="113">
        <f t="shared" si="30"/>
        <v>0</v>
      </c>
      <c r="K338" s="114">
        <f t="shared" si="31"/>
        <v>46</v>
      </c>
      <c r="L338" s="154">
        <v>0</v>
      </c>
      <c r="M338" s="87">
        <v>0</v>
      </c>
      <c r="N338" s="87">
        <v>0</v>
      </c>
      <c r="O338" s="87">
        <v>0</v>
      </c>
      <c r="P338" s="84">
        <v>0</v>
      </c>
      <c r="Q338" s="82">
        <v>0</v>
      </c>
      <c r="R338" s="87">
        <v>0</v>
      </c>
      <c r="S338" s="86">
        <v>0</v>
      </c>
      <c r="T338" s="86">
        <v>0</v>
      </c>
      <c r="U338" s="84">
        <v>0</v>
      </c>
      <c r="V338" s="82"/>
      <c r="W338" s="87"/>
      <c r="X338" s="86">
        <v>0</v>
      </c>
      <c r="Y338" s="86">
        <v>0</v>
      </c>
      <c r="Z338" s="84">
        <v>46</v>
      </c>
      <c r="AA338" s="73"/>
      <c r="AB338" s="87"/>
      <c r="AC338" s="171"/>
      <c r="AD338" s="171"/>
      <c r="AE338" s="169">
        <v>0</v>
      </c>
      <c r="AF338" s="73"/>
      <c r="AG338" s="87"/>
      <c r="AH338" s="87"/>
      <c r="AI338" s="87"/>
      <c r="AJ338" s="84">
        <v>0</v>
      </c>
    </row>
    <row r="339" spans="1:36" x14ac:dyDescent="0.25">
      <c r="A339" s="73">
        <v>336</v>
      </c>
      <c r="B339" s="87" t="s">
        <v>1258</v>
      </c>
      <c r="C339" s="87" t="s">
        <v>462</v>
      </c>
      <c r="D339" s="87" t="s">
        <v>1281</v>
      </c>
      <c r="E339" s="87" t="s">
        <v>69</v>
      </c>
      <c r="F339" s="84" t="s">
        <v>43</v>
      </c>
      <c r="G339" s="112">
        <f t="shared" si="27"/>
        <v>0</v>
      </c>
      <c r="H339" s="113">
        <f t="shared" si="28"/>
        <v>0</v>
      </c>
      <c r="I339" s="113">
        <f t="shared" si="29"/>
        <v>0</v>
      </c>
      <c r="J339" s="113">
        <f t="shared" si="30"/>
        <v>0</v>
      </c>
      <c r="K339" s="114">
        <f t="shared" si="31"/>
        <v>46</v>
      </c>
      <c r="L339" s="73">
        <v>0</v>
      </c>
      <c r="M339" s="87">
        <v>0</v>
      </c>
      <c r="N339" s="87">
        <v>0</v>
      </c>
      <c r="O339" s="87">
        <v>0</v>
      </c>
      <c r="P339" s="84">
        <v>0</v>
      </c>
      <c r="Q339" s="82">
        <v>0</v>
      </c>
      <c r="R339" s="87">
        <v>0</v>
      </c>
      <c r="S339" s="86">
        <v>0</v>
      </c>
      <c r="T339" s="86">
        <v>0</v>
      </c>
      <c r="U339" s="84">
        <v>0</v>
      </c>
      <c r="V339" s="82"/>
      <c r="W339" s="87"/>
      <c r="X339" s="86">
        <v>0</v>
      </c>
      <c r="Y339" s="86">
        <v>0</v>
      </c>
      <c r="Z339" s="84">
        <v>46</v>
      </c>
      <c r="AA339" s="154"/>
      <c r="AB339" s="87"/>
      <c r="AC339" s="171"/>
      <c r="AD339" s="171"/>
      <c r="AE339" s="169">
        <v>0</v>
      </c>
      <c r="AF339" s="73"/>
      <c r="AG339" s="87"/>
      <c r="AH339" s="87"/>
      <c r="AI339" s="87"/>
      <c r="AJ339" s="84">
        <v>0</v>
      </c>
    </row>
    <row r="340" spans="1:36" x14ac:dyDescent="0.25">
      <c r="A340" s="73">
        <v>337</v>
      </c>
      <c r="B340" s="175" t="s">
        <v>984</v>
      </c>
      <c r="C340" s="177" t="s">
        <v>254</v>
      </c>
      <c r="D340" s="87" t="s">
        <v>255</v>
      </c>
      <c r="E340" s="87"/>
      <c r="F340" s="84"/>
      <c r="G340" s="112">
        <f t="shared" si="27"/>
        <v>0</v>
      </c>
      <c r="H340" s="113">
        <f t="shared" si="28"/>
        <v>0</v>
      </c>
      <c r="I340" s="113">
        <f t="shared" si="29"/>
        <v>0</v>
      </c>
      <c r="J340" s="113">
        <f t="shared" si="30"/>
        <v>0</v>
      </c>
      <c r="K340" s="114">
        <f t="shared" si="31"/>
        <v>0</v>
      </c>
      <c r="L340" s="82"/>
      <c r="M340" s="87"/>
      <c r="N340" s="86"/>
      <c r="O340" s="86"/>
      <c r="P340" s="84"/>
      <c r="Q340" s="73"/>
      <c r="R340" s="87"/>
      <c r="S340" s="87"/>
      <c r="T340" s="87"/>
      <c r="U340" s="84"/>
      <c r="V340" s="82"/>
      <c r="W340" s="87"/>
      <c r="X340" s="86"/>
      <c r="Y340" s="86"/>
      <c r="Z340" s="84"/>
      <c r="AA340" s="154"/>
      <c r="AB340" s="87"/>
      <c r="AC340" s="171"/>
      <c r="AD340" s="171"/>
      <c r="AE340" s="84"/>
      <c r="AF340" s="192"/>
      <c r="AG340" s="193"/>
      <c r="AH340" s="87"/>
      <c r="AI340" s="86"/>
      <c r="AJ340" s="191">
        <v>0</v>
      </c>
    </row>
    <row r="341" spans="1:36" ht="12" thickBot="1" x14ac:dyDescent="0.3">
      <c r="A341" s="65">
        <v>338</v>
      </c>
      <c r="B341" s="174" t="s">
        <v>990</v>
      </c>
      <c r="C341" s="176" t="s">
        <v>994</v>
      </c>
      <c r="D341" s="89" t="s">
        <v>255</v>
      </c>
      <c r="E341" s="89"/>
      <c r="F341" s="85"/>
      <c r="G341" s="115">
        <f t="shared" si="27"/>
        <v>0</v>
      </c>
      <c r="H341" s="116">
        <f t="shared" si="28"/>
        <v>0</v>
      </c>
      <c r="I341" s="116">
        <f t="shared" si="29"/>
        <v>0</v>
      </c>
      <c r="J341" s="116">
        <f t="shared" si="30"/>
        <v>0</v>
      </c>
      <c r="K341" s="117">
        <f t="shared" si="31"/>
        <v>0</v>
      </c>
      <c r="L341" s="83"/>
      <c r="M341" s="89"/>
      <c r="N341" s="88"/>
      <c r="O341" s="88"/>
      <c r="P341" s="85">
        <v>0</v>
      </c>
      <c r="Q341" s="65"/>
      <c r="R341" s="89"/>
      <c r="S341" s="89"/>
      <c r="T341" s="89"/>
      <c r="U341" s="85">
        <v>0</v>
      </c>
      <c r="V341" s="83"/>
      <c r="W341" s="89"/>
      <c r="X341" s="88"/>
      <c r="Y341" s="88"/>
      <c r="Z341" s="85">
        <v>0</v>
      </c>
      <c r="AA341" s="156"/>
      <c r="AB341" s="89"/>
      <c r="AC341" s="172"/>
      <c r="AD341" s="172"/>
      <c r="AE341" s="85">
        <v>0</v>
      </c>
      <c r="AF341" s="194"/>
      <c r="AG341" s="195"/>
      <c r="AH341" s="89"/>
      <c r="AI341" s="88"/>
      <c r="AJ341" s="196">
        <v>0</v>
      </c>
    </row>
    <row r="342" spans="1:36" x14ac:dyDescent="0.25">
      <c r="Q342" s="29"/>
      <c r="S342" s="53"/>
      <c r="T342" s="53"/>
      <c r="U342" s="35"/>
      <c r="V342" s="35"/>
      <c r="AB342" s="29"/>
      <c r="AD342" s="165"/>
      <c r="AE342" s="53"/>
      <c r="AF342" s="35"/>
    </row>
    <row r="343" spans="1:36" x14ac:dyDescent="0.25">
      <c r="Q343" s="29"/>
      <c r="S343" s="53"/>
      <c r="T343" s="53"/>
      <c r="U343" s="35"/>
      <c r="V343" s="35"/>
      <c r="AB343" s="29"/>
      <c r="AD343" s="165"/>
      <c r="AE343" s="53"/>
      <c r="AF343" s="35"/>
    </row>
    <row r="344" spans="1:36" x14ac:dyDescent="0.25">
      <c r="Q344" s="29"/>
      <c r="S344" s="53"/>
      <c r="T344" s="53"/>
      <c r="U344" s="35"/>
      <c r="V344" s="35"/>
      <c r="AB344" s="29"/>
      <c r="AD344" s="165"/>
      <c r="AE344" s="53"/>
      <c r="AF344" s="35"/>
    </row>
    <row r="345" spans="1:36" x14ac:dyDescent="0.25">
      <c r="Q345" s="29"/>
      <c r="S345" s="53"/>
      <c r="T345" s="53"/>
      <c r="U345" s="35"/>
      <c r="V345" s="35"/>
      <c r="AB345" s="29"/>
      <c r="AD345" s="165"/>
      <c r="AE345" s="53"/>
      <c r="AF345" s="35"/>
    </row>
    <row r="346" spans="1:36" x14ac:dyDescent="0.25">
      <c r="Q346" s="29"/>
      <c r="S346" s="53"/>
      <c r="T346" s="53"/>
      <c r="U346" s="35"/>
      <c r="V346" s="35"/>
      <c r="AB346" s="29"/>
      <c r="AD346" s="165"/>
      <c r="AE346" s="53"/>
      <c r="AF346" s="35"/>
    </row>
    <row r="347" spans="1:36" x14ac:dyDescent="0.25">
      <c r="Q347" s="29"/>
      <c r="S347" s="53"/>
      <c r="T347" s="53"/>
      <c r="U347" s="35"/>
      <c r="V347" s="35"/>
      <c r="AB347" s="29"/>
      <c r="AD347" s="165"/>
      <c r="AE347" s="53"/>
      <c r="AF347" s="35"/>
    </row>
    <row r="348" spans="1:36" x14ac:dyDescent="0.25">
      <c r="Q348" s="29"/>
      <c r="S348" s="53"/>
      <c r="T348" s="53"/>
      <c r="U348" s="35"/>
      <c r="V348" s="35"/>
      <c r="AB348" s="29"/>
      <c r="AD348" s="165"/>
      <c r="AE348" s="53"/>
      <c r="AF348" s="35"/>
    </row>
    <row r="349" spans="1:36" x14ac:dyDescent="0.25">
      <c r="Q349" s="29"/>
      <c r="S349" s="53"/>
      <c r="T349" s="53"/>
      <c r="U349" s="35"/>
      <c r="V349" s="35"/>
      <c r="AB349" s="29"/>
      <c r="AD349" s="165"/>
      <c r="AE349" s="53"/>
      <c r="AF349" s="35"/>
    </row>
    <row r="350" spans="1:36" x14ac:dyDescent="0.25">
      <c r="Q350" s="29"/>
      <c r="S350" s="53"/>
      <c r="T350" s="53"/>
      <c r="U350" s="35"/>
      <c r="V350" s="35"/>
      <c r="AB350" s="29"/>
      <c r="AD350" s="165"/>
      <c r="AE350" s="53"/>
      <c r="AF350" s="35"/>
    </row>
  </sheetData>
  <sortState xmlns:xlrd2="http://schemas.microsoft.com/office/spreadsheetml/2017/richdata2" ref="A4:AJ341">
    <sortCondition descending="1" ref="K4:K341"/>
  </sortState>
  <mergeCells count="6">
    <mergeCell ref="AF1:AJ2"/>
    <mergeCell ref="G1:K2"/>
    <mergeCell ref="L1:P2"/>
    <mergeCell ref="Q1:U2"/>
    <mergeCell ref="V1:Z2"/>
    <mergeCell ref="AA1:AE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AD782"/>
  <sheetViews>
    <sheetView topLeftCell="A4" zoomScaleNormal="100" zoomScaleSheetLayoutView="75" workbookViewId="0">
      <selection activeCell="J20" sqref="J20"/>
    </sheetView>
  </sheetViews>
  <sheetFormatPr defaultColWidth="10.54296875" defaultRowHeight="11.5" x14ac:dyDescent="0.25"/>
  <cols>
    <col min="1" max="1" width="8" style="1" bestFit="1" customWidth="1"/>
    <col min="2" max="2" width="10" style="1" bestFit="1" customWidth="1"/>
    <col min="3" max="3" width="12" style="1" bestFit="1" customWidth="1"/>
    <col min="4" max="4" width="11.1796875" style="1" bestFit="1" customWidth="1"/>
    <col min="5" max="5" width="9.26953125" style="1" customWidth="1"/>
    <col min="6" max="6" width="6.7265625" style="36" customWidth="1"/>
    <col min="7" max="7" width="7" style="36" customWidth="1"/>
    <col min="8" max="8" width="5.81640625" style="8" customWidth="1"/>
    <col min="9" max="9" width="5.81640625" style="31" customWidth="1"/>
    <col min="10" max="10" width="6.81640625" style="8" customWidth="1"/>
    <col min="11" max="11" width="6.7265625" style="32" bestFit="1" customWidth="1"/>
    <col min="12" max="12" width="7" style="1" bestFit="1" customWidth="1"/>
    <col min="13" max="14" width="5.81640625" style="1" bestFit="1" customWidth="1"/>
    <col min="15" max="15" width="5.7265625" style="1" bestFit="1" customWidth="1"/>
    <col min="16" max="16" width="6.7265625" style="1" bestFit="1" customWidth="1"/>
    <col min="17" max="17" width="7" style="1" bestFit="1" customWidth="1"/>
    <col min="18" max="19" width="5.81640625" style="1" bestFit="1" customWidth="1"/>
    <col min="20" max="20" width="5.7265625" style="1" bestFit="1" customWidth="1"/>
    <col min="21" max="21" width="6.7265625" style="1" bestFit="1" customWidth="1"/>
    <col min="22" max="22" width="7" style="1" bestFit="1" customWidth="1"/>
    <col min="23" max="24" width="5.81640625" style="1" bestFit="1" customWidth="1"/>
    <col min="25" max="25" width="5.7265625" style="1" bestFit="1" customWidth="1"/>
    <col min="26" max="26" width="6.7265625" style="1" bestFit="1" customWidth="1"/>
    <col min="27" max="27" width="7" style="1" bestFit="1" customWidth="1"/>
    <col min="28" max="29" width="5.81640625" style="1" bestFit="1" customWidth="1"/>
    <col min="30" max="30" width="5.7265625" style="1" bestFit="1" customWidth="1"/>
    <col min="31" max="31" width="6.7265625" style="1" bestFit="1" customWidth="1"/>
    <col min="32" max="32" width="7" style="1" bestFit="1" customWidth="1"/>
    <col min="33" max="33" width="6.7265625" style="1" customWidth="1"/>
    <col min="34" max="34" width="5.81640625" style="1" bestFit="1" customWidth="1"/>
    <col min="35" max="35" width="5.7265625" style="1" bestFit="1" customWidth="1"/>
    <col min="36" max="16384" width="10.54296875" style="1"/>
  </cols>
  <sheetData>
    <row r="2" spans="1:21" x14ac:dyDescent="0.25">
      <c r="D2" s="539" t="s">
        <v>1218</v>
      </c>
      <c r="E2" s="539"/>
      <c r="F2" s="31" t="str">
        <f>Individuals!F2</f>
        <v>Gus Day 3</v>
      </c>
    </row>
    <row r="3" spans="1:21" x14ac:dyDescent="0.25">
      <c r="A3" s="226" t="s">
        <v>504</v>
      </c>
      <c r="B3" s="227" t="s">
        <v>1294</v>
      </c>
      <c r="C3" s="33"/>
      <c r="F3" s="1"/>
      <c r="G3" s="1"/>
    </row>
    <row r="4" spans="1:21" x14ac:dyDescent="0.25">
      <c r="F4" s="1"/>
      <c r="G4" s="1"/>
    </row>
    <row r="5" spans="1:21" s="34" customFormat="1" x14ac:dyDescent="0.25">
      <c r="A5" s="227"/>
      <c r="B5" s="227"/>
      <c r="C5" s="227"/>
      <c r="D5" s="227"/>
      <c r="E5" s="227"/>
      <c r="F5" s="226" t="s">
        <v>518</v>
      </c>
      <c r="G5" s="231"/>
      <c r="H5" s="231"/>
      <c r="I5" s="231"/>
      <c r="J5" s="38"/>
      <c r="K5" s="39"/>
      <c r="L5" s="39"/>
      <c r="M5" s="39"/>
      <c r="N5" s="39"/>
      <c r="O5" s="39"/>
      <c r="P5" s="39"/>
      <c r="Q5" s="52"/>
      <c r="R5" s="52"/>
      <c r="S5" s="52"/>
      <c r="T5" s="52"/>
      <c r="U5" s="52"/>
    </row>
    <row r="6" spans="1:21" s="39" customFormat="1" ht="23" x14ac:dyDescent="0.25">
      <c r="A6" s="229" t="s">
        <v>507</v>
      </c>
      <c r="B6" s="229" t="s">
        <v>1</v>
      </c>
      <c r="C6" s="229" t="s">
        <v>2</v>
      </c>
      <c r="D6" s="229" t="s">
        <v>4</v>
      </c>
      <c r="E6" s="229" t="s">
        <v>508</v>
      </c>
      <c r="F6" s="230" t="s">
        <v>519</v>
      </c>
      <c r="G6" s="230" t="s">
        <v>520</v>
      </c>
      <c r="H6" s="230" t="s">
        <v>515</v>
      </c>
      <c r="I6" s="230" t="s">
        <v>516</v>
      </c>
      <c r="J6" s="40" t="s">
        <v>517</v>
      </c>
      <c r="L6" s="1"/>
      <c r="M6" s="1"/>
      <c r="N6" s="1"/>
      <c r="O6" s="1"/>
      <c r="P6" s="1"/>
      <c r="Q6" s="56"/>
      <c r="R6" s="1"/>
      <c r="S6" s="31"/>
      <c r="T6" s="31"/>
      <c r="U6" s="8"/>
    </row>
    <row r="7" spans="1:21" x14ac:dyDescent="0.25">
      <c r="A7" s="225" t="s">
        <v>514</v>
      </c>
      <c r="B7" s="225"/>
      <c r="C7" s="225"/>
      <c r="D7" s="225"/>
      <c r="E7" s="225"/>
      <c r="F7" s="232"/>
      <c r="G7" s="225"/>
      <c r="H7" s="228"/>
      <c r="I7" s="228"/>
      <c r="J7" s="51">
        <v>50</v>
      </c>
      <c r="K7" s="1"/>
      <c r="Q7" s="56"/>
      <c r="S7" s="31"/>
      <c r="T7" s="31"/>
      <c r="U7" s="8"/>
    </row>
    <row r="8" spans="1:21" ht="12.5" x14ac:dyDescent="0.25">
      <c r="A8"/>
      <c r="B8"/>
      <c r="C8"/>
      <c r="D8"/>
      <c r="E8"/>
      <c r="F8"/>
      <c r="G8"/>
      <c r="H8"/>
      <c r="I8"/>
      <c r="J8" s="51">
        <v>49</v>
      </c>
      <c r="K8" s="1"/>
      <c r="Q8" s="56"/>
      <c r="S8" s="31"/>
      <c r="T8" s="31"/>
      <c r="U8" s="8"/>
    </row>
    <row r="9" spans="1:21" ht="12.5" x14ac:dyDescent="0.25">
      <c r="A9"/>
      <c r="B9"/>
      <c r="C9"/>
      <c r="D9"/>
      <c r="E9"/>
      <c r="F9"/>
      <c r="G9"/>
      <c r="H9"/>
      <c r="I9"/>
      <c r="J9" s="51">
        <v>48</v>
      </c>
      <c r="K9" s="1"/>
      <c r="Q9" s="56"/>
      <c r="S9" s="31"/>
      <c r="T9" s="31"/>
      <c r="U9" s="8"/>
    </row>
    <row r="10" spans="1:21" ht="12.5" x14ac:dyDescent="0.25">
      <c r="A10"/>
      <c r="B10"/>
      <c r="C10"/>
      <c r="D10"/>
      <c r="E10"/>
      <c r="F10"/>
      <c r="G10"/>
      <c r="H10"/>
      <c r="I10"/>
      <c r="J10" s="51">
        <v>47</v>
      </c>
      <c r="K10" s="1"/>
      <c r="Q10" s="56"/>
      <c r="S10" s="31"/>
      <c r="T10" s="31"/>
      <c r="U10" s="8"/>
    </row>
    <row r="11" spans="1:21" ht="12.5" x14ac:dyDescent="0.25">
      <c r="A11"/>
      <c r="B11"/>
      <c r="C11"/>
      <c r="D11"/>
      <c r="E11"/>
      <c r="F11"/>
      <c r="G11"/>
      <c r="H11"/>
      <c r="I11"/>
      <c r="J11" s="51">
        <v>46</v>
      </c>
      <c r="K11" s="1"/>
      <c r="Q11" s="56"/>
      <c r="S11" s="31"/>
      <c r="T11" s="31"/>
      <c r="U11" s="8"/>
    </row>
    <row r="12" spans="1:21" ht="12.5" x14ac:dyDescent="0.25">
      <c r="A12"/>
      <c r="B12"/>
      <c r="C12"/>
      <c r="D12"/>
      <c r="E12"/>
      <c r="F12"/>
      <c r="G12"/>
      <c r="H12"/>
      <c r="I12"/>
      <c r="J12" s="51">
        <v>45</v>
      </c>
      <c r="K12" s="1"/>
      <c r="Q12" s="56"/>
      <c r="S12" s="31"/>
      <c r="T12" s="31"/>
      <c r="U12" s="8"/>
    </row>
    <row r="13" spans="1:21" ht="12.5" x14ac:dyDescent="0.25">
      <c r="A13"/>
      <c r="B13"/>
      <c r="C13"/>
      <c r="D13"/>
      <c r="E13"/>
      <c r="F13"/>
      <c r="G13"/>
      <c r="H13"/>
      <c r="I13"/>
      <c r="J13" s="51">
        <v>45</v>
      </c>
      <c r="K13" s="1"/>
      <c r="Q13" s="56"/>
      <c r="S13" s="31"/>
      <c r="T13" s="31"/>
      <c r="U13" s="8"/>
    </row>
    <row r="14" spans="1:21" ht="12.5" x14ac:dyDescent="0.25">
      <c r="A14"/>
      <c r="B14"/>
      <c r="C14"/>
      <c r="D14"/>
      <c r="E14"/>
      <c r="F14"/>
      <c r="G14"/>
      <c r="H14"/>
      <c r="I14"/>
      <c r="J14" s="51">
        <v>43</v>
      </c>
      <c r="K14" s="1"/>
      <c r="Q14" s="56"/>
      <c r="S14" s="31"/>
      <c r="T14" s="31"/>
      <c r="U14" s="8"/>
    </row>
    <row r="15" spans="1:21" ht="12.5" x14ac:dyDescent="0.25">
      <c r="A15"/>
      <c r="B15"/>
      <c r="C15"/>
      <c r="D15"/>
      <c r="E15"/>
      <c r="F15"/>
      <c r="G15"/>
      <c r="H15"/>
      <c r="I15"/>
      <c r="J15" s="51">
        <v>11</v>
      </c>
      <c r="K15" s="1"/>
      <c r="Q15" s="56"/>
      <c r="S15" s="31"/>
      <c r="T15" s="31"/>
      <c r="U15" s="8"/>
    </row>
    <row r="16" spans="1:21" ht="12.5" x14ac:dyDescent="0.25">
      <c r="A16"/>
      <c r="B16"/>
      <c r="C16"/>
      <c r="D16"/>
      <c r="E16"/>
      <c r="F16"/>
      <c r="G16"/>
      <c r="H16"/>
      <c r="I16"/>
      <c r="J16" s="51">
        <v>11</v>
      </c>
      <c r="K16" s="1"/>
      <c r="Q16" s="56"/>
      <c r="S16" s="31"/>
      <c r="T16" s="31"/>
      <c r="U16" s="8"/>
    </row>
    <row r="17" spans="1:30" ht="12.5" x14ac:dyDescent="0.25">
      <c r="A17"/>
      <c r="B17"/>
      <c r="C17"/>
      <c r="D17"/>
      <c r="E17"/>
      <c r="F17"/>
      <c r="G17"/>
      <c r="H17"/>
      <c r="I17"/>
      <c r="J17" s="51">
        <v>11</v>
      </c>
      <c r="K17" s="1"/>
    </row>
    <row r="18" spans="1:30" ht="12.5" x14ac:dyDescent="0.25">
      <c r="A18"/>
      <c r="B18"/>
      <c r="C18"/>
      <c r="D18"/>
      <c r="E18"/>
      <c r="F18"/>
      <c r="G18"/>
      <c r="H18"/>
      <c r="I18"/>
      <c r="J18" s="51">
        <v>11</v>
      </c>
      <c r="K18" s="1"/>
    </row>
    <row r="19" spans="1:30" ht="12.5" x14ac:dyDescent="0.25">
      <c r="A19"/>
      <c r="B19"/>
      <c r="C19"/>
      <c r="D19"/>
      <c r="E19"/>
      <c r="F19"/>
      <c r="G19"/>
      <c r="H19"/>
      <c r="I19"/>
      <c r="J19" s="51">
        <v>11</v>
      </c>
      <c r="K19" s="1"/>
    </row>
    <row r="20" spans="1:30" ht="12.5" x14ac:dyDescent="0.25">
      <c r="A20"/>
      <c r="B20"/>
      <c r="C20"/>
      <c r="D20"/>
      <c r="E20"/>
      <c r="F20"/>
      <c r="G20"/>
      <c r="H20"/>
      <c r="I20"/>
      <c r="K20" s="1"/>
    </row>
    <row r="21" spans="1:30" ht="12" thickBot="1" x14ac:dyDescent="0.3">
      <c r="F21" s="56"/>
      <c r="G21" s="1"/>
      <c r="H21" s="31"/>
      <c r="K21" s="1"/>
    </row>
    <row r="22" spans="1:30" ht="12.5" x14ac:dyDescent="0.25">
      <c r="A22"/>
      <c r="B22"/>
      <c r="C22"/>
      <c r="D22"/>
      <c r="E22"/>
      <c r="F22" s="533" t="s">
        <v>1254</v>
      </c>
      <c r="G22" s="534"/>
      <c r="H22" s="534"/>
      <c r="I22" s="534"/>
      <c r="J22" s="535"/>
      <c r="K22" s="527" t="s">
        <v>1290</v>
      </c>
      <c r="L22" s="528"/>
      <c r="M22" s="528"/>
      <c r="N22" s="528"/>
      <c r="O22" s="529"/>
      <c r="P22" s="527" t="s">
        <v>1269</v>
      </c>
      <c r="Q22" s="528"/>
      <c r="R22" s="528"/>
      <c r="S22" s="528"/>
      <c r="T22" s="529"/>
      <c r="U22" s="527" t="s">
        <v>1282</v>
      </c>
      <c r="V22" s="528"/>
      <c r="W22" s="528"/>
      <c r="X22" s="528"/>
      <c r="Y22" s="529"/>
      <c r="Z22" s="527" t="s">
        <v>1289</v>
      </c>
      <c r="AA22" s="528"/>
      <c r="AB22" s="528"/>
      <c r="AC22" s="528"/>
      <c r="AD22" s="529"/>
    </row>
    <row r="23" spans="1:30" ht="13" thickBot="1" x14ac:dyDescent="0.3">
      <c r="A23"/>
      <c r="B23"/>
      <c r="C23"/>
      <c r="D23"/>
      <c r="E23"/>
      <c r="F23" s="536"/>
      <c r="G23" s="537"/>
      <c r="H23" s="537"/>
      <c r="I23" s="537"/>
      <c r="J23" s="538"/>
      <c r="K23" s="530"/>
      <c r="L23" s="531"/>
      <c r="M23" s="531"/>
      <c r="N23" s="531"/>
      <c r="O23" s="532"/>
      <c r="P23" s="530"/>
      <c r="Q23" s="531"/>
      <c r="R23" s="531"/>
      <c r="S23" s="531"/>
      <c r="T23" s="532"/>
      <c r="U23" s="530"/>
      <c r="V23" s="531"/>
      <c r="W23" s="531"/>
      <c r="X23" s="531"/>
      <c r="Y23" s="532"/>
      <c r="Z23" s="530"/>
      <c r="AA23" s="531"/>
      <c r="AB23" s="531"/>
      <c r="AC23" s="531"/>
      <c r="AD23" s="532"/>
    </row>
    <row r="24" spans="1:30" ht="23.5" thickBot="1" x14ac:dyDescent="0.3">
      <c r="A24" s="126" t="s">
        <v>507</v>
      </c>
      <c r="B24" s="127" t="s">
        <v>1</v>
      </c>
      <c r="C24" s="127" t="s">
        <v>2</v>
      </c>
      <c r="D24" s="127" t="s">
        <v>4</v>
      </c>
      <c r="E24" s="128" t="s">
        <v>508</v>
      </c>
      <c r="F24" s="100" t="s">
        <v>519</v>
      </c>
      <c r="G24" s="101" t="s">
        <v>520</v>
      </c>
      <c r="H24" s="101" t="s">
        <v>515</v>
      </c>
      <c r="I24" s="101" t="s">
        <v>516</v>
      </c>
      <c r="J24" s="102" t="s">
        <v>517</v>
      </c>
      <c r="K24" s="129" t="s">
        <v>519</v>
      </c>
      <c r="L24" s="130" t="s">
        <v>520</v>
      </c>
      <c r="M24" s="130" t="s">
        <v>515</v>
      </c>
      <c r="N24" s="130" t="s">
        <v>516</v>
      </c>
      <c r="O24" s="131" t="s">
        <v>517</v>
      </c>
      <c r="P24" s="129" t="s">
        <v>519</v>
      </c>
      <c r="Q24" s="130" t="s">
        <v>520</v>
      </c>
      <c r="R24" s="130" t="s">
        <v>515</v>
      </c>
      <c r="S24" s="130" t="s">
        <v>516</v>
      </c>
      <c r="T24" s="131" t="s">
        <v>517</v>
      </c>
      <c r="U24" s="129" t="s">
        <v>519</v>
      </c>
      <c r="V24" s="130" t="s">
        <v>520</v>
      </c>
      <c r="W24" s="130" t="s">
        <v>515</v>
      </c>
      <c r="X24" s="130" t="s">
        <v>516</v>
      </c>
      <c r="Y24" s="131" t="s">
        <v>517</v>
      </c>
      <c r="Z24" s="129" t="s">
        <v>519</v>
      </c>
      <c r="AA24" s="130" t="s">
        <v>520</v>
      </c>
      <c r="AB24" s="130" t="s">
        <v>515</v>
      </c>
      <c r="AC24" s="130" t="s">
        <v>516</v>
      </c>
      <c r="AD24" s="131" t="s">
        <v>517</v>
      </c>
    </row>
    <row r="25" spans="1:30" x14ac:dyDescent="0.25">
      <c r="A25" s="77" t="s">
        <v>1080</v>
      </c>
      <c r="B25" s="78" t="s">
        <v>1086</v>
      </c>
      <c r="C25" s="78" t="s">
        <v>1087</v>
      </c>
      <c r="D25" s="78" t="s">
        <v>1185</v>
      </c>
      <c r="E25" s="132" t="s">
        <v>46</v>
      </c>
      <c r="F25" s="103">
        <f t="shared" ref="F25:F41" si="0">SUM(K25,P25,U25,Z25)</f>
        <v>3</v>
      </c>
      <c r="G25" s="104">
        <f t="shared" ref="G25:G41" si="1">SUM(L25,Q25,V25,AA25)</f>
        <v>2</v>
      </c>
      <c r="H25" s="104">
        <f t="shared" ref="H25:H41" si="2">SUM(M25,R25,W25,AB25)</f>
        <v>3.9329096931783978</v>
      </c>
      <c r="I25" s="104">
        <f t="shared" ref="I25:I41" si="3">SUM(N25,S25,X25,AC25)</f>
        <v>3.9329096931783978</v>
      </c>
      <c r="J25" s="140">
        <f t="shared" ref="J25:J41" si="4">SUM(O25,T25,Y25,AD25)</f>
        <v>126</v>
      </c>
      <c r="K25" s="75"/>
      <c r="L25" s="78">
        <v>1</v>
      </c>
      <c r="M25" s="80">
        <v>2.1509577761702712</v>
      </c>
      <c r="N25" s="80">
        <v>2.1509577761702712</v>
      </c>
      <c r="O25" s="79">
        <v>50</v>
      </c>
      <c r="P25" s="77"/>
      <c r="Q25" s="78"/>
      <c r="R25" s="80">
        <v>0</v>
      </c>
      <c r="S25" s="80">
        <v>0</v>
      </c>
      <c r="T25" s="79">
        <v>13</v>
      </c>
      <c r="U25" s="134">
        <v>3</v>
      </c>
      <c r="V25" s="78">
        <v>1</v>
      </c>
      <c r="W25" s="80">
        <v>1.7819519170081266</v>
      </c>
      <c r="X25" s="80">
        <v>1.7819519170081266</v>
      </c>
      <c r="Y25" s="79">
        <v>50</v>
      </c>
      <c r="Z25" s="77"/>
      <c r="AA25" s="78"/>
      <c r="AB25" s="80">
        <v>0</v>
      </c>
      <c r="AC25" s="80">
        <v>0</v>
      </c>
      <c r="AD25" s="79">
        <v>13</v>
      </c>
    </row>
    <row r="26" spans="1:30" x14ac:dyDescent="0.25">
      <c r="A26" s="58" t="s">
        <v>661</v>
      </c>
      <c r="B26" s="57" t="s">
        <v>468</v>
      </c>
      <c r="C26" s="57" t="s">
        <v>328</v>
      </c>
      <c r="D26" s="57" t="s">
        <v>1185</v>
      </c>
      <c r="E26" s="50" t="s">
        <v>46</v>
      </c>
      <c r="F26" s="105">
        <f t="shared" si="0"/>
        <v>3</v>
      </c>
      <c r="G26" s="106">
        <f t="shared" si="1"/>
        <v>0</v>
      </c>
      <c r="H26" s="106">
        <f t="shared" si="2"/>
        <v>2.0106774402874565</v>
      </c>
      <c r="I26" s="106">
        <f t="shared" si="3"/>
        <v>2.0106774402874565</v>
      </c>
      <c r="J26" s="141">
        <f t="shared" si="4"/>
        <v>123</v>
      </c>
      <c r="K26" s="63">
        <v>1</v>
      </c>
      <c r="L26" s="57"/>
      <c r="M26" s="69">
        <v>0.5</v>
      </c>
      <c r="N26" s="69">
        <v>0.5</v>
      </c>
      <c r="O26" s="59">
        <v>48</v>
      </c>
      <c r="P26" s="63"/>
      <c r="Q26" s="57"/>
      <c r="R26" s="69">
        <v>0</v>
      </c>
      <c r="S26" s="69">
        <v>0</v>
      </c>
      <c r="T26" s="59">
        <v>13</v>
      </c>
      <c r="U26" s="135">
        <v>2</v>
      </c>
      <c r="V26" s="57"/>
      <c r="W26" s="69">
        <v>1.5106774402874563</v>
      </c>
      <c r="X26" s="69">
        <v>1.5106774402874563</v>
      </c>
      <c r="Y26" s="59">
        <v>49</v>
      </c>
      <c r="Z26" s="63"/>
      <c r="AA26" s="57"/>
      <c r="AB26" s="69">
        <v>0</v>
      </c>
      <c r="AC26" s="69">
        <v>0</v>
      </c>
      <c r="AD26" s="59">
        <v>13</v>
      </c>
    </row>
    <row r="27" spans="1:30" x14ac:dyDescent="0.25">
      <c r="A27" s="58" t="s">
        <v>687</v>
      </c>
      <c r="B27" s="57" t="s">
        <v>103</v>
      </c>
      <c r="C27" s="57" t="s">
        <v>407</v>
      </c>
      <c r="D27" s="57" t="s">
        <v>1185</v>
      </c>
      <c r="E27" s="50" t="s">
        <v>41</v>
      </c>
      <c r="F27" s="105">
        <f t="shared" si="0"/>
        <v>2</v>
      </c>
      <c r="G27" s="106">
        <f t="shared" si="1"/>
        <v>0</v>
      </c>
      <c r="H27" s="106">
        <f t="shared" si="2"/>
        <v>1.2999999999999998</v>
      </c>
      <c r="I27" s="106">
        <f t="shared" si="3"/>
        <v>1.2999999999999998</v>
      </c>
      <c r="J27" s="141">
        <f t="shared" si="4"/>
        <v>120</v>
      </c>
      <c r="K27" s="63">
        <v>1</v>
      </c>
      <c r="L27" s="57"/>
      <c r="M27" s="69">
        <v>0.6</v>
      </c>
      <c r="N27" s="69">
        <v>0.6</v>
      </c>
      <c r="O27" s="59">
        <v>49</v>
      </c>
      <c r="P27" s="58"/>
      <c r="Q27" s="57"/>
      <c r="R27" s="69">
        <v>0</v>
      </c>
      <c r="S27" s="69">
        <v>0</v>
      </c>
      <c r="T27" s="59">
        <v>13</v>
      </c>
      <c r="U27" s="135">
        <v>1</v>
      </c>
      <c r="V27" s="57"/>
      <c r="W27" s="69">
        <v>0.7</v>
      </c>
      <c r="X27" s="69">
        <v>0.7</v>
      </c>
      <c r="Y27" s="59">
        <v>45</v>
      </c>
      <c r="Z27" s="58"/>
      <c r="AA27" s="57"/>
      <c r="AB27" s="69">
        <v>0</v>
      </c>
      <c r="AC27" s="69">
        <v>0</v>
      </c>
      <c r="AD27" s="59">
        <v>13</v>
      </c>
    </row>
    <row r="28" spans="1:30" s="49" customFormat="1" x14ac:dyDescent="0.25">
      <c r="A28" s="58" t="s">
        <v>709</v>
      </c>
      <c r="B28" s="57" t="s">
        <v>98</v>
      </c>
      <c r="C28" s="57" t="s">
        <v>328</v>
      </c>
      <c r="D28" s="57" t="s">
        <v>1185</v>
      </c>
      <c r="E28" s="50" t="s">
        <v>46</v>
      </c>
      <c r="F28" s="105">
        <f t="shared" si="0"/>
        <v>4</v>
      </c>
      <c r="G28" s="106">
        <f t="shared" si="1"/>
        <v>0</v>
      </c>
      <c r="H28" s="106">
        <f t="shared" si="2"/>
        <v>1.5</v>
      </c>
      <c r="I28" s="106">
        <f t="shared" si="3"/>
        <v>1.5</v>
      </c>
      <c r="J28" s="141">
        <f t="shared" si="4"/>
        <v>106</v>
      </c>
      <c r="K28" s="63">
        <v>2</v>
      </c>
      <c r="L28" s="57"/>
      <c r="M28" s="69">
        <v>0.5</v>
      </c>
      <c r="N28" s="69">
        <v>0.5</v>
      </c>
      <c r="O28" s="59">
        <v>47</v>
      </c>
      <c r="P28" s="58"/>
      <c r="Q28" s="57"/>
      <c r="R28" s="69">
        <v>0</v>
      </c>
      <c r="S28" s="69">
        <v>0</v>
      </c>
      <c r="T28" s="59">
        <v>13</v>
      </c>
      <c r="U28" s="135">
        <v>2</v>
      </c>
      <c r="V28" s="57"/>
      <c r="W28" s="69">
        <v>1</v>
      </c>
      <c r="X28" s="69">
        <v>1</v>
      </c>
      <c r="Y28" s="59">
        <v>46</v>
      </c>
      <c r="Z28" s="58"/>
      <c r="AA28" s="57"/>
      <c r="AB28" s="69">
        <v>0</v>
      </c>
      <c r="AC28" s="69">
        <v>0</v>
      </c>
      <c r="AD28" s="59">
        <v>0</v>
      </c>
    </row>
    <row r="29" spans="1:30" s="48" customFormat="1" x14ac:dyDescent="0.25">
      <c r="A29" s="58" t="s">
        <v>679</v>
      </c>
      <c r="B29" s="57" t="s">
        <v>456</v>
      </c>
      <c r="C29" s="57" t="s">
        <v>188</v>
      </c>
      <c r="D29" s="57" t="s">
        <v>1185</v>
      </c>
      <c r="E29" s="50" t="s">
        <v>37</v>
      </c>
      <c r="F29" s="105">
        <f t="shared" si="0"/>
        <v>2</v>
      </c>
      <c r="G29" s="106">
        <f t="shared" si="1"/>
        <v>0</v>
      </c>
      <c r="H29" s="106">
        <f t="shared" si="2"/>
        <v>1</v>
      </c>
      <c r="I29" s="106">
        <f t="shared" si="3"/>
        <v>1</v>
      </c>
      <c r="J29" s="141">
        <f t="shared" si="4"/>
        <v>91</v>
      </c>
      <c r="K29" s="63">
        <v>1</v>
      </c>
      <c r="L29" s="57"/>
      <c r="M29" s="69">
        <v>0.5</v>
      </c>
      <c r="N29" s="69">
        <v>0.5</v>
      </c>
      <c r="O29" s="59">
        <v>47</v>
      </c>
      <c r="P29" s="66"/>
      <c r="Q29" s="67"/>
      <c r="R29" s="69">
        <v>0</v>
      </c>
      <c r="S29" s="69">
        <v>0</v>
      </c>
      <c r="T29" s="68">
        <v>0</v>
      </c>
      <c r="U29" s="135">
        <v>1</v>
      </c>
      <c r="V29" s="57"/>
      <c r="W29" s="69">
        <v>0.5</v>
      </c>
      <c r="X29" s="69">
        <v>0.5</v>
      </c>
      <c r="Y29" s="59">
        <v>44</v>
      </c>
      <c r="Z29" s="66"/>
      <c r="AA29" s="67"/>
      <c r="AB29" s="69">
        <v>0</v>
      </c>
      <c r="AC29" s="69">
        <v>0</v>
      </c>
      <c r="AD29" s="59">
        <v>0</v>
      </c>
    </row>
    <row r="30" spans="1:30" x14ac:dyDescent="0.25">
      <c r="A30" s="58" t="s">
        <v>1182</v>
      </c>
      <c r="B30" s="57" t="s">
        <v>1189</v>
      </c>
      <c r="C30" s="57" t="s">
        <v>151</v>
      </c>
      <c r="D30" s="57" t="s">
        <v>1185</v>
      </c>
      <c r="E30" s="50" t="s">
        <v>39</v>
      </c>
      <c r="F30" s="105">
        <f t="shared" si="0"/>
        <v>1</v>
      </c>
      <c r="G30" s="106">
        <f t="shared" si="1"/>
        <v>0</v>
      </c>
      <c r="H30" s="106">
        <f t="shared" si="2"/>
        <v>1.2058299604247467</v>
      </c>
      <c r="I30" s="106">
        <f t="shared" si="3"/>
        <v>1.2058299604247467</v>
      </c>
      <c r="J30" s="141">
        <f t="shared" si="4"/>
        <v>72</v>
      </c>
      <c r="K30" s="63"/>
      <c r="L30" s="57"/>
      <c r="M30" s="69">
        <v>0</v>
      </c>
      <c r="N30" s="69">
        <v>0</v>
      </c>
      <c r="O30" s="59">
        <v>11</v>
      </c>
      <c r="P30" s="58"/>
      <c r="Q30" s="57"/>
      <c r="R30" s="69">
        <v>0</v>
      </c>
      <c r="S30" s="69">
        <v>0</v>
      </c>
      <c r="T30" s="59">
        <v>13</v>
      </c>
      <c r="U30" s="135">
        <v>1</v>
      </c>
      <c r="V30" s="57"/>
      <c r="W30" s="69">
        <v>1.2058299604247467</v>
      </c>
      <c r="X30" s="69">
        <v>1.2058299604247467</v>
      </c>
      <c r="Y30" s="59">
        <v>48</v>
      </c>
      <c r="Z30" s="58"/>
      <c r="AA30" s="57"/>
      <c r="AB30" s="69">
        <v>0</v>
      </c>
      <c r="AC30" s="69">
        <v>0</v>
      </c>
      <c r="AD30" s="59">
        <v>0</v>
      </c>
    </row>
    <row r="31" spans="1:30" x14ac:dyDescent="0.25">
      <c r="A31" s="58" t="s">
        <v>678</v>
      </c>
      <c r="B31" s="57" t="s">
        <v>231</v>
      </c>
      <c r="C31" s="57" t="s">
        <v>188</v>
      </c>
      <c r="D31" s="57" t="s">
        <v>1185</v>
      </c>
      <c r="E31" s="50" t="s">
        <v>37</v>
      </c>
      <c r="F31" s="105">
        <f t="shared" si="0"/>
        <v>2</v>
      </c>
      <c r="G31" s="106">
        <f t="shared" si="1"/>
        <v>0</v>
      </c>
      <c r="H31" s="106">
        <f t="shared" si="2"/>
        <v>1.1000000000000001</v>
      </c>
      <c r="I31" s="106">
        <f t="shared" si="3"/>
        <v>1.1000000000000001</v>
      </c>
      <c r="J31" s="141">
        <f t="shared" si="4"/>
        <v>58</v>
      </c>
      <c r="K31" s="63"/>
      <c r="L31" s="57"/>
      <c r="M31" s="69">
        <v>0</v>
      </c>
      <c r="N31" s="69">
        <v>0</v>
      </c>
      <c r="O31" s="59">
        <v>11</v>
      </c>
      <c r="P31" s="70"/>
      <c r="Q31" s="71"/>
      <c r="R31" s="69">
        <v>0</v>
      </c>
      <c r="S31" s="69">
        <v>0</v>
      </c>
      <c r="T31" s="72">
        <v>0</v>
      </c>
      <c r="U31" s="135">
        <v>2</v>
      </c>
      <c r="V31" s="57"/>
      <c r="W31" s="69">
        <v>1.1000000000000001</v>
      </c>
      <c r="X31" s="69">
        <v>1.1000000000000001</v>
      </c>
      <c r="Y31" s="59">
        <v>47</v>
      </c>
      <c r="Z31" s="70"/>
      <c r="AA31" s="71"/>
      <c r="AB31" s="69">
        <v>0</v>
      </c>
      <c r="AC31" s="69">
        <v>0</v>
      </c>
      <c r="AD31" s="59">
        <v>0</v>
      </c>
    </row>
    <row r="32" spans="1:30" x14ac:dyDescent="0.25">
      <c r="A32" s="58" t="s">
        <v>669</v>
      </c>
      <c r="B32" s="57" t="s">
        <v>293</v>
      </c>
      <c r="C32" s="57" t="s">
        <v>333</v>
      </c>
      <c r="D32" s="57" t="s">
        <v>1185</v>
      </c>
      <c r="E32" s="50" t="s">
        <v>46</v>
      </c>
      <c r="F32" s="105">
        <f t="shared" si="0"/>
        <v>0</v>
      </c>
      <c r="G32" s="106">
        <f t="shared" si="1"/>
        <v>0</v>
      </c>
      <c r="H32" s="106">
        <f t="shared" si="2"/>
        <v>0</v>
      </c>
      <c r="I32" s="106">
        <f t="shared" si="3"/>
        <v>11</v>
      </c>
      <c r="J32" s="141">
        <f t="shared" si="4"/>
        <v>48</v>
      </c>
      <c r="K32" s="63"/>
      <c r="L32" s="57"/>
      <c r="M32" s="69">
        <v>0</v>
      </c>
      <c r="N32" s="69">
        <v>0</v>
      </c>
      <c r="O32" s="59">
        <v>11</v>
      </c>
      <c r="P32" s="63"/>
      <c r="Q32" s="57"/>
      <c r="R32" s="69">
        <v>0</v>
      </c>
      <c r="S32" s="69">
        <v>0</v>
      </c>
      <c r="T32" s="59">
        <v>13</v>
      </c>
      <c r="U32" s="136"/>
      <c r="V32" s="69">
        <v>0</v>
      </c>
      <c r="W32" s="69">
        <v>0</v>
      </c>
      <c r="X32" s="57">
        <v>11</v>
      </c>
      <c r="Y32" s="59">
        <v>11</v>
      </c>
      <c r="Z32" s="63"/>
      <c r="AA32" s="57"/>
      <c r="AB32" s="69">
        <v>0</v>
      </c>
      <c r="AC32" s="69">
        <v>0</v>
      </c>
      <c r="AD32" s="59">
        <v>13</v>
      </c>
    </row>
    <row r="33" spans="1:30" x14ac:dyDescent="0.25">
      <c r="A33" s="58" t="s">
        <v>1104</v>
      </c>
      <c r="B33" s="57" t="s">
        <v>1111</v>
      </c>
      <c r="C33" s="57" t="s">
        <v>180</v>
      </c>
      <c r="D33" s="57" t="s">
        <v>1185</v>
      </c>
      <c r="E33" s="50" t="s">
        <v>44</v>
      </c>
      <c r="F33" s="105">
        <f t="shared" si="0"/>
        <v>0</v>
      </c>
      <c r="G33" s="106">
        <f t="shared" si="1"/>
        <v>0</v>
      </c>
      <c r="H33" s="106">
        <f t="shared" si="2"/>
        <v>0</v>
      </c>
      <c r="I33" s="106">
        <f t="shared" si="3"/>
        <v>0</v>
      </c>
      <c r="J33" s="141">
        <f t="shared" si="4"/>
        <v>48</v>
      </c>
      <c r="K33" s="63"/>
      <c r="L33" s="57"/>
      <c r="M33" s="69">
        <v>0</v>
      </c>
      <c r="N33" s="69">
        <v>0</v>
      </c>
      <c r="O33" s="59">
        <v>11</v>
      </c>
      <c r="P33" s="58"/>
      <c r="Q33" s="57"/>
      <c r="R33" s="69">
        <v>0</v>
      </c>
      <c r="S33" s="69">
        <v>0</v>
      </c>
      <c r="T33" s="59">
        <v>13</v>
      </c>
      <c r="U33" s="136"/>
      <c r="V33" s="57"/>
      <c r="W33" s="69">
        <v>0</v>
      </c>
      <c r="X33" s="69">
        <v>0</v>
      </c>
      <c r="Y33" s="59">
        <v>11</v>
      </c>
      <c r="Z33" s="58"/>
      <c r="AA33" s="57"/>
      <c r="AB33" s="69">
        <v>0</v>
      </c>
      <c r="AC33" s="69">
        <v>0</v>
      </c>
      <c r="AD33" s="59">
        <v>13</v>
      </c>
    </row>
    <row r="34" spans="1:30" x14ac:dyDescent="0.25">
      <c r="A34" s="58" t="s">
        <v>715</v>
      </c>
      <c r="B34" s="57" t="s">
        <v>466</v>
      </c>
      <c r="C34" s="57" t="s">
        <v>350</v>
      </c>
      <c r="D34" s="57" t="s">
        <v>1185</v>
      </c>
      <c r="E34" s="50" t="s">
        <v>48</v>
      </c>
      <c r="F34" s="105">
        <f t="shared" si="0"/>
        <v>2</v>
      </c>
      <c r="G34" s="106">
        <f t="shared" si="1"/>
        <v>0</v>
      </c>
      <c r="H34" s="106">
        <f t="shared" si="2"/>
        <v>0.5</v>
      </c>
      <c r="I34" s="106">
        <f t="shared" si="3"/>
        <v>0.5</v>
      </c>
      <c r="J34" s="141">
        <f t="shared" si="4"/>
        <v>47</v>
      </c>
      <c r="K34" s="63">
        <v>2</v>
      </c>
      <c r="L34" s="57"/>
      <c r="M34" s="69">
        <v>0.5</v>
      </c>
      <c r="N34" s="69">
        <v>0.5</v>
      </c>
      <c r="O34" s="59">
        <v>47</v>
      </c>
      <c r="P34" s="58"/>
      <c r="Q34" s="57"/>
      <c r="R34" s="69">
        <v>0</v>
      </c>
      <c r="S34" s="69">
        <v>0</v>
      </c>
      <c r="T34" s="59">
        <v>0</v>
      </c>
      <c r="U34" s="135"/>
      <c r="V34" s="57"/>
      <c r="W34" s="69">
        <v>0</v>
      </c>
      <c r="X34" s="69">
        <v>0</v>
      </c>
      <c r="Y34" s="59">
        <v>0</v>
      </c>
      <c r="Z34" s="58"/>
      <c r="AA34" s="57"/>
      <c r="AB34" s="69">
        <v>0</v>
      </c>
      <c r="AC34" s="69">
        <v>0</v>
      </c>
      <c r="AD34" s="59">
        <v>0</v>
      </c>
    </row>
    <row r="35" spans="1:30" x14ac:dyDescent="0.25">
      <c r="A35" s="58" t="s">
        <v>1193</v>
      </c>
      <c r="B35" s="57" t="s">
        <v>1204</v>
      </c>
      <c r="C35" s="57" t="s">
        <v>275</v>
      </c>
      <c r="D35" s="57" t="s">
        <v>1185</v>
      </c>
      <c r="E35" s="50" t="s">
        <v>49</v>
      </c>
      <c r="F35" s="105">
        <f t="shared" si="0"/>
        <v>0</v>
      </c>
      <c r="G35" s="106">
        <f t="shared" si="1"/>
        <v>0</v>
      </c>
      <c r="H35" s="106">
        <f t="shared" si="2"/>
        <v>0</v>
      </c>
      <c r="I35" s="106">
        <f t="shared" si="3"/>
        <v>0</v>
      </c>
      <c r="J35" s="141">
        <f t="shared" si="4"/>
        <v>37</v>
      </c>
      <c r="K35" s="63"/>
      <c r="L35" s="57"/>
      <c r="M35" s="69">
        <v>0</v>
      </c>
      <c r="N35" s="69">
        <v>0</v>
      </c>
      <c r="O35" s="59">
        <v>11</v>
      </c>
      <c r="P35" s="58"/>
      <c r="Q35" s="57"/>
      <c r="R35" s="69">
        <v>0</v>
      </c>
      <c r="S35" s="69">
        <v>0</v>
      </c>
      <c r="T35" s="59">
        <v>13</v>
      </c>
      <c r="U35" s="136"/>
      <c r="V35" s="57"/>
      <c r="W35" s="69">
        <v>0</v>
      </c>
      <c r="X35" s="69">
        <v>0</v>
      </c>
      <c r="Y35" s="59">
        <v>0</v>
      </c>
      <c r="Z35" s="58"/>
      <c r="AA35" s="57"/>
      <c r="AB35" s="69">
        <v>0</v>
      </c>
      <c r="AC35" s="69">
        <v>0</v>
      </c>
      <c r="AD35" s="59">
        <v>13</v>
      </c>
    </row>
    <row r="36" spans="1:30" x14ac:dyDescent="0.25">
      <c r="A36" s="58" t="s">
        <v>1208</v>
      </c>
      <c r="B36" s="57" t="s">
        <v>389</v>
      </c>
      <c r="C36" s="57" t="s">
        <v>77</v>
      </c>
      <c r="D36" s="57" t="s">
        <v>1185</v>
      </c>
      <c r="E36" s="50" t="s">
        <v>38</v>
      </c>
      <c r="F36" s="105">
        <f t="shared" si="0"/>
        <v>0</v>
      </c>
      <c r="G36" s="106">
        <f t="shared" si="1"/>
        <v>0</v>
      </c>
      <c r="H36" s="106">
        <f t="shared" si="2"/>
        <v>0</v>
      </c>
      <c r="I36" s="106">
        <f t="shared" si="3"/>
        <v>0</v>
      </c>
      <c r="J36" s="141">
        <f t="shared" si="4"/>
        <v>26</v>
      </c>
      <c r="K36" s="73"/>
      <c r="L36" s="57"/>
      <c r="M36" s="69">
        <v>0</v>
      </c>
      <c r="N36" s="69">
        <v>0</v>
      </c>
      <c r="O36" s="59">
        <v>0</v>
      </c>
      <c r="P36" s="58"/>
      <c r="Q36" s="57"/>
      <c r="R36" s="69">
        <v>0</v>
      </c>
      <c r="S36" s="69">
        <v>0</v>
      </c>
      <c r="T36" s="59">
        <v>13</v>
      </c>
      <c r="U36" s="136"/>
      <c r="V36" s="57"/>
      <c r="W36" s="69">
        <v>0</v>
      </c>
      <c r="X36" s="69">
        <v>0</v>
      </c>
      <c r="Y36" s="59">
        <v>0</v>
      </c>
      <c r="Z36" s="58"/>
      <c r="AA36" s="57"/>
      <c r="AB36" s="69">
        <v>0</v>
      </c>
      <c r="AC36" s="69">
        <v>0</v>
      </c>
      <c r="AD36" s="59">
        <v>13</v>
      </c>
    </row>
    <row r="37" spans="1:30" x14ac:dyDescent="0.25">
      <c r="A37" s="58" t="s">
        <v>1209</v>
      </c>
      <c r="B37" s="57" t="s">
        <v>1221</v>
      </c>
      <c r="C37" s="57" t="s">
        <v>227</v>
      </c>
      <c r="D37" s="57" t="s">
        <v>1185</v>
      </c>
      <c r="E37" s="50" t="s">
        <v>38</v>
      </c>
      <c r="F37" s="105">
        <f t="shared" si="0"/>
        <v>0</v>
      </c>
      <c r="G37" s="106">
        <f t="shared" si="1"/>
        <v>0</v>
      </c>
      <c r="H37" s="106">
        <f t="shared" si="2"/>
        <v>0</v>
      </c>
      <c r="I37" s="106">
        <f t="shared" si="3"/>
        <v>0</v>
      </c>
      <c r="J37" s="141">
        <f t="shared" si="4"/>
        <v>24</v>
      </c>
      <c r="K37" s="73"/>
      <c r="L37" s="57"/>
      <c r="M37" s="57">
        <v>0</v>
      </c>
      <c r="N37" s="57">
        <v>0</v>
      </c>
      <c r="O37" s="59">
        <v>0</v>
      </c>
      <c r="P37" s="58"/>
      <c r="Q37" s="57"/>
      <c r="R37" s="57">
        <v>0</v>
      </c>
      <c r="S37" s="57">
        <v>0</v>
      </c>
      <c r="T37" s="59">
        <v>0</v>
      </c>
      <c r="U37" s="135"/>
      <c r="V37" s="57"/>
      <c r="W37" s="69">
        <v>0</v>
      </c>
      <c r="X37" s="69">
        <v>0</v>
      </c>
      <c r="Y37" s="59">
        <v>11</v>
      </c>
      <c r="Z37" s="58"/>
      <c r="AA37" s="57"/>
      <c r="AB37" s="57">
        <v>0</v>
      </c>
      <c r="AC37" s="57">
        <v>0</v>
      </c>
      <c r="AD37" s="59">
        <v>13</v>
      </c>
    </row>
    <row r="38" spans="1:30" x14ac:dyDescent="0.25">
      <c r="A38" s="58" t="s">
        <v>742</v>
      </c>
      <c r="B38" s="57" t="s">
        <v>444</v>
      </c>
      <c r="C38" s="57" t="s">
        <v>168</v>
      </c>
      <c r="D38" s="57" t="s">
        <v>68</v>
      </c>
      <c r="E38" s="50" t="s">
        <v>39</v>
      </c>
      <c r="F38" s="105">
        <f t="shared" si="0"/>
        <v>0</v>
      </c>
      <c r="G38" s="106">
        <f t="shared" si="1"/>
        <v>0</v>
      </c>
      <c r="H38" s="106">
        <f t="shared" si="2"/>
        <v>0</v>
      </c>
      <c r="I38" s="106">
        <f t="shared" si="3"/>
        <v>0</v>
      </c>
      <c r="J38" s="141">
        <f t="shared" si="4"/>
        <v>22</v>
      </c>
      <c r="K38" s="63"/>
      <c r="L38" s="57"/>
      <c r="M38" s="69">
        <v>0</v>
      </c>
      <c r="N38" s="69">
        <v>0</v>
      </c>
      <c r="O38" s="59">
        <v>11</v>
      </c>
      <c r="P38" s="58"/>
      <c r="Q38" s="57"/>
      <c r="R38" s="69">
        <v>0</v>
      </c>
      <c r="S38" s="69">
        <v>0</v>
      </c>
      <c r="T38" s="59">
        <v>0</v>
      </c>
      <c r="U38" s="135"/>
      <c r="V38" s="57"/>
      <c r="W38" s="69">
        <v>0</v>
      </c>
      <c r="X38" s="69">
        <v>0</v>
      </c>
      <c r="Y38" s="59">
        <v>11</v>
      </c>
      <c r="Z38" s="58"/>
      <c r="AA38" s="57"/>
      <c r="AB38" s="69">
        <v>0</v>
      </c>
      <c r="AC38" s="69">
        <v>0</v>
      </c>
      <c r="AD38" s="59">
        <v>0</v>
      </c>
    </row>
    <row r="39" spans="1:30" x14ac:dyDescent="0.25">
      <c r="A39" s="58" t="s">
        <v>773</v>
      </c>
      <c r="B39" s="57" t="s">
        <v>445</v>
      </c>
      <c r="C39" s="57" t="s">
        <v>210</v>
      </c>
      <c r="D39" s="57" t="s">
        <v>68</v>
      </c>
      <c r="E39" s="50" t="s">
        <v>38</v>
      </c>
      <c r="F39" s="105">
        <f t="shared" si="0"/>
        <v>0</v>
      </c>
      <c r="G39" s="106">
        <f t="shared" si="1"/>
        <v>0</v>
      </c>
      <c r="H39" s="106">
        <f t="shared" si="2"/>
        <v>0</v>
      </c>
      <c r="I39" s="106">
        <f t="shared" si="3"/>
        <v>0</v>
      </c>
      <c r="J39" s="141">
        <f t="shared" si="4"/>
        <v>11</v>
      </c>
      <c r="K39" s="63"/>
      <c r="L39" s="57"/>
      <c r="M39" s="69">
        <v>0</v>
      </c>
      <c r="N39" s="69">
        <v>0</v>
      </c>
      <c r="O39" s="59">
        <v>11</v>
      </c>
      <c r="P39" s="58"/>
      <c r="Q39" s="57"/>
      <c r="R39" s="69">
        <v>0</v>
      </c>
      <c r="S39" s="69">
        <v>0</v>
      </c>
      <c r="T39" s="59">
        <v>0</v>
      </c>
      <c r="U39" s="136"/>
      <c r="V39" s="57"/>
      <c r="W39" s="69">
        <v>0</v>
      </c>
      <c r="X39" s="69">
        <v>0</v>
      </c>
      <c r="Y39" s="59">
        <v>0</v>
      </c>
      <c r="Z39" s="58"/>
      <c r="AA39" s="57"/>
      <c r="AB39" s="69">
        <v>0</v>
      </c>
      <c r="AC39" s="69">
        <v>0</v>
      </c>
      <c r="AD39" s="59">
        <v>0</v>
      </c>
    </row>
    <row r="40" spans="1:30" x14ac:dyDescent="0.25">
      <c r="A40" s="58" t="s">
        <v>854</v>
      </c>
      <c r="B40" s="57" t="s">
        <v>465</v>
      </c>
      <c r="C40" s="57" t="s">
        <v>157</v>
      </c>
      <c r="D40" s="57" t="s">
        <v>1185</v>
      </c>
      <c r="E40" s="50" t="s">
        <v>48</v>
      </c>
      <c r="F40" s="105">
        <f t="shared" si="0"/>
        <v>0</v>
      </c>
      <c r="G40" s="106">
        <f t="shared" si="1"/>
        <v>0</v>
      </c>
      <c r="H40" s="106">
        <f t="shared" si="2"/>
        <v>0</v>
      </c>
      <c r="I40" s="106">
        <f t="shared" si="3"/>
        <v>0</v>
      </c>
      <c r="J40" s="141">
        <f t="shared" si="4"/>
        <v>11</v>
      </c>
      <c r="K40" s="63"/>
      <c r="L40" s="57"/>
      <c r="M40" s="69">
        <v>0</v>
      </c>
      <c r="N40" s="69">
        <v>0</v>
      </c>
      <c r="O40" s="59">
        <v>11</v>
      </c>
      <c r="P40" s="58"/>
      <c r="Q40" s="57"/>
      <c r="R40" s="69">
        <v>0</v>
      </c>
      <c r="S40" s="69">
        <v>0</v>
      </c>
      <c r="T40" s="59">
        <v>0</v>
      </c>
      <c r="U40" s="136"/>
      <c r="V40" s="57"/>
      <c r="W40" s="69">
        <v>0</v>
      </c>
      <c r="X40" s="69">
        <v>0</v>
      </c>
      <c r="Y40" s="59">
        <v>0</v>
      </c>
      <c r="Z40" s="58"/>
      <c r="AA40" s="57"/>
      <c r="AB40" s="69">
        <v>0</v>
      </c>
      <c r="AC40" s="69">
        <v>0</v>
      </c>
      <c r="AD40" s="59">
        <v>0</v>
      </c>
    </row>
    <row r="41" spans="1:30" ht="12" thickBot="1" x14ac:dyDescent="0.3">
      <c r="A41" s="60" t="s">
        <v>999</v>
      </c>
      <c r="B41" s="61" t="s">
        <v>1004</v>
      </c>
      <c r="C41" s="61" t="s">
        <v>350</v>
      </c>
      <c r="D41" s="61" t="s">
        <v>1185</v>
      </c>
      <c r="E41" s="133" t="s">
        <v>48</v>
      </c>
      <c r="F41" s="107">
        <f t="shared" si="0"/>
        <v>0</v>
      </c>
      <c r="G41" s="108">
        <f t="shared" si="1"/>
        <v>0</v>
      </c>
      <c r="H41" s="108">
        <f t="shared" si="2"/>
        <v>0</v>
      </c>
      <c r="I41" s="108">
        <f t="shared" si="3"/>
        <v>0</v>
      </c>
      <c r="J41" s="142">
        <f t="shared" si="4"/>
        <v>11</v>
      </c>
      <c r="K41" s="74"/>
      <c r="L41" s="61"/>
      <c r="M41" s="64">
        <v>0</v>
      </c>
      <c r="N41" s="64">
        <v>0</v>
      </c>
      <c r="O41" s="62">
        <v>11</v>
      </c>
      <c r="P41" s="60"/>
      <c r="Q41" s="61"/>
      <c r="R41" s="64">
        <v>0</v>
      </c>
      <c r="S41" s="64">
        <v>0</v>
      </c>
      <c r="T41" s="62">
        <v>0</v>
      </c>
      <c r="U41" s="137"/>
      <c r="V41" s="61"/>
      <c r="W41" s="64">
        <v>0</v>
      </c>
      <c r="X41" s="64">
        <v>0</v>
      </c>
      <c r="Y41" s="62">
        <v>0</v>
      </c>
      <c r="Z41" s="60"/>
      <c r="AA41" s="61"/>
      <c r="AB41" s="64">
        <v>0</v>
      </c>
      <c r="AC41" s="64">
        <v>0</v>
      </c>
      <c r="AD41" s="62">
        <v>0</v>
      </c>
    </row>
    <row r="42" spans="1:30" x14ac:dyDescent="0.25">
      <c r="F42" s="56"/>
      <c r="G42" s="1"/>
      <c r="H42" s="31"/>
    </row>
    <row r="43" spans="1:30" x14ac:dyDescent="0.25">
      <c r="F43" s="56"/>
      <c r="G43" s="1"/>
      <c r="H43" s="31"/>
    </row>
    <row r="44" spans="1:30" x14ac:dyDescent="0.25">
      <c r="F44" s="56"/>
      <c r="G44" s="1"/>
      <c r="H44" s="31"/>
    </row>
    <row r="45" spans="1:30" x14ac:dyDescent="0.25">
      <c r="F45" s="56"/>
      <c r="G45" s="1"/>
      <c r="H45" s="31"/>
    </row>
    <row r="46" spans="1:30" x14ac:dyDescent="0.25">
      <c r="F46" s="56"/>
      <c r="G46" s="1"/>
      <c r="H46" s="31"/>
    </row>
    <row r="47" spans="1:30" x14ac:dyDescent="0.25">
      <c r="F47" s="56"/>
      <c r="G47" s="1"/>
      <c r="H47" s="31"/>
    </row>
    <row r="48" spans="1:30" x14ac:dyDescent="0.25">
      <c r="F48" s="56"/>
      <c r="G48" s="1"/>
      <c r="H48" s="31"/>
    </row>
    <row r="49" spans="6:9" x14ac:dyDescent="0.25">
      <c r="F49" s="56"/>
      <c r="G49" s="1"/>
      <c r="H49" s="31"/>
    </row>
    <row r="50" spans="6:9" x14ac:dyDescent="0.25">
      <c r="F50" s="56"/>
      <c r="G50" s="1"/>
      <c r="H50" s="31"/>
    </row>
    <row r="51" spans="6:9" x14ac:dyDescent="0.25">
      <c r="F51" s="56"/>
      <c r="G51" s="1"/>
      <c r="H51" s="31"/>
    </row>
    <row r="52" spans="6:9" x14ac:dyDescent="0.25">
      <c r="F52" s="1"/>
      <c r="G52" s="1"/>
      <c r="H52" s="1"/>
      <c r="I52" s="1"/>
    </row>
    <row r="53" spans="6:9" x14ac:dyDescent="0.25">
      <c r="F53" s="1"/>
      <c r="G53" s="1"/>
      <c r="H53" s="1"/>
      <c r="I53" s="1"/>
    </row>
    <row r="54" spans="6:9" x14ac:dyDescent="0.25">
      <c r="F54" s="1"/>
      <c r="G54" s="1"/>
      <c r="H54" s="1"/>
      <c r="I54" s="1"/>
    </row>
    <row r="55" spans="6:9" x14ac:dyDescent="0.25">
      <c r="F55" s="1"/>
      <c r="G55" s="1"/>
      <c r="H55" s="1"/>
      <c r="I55" s="1"/>
    </row>
    <row r="56" spans="6:9" x14ac:dyDescent="0.25">
      <c r="F56" s="1"/>
      <c r="G56" s="1"/>
      <c r="H56" s="1"/>
      <c r="I56" s="1"/>
    </row>
    <row r="57" spans="6:9" x14ac:dyDescent="0.25">
      <c r="F57" s="1"/>
      <c r="G57" s="1"/>
      <c r="H57" s="1"/>
      <c r="I57" s="1"/>
    </row>
    <row r="58" spans="6:9" x14ac:dyDescent="0.25">
      <c r="F58" s="1"/>
      <c r="G58" s="1"/>
      <c r="H58" s="1"/>
      <c r="I58" s="1"/>
    </row>
    <row r="59" spans="6:9" x14ac:dyDescent="0.25">
      <c r="F59" s="1"/>
      <c r="G59" s="1"/>
      <c r="H59" s="1"/>
      <c r="I59" s="1"/>
    </row>
    <row r="60" spans="6:9" x14ac:dyDescent="0.25">
      <c r="F60" s="1"/>
      <c r="G60" s="1"/>
      <c r="H60" s="1"/>
      <c r="I60" s="1"/>
    </row>
    <row r="61" spans="6:9" x14ac:dyDescent="0.25">
      <c r="F61" s="1"/>
      <c r="G61" s="1"/>
      <c r="H61" s="1"/>
      <c r="I61" s="1"/>
    </row>
    <row r="62" spans="6:9" x14ac:dyDescent="0.25">
      <c r="F62" s="1"/>
      <c r="G62" s="1"/>
      <c r="H62" s="1"/>
      <c r="I62" s="1"/>
    </row>
    <row r="63" spans="6:9" x14ac:dyDescent="0.25">
      <c r="F63" s="1"/>
      <c r="G63" s="1"/>
      <c r="H63" s="1"/>
      <c r="I63" s="1"/>
    </row>
    <row r="64" spans="6:9" x14ac:dyDescent="0.25">
      <c r="F64" s="1"/>
      <c r="G64" s="1"/>
      <c r="H64" s="1"/>
      <c r="I64" s="1"/>
    </row>
    <row r="65" spans="6:9" x14ac:dyDescent="0.25">
      <c r="F65" s="1"/>
      <c r="G65" s="1"/>
      <c r="H65" s="1"/>
      <c r="I65" s="1"/>
    </row>
    <row r="66" spans="6:9" x14ac:dyDescent="0.25">
      <c r="F66" s="1"/>
      <c r="G66" s="1"/>
      <c r="H66" s="1"/>
      <c r="I66" s="1"/>
    </row>
    <row r="67" spans="6:9" x14ac:dyDescent="0.25">
      <c r="F67" s="1"/>
      <c r="G67" s="1"/>
      <c r="H67" s="1"/>
      <c r="I67" s="1"/>
    </row>
    <row r="68" spans="6:9" x14ac:dyDescent="0.25">
      <c r="F68" s="1"/>
      <c r="G68" s="1"/>
      <c r="H68" s="1"/>
      <c r="I68" s="1"/>
    </row>
    <row r="69" spans="6:9" x14ac:dyDescent="0.25">
      <c r="F69" s="1"/>
      <c r="G69" s="1"/>
      <c r="H69" s="1"/>
      <c r="I69" s="1"/>
    </row>
    <row r="70" spans="6:9" x14ac:dyDescent="0.25">
      <c r="F70" s="1"/>
      <c r="G70" s="1"/>
      <c r="H70" s="1"/>
      <c r="I70" s="1"/>
    </row>
    <row r="71" spans="6:9" x14ac:dyDescent="0.25">
      <c r="F71" s="1"/>
      <c r="G71" s="1"/>
      <c r="H71" s="1"/>
      <c r="I71" s="1"/>
    </row>
    <row r="72" spans="6:9" x14ac:dyDescent="0.25">
      <c r="F72" s="1"/>
      <c r="G72" s="1"/>
      <c r="H72" s="1"/>
      <c r="I72" s="1"/>
    </row>
    <row r="73" spans="6:9" x14ac:dyDescent="0.25">
      <c r="F73" s="1"/>
      <c r="G73" s="1"/>
      <c r="H73" s="1"/>
      <c r="I73" s="1"/>
    </row>
    <row r="74" spans="6:9" x14ac:dyDescent="0.25">
      <c r="F74" s="1"/>
      <c r="G74" s="1"/>
      <c r="H74" s="1"/>
      <c r="I74" s="1"/>
    </row>
    <row r="75" spans="6:9" x14ac:dyDescent="0.25">
      <c r="F75" s="1"/>
      <c r="G75" s="1"/>
      <c r="H75" s="1"/>
      <c r="I75" s="1"/>
    </row>
    <row r="76" spans="6:9" x14ac:dyDescent="0.25">
      <c r="F76" s="1"/>
      <c r="G76" s="1"/>
      <c r="H76" s="1"/>
      <c r="I76" s="1"/>
    </row>
    <row r="77" spans="6:9" x14ac:dyDescent="0.25">
      <c r="F77" s="1"/>
      <c r="G77" s="1"/>
      <c r="H77" s="1"/>
      <c r="I77" s="1"/>
    </row>
    <row r="78" spans="6:9" x14ac:dyDescent="0.25">
      <c r="F78" s="1"/>
      <c r="G78" s="1"/>
      <c r="H78" s="1"/>
      <c r="I78" s="1"/>
    </row>
    <row r="79" spans="6:9" x14ac:dyDescent="0.25">
      <c r="F79" s="1"/>
      <c r="G79" s="1"/>
      <c r="H79" s="1"/>
      <c r="I79" s="1"/>
    </row>
    <row r="80" spans="6:9" x14ac:dyDescent="0.25">
      <c r="F80" s="1"/>
      <c r="G80" s="1"/>
      <c r="H80" s="1"/>
      <c r="I80" s="1"/>
    </row>
    <row r="81" spans="6:9" x14ac:dyDescent="0.25">
      <c r="F81" s="1"/>
      <c r="G81" s="1"/>
      <c r="H81" s="1"/>
      <c r="I81" s="1"/>
    </row>
    <row r="82" spans="6:9" x14ac:dyDescent="0.25">
      <c r="F82" s="1"/>
      <c r="G82" s="1"/>
      <c r="H82" s="1"/>
      <c r="I82" s="1"/>
    </row>
    <row r="83" spans="6:9" x14ac:dyDescent="0.25">
      <c r="F83" s="1"/>
      <c r="G83" s="1"/>
      <c r="H83" s="1"/>
      <c r="I83" s="1"/>
    </row>
    <row r="84" spans="6:9" x14ac:dyDescent="0.25">
      <c r="F84" s="1"/>
      <c r="G84" s="1"/>
      <c r="H84" s="1"/>
      <c r="I84" s="1"/>
    </row>
    <row r="85" spans="6:9" x14ac:dyDescent="0.25">
      <c r="F85" s="1"/>
      <c r="G85" s="1"/>
      <c r="H85" s="1"/>
      <c r="I85" s="1"/>
    </row>
    <row r="86" spans="6:9" x14ac:dyDescent="0.25">
      <c r="F86" s="1"/>
      <c r="G86" s="1"/>
      <c r="H86" s="1"/>
      <c r="I86" s="1"/>
    </row>
    <row r="87" spans="6:9" x14ac:dyDescent="0.25">
      <c r="F87" s="1"/>
      <c r="G87" s="1"/>
      <c r="H87" s="1"/>
      <c r="I87" s="1"/>
    </row>
    <row r="88" spans="6:9" x14ac:dyDescent="0.25">
      <c r="F88" s="1"/>
      <c r="G88" s="1"/>
      <c r="H88" s="1"/>
      <c r="I88" s="1"/>
    </row>
    <row r="89" spans="6:9" x14ac:dyDescent="0.25">
      <c r="F89" s="1"/>
      <c r="G89" s="1"/>
      <c r="H89" s="1"/>
      <c r="I89" s="1"/>
    </row>
    <row r="90" spans="6:9" x14ac:dyDescent="0.25">
      <c r="F90" s="1"/>
      <c r="G90" s="1"/>
      <c r="H90" s="1"/>
      <c r="I90" s="1"/>
    </row>
    <row r="91" spans="6:9" x14ac:dyDescent="0.25">
      <c r="F91" s="1"/>
      <c r="G91" s="1"/>
      <c r="H91" s="1"/>
      <c r="I91" s="1"/>
    </row>
    <row r="92" spans="6:9" x14ac:dyDescent="0.25">
      <c r="F92" s="1"/>
      <c r="G92" s="1"/>
      <c r="H92" s="1"/>
      <c r="I92" s="1"/>
    </row>
    <row r="93" spans="6:9" x14ac:dyDescent="0.25">
      <c r="F93" s="1"/>
      <c r="G93" s="1"/>
      <c r="H93" s="1"/>
      <c r="I93" s="1"/>
    </row>
    <row r="94" spans="6:9" x14ac:dyDescent="0.25">
      <c r="F94" s="1"/>
      <c r="G94" s="1"/>
      <c r="H94" s="1"/>
      <c r="I94" s="1"/>
    </row>
    <row r="95" spans="6:9" x14ac:dyDescent="0.25">
      <c r="F95" s="1"/>
      <c r="G95" s="1"/>
      <c r="H95" s="1"/>
      <c r="I95" s="1"/>
    </row>
    <row r="96" spans="6:9" x14ac:dyDescent="0.25">
      <c r="F96" s="1"/>
      <c r="G96" s="1"/>
      <c r="H96" s="1"/>
      <c r="I96" s="1"/>
    </row>
    <row r="97" spans="6:9" x14ac:dyDescent="0.25">
      <c r="F97" s="1"/>
      <c r="G97" s="1"/>
      <c r="H97" s="1"/>
      <c r="I97" s="1"/>
    </row>
    <row r="98" spans="6:9" x14ac:dyDescent="0.25">
      <c r="F98" s="1"/>
      <c r="G98" s="1"/>
      <c r="H98" s="1"/>
      <c r="I98" s="1"/>
    </row>
    <row r="99" spans="6:9" x14ac:dyDescent="0.25">
      <c r="F99" s="1"/>
      <c r="G99" s="1"/>
      <c r="H99" s="1"/>
      <c r="I99" s="1"/>
    </row>
    <row r="100" spans="6:9" x14ac:dyDescent="0.25">
      <c r="F100" s="1"/>
      <c r="G100" s="1"/>
      <c r="H100" s="1"/>
      <c r="I100" s="1"/>
    </row>
    <row r="101" spans="6:9" x14ac:dyDescent="0.25">
      <c r="F101" s="1"/>
      <c r="G101" s="1"/>
      <c r="H101" s="1"/>
      <c r="I101" s="1"/>
    </row>
    <row r="102" spans="6:9" x14ac:dyDescent="0.25">
      <c r="F102" s="1"/>
      <c r="G102" s="1"/>
      <c r="H102" s="1"/>
      <c r="I102" s="1"/>
    </row>
    <row r="103" spans="6:9" x14ac:dyDescent="0.25">
      <c r="F103" s="1"/>
      <c r="G103" s="1"/>
      <c r="H103" s="1"/>
      <c r="I103" s="1"/>
    </row>
    <row r="104" spans="6:9" x14ac:dyDescent="0.25">
      <c r="F104" s="1"/>
      <c r="G104" s="1"/>
      <c r="H104" s="1"/>
      <c r="I104" s="1"/>
    </row>
    <row r="105" spans="6:9" x14ac:dyDescent="0.25">
      <c r="F105" s="1"/>
      <c r="G105" s="1"/>
      <c r="H105" s="1"/>
      <c r="I105" s="1"/>
    </row>
    <row r="106" spans="6:9" x14ac:dyDescent="0.25">
      <c r="F106" s="1"/>
      <c r="G106" s="1"/>
      <c r="H106" s="1"/>
      <c r="I106" s="1"/>
    </row>
    <row r="107" spans="6:9" x14ac:dyDescent="0.25">
      <c r="F107" s="1"/>
      <c r="G107" s="1"/>
      <c r="H107" s="1"/>
      <c r="I107" s="1"/>
    </row>
    <row r="108" spans="6:9" x14ac:dyDescent="0.25">
      <c r="F108" s="1"/>
      <c r="G108" s="1"/>
      <c r="H108" s="1"/>
      <c r="I108" s="1"/>
    </row>
    <row r="109" spans="6:9" x14ac:dyDescent="0.25">
      <c r="F109" s="1"/>
      <c r="G109" s="1"/>
      <c r="H109" s="1"/>
      <c r="I109" s="1"/>
    </row>
    <row r="110" spans="6:9" x14ac:dyDescent="0.25">
      <c r="F110" s="1"/>
      <c r="G110" s="1"/>
      <c r="H110" s="1"/>
      <c r="I110" s="1"/>
    </row>
    <row r="111" spans="6:9" x14ac:dyDescent="0.25">
      <c r="F111" s="1"/>
      <c r="G111" s="1"/>
      <c r="H111" s="1"/>
      <c r="I111" s="1"/>
    </row>
    <row r="112" spans="6:9" x14ac:dyDescent="0.25">
      <c r="F112" s="1"/>
      <c r="G112" s="1"/>
      <c r="H112" s="1"/>
      <c r="I112" s="1"/>
    </row>
    <row r="113" spans="6:9" x14ac:dyDescent="0.25">
      <c r="F113" s="1"/>
      <c r="G113" s="1"/>
      <c r="H113" s="1"/>
      <c r="I113" s="1"/>
    </row>
    <row r="114" spans="6:9" x14ac:dyDescent="0.25">
      <c r="F114" s="1"/>
      <c r="G114" s="1"/>
      <c r="H114" s="1"/>
      <c r="I114" s="1"/>
    </row>
    <row r="115" spans="6:9" x14ac:dyDescent="0.25">
      <c r="F115" s="1"/>
      <c r="G115" s="1"/>
      <c r="H115" s="1"/>
      <c r="I115" s="1"/>
    </row>
    <row r="116" spans="6:9" x14ac:dyDescent="0.25">
      <c r="F116" s="1"/>
      <c r="G116" s="1"/>
      <c r="H116" s="1"/>
      <c r="I116" s="1"/>
    </row>
    <row r="117" spans="6:9" x14ac:dyDescent="0.25">
      <c r="F117" s="1"/>
      <c r="G117" s="1"/>
      <c r="H117" s="1"/>
      <c r="I117" s="1"/>
    </row>
    <row r="118" spans="6:9" x14ac:dyDescent="0.25">
      <c r="F118" s="1"/>
      <c r="G118" s="1"/>
      <c r="H118" s="1"/>
      <c r="I118" s="1"/>
    </row>
    <row r="119" spans="6:9" x14ac:dyDescent="0.25">
      <c r="F119" s="1"/>
      <c r="G119" s="1"/>
      <c r="H119" s="1"/>
      <c r="I119" s="1"/>
    </row>
    <row r="120" spans="6:9" x14ac:dyDescent="0.25">
      <c r="F120" s="1"/>
      <c r="G120" s="1"/>
      <c r="H120" s="1"/>
      <c r="I120" s="1"/>
    </row>
    <row r="121" spans="6:9" x14ac:dyDescent="0.25">
      <c r="F121" s="1"/>
      <c r="G121" s="1"/>
      <c r="H121" s="1"/>
      <c r="I121" s="1"/>
    </row>
    <row r="122" spans="6:9" x14ac:dyDescent="0.25">
      <c r="F122" s="1"/>
      <c r="G122" s="1"/>
      <c r="H122" s="1"/>
      <c r="I122" s="1"/>
    </row>
    <row r="123" spans="6:9" x14ac:dyDescent="0.25">
      <c r="F123" s="1"/>
      <c r="G123" s="1"/>
      <c r="H123" s="1"/>
      <c r="I123" s="1"/>
    </row>
    <row r="124" spans="6:9" x14ac:dyDescent="0.25">
      <c r="F124" s="1"/>
      <c r="G124" s="1"/>
      <c r="H124" s="1"/>
      <c r="I124" s="1"/>
    </row>
    <row r="125" spans="6:9" x14ac:dyDescent="0.25">
      <c r="F125" s="1"/>
      <c r="G125" s="1"/>
      <c r="H125" s="1"/>
      <c r="I125" s="1"/>
    </row>
    <row r="126" spans="6:9" x14ac:dyDescent="0.25">
      <c r="F126" s="1"/>
      <c r="G126" s="1"/>
      <c r="H126" s="1"/>
      <c r="I126" s="1"/>
    </row>
    <row r="127" spans="6:9" x14ac:dyDescent="0.25">
      <c r="F127" s="1"/>
      <c r="G127" s="1"/>
      <c r="H127" s="1"/>
      <c r="I127" s="1"/>
    </row>
    <row r="128" spans="6:9" x14ac:dyDescent="0.25">
      <c r="F128" s="1"/>
      <c r="G128" s="1"/>
      <c r="H128" s="1"/>
      <c r="I128" s="1"/>
    </row>
    <row r="129" spans="6:9" x14ac:dyDescent="0.25">
      <c r="F129" s="1"/>
      <c r="G129" s="1"/>
      <c r="H129" s="1"/>
      <c r="I129" s="1"/>
    </row>
    <row r="130" spans="6:9" x14ac:dyDescent="0.25">
      <c r="F130" s="1"/>
      <c r="G130" s="1"/>
      <c r="H130" s="1"/>
      <c r="I130" s="1"/>
    </row>
    <row r="131" spans="6:9" x14ac:dyDescent="0.25">
      <c r="F131" s="1"/>
      <c r="G131" s="1"/>
      <c r="H131" s="1"/>
      <c r="I131" s="1"/>
    </row>
    <row r="132" spans="6:9" x14ac:dyDescent="0.25">
      <c r="F132" s="1"/>
      <c r="G132" s="1"/>
      <c r="H132" s="1"/>
      <c r="I132" s="1"/>
    </row>
    <row r="133" spans="6:9" x14ac:dyDescent="0.25">
      <c r="F133" s="1"/>
      <c r="G133" s="1"/>
      <c r="H133" s="1"/>
      <c r="I133" s="1"/>
    </row>
    <row r="134" spans="6:9" x14ac:dyDescent="0.25">
      <c r="F134" s="1"/>
      <c r="G134" s="1"/>
      <c r="H134" s="1"/>
      <c r="I134" s="1"/>
    </row>
    <row r="135" spans="6:9" x14ac:dyDescent="0.25">
      <c r="F135" s="1"/>
      <c r="G135" s="1"/>
      <c r="H135" s="1"/>
      <c r="I135" s="1"/>
    </row>
    <row r="136" spans="6:9" x14ac:dyDescent="0.25">
      <c r="F136" s="1"/>
      <c r="G136" s="1"/>
      <c r="H136" s="1"/>
      <c r="I136" s="1"/>
    </row>
    <row r="137" spans="6:9" x14ac:dyDescent="0.25">
      <c r="F137" s="1"/>
      <c r="G137" s="1"/>
      <c r="H137" s="1"/>
      <c r="I137" s="1"/>
    </row>
    <row r="138" spans="6:9" x14ac:dyDescent="0.25">
      <c r="F138" s="1"/>
      <c r="G138" s="1"/>
      <c r="H138" s="1"/>
      <c r="I138" s="1"/>
    </row>
    <row r="139" spans="6:9" x14ac:dyDescent="0.25">
      <c r="F139" s="1"/>
      <c r="G139" s="1"/>
      <c r="H139" s="1"/>
      <c r="I139" s="1"/>
    </row>
    <row r="140" spans="6:9" x14ac:dyDescent="0.25">
      <c r="F140" s="1"/>
      <c r="G140" s="1"/>
      <c r="H140" s="1"/>
      <c r="I140" s="1"/>
    </row>
    <row r="141" spans="6:9" x14ac:dyDescent="0.25">
      <c r="F141" s="1"/>
      <c r="G141" s="1"/>
      <c r="H141" s="1"/>
      <c r="I141" s="1"/>
    </row>
    <row r="142" spans="6:9" x14ac:dyDescent="0.25">
      <c r="F142" s="1"/>
      <c r="G142" s="1"/>
      <c r="H142" s="1"/>
      <c r="I142" s="1"/>
    </row>
    <row r="143" spans="6:9" x14ac:dyDescent="0.25">
      <c r="F143" s="1"/>
      <c r="G143" s="1"/>
      <c r="H143" s="1"/>
      <c r="I143" s="1"/>
    </row>
    <row r="144" spans="6:9" x14ac:dyDescent="0.25">
      <c r="F144" s="1"/>
      <c r="G144" s="1"/>
      <c r="H144" s="1"/>
      <c r="I144" s="1"/>
    </row>
    <row r="145" spans="6:9" x14ac:dyDescent="0.25">
      <c r="F145" s="1"/>
      <c r="G145" s="1"/>
      <c r="H145" s="1"/>
      <c r="I145" s="1"/>
    </row>
    <row r="146" spans="6:9" x14ac:dyDescent="0.25">
      <c r="F146" s="1"/>
      <c r="G146" s="1"/>
      <c r="H146" s="1"/>
      <c r="I146" s="1"/>
    </row>
    <row r="147" spans="6:9" x14ac:dyDescent="0.25">
      <c r="F147" s="1"/>
      <c r="G147" s="1"/>
      <c r="H147" s="1"/>
      <c r="I147" s="1"/>
    </row>
    <row r="148" spans="6:9" x14ac:dyDescent="0.25">
      <c r="F148" s="1"/>
      <c r="G148" s="1"/>
      <c r="H148" s="1"/>
      <c r="I148" s="1"/>
    </row>
    <row r="149" spans="6:9" x14ac:dyDescent="0.25">
      <c r="F149" s="1"/>
      <c r="G149" s="1"/>
      <c r="H149" s="1"/>
      <c r="I149" s="1"/>
    </row>
    <row r="150" spans="6:9" x14ac:dyDescent="0.25">
      <c r="F150" s="1"/>
      <c r="G150" s="1"/>
      <c r="H150" s="1"/>
      <c r="I150" s="1"/>
    </row>
    <row r="151" spans="6:9" x14ac:dyDescent="0.25">
      <c r="F151" s="1"/>
      <c r="G151" s="1"/>
      <c r="H151" s="1"/>
      <c r="I151" s="1"/>
    </row>
    <row r="152" spans="6:9" x14ac:dyDescent="0.25">
      <c r="F152" s="1"/>
      <c r="G152" s="1"/>
      <c r="H152" s="1"/>
      <c r="I152" s="1"/>
    </row>
    <row r="153" spans="6:9" x14ac:dyDescent="0.25">
      <c r="F153" s="1"/>
      <c r="G153" s="1"/>
      <c r="H153" s="1"/>
      <c r="I153" s="1"/>
    </row>
    <row r="154" spans="6:9" x14ac:dyDescent="0.25">
      <c r="F154" s="1"/>
      <c r="G154" s="1"/>
      <c r="H154" s="1"/>
      <c r="I154" s="1"/>
    </row>
    <row r="155" spans="6:9" x14ac:dyDescent="0.25">
      <c r="F155" s="1"/>
      <c r="G155" s="1"/>
      <c r="H155" s="1"/>
      <c r="I155" s="1"/>
    </row>
    <row r="156" spans="6:9" x14ac:dyDescent="0.25">
      <c r="F156" s="1"/>
      <c r="G156" s="1"/>
      <c r="H156" s="1"/>
      <c r="I156" s="1"/>
    </row>
    <row r="157" spans="6:9" x14ac:dyDescent="0.25">
      <c r="F157" s="1"/>
      <c r="G157" s="1"/>
      <c r="H157" s="1"/>
      <c r="I157" s="1"/>
    </row>
    <row r="158" spans="6:9" x14ac:dyDescent="0.25">
      <c r="F158" s="1"/>
      <c r="G158" s="1"/>
      <c r="H158" s="1"/>
      <c r="I158" s="1"/>
    </row>
    <row r="159" spans="6:9" x14ac:dyDescent="0.25">
      <c r="F159" s="1"/>
      <c r="G159" s="1"/>
      <c r="H159" s="1"/>
      <c r="I159" s="1"/>
    </row>
    <row r="160" spans="6:9" x14ac:dyDescent="0.25">
      <c r="F160" s="1"/>
      <c r="G160" s="1"/>
      <c r="H160" s="1"/>
      <c r="I160" s="1"/>
    </row>
    <row r="161" spans="6:9" x14ac:dyDescent="0.25">
      <c r="F161" s="1"/>
      <c r="G161" s="1"/>
      <c r="H161" s="1"/>
      <c r="I161" s="1"/>
    </row>
    <row r="162" spans="6:9" x14ac:dyDescent="0.25">
      <c r="F162" s="1"/>
      <c r="G162" s="1"/>
      <c r="H162" s="1"/>
      <c r="I162" s="1"/>
    </row>
    <row r="163" spans="6:9" x14ac:dyDescent="0.25">
      <c r="F163" s="1"/>
      <c r="G163" s="1"/>
      <c r="H163" s="1"/>
      <c r="I163" s="1"/>
    </row>
    <row r="164" spans="6:9" x14ac:dyDescent="0.25">
      <c r="F164" s="1"/>
      <c r="G164" s="1"/>
      <c r="H164" s="1"/>
      <c r="I164" s="1"/>
    </row>
    <row r="165" spans="6:9" x14ac:dyDescent="0.25">
      <c r="F165" s="1"/>
      <c r="G165" s="1"/>
      <c r="H165" s="1"/>
      <c r="I165" s="1"/>
    </row>
    <row r="166" spans="6:9" x14ac:dyDescent="0.25">
      <c r="F166" s="1"/>
      <c r="G166" s="1"/>
      <c r="H166" s="1"/>
      <c r="I166" s="1"/>
    </row>
    <row r="167" spans="6:9" x14ac:dyDescent="0.25">
      <c r="F167" s="1"/>
      <c r="G167" s="1"/>
      <c r="H167" s="1"/>
      <c r="I167" s="1"/>
    </row>
    <row r="168" spans="6:9" x14ac:dyDescent="0.25">
      <c r="F168" s="1"/>
      <c r="G168" s="1"/>
      <c r="H168" s="1"/>
      <c r="I168" s="1"/>
    </row>
    <row r="169" spans="6:9" x14ac:dyDescent="0.25">
      <c r="F169" s="1"/>
      <c r="G169" s="1"/>
      <c r="H169" s="1"/>
      <c r="I169" s="1"/>
    </row>
    <row r="170" spans="6:9" x14ac:dyDescent="0.25">
      <c r="F170" s="1"/>
      <c r="G170" s="1"/>
      <c r="H170" s="1"/>
      <c r="I170" s="1"/>
    </row>
    <row r="171" spans="6:9" x14ac:dyDescent="0.25">
      <c r="F171" s="1"/>
      <c r="G171" s="1"/>
      <c r="H171" s="1"/>
      <c r="I171" s="1"/>
    </row>
    <row r="172" spans="6:9" x14ac:dyDescent="0.25">
      <c r="F172" s="1"/>
      <c r="G172" s="1"/>
      <c r="H172" s="1"/>
      <c r="I172" s="1"/>
    </row>
    <row r="173" spans="6:9" x14ac:dyDescent="0.25">
      <c r="F173" s="1"/>
      <c r="G173" s="1"/>
      <c r="H173" s="1"/>
      <c r="I173" s="1"/>
    </row>
    <row r="174" spans="6:9" x14ac:dyDescent="0.25">
      <c r="F174" s="1"/>
      <c r="G174" s="1"/>
      <c r="H174" s="1"/>
      <c r="I174" s="1"/>
    </row>
    <row r="175" spans="6:9" x14ac:dyDescent="0.25">
      <c r="F175" s="1"/>
      <c r="G175" s="1"/>
      <c r="H175" s="1"/>
      <c r="I175" s="1"/>
    </row>
    <row r="176" spans="6:9" x14ac:dyDescent="0.25">
      <c r="F176" s="1"/>
      <c r="G176" s="1"/>
      <c r="H176" s="1"/>
      <c r="I176" s="1"/>
    </row>
    <row r="177" spans="6:9" x14ac:dyDescent="0.25">
      <c r="F177" s="1"/>
      <c r="G177" s="1"/>
      <c r="H177" s="1"/>
      <c r="I177" s="1"/>
    </row>
    <row r="178" spans="6:9" x14ac:dyDescent="0.25">
      <c r="F178" s="1"/>
      <c r="G178" s="1"/>
      <c r="H178" s="1"/>
      <c r="I178" s="1"/>
    </row>
    <row r="179" spans="6:9" x14ac:dyDescent="0.25">
      <c r="F179" s="1"/>
      <c r="G179" s="1"/>
      <c r="H179" s="1"/>
      <c r="I179" s="1"/>
    </row>
    <row r="180" spans="6:9" x14ac:dyDescent="0.25">
      <c r="F180" s="1"/>
      <c r="G180" s="1"/>
      <c r="H180" s="1"/>
      <c r="I180" s="1"/>
    </row>
    <row r="181" spans="6:9" x14ac:dyDescent="0.25">
      <c r="F181" s="1"/>
      <c r="G181" s="1"/>
      <c r="H181" s="1"/>
      <c r="I181" s="1"/>
    </row>
    <row r="182" spans="6:9" x14ac:dyDescent="0.25">
      <c r="F182" s="1"/>
      <c r="G182" s="1"/>
      <c r="H182" s="1"/>
      <c r="I182" s="1"/>
    </row>
    <row r="183" spans="6:9" x14ac:dyDescent="0.25">
      <c r="F183" s="1"/>
      <c r="G183" s="1"/>
      <c r="H183" s="1"/>
      <c r="I183" s="1"/>
    </row>
    <row r="184" spans="6:9" x14ac:dyDescent="0.25">
      <c r="F184" s="1"/>
      <c r="G184" s="1"/>
      <c r="H184" s="1"/>
      <c r="I184" s="1"/>
    </row>
    <row r="185" spans="6:9" x14ac:dyDescent="0.25">
      <c r="F185" s="1"/>
      <c r="G185" s="1"/>
      <c r="H185" s="1"/>
      <c r="I185" s="1"/>
    </row>
    <row r="186" spans="6:9" x14ac:dyDescent="0.25">
      <c r="F186" s="1"/>
      <c r="G186" s="1"/>
      <c r="H186" s="1"/>
      <c r="I186" s="1"/>
    </row>
    <row r="187" spans="6:9" x14ac:dyDescent="0.25">
      <c r="F187" s="1"/>
      <c r="G187" s="1"/>
      <c r="H187" s="1"/>
      <c r="I187" s="1"/>
    </row>
    <row r="188" spans="6:9" x14ac:dyDescent="0.25">
      <c r="F188" s="1"/>
      <c r="G188" s="1"/>
      <c r="H188" s="1"/>
      <c r="I188" s="1"/>
    </row>
    <row r="189" spans="6:9" x14ac:dyDescent="0.25">
      <c r="F189" s="1"/>
      <c r="G189" s="1"/>
      <c r="H189" s="1"/>
      <c r="I189" s="1"/>
    </row>
    <row r="190" spans="6:9" x14ac:dyDescent="0.25">
      <c r="F190" s="1"/>
      <c r="G190" s="1"/>
      <c r="H190" s="1"/>
      <c r="I190" s="1"/>
    </row>
    <row r="191" spans="6:9" x14ac:dyDescent="0.25">
      <c r="F191" s="1"/>
      <c r="G191" s="1"/>
      <c r="H191" s="1"/>
      <c r="I191" s="1"/>
    </row>
    <row r="192" spans="6:9" x14ac:dyDescent="0.25">
      <c r="F192" s="1"/>
      <c r="G192" s="1"/>
      <c r="H192" s="1"/>
      <c r="I192" s="1"/>
    </row>
    <row r="193" spans="6:9" x14ac:dyDescent="0.25">
      <c r="F193" s="1"/>
      <c r="G193" s="1"/>
      <c r="H193" s="1"/>
      <c r="I193" s="1"/>
    </row>
    <row r="194" spans="6:9" x14ac:dyDescent="0.25">
      <c r="F194" s="1"/>
      <c r="G194" s="1"/>
      <c r="H194" s="1"/>
      <c r="I194" s="1"/>
    </row>
    <row r="195" spans="6:9" x14ac:dyDescent="0.25">
      <c r="F195" s="1"/>
      <c r="G195" s="1"/>
      <c r="H195" s="1"/>
      <c r="I195" s="1"/>
    </row>
    <row r="196" spans="6:9" x14ac:dyDescent="0.25">
      <c r="F196" s="1"/>
      <c r="G196" s="1"/>
      <c r="H196" s="1"/>
      <c r="I196" s="1"/>
    </row>
    <row r="197" spans="6:9" x14ac:dyDescent="0.25">
      <c r="F197" s="1"/>
      <c r="G197" s="1"/>
      <c r="H197" s="1"/>
      <c r="I197" s="1"/>
    </row>
    <row r="198" spans="6:9" x14ac:dyDescent="0.25">
      <c r="F198" s="1"/>
      <c r="G198" s="1"/>
      <c r="I198" s="8"/>
    </row>
    <row r="199" spans="6:9" x14ac:dyDescent="0.25">
      <c r="F199" s="1"/>
      <c r="G199" s="1"/>
      <c r="I199" s="8"/>
    </row>
    <row r="200" spans="6:9" x14ac:dyDescent="0.25">
      <c r="F200" s="1"/>
      <c r="G200" s="1"/>
      <c r="I200" s="8"/>
    </row>
    <row r="201" spans="6:9" x14ac:dyDescent="0.25">
      <c r="F201" s="1"/>
      <c r="G201" s="1"/>
      <c r="I201" s="8"/>
    </row>
    <row r="202" spans="6:9" x14ac:dyDescent="0.25">
      <c r="F202" s="1"/>
      <c r="G202" s="1"/>
      <c r="I202" s="8"/>
    </row>
    <row r="203" spans="6:9" x14ac:dyDescent="0.25">
      <c r="F203" s="1"/>
      <c r="G203" s="1"/>
      <c r="I203" s="8"/>
    </row>
    <row r="204" spans="6:9" x14ac:dyDescent="0.25">
      <c r="F204" s="1"/>
      <c r="G204" s="1"/>
      <c r="I204" s="8"/>
    </row>
    <row r="205" spans="6:9" x14ac:dyDescent="0.25">
      <c r="F205" s="1"/>
      <c r="G205" s="1"/>
      <c r="I205" s="8"/>
    </row>
    <row r="206" spans="6:9" x14ac:dyDescent="0.25">
      <c r="F206" s="1"/>
      <c r="G206" s="1"/>
      <c r="I206" s="8"/>
    </row>
    <row r="207" spans="6:9" x14ac:dyDescent="0.25">
      <c r="F207" s="1"/>
      <c r="G207" s="1"/>
      <c r="I207" s="8"/>
    </row>
    <row r="208" spans="6:9" x14ac:dyDescent="0.25">
      <c r="F208" s="1"/>
      <c r="G208" s="1"/>
      <c r="I208" s="8"/>
    </row>
    <row r="209" spans="6:9" x14ac:dyDescent="0.25">
      <c r="F209" s="1"/>
      <c r="G209" s="1"/>
      <c r="I209" s="8"/>
    </row>
    <row r="210" spans="6:9" x14ac:dyDescent="0.25">
      <c r="F210" s="1"/>
      <c r="G210" s="1"/>
      <c r="I210" s="8"/>
    </row>
    <row r="211" spans="6:9" x14ac:dyDescent="0.25">
      <c r="F211" s="1"/>
      <c r="G211" s="1"/>
      <c r="I211" s="8"/>
    </row>
    <row r="212" spans="6:9" x14ac:dyDescent="0.25">
      <c r="F212" s="1"/>
      <c r="G212" s="1"/>
      <c r="I212" s="8"/>
    </row>
    <row r="213" spans="6:9" x14ac:dyDescent="0.25">
      <c r="F213" s="1"/>
      <c r="G213" s="1"/>
      <c r="I213" s="8"/>
    </row>
    <row r="214" spans="6:9" x14ac:dyDescent="0.25">
      <c r="F214" s="1"/>
      <c r="G214" s="1"/>
      <c r="I214" s="8"/>
    </row>
    <row r="215" spans="6:9" x14ac:dyDescent="0.25">
      <c r="F215" s="1"/>
      <c r="G215" s="1"/>
      <c r="I215" s="8"/>
    </row>
    <row r="216" spans="6:9" x14ac:dyDescent="0.25">
      <c r="F216" s="1"/>
      <c r="G216" s="1"/>
      <c r="I216" s="8"/>
    </row>
    <row r="217" spans="6:9" x14ac:dyDescent="0.25">
      <c r="F217" s="1"/>
      <c r="G217" s="1"/>
      <c r="I217" s="8"/>
    </row>
    <row r="218" spans="6:9" x14ac:dyDescent="0.25">
      <c r="F218" s="1"/>
      <c r="G218" s="1"/>
      <c r="I218" s="8"/>
    </row>
    <row r="219" spans="6:9" x14ac:dyDescent="0.25">
      <c r="F219" s="1"/>
      <c r="G219" s="1"/>
      <c r="I219" s="8"/>
    </row>
    <row r="220" spans="6:9" x14ac:dyDescent="0.25">
      <c r="F220" s="1"/>
      <c r="G220" s="1"/>
      <c r="I220" s="8"/>
    </row>
    <row r="221" spans="6:9" x14ac:dyDescent="0.25">
      <c r="F221" s="1"/>
      <c r="G221" s="1"/>
      <c r="I221" s="8"/>
    </row>
    <row r="222" spans="6:9" x14ac:dyDescent="0.25">
      <c r="F222" s="1"/>
      <c r="G222" s="1"/>
      <c r="I222" s="8"/>
    </row>
    <row r="223" spans="6:9" x14ac:dyDescent="0.25">
      <c r="F223" s="1"/>
      <c r="G223" s="1"/>
      <c r="I223" s="8"/>
    </row>
    <row r="224" spans="6:9" x14ac:dyDescent="0.25">
      <c r="F224" s="1"/>
      <c r="G224" s="1"/>
      <c r="I224" s="8"/>
    </row>
    <row r="225" spans="6:9" x14ac:dyDescent="0.25">
      <c r="F225" s="1"/>
      <c r="G225" s="1"/>
      <c r="I225" s="8"/>
    </row>
    <row r="226" spans="6:9" x14ac:dyDescent="0.25">
      <c r="F226" s="1"/>
      <c r="G226" s="1"/>
      <c r="I226" s="8"/>
    </row>
    <row r="227" spans="6:9" x14ac:dyDescent="0.25">
      <c r="F227" s="1"/>
      <c r="G227" s="1"/>
      <c r="I227" s="8"/>
    </row>
    <row r="228" spans="6:9" x14ac:dyDescent="0.25">
      <c r="F228" s="1"/>
      <c r="G228" s="1"/>
      <c r="I228" s="8"/>
    </row>
    <row r="229" spans="6:9" x14ac:dyDescent="0.25">
      <c r="F229" s="1"/>
      <c r="G229" s="1"/>
      <c r="I229" s="8"/>
    </row>
    <row r="230" spans="6:9" x14ac:dyDescent="0.25">
      <c r="F230" s="1"/>
      <c r="G230" s="1"/>
      <c r="I230" s="8"/>
    </row>
    <row r="231" spans="6:9" x14ac:dyDescent="0.25">
      <c r="F231" s="1"/>
      <c r="G231" s="1"/>
      <c r="I231" s="8"/>
    </row>
    <row r="232" spans="6:9" x14ac:dyDescent="0.25">
      <c r="F232" s="1"/>
      <c r="G232" s="1"/>
      <c r="I232" s="8"/>
    </row>
    <row r="233" spans="6:9" x14ac:dyDescent="0.25">
      <c r="F233" s="1"/>
      <c r="G233" s="1"/>
      <c r="I233" s="8"/>
    </row>
    <row r="234" spans="6:9" x14ac:dyDescent="0.25">
      <c r="F234" s="1"/>
      <c r="G234" s="1"/>
      <c r="I234" s="8"/>
    </row>
    <row r="235" spans="6:9" x14ac:dyDescent="0.25">
      <c r="F235" s="1"/>
      <c r="G235" s="1"/>
      <c r="I235" s="8"/>
    </row>
    <row r="236" spans="6:9" x14ac:dyDescent="0.25">
      <c r="F236" s="1"/>
      <c r="G236" s="1"/>
      <c r="I236" s="8"/>
    </row>
    <row r="237" spans="6:9" x14ac:dyDescent="0.25">
      <c r="F237" s="1"/>
      <c r="G237" s="1"/>
      <c r="I237" s="8"/>
    </row>
    <row r="238" spans="6:9" x14ac:dyDescent="0.25">
      <c r="F238" s="1"/>
      <c r="G238" s="1"/>
      <c r="I238" s="8"/>
    </row>
    <row r="239" spans="6:9" x14ac:dyDescent="0.25">
      <c r="F239" s="1"/>
      <c r="G239" s="1"/>
      <c r="I239" s="8"/>
    </row>
    <row r="240" spans="6:9" x14ac:dyDescent="0.25">
      <c r="F240" s="1"/>
      <c r="G240" s="1"/>
      <c r="I240" s="8"/>
    </row>
    <row r="241" spans="6:9" x14ac:dyDescent="0.25">
      <c r="F241" s="1"/>
      <c r="G241" s="1"/>
      <c r="I241" s="8"/>
    </row>
    <row r="242" spans="6:9" x14ac:dyDescent="0.25">
      <c r="F242" s="1"/>
      <c r="G242" s="1"/>
      <c r="I242" s="8"/>
    </row>
    <row r="243" spans="6:9" x14ac:dyDescent="0.25">
      <c r="F243" s="1"/>
      <c r="G243" s="1"/>
      <c r="I243" s="8"/>
    </row>
    <row r="244" spans="6:9" x14ac:dyDescent="0.25">
      <c r="F244" s="1"/>
      <c r="G244" s="1"/>
      <c r="I244" s="8"/>
    </row>
    <row r="245" spans="6:9" x14ac:dyDescent="0.25">
      <c r="F245" s="1"/>
      <c r="G245" s="1"/>
      <c r="I245" s="8"/>
    </row>
    <row r="246" spans="6:9" x14ac:dyDescent="0.25">
      <c r="F246" s="1"/>
      <c r="G246" s="1"/>
      <c r="I246" s="8"/>
    </row>
    <row r="247" spans="6:9" x14ac:dyDescent="0.25">
      <c r="F247" s="1"/>
      <c r="G247" s="1"/>
      <c r="I247" s="8"/>
    </row>
    <row r="248" spans="6:9" x14ac:dyDescent="0.25">
      <c r="F248" s="1"/>
      <c r="G248" s="1"/>
      <c r="I248" s="8"/>
    </row>
    <row r="249" spans="6:9" x14ac:dyDescent="0.25">
      <c r="F249" s="1"/>
      <c r="G249" s="1"/>
      <c r="I249" s="8"/>
    </row>
    <row r="250" spans="6:9" x14ac:dyDescent="0.25">
      <c r="F250" s="1"/>
      <c r="G250" s="1"/>
      <c r="I250" s="8"/>
    </row>
    <row r="251" spans="6:9" x14ac:dyDescent="0.25">
      <c r="F251" s="1"/>
      <c r="G251" s="1"/>
      <c r="I251" s="8"/>
    </row>
    <row r="252" spans="6:9" x14ac:dyDescent="0.25">
      <c r="F252" s="1"/>
      <c r="G252" s="1"/>
      <c r="I252" s="8"/>
    </row>
    <row r="253" spans="6:9" x14ac:dyDescent="0.25">
      <c r="F253" s="1"/>
      <c r="G253" s="1"/>
      <c r="I253" s="8"/>
    </row>
    <row r="254" spans="6:9" x14ac:dyDescent="0.25">
      <c r="F254" s="1"/>
      <c r="G254" s="1"/>
      <c r="I254" s="8"/>
    </row>
    <row r="255" spans="6:9" x14ac:dyDescent="0.25">
      <c r="F255" s="1"/>
      <c r="G255" s="1"/>
      <c r="I255" s="8"/>
    </row>
    <row r="256" spans="6:9" x14ac:dyDescent="0.25">
      <c r="F256" s="1"/>
      <c r="G256" s="1"/>
      <c r="I256" s="8"/>
    </row>
    <row r="257" spans="6:9" x14ac:dyDescent="0.25">
      <c r="F257" s="1"/>
      <c r="G257" s="1"/>
      <c r="I257" s="8"/>
    </row>
    <row r="258" spans="6:9" x14ac:dyDescent="0.25">
      <c r="F258" s="1"/>
      <c r="G258" s="1"/>
      <c r="I258" s="8"/>
    </row>
    <row r="259" spans="6:9" x14ac:dyDescent="0.25">
      <c r="F259" s="1"/>
      <c r="G259" s="1"/>
      <c r="I259" s="8"/>
    </row>
    <row r="260" spans="6:9" x14ac:dyDescent="0.25">
      <c r="F260" s="1"/>
      <c r="G260" s="1"/>
      <c r="I260" s="8"/>
    </row>
    <row r="261" spans="6:9" x14ac:dyDescent="0.25">
      <c r="F261" s="1"/>
      <c r="G261" s="1"/>
      <c r="I261" s="8"/>
    </row>
    <row r="262" spans="6:9" x14ac:dyDescent="0.25">
      <c r="F262" s="1"/>
      <c r="G262" s="1"/>
      <c r="I262" s="8"/>
    </row>
    <row r="263" spans="6:9" x14ac:dyDescent="0.25">
      <c r="F263" s="1"/>
      <c r="G263" s="1"/>
      <c r="I263" s="8"/>
    </row>
    <row r="264" spans="6:9" x14ac:dyDescent="0.25">
      <c r="F264" s="1"/>
      <c r="G264" s="1"/>
      <c r="I264" s="8"/>
    </row>
    <row r="265" spans="6:9" x14ac:dyDescent="0.25">
      <c r="F265" s="1"/>
      <c r="G265" s="1"/>
      <c r="I265" s="8"/>
    </row>
    <row r="266" spans="6:9" x14ac:dyDescent="0.25">
      <c r="F266" s="1"/>
      <c r="G266" s="1"/>
      <c r="I266" s="8"/>
    </row>
    <row r="267" spans="6:9" x14ac:dyDescent="0.25">
      <c r="F267" s="1"/>
      <c r="G267" s="1"/>
      <c r="I267" s="8"/>
    </row>
    <row r="268" spans="6:9" x14ac:dyDescent="0.25">
      <c r="F268" s="1"/>
      <c r="G268" s="1"/>
      <c r="I268" s="8"/>
    </row>
    <row r="269" spans="6:9" x14ac:dyDescent="0.25">
      <c r="F269" s="1"/>
      <c r="G269" s="1"/>
      <c r="I269" s="8"/>
    </row>
    <row r="270" spans="6:9" x14ac:dyDescent="0.25">
      <c r="F270" s="1"/>
      <c r="G270" s="1"/>
      <c r="I270" s="8"/>
    </row>
    <row r="271" spans="6:9" x14ac:dyDescent="0.25">
      <c r="F271" s="1"/>
      <c r="G271" s="1"/>
      <c r="I271" s="8"/>
    </row>
    <row r="272" spans="6:9" x14ac:dyDescent="0.25">
      <c r="F272" s="1"/>
      <c r="G272" s="1"/>
    </row>
    <row r="273" spans="6:7" x14ac:dyDescent="0.25">
      <c r="F273" s="1"/>
      <c r="G273" s="1"/>
    </row>
    <row r="274" spans="6:7" x14ac:dyDescent="0.25">
      <c r="F274" s="1"/>
      <c r="G274" s="1"/>
    </row>
    <row r="275" spans="6:7" x14ac:dyDescent="0.25">
      <c r="F275" s="1"/>
      <c r="G275" s="1"/>
    </row>
    <row r="276" spans="6:7" x14ac:dyDescent="0.25">
      <c r="F276" s="1"/>
      <c r="G276" s="1"/>
    </row>
    <row r="277" spans="6:7" x14ac:dyDescent="0.25">
      <c r="F277" s="1"/>
      <c r="G277" s="1"/>
    </row>
    <row r="278" spans="6:7" x14ac:dyDescent="0.25">
      <c r="F278" s="1"/>
      <c r="G278" s="1"/>
    </row>
    <row r="279" spans="6:7" x14ac:dyDescent="0.25">
      <c r="F279" s="1"/>
      <c r="G279" s="1"/>
    </row>
    <row r="280" spans="6:7" x14ac:dyDescent="0.25">
      <c r="F280" s="1"/>
      <c r="G280" s="1"/>
    </row>
    <row r="281" spans="6:7" x14ac:dyDescent="0.25">
      <c r="F281" s="1"/>
      <c r="G281" s="1"/>
    </row>
    <row r="282" spans="6:7" x14ac:dyDescent="0.25">
      <c r="F282" s="1"/>
      <c r="G282" s="1"/>
    </row>
    <row r="283" spans="6:7" x14ac:dyDescent="0.25">
      <c r="F283" s="1"/>
      <c r="G283" s="1"/>
    </row>
    <row r="284" spans="6:7" x14ac:dyDescent="0.25">
      <c r="F284" s="1"/>
      <c r="G284" s="1"/>
    </row>
    <row r="285" spans="6:7" x14ac:dyDescent="0.25">
      <c r="F285" s="1"/>
      <c r="G285" s="1"/>
    </row>
    <row r="286" spans="6:7" x14ac:dyDescent="0.25">
      <c r="F286" s="1"/>
      <c r="G286" s="1"/>
    </row>
    <row r="287" spans="6:7" x14ac:dyDescent="0.25">
      <c r="F287" s="1"/>
      <c r="G287" s="1"/>
    </row>
    <row r="288" spans="6:7" x14ac:dyDescent="0.25">
      <c r="F288" s="1"/>
      <c r="G288" s="1"/>
    </row>
    <row r="289" spans="6:7" x14ac:dyDescent="0.25">
      <c r="F289" s="1"/>
      <c r="G289" s="1"/>
    </row>
    <row r="290" spans="6:7" x14ac:dyDescent="0.25">
      <c r="F290" s="1"/>
      <c r="G290" s="1"/>
    </row>
    <row r="291" spans="6:7" x14ac:dyDescent="0.25">
      <c r="F291" s="1"/>
      <c r="G291" s="1"/>
    </row>
    <row r="292" spans="6:7" x14ac:dyDescent="0.25">
      <c r="F292" s="1"/>
      <c r="G292" s="1"/>
    </row>
    <row r="293" spans="6:7" x14ac:dyDescent="0.25">
      <c r="F293" s="1"/>
      <c r="G293" s="1"/>
    </row>
    <row r="294" spans="6:7" x14ac:dyDescent="0.25">
      <c r="F294" s="1"/>
      <c r="G294" s="1"/>
    </row>
    <row r="295" spans="6:7" x14ac:dyDescent="0.25">
      <c r="F295" s="1"/>
      <c r="G295" s="1"/>
    </row>
    <row r="296" spans="6:7" x14ac:dyDescent="0.25">
      <c r="F296" s="1"/>
      <c r="G296" s="1"/>
    </row>
    <row r="297" spans="6:7" x14ac:dyDescent="0.25">
      <c r="F297" s="1"/>
      <c r="G297" s="1"/>
    </row>
    <row r="298" spans="6:7" x14ac:dyDescent="0.25">
      <c r="F298" s="1"/>
      <c r="G298" s="1"/>
    </row>
    <row r="299" spans="6:7" x14ac:dyDescent="0.25">
      <c r="F299" s="1"/>
      <c r="G299" s="1"/>
    </row>
    <row r="300" spans="6:7" x14ac:dyDescent="0.25">
      <c r="F300" s="1"/>
      <c r="G300" s="1"/>
    </row>
    <row r="301" spans="6:7" x14ac:dyDescent="0.25">
      <c r="F301" s="1"/>
      <c r="G301" s="1"/>
    </row>
    <row r="302" spans="6:7" x14ac:dyDescent="0.25">
      <c r="F302" s="1"/>
      <c r="G302" s="1"/>
    </row>
    <row r="303" spans="6:7" x14ac:dyDescent="0.25">
      <c r="F303" s="1"/>
      <c r="G303" s="1"/>
    </row>
    <row r="304" spans="6:7" x14ac:dyDescent="0.25">
      <c r="F304" s="1"/>
      <c r="G304" s="1"/>
    </row>
    <row r="305" spans="6:7" x14ac:dyDescent="0.25">
      <c r="F305" s="1"/>
      <c r="G305" s="1"/>
    </row>
    <row r="306" spans="6:7" x14ac:dyDescent="0.25">
      <c r="F306" s="1"/>
      <c r="G306" s="1"/>
    </row>
    <row r="307" spans="6:7" x14ac:dyDescent="0.25">
      <c r="F307" s="1"/>
      <c r="G307" s="1"/>
    </row>
    <row r="308" spans="6:7" x14ac:dyDescent="0.25">
      <c r="F308" s="1"/>
      <c r="G308" s="1"/>
    </row>
    <row r="309" spans="6:7" x14ac:dyDescent="0.25">
      <c r="F309" s="1"/>
      <c r="G309" s="1"/>
    </row>
    <row r="310" spans="6:7" x14ac:dyDescent="0.25">
      <c r="F310" s="1"/>
      <c r="G310" s="1"/>
    </row>
    <row r="311" spans="6:7" x14ac:dyDescent="0.25">
      <c r="F311" s="1"/>
      <c r="G311" s="1"/>
    </row>
    <row r="312" spans="6:7" x14ac:dyDescent="0.25">
      <c r="F312" s="1"/>
      <c r="G312" s="1"/>
    </row>
    <row r="313" spans="6:7" x14ac:dyDescent="0.25">
      <c r="F313" s="1"/>
      <c r="G313" s="1"/>
    </row>
    <row r="314" spans="6:7" x14ac:dyDescent="0.25">
      <c r="F314" s="1"/>
      <c r="G314" s="1"/>
    </row>
    <row r="315" spans="6:7" x14ac:dyDescent="0.25">
      <c r="F315" s="1"/>
      <c r="G315" s="1"/>
    </row>
    <row r="316" spans="6:7" x14ac:dyDescent="0.25">
      <c r="F316" s="1"/>
      <c r="G316" s="1"/>
    </row>
    <row r="317" spans="6:7" x14ac:dyDescent="0.25">
      <c r="F317" s="1"/>
      <c r="G317" s="1"/>
    </row>
    <row r="318" spans="6:7" x14ac:dyDescent="0.25">
      <c r="F318" s="1"/>
      <c r="G318" s="1"/>
    </row>
    <row r="319" spans="6:7" x14ac:dyDescent="0.25">
      <c r="F319" s="1"/>
      <c r="G319" s="1"/>
    </row>
    <row r="320" spans="6:7" x14ac:dyDescent="0.25">
      <c r="F320" s="1"/>
      <c r="G320" s="1"/>
    </row>
    <row r="321" spans="6:7" x14ac:dyDescent="0.25">
      <c r="F321" s="1"/>
      <c r="G321" s="1"/>
    </row>
    <row r="322" spans="6:7" x14ac:dyDescent="0.25">
      <c r="F322" s="1"/>
      <c r="G322" s="1"/>
    </row>
    <row r="323" spans="6:7" x14ac:dyDescent="0.25">
      <c r="F323" s="1"/>
      <c r="G323" s="1"/>
    </row>
    <row r="324" spans="6:7" x14ac:dyDescent="0.25">
      <c r="F324" s="1"/>
      <c r="G324" s="1"/>
    </row>
    <row r="325" spans="6:7" x14ac:dyDescent="0.25">
      <c r="F325" s="1"/>
      <c r="G325" s="1"/>
    </row>
    <row r="326" spans="6:7" x14ac:dyDescent="0.25">
      <c r="F326" s="1"/>
      <c r="G326" s="1"/>
    </row>
    <row r="327" spans="6:7" x14ac:dyDescent="0.25">
      <c r="F327" s="1"/>
      <c r="G327" s="1"/>
    </row>
    <row r="328" spans="6:7" x14ac:dyDescent="0.25">
      <c r="F328" s="1"/>
      <c r="G328" s="1"/>
    </row>
    <row r="329" spans="6:7" x14ac:dyDescent="0.25">
      <c r="F329" s="1"/>
      <c r="G329" s="1"/>
    </row>
    <row r="330" spans="6:7" x14ac:dyDescent="0.25">
      <c r="F330" s="1"/>
      <c r="G330" s="1"/>
    </row>
    <row r="331" spans="6:7" x14ac:dyDescent="0.25">
      <c r="F331" s="1"/>
      <c r="G331" s="1"/>
    </row>
    <row r="332" spans="6:7" x14ac:dyDescent="0.25">
      <c r="F332" s="1"/>
      <c r="G332" s="1"/>
    </row>
    <row r="333" spans="6:7" x14ac:dyDescent="0.25">
      <c r="F333" s="1"/>
      <c r="G333" s="1"/>
    </row>
    <row r="334" spans="6:7" x14ac:dyDescent="0.25">
      <c r="F334" s="1"/>
      <c r="G334" s="1"/>
    </row>
    <row r="335" spans="6:7" x14ac:dyDescent="0.25">
      <c r="F335" s="1"/>
      <c r="G335" s="1"/>
    </row>
    <row r="336" spans="6:7" x14ac:dyDescent="0.25">
      <c r="F336" s="1"/>
      <c r="G336" s="1"/>
    </row>
    <row r="337" spans="6:7" x14ac:dyDescent="0.25">
      <c r="F337" s="1"/>
      <c r="G337" s="1"/>
    </row>
    <row r="338" spans="6:7" x14ac:dyDescent="0.25">
      <c r="F338" s="1"/>
      <c r="G338" s="1"/>
    </row>
    <row r="339" spans="6:7" x14ac:dyDescent="0.25">
      <c r="F339" s="1"/>
      <c r="G339" s="1"/>
    </row>
    <row r="340" spans="6:7" x14ac:dyDescent="0.25">
      <c r="F340" s="1"/>
      <c r="G340" s="1"/>
    </row>
    <row r="341" spans="6:7" x14ac:dyDescent="0.25">
      <c r="F341" s="1"/>
      <c r="G341" s="1"/>
    </row>
    <row r="342" spans="6:7" x14ac:dyDescent="0.25">
      <c r="F342" s="1"/>
      <c r="G342" s="1"/>
    </row>
    <row r="343" spans="6:7" x14ac:dyDescent="0.25">
      <c r="F343" s="1"/>
      <c r="G343" s="1"/>
    </row>
    <row r="344" spans="6:7" x14ac:dyDescent="0.25">
      <c r="F344" s="1"/>
      <c r="G344" s="1"/>
    </row>
    <row r="345" spans="6:7" x14ac:dyDescent="0.25">
      <c r="F345" s="1"/>
      <c r="G345" s="1"/>
    </row>
    <row r="346" spans="6:7" x14ac:dyDescent="0.25">
      <c r="F346" s="1"/>
      <c r="G346" s="1"/>
    </row>
    <row r="347" spans="6:7" x14ac:dyDescent="0.25">
      <c r="F347" s="1"/>
      <c r="G347" s="1"/>
    </row>
    <row r="348" spans="6:7" x14ac:dyDescent="0.25">
      <c r="F348" s="1"/>
      <c r="G348" s="1"/>
    </row>
    <row r="349" spans="6:7" x14ac:dyDescent="0.25">
      <c r="F349" s="1"/>
      <c r="G349" s="1"/>
    </row>
    <row r="350" spans="6:7" x14ac:dyDescent="0.25">
      <c r="F350" s="1"/>
      <c r="G350" s="1"/>
    </row>
    <row r="351" spans="6:7" x14ac:dyDescent="0.25">
      <c r="F351" s="1"/>
      <c r="G351" s="1"/>
    </row>
    <row r="352" spans="6:7" x14ac:dyDescent="0.25">
      <c r="F352" s="1"/>
      <c r="G352" s="1"/>
    </row>
    <row r="353" spans="6:7" x14ac:dyDescent="0.25">
      <c r="F353" s="1"/>
      <c r="G353" s="1"/>
    </row>
    <row r="354" spans="6:7" x14ac:dyDescent="0.25">
      <c r="F354" s="1"/>
      <c r="G354" s="1"/>
    </row>
    <row r="355" spans="6:7" x14ac:dyDescent="0.25">
      <c r="F355" s="1"/>
      <c r="G355" s="1"/>
    </row>
    <row r="356" spans="6:7" x14ac:dyDescent="0.25">
      <c r="F356" s="1"/>
      <c r="G356" s="1"/>
    </row>
    <row r="357" spans="6:7" x14ac:dyDescent="0.25">
      <c r="F357" s="1"/>
      <c r="G357" s="1"/>
    </row>
    <row r="358" spans="6:7" x14ac:dyDescent="0.25">
      <c r="F358" s="1"/>
      <c r="G358" s="1"/>
    </row>
    <row r="359" spans="6:7" x14ac:dyDescent="0.25">
      <c r="F359" s="1"/>
      <c r="G359" s="1"/>
    </row>
    <row r="360" spans="6:7" x14ac:dyDescent="0.25">
      <c r="F360" s="1"/>
      <c r="G360" s="1"/>
    </row>
    <row r="361" spans="6:7" x14ac:dyDescent="0.25">
      <c r="F361" s="1"/>
      <c r="G361" s="1"/>
    </row>
    <row r="362" spans="6:7" x14ac:dyDescent="0.25">
      <c r="F362" s="1"/>
      <c r="G362" s="1"/>
    </row>
    <row r="363" spans="6:7" x14ac:dyDescent="0.25">
      <c r="F363" s="1"/>
      <c r="G363" s="1"/>
    </row>
    <row r="364" spans="6:7" x14ac:dyDescent="0.25">
      <c r="F364" s="1"/>
      <c r="G364" s="1"/>
    </row>
    <row r="365" spans="6:7" x14ac:dyDescent="0.25">
      <c r="F365" s="1"/>
      <c r="G365" s="1"/>
    </row>
    <row r="366" spans="6:7" x14ac:dyDescent="0.25">
      <c r="F366" s="1"/>
      <c r="G366" s="1"/>
    </row>
    <row r="367" spans="6:7" x14ac:dyDescent="0.25">
      <c r="F367" s="1"/>
      <c r="G367" s="1"/>
    </row>
    <row r="368" spans="6:7" x14ac:dyDescent="0.25">
      <c r="F368" s="1"/>
      <c r="G368" s="1"/>
    </row>
    <row r="369" spans="6:7" x14ac:dyDescent="0.25">
      <c r="F369" s="1"/>
      <c r="G369" s="1"/>
    </row>
    <row r="370" spans="6:7" x14ac:dyDescent="0.25">
      <c r="F370" s="1"/>
      <c r="G370" s="1"/>
    </row>
    <row r="371" spans="6:7" x14ac:dyDescent="0.25">
      <c r="F371" s="1"/>
      <c r="G371" s="1"/>
    </row>
    <row r="372" spans="6:7" x14ac:dyDescent="0.25">
      <c r="F372" s="1"/>
      <c r="G372" s="1"/>
    </row>
    <row r="373" spans="6:7" x14ac:dyDescent="0.25">
      <c r="F373" s="1"/>
      <c r="G373" s="1"/>
    </row>
    <row r="374" spans="6:7" x14ac:dyDescent="0.25">
      <c r="F374" s="1"/>
      <c r="G374" s="1"/>
    </row>
    <row r="375" spans="6:7" x14ac:dyDescent="0.25">
      <c r="F375" s="1"/>
      <c r="G375" s="1"/>
    </row>
    <row r="376" spans="6:7" x14ac:dyDescent="0.25">
      <c r="F376" s="1"/>
      <c r="G376" s="1"/>
    </row>
    <row r="377" spans="6:7" x14ac:dyDescent="0.25">
      <c r="F377" s="1"/>
      <c r="G377" s="1"/>
    </row>
    <row r="378" spans="6:7" x14ac:dyDescent="0.25">
      <c r="F378" s="1"/>
      <c r="G378" s="1"/>
    </row>
    <row r="379" spans="6:7" x14ac:dyDescent="0.25">
      <c r="F379" s="1"/>
      <c r="G379" s="1"/>
    </row>
    <row r="380" spans="6:7" x14ac:dyDescent="0.25">
      <c r="F380" s="1"/>
      <c r="G380" s="1"/>
    </row>
    <row r="381" spans="6:7" x14ac:dyDescent="0.25">
      <c r="F381" s="1"/>
      <c r="G381" s="1"/>
    </row>
    <row r="382" spans="6:7" x14ac:dyDescent="0.25">
      <c r="F382" s="1"/>
      <c r="G382" s="1"/>
    </row>
    <row r="383" spans="6:7" x14ac:dyDescent="0.25">
      <c r="F383" s="1"/>
      <c r="G383" s="1"/>
    </row>
    <row r="384" spans="6:7" x14ac:dyDescent="0.25">
      <c r="F384" s="1"/>
      <c r="G384" s="1"/>
    </row>
    <row r="385" spans="6:7" x14ac:dyDescent="0.25">
      <c r="F385" s="1"/>
      <c r="G385" s="1"/>
    </row>
    <row r="386" spans="6:7" x14ac:dyDescent="0.25">
      <c r="F386" s="1"/>
      <c r="G386" s="1"/>
    </row>
    <row r="387" spans="6:7" x14ac:dyDescent="0.25">
      <c r="F387" s="1"/>
      <c r="G387" s="1"/>
    </row>
    <row r="388" spans="6:7" x14ac:dyDescent="0.25">
      <c r="F388" s="1"/>
      <c r="G388" s="1"/>
    </row>
    <row r="389" spans="6:7" x14ac:dyDescent="0.25">
      <c r="F389" s="1"/>
      <c r="G389" s="1"/>
    </row>
    <row r="390" spans="6:7" x14ac:dyDescent="0.25">
      <c r="F390" s="1"/>
      <c r="G390" s="1"/>
    </row>
    <row r="391" spans="6:7" x14ac:dyDescent="0.25">
      <c r="F391" s="1"/>
      <c r="G391" s="1"/>
    </row>
    <row r="392" spans="6:7" x14ac:dyDescent="0.25">
      <c r="F392" s="1"/>
      <c r="G392" s="1"/>
    </row>
    <row r="393" spans="6:7" x14ac:dyDescent="0.25">
      <c r="F393" s="1"/>
      <c r="G393" s="1"/>
    </row>
    <row r="394" spans="6:7" x14ac:dyDescent="0.25">
      <c r="F394" s="1"/>
      <c r="G394" s="1"/>
    </row>
    <row r="395" spans="6:7" x14ac:dyDescent="0.25">
      <c r="F395" s="1"/>
      <c r="G395" s="1"/>
    </row>
    <row r="396" spans="6:7" x14ac:dyDescent="0.25">
      <c r="F396" s="1"/>
      <c r="G396" s="1"/>
    </row>
    <row r="397" spans="6:7" x14ac:dyDescent="0.25">
      <c r="F397" s="1"/>
      <c r="G397" s="1"/>
    </row>
    <row r="398" spans="6:7" x14ac:dyDescent="0.25">
      <c r="F398" s="1"/>
      <c r="G398" s="1"/>
    </row>
    <row r="399" spans="6:7" x14ac:dyDescent="0.25">
      <c r="F399" s="1"/>
      <c r="G399" s="1"/>
    </row>
    <row r="400" spans="6:7" x14ac:dyDescent="0.25">
      <c r="F400" s="1"/>
      <c r="G400" s="1"/>
    </row>
    <row r="401" spans="6:7" x14ac:dyDescent="0.25">
      <c r="F401" s="1"/>
      <c r="G401" s="1"/>
    </row>
    <row r="402" spans="6:7" x14ac:dyDescent="0.25">
      <c r="F402" s="1"/>
      <c r="G402" s="1"/>
    </row>
    <row r="403" spans="6:7" x14ac:dyDescent="0.25">
      <c r="F403" s="1"/>
      <c r="G403" s="1"/>
    </row>
    <row r="404" spans="6:7" x14ac:dyDescent="0.25">
      <c r="F404" s="1"/>
      <c r="G404" s="1"/>
    </row>
    <row r="405" spans="6:7" x14ac:dyDescent="0.25">
      <c r="F405" s="1"/>
      <c r="G405" s="1"/>
    </row>
    <row r="406" spans="6:7" x14ac:dyDescent="0.25">
      <c r="F406" s="1"/>
      <c r="G406" s="1"/>
    </row>
    <row r="407" spans="6:7" x14ac:dyDescent="0.25">
      <c r="F407" s="1"/>
      <c r="G407" s="1"/>
    </row>
    <row r="408" spans="6:7" x14ac:dyDescent="0.25">
      <c r="F408" s="1"/>
      <c r="G408" s="1"/>
    </row>
    <row r="409" spans="6:7" x14ac:dyDescent="0.25">
      <c r="F409" s="1"/>
      <c r="G409" s="1"/>
    </row>
    <row r="410" spans="6:7" x14ac:dyDescent="0.25">
      <c r="F410" s="1"/>
      <c r="G410" s="1"/>
    </row>
    <row r="411" spans="6:7" x14ac:dyDescent="0.25">
      <c r="F411" s="1"/>
      <c r="G411" s="1"/>
    </row>
    <row r="412" spans="6:7" x14ac:dyDescent="0.25">
      <c r="F412" s="1"/>
      <c r="G412" s="1"/>
    </row>
    <row r="413" spans="6:7" x14ac:dyDescent="0.25">
      <c r="F413" s="1"/>
      <c r="G413" s="1"/>
    </row>
    <row r="414" spans="6:7" x14ac:dyDescent="0.25">
      <c r="F414" s="1"/>
      <c r="G414" s="1"/>
    </row>
    <row r="415" spans="6:7" x14ac:dyDescent="0.25">
      <c r="F415" s="1"/>
      <c r="G415" s="1"/>
    </row>
    <row r="416" spans="6:7" x14ac:dyDescent="0.25">
      <c r="F416" s="1"/>
      <c r="G416" s="1"/>
    </row>
    <row r="417" spans="6:7" x14ac:dyDescent="0.25">
      <c r="F417" s="1"/>
      <c r="G417" s="1"/>
    </row>
    <row r="418" spans="6:7" x14ac:dyDescent="0.25">
      <c r="F418" s="1"/>
      <c r="G418" s="1"/>
    </row>
    <row r="419" spans="6:7" x14ac:dyDescent="0.25">
      <c r="F419" s="1"/>
      <c r="G419" s="1"/>
    </row>
    <row r="420" spans="6:7" x14ac:dyDescent="0.25">
      <c r="F420" s="1"/>
      <c r="G420" s="1"/>
    </row>
    <row r="421" spans="6:7" x14ac:dyDescent="0.25">
      <c r="F421" s="1"/>
      <c r="G421" s="1"/>
    </row>
    <row r="422" spans="6:7" x14ac:dyDescent="0.25">
      <c r="F422" s="1"/>
      <c r="G422" s="1"/>
    </row>
    <row r="423" spans="6:7" x14ac:dyDescent="0.25">
      <c r="F423" s="1"/>
      <c r="G423" s="1"/>
    </row>
    <row r="424" spans="6:7" x14ac:dyDescent="0.25">
      <c r="F424" s="1"/>
      <c r="G424" s="1"/>
    </row>
    <row r="425" spans="6:7" x14ac:dyDescent="0.25">
      <c r="F425" s="1"/>
      <c r="G425" s="1"/>
    </row>
    <row r="426" spans="6:7" x14ac:dyDescent="0.25">
      <c r="F426" s="1"/>
      <c r="G426" s="1"/>
    </row>
    <row r="427" spans="6:7" x14ac:dyDescent="0.25">
      <c r="F427" s="1"/>
      <c r="G427" s="1"/>
    </row>
    <row r="428" spans="6:7" x14ac:dyDescent="0.25">
      <c r="F428" s="1"/>
      <c r="G428" s="1"/>
    </row>
    <row r="429" spans="6:7" x14ac:dyDescent="0.25">
      <c r="F429" s="1"/>
      <c r="G429" s="1"/>
    </row>
    <row r="430" spans="6:7" x14ac:dyDescent="0.25">
      <c r="F430" s="1"/>
      <c r="G430" s="1"/>
    </row>
    <row r="431" spans="6:7" x14ac:dyDescent="0.25">
      <c r="F431" s="1"/>
      <c r="G431" s="1"/>
    </row>
    <row r="432" spans="6:7" x14ac:dyDescent="0.25">
      <c r="F432" s="1"/>
      <c r="G432" s="1"/>
    </row>
    <row r="433" spans="6:7" x14ac:dyDescent="0.25">
      <c r="F433" s="1"/>
      <c r="G433" s="1"/>
    </row>
    <row r="434" spans="6:7" x14ac:dyDescent="0.25">
      <c r="F434" s="1"/>
      <c r="G434" s="1"/>
    </row>
    <row r="435" spans="6:7" x14ac:dyDescent="0.25">
      <c r="F435" s="1"/>
      <c r="G435" s="1"/>
    </row>
    <row r="436" spans="6:7" x14ac:dyDescent="0.25">
      <c r="F436" s="1"/>
      <c r="G436" s="1"/>
    </row>
    <row r="437" spans="6:7" x14ac:dyDescent="0.25">
      <c r="F437" s="1"/>
      <c r="G437" s="1"/>
    </row>
    <row r="438" spans="6:7" x14ac:dyDescent="0.25">
      <c r="F438" s="1"/>
      <c r="G438" s="1"/>
    </row>
    <row r="439" spans="6:7" x14ac:dyDescent="0.25">
      <c r="F439" s="1"/>
      <c r="G439" s="1"/>
    </row>
    <row r="440" spans="6:7" x14ac:dyDescent="0.25">
      <c r="F440" s="1"/>
      <c r="G440" s="1"/>
    </row>
    <row r="441" spans="6:7" x14ac:dyDescent="0.25">
      <c r="F441" s="1"/>
      <c r="G441" s="1"/>
    </row>
    <row r="442" spans="6:7" x14ac:dyDescent="0.25">
      <c r="F442" s="1"/>
      <c r="G442" s="1"/>
    </row>
    <row r="443" spans="6:7" x14ac:dyDescent="0.25">
      <c r="F443" s="1"/>
      <c r="G443" s="1"/>
    </row>
    <row r="444" spans="6:7" x14ac:dyDescent="0.25">
      <c r="F444" s="1"/>
      <c r="G444" s="1"/>
    </row>
    <row r="445" spans="6:7" x14ac:dyDescent="0.25">
      <c r="F445" s="1"/>
      <c r="G445" s="1"/>
    </row>
    <row r="446" spans="6:7" x14ac:dyDescent="0.25">
      <c r="F446" s="1"/>
      <c r="G446" s="1"/>
    </row>
    <row r="447" spans="6:7" x14ac:dyDescent="0.25">
      <c r="F447" s="1"/>
      <c r="G447" s="1"/>
    </row>
    <row r="448" spans="6:7" x14ac:dyDescent="0.25">
      <c r="F448" s="1"/>
      <c r="G448" s="1"/>
    </row>
    <row r="449" spans="6:7" x14ac:dyDescent="0.25">
      <c r="F449" s="1"/>
      <c r="G449" s="1"/>
    </row>
    <row r="450" spans="6:7" x14ac:dyDescent="0.25">
      <c r="F450" s="1"/>
      <c r="G450" s="1"/>
    </row>
    <row r="451" spans="6:7" x14ac:dyDescent="0.25">
      <c r="F451" s="1"/>
      <c r="G451" s="1"/>
    </row>
    <row r="452" spans="6:7" x14ac:dyDescent="0.25">
      <c r="F452" s="1"/>
      <c r="G452" s="1"/>
    </row>
    <row r="453" spans="6:7" x14ac:dyDescent="0.25">
      <c r="F453" s="1"/>
      <c r="G453" s="1"/>
    </row>
    <row r="454" spans="6:7" x14ac:dyDescent="0.25">
      <c r="F454" s="1"/>
      <c r="G454" s="1"/>
    </row>
    <row r="455" spans="6:7" x14ac:dyDescent="0.25">
      <c r="F455" s="1"/>
      <c r="G455" s="1"/>
    </row>
    <row r="456" spans="6:7" x14ac:dyDescent="0.25">
      <c r="F456" s="1"/>
      <c r="G456" s="1"/>
    </row>
    <row r="457" spans="6:7" x14ac:dyDescent="0.25">
      <c r="F457" s="1"/>
      <c r="G457" s="1"/>
    </row>
    <row r="458" spans="6:7" x14ac:dyDescent="0.25">
      <c r="F458" s="1"/>
      <c r="G458" s="1"/>
    </row>
    <row r="459" spans="6:7" x14ac:dyDescent="0.25">
      <c r="F459" s="1"/>
      <c r="G459" s="1"/>
    </row>
    <row r="460" spans="6:7" x14ac:dyDescent="0.25">
      <c r="F460" s="1"/>
      <c r="G460" s="1"/>
    </row>
    <row r="461" spans="6:7" x14ac:dyDescent="0.25">
      <c r="F461" s="1"/>
      <c r="G461" s="1"/>
    </row>
    <row r="462" spans="6:7" x14ac:dyDescent="0.25">
      <c r="F462" s="1"/>
      <c r="G462" s="1"/>
    </row>
    <row r="463" spans="6:7" x14ac:dyDescent="0.25">
      <c r="F463" s="1"/>
      <c r="G463" s="1"/>
    </row>
    <row r="464" spans="6:7" x14ac:dyDescent="0.25">
      <c r="F464" s="1"/>
      <c r="G464" s="1"/>
    </row>
    <row r="465" spans="6:7" x14ac:dyDescent="0.25">
      <c r="F465" s="1"/>
      <c r="G465" s="1"/>
    </row>
    <row r="466" spans="6:7" x14ac:dyDescent="0.25">
      <c r="F466" s="1"/>
      <c r="G466" s="1"/>
    </row>
    <row r="467" spans="6:7" x14ac:dyDescent="0.25">
      <c r="F467" s="1"/>
      <c r="G467" s="1"/>
    </row>
    <row r="468" spans="6:7" x14ac:dyDescent="0.25">
      <c r="F468" s="1"/>
      <c r="G468" s="1"/>
    </row>
    <row r="469" spans="6:7" x14ac:dyDescent="0.25">
      <c r="F469" s="1"/>
      <c r="G469" s="1"/>
    </row>
    <row r="470" spans="6:7" x14ac:dyDescent="0.25">
      <c r="F470" s="1"/>
      <c r="G470" s="1"/>
    </row>
    <row r="471" spans="6:7" x14ac:dyDescent="0.25">
      <c r="F471" s="1"/>
      <c r="G471" s="1"/>
    </row>
    <row r="472" spans="6:7" x14ac:dyDescent="0.25">
      <c r="F472" s="1"/>
      <c r="G472" s="1"/>
    </row>
    <row r="473" spans="6:7" x14ac:dyDescent="0.25">
      <c r="F473" s="1"/>
      <c r="G473" s="1"/>
    </row>
    <row r="474" spans="6:7" x14ac:dyDescent="0.25">
      <c r="F474" s="1"/>
      <c r="G474" s="1"/>
    </row>
    <row r="475" spans="6:7" x14ac:dyDescent="0.25">
      <c r="F475" s="1"/>
      <c r="G475" s="1"/>
    </row>
    <row r="476" spans="6:7" x14ac:dyDescent="0.25">
      <c r="F476" s="1"/>
      <c r="G476" s="1"/>
    </row>
    <row r="477" spans="6:7" x14ac:dyDescent="0.25">
      <c r="F477" s="1"/>
      <c r="G477" s="1"/>
    </row>
    <row r="478" spans="6:7" x14ac:dyDescent="0.25">
      <c r="F478" s="1"/>
      <c r="G478" s="1"/>
    </row>
    <row r="479" spans="6:7" x14ac:dyDescent="0.25">
      <c r="F479" s="1"/>
      <c r="G479" s="1"/>
    </row>
    <row r="480" spans="6:7" x14ac:dyDescent="0.25">
      <c r="F480" s="1"/>
      <c r="G480" s="1"/>
    </row>
    <row r="481" spans="6:7" x14ac:dyDescent="0.25">
      <c r="F481" s="1"/>
      <c r="G481" s="1"/>
    </row>
    <row r="482" spans="6:7" x14ac:dyDescent="0.25">
      <c r="F482" s="1"/>
      <c r="G482" s="1"/>
    </row>
    <row r="483" spans="6:7" x14ac:dyDescent="0.25">
      <c r="F483" s="1"/>
      <c r="G483" s="1"/>
    </row>
    <row r="484" spans="6:7" x14ac:dyDescent="0.25">
      <c r="F484" s="1"/>
      <c r="G484" s="1"/>
    </row>
    <row r="485" spans="6:7" x14ac:dyDescent="0.25">
      <c r="F485" s="1"/>
      <c r="G485" s="1"/>
    </row>
    <row r="486" spans="6:7" x14ac:dyDescent="0.25">
      <c r="F486" s="1"/>
      <c r="G486" s="1"/>
    </row>
    <row r="487" spans="6:7" x14ac:dyDescent="0.25">
      <c r="F487" s="1"/>
      <c r="G487" s="1"/>
    </row>
    <row r="488" spans="6:7" x14ac:dyDescent="0.25">
      <c r="F488" s="1"/>
      <c r="G488" s="1"/>
    </row>
    <row r="489" spans="6:7" x14ac:dyDescent="0.25">
      <c r="F489" s="1"/>
      <c r="G489" s="1"/>
    </row>
    <row r="490" spans="6:7" x14ac:dyDescent="0.25">
      <c r="F490" s="1"/>
      <c r="G490" s="1"/>
    </row>
    <row r="491" spans="6:7" x14ac:dyDescent="0.25">
      <c r="F491" s="1"/>
      <c r="G491" s="1"/>
    </row>
    <row r="492" spans="6:7" x14ac:dyDescent="0.25">
      <c r="F492" s="1"/>
      <c r="G492" s="1"/>
    </row>
    <row r="493" spans="6:7" x14ac:dyDescent="0.25">
      <c r="F493" s="1"/>
      <c r="G493" s="1"/>
    </row>
    <row r="494" spans="6:7" x14ac:dyDescent="0.25">
      <c r="F494" s="1"/>
      <c r="G494" s="1"/>
    </row>
    <row r="495" spans="6:7" x14ac:dyDescent="0.25">
      <c r="F495" s="1"/>
      <c r="G495" s="1"/>
    </row>
    <row r="496" spans="6:7" x14ac:dyDescent="0.25">
      <c r="F496" s="1"/>
      <c r="G496" s="1"/>
    </row>
    <row r="497" spans="6:7" x14ac:dyDescent="0.25">
      <c r="F497" s="1"/>
      <c r="G497" s="1"/>
    </row>
    <row r="498" spans="6:7" x14ac:dyDescent="0.25">
      <c r="F498" s="1"/>
      <c r="G498" s="1"/>
    </row>
    <row r="499" spans="6:7" x14ac:dyDescent="0.25">
      <c r="F499" s="1"/>
      <c r="G499" s="1"/>
    </row>
    <row r="500" spans="6:7" x14ac:dyDescent="0.25">
      <c r="F500" s="1"/>
      <c r="G500" s="1"/>
    </row>
    <row r="501" spans="6:7" x14ac:dyDescent="0.25">
      <c r="F501" s="1"/>
      <c r="G501" s="1"/>
    </row>
    <row r="502" spans="6:7" x14ac:dyDescent="0.25">
      <c r="F502" s="1"/>
      <c r="G502" s="1"/>
    </row>
    <row r="503" spans="6:7" x14ac:dyDescent="0.25">
      <c r="F503" s="1"/>
      <c r="G503" s="1"/>
    </row>
    <row r="504" spans="6:7" x14ac:dyDescent="0.25">
      <c r="F504" s="1"/>
      <c r="G504" s="1"/>
    </row>
    <row r="505" spans="6:7" x14ac:dyDescent="0.25">
      <c r="F505" s="1"/>
      <c r="G505" s="1"/>
    </row>
    <row r="506" spans="6:7" x14ac:dyDescent="0.25">
      <c r="F506" s="1"/>
      <c r="G506" s="1"/>
    </row>
    <row r="507" spans="6:7" x14ac:dyDescent="0.25">
      <c r="F507" s="1"/>
      <c r="G507" s="1"/>
    </row>
    <row r="508" spans="6:7" x14ac:dyDescent="0.25">
      <c r="F508" s="1"/>
      <c r="G508" s="1"/>
    </row>
    <row r="509" spans="6:7" x14ac:dyDescent="0.25">
      <c r="F509" s="1"/>
      <c r="G509" s="1"/>
    </row>
    <row r="510" spans="6:7" x14ac:dyDescent="0.25">
      <c r="F510" s="1"/>
      <c r="G510" s="1"/>
    </row>
    <row r="511" spans="6:7" x14ac:dyDescent="0.25">
      <c r="F511" s="1"/>
      <c r="G511" s="1"/>
    </row>
    <row r="512" spans="6:7" x14ac:dyDescent="0.25">
      <c r="F512" s="1"/>
      <c r="G512" s="1"/>
    </row>
    <row r="513" spans="6:7" x14ac:dyDescent="0.25">
      <c r="F513" s="1"/>
      <c r="G513" s="1"/>
    </row>
    <row r="514" spans="6:7" x14ac:dyDescent="0.25">
      <c r="F514" s="1"/>
      <c r="G514" s="1"/>
    </row>
    <row r="515" spans="6:7" x14ac:dyDescent="0.25">
      <c r="F515" s="1"/>
      <c r="G515" s="1"/>
    </row>
    <row r="516" spans="6:7" x14ac:dyDescent="0.25">
      <c r="F516" s="1"/>
      <c r="G516" s="1"/>
    </row>
    <row r="517" spans="6:7" x14ac:dyDescent="0.25">
      <c r="F517" s="1"/>
      <c r="G517" s="1"/>
    </row>
    <row r="518" spans="6:7" x14ac:dyDescent="0.25">
      <c r="F518" s="1"/>
      <c r="G518" s="1"/>
    </row>
    <row r="519" spans="6:7" x14ac:dyDescent="0.25">
      <c r="F519" s="1"/>
      <c r="G519" s="1"/>
    </row>
    <row r="520" spans="6:7" x14ac:dyDescent="0.25">
      <c r="F520" s="1"/>
      <c r="G520" s="1"/>
    </row>
    <row r="521" spans="6:7" x14ac:dyDescent="0.25">
      <c r="F521" s="1"/>
      <c r="G521" s="1"/>
    </row>
    <row r="522" spans="6:7" x14ac:dyDescent="0.25">
      <c r="F522" s="1"/>
      <c r="G522" s="1"/>
    </row>
    <row r="523" spans="6:7" x14ac:dyDescent="0.25">
      <c r="F523" s="1"/>
      <c r="G523" s="1"/>
    </row>
    <row r="524" spans="6:7" x14ac:dyDescent="0.25">
      <c r="F524" s="1"/>
      <c r="G524" s="1"/>
    </row>
    <row r="525" spans="6:7" x14ac:dyDescent="0.25">
      <c r="F525" s="1"/>
      <c r="G525" s="1"/>
    </row>
    <row r="526" spans="6:7" x14ac:dyDescent="0.25">
      <c r="F526" s="1"/>
      <c r="G526" s="1"/>
    </row>
    <row r="527" spans="6:7" x14ac:dyDescent="0.25">
      <c r="F527" s="1"/>
      <c r="G527" s="1"/>
    </row>
    <row r="528" spans="6:7" x14ac:dyDescent="0.25">
      <c r="F528" s="1"/>
      <c r="G528" s="1"/>
    </row>
    <row r="529" spans="6:7" x14ac:dyDescent="0.25">
      <c r="F529" s="1"/>
      <c r="G529" s="1"/>
    </row>
    <row r="530" spans="6:7" x14ac:dyDescent="0.25">
      <c r="F530" s="1"/>
      <c r="G530" s="1"/>
    </row>
    <row r="531" spans="6:7" x14ac:dyDescent="0.25">
      <c r="F531" s="1"/>
      <c r="G531" s="1"/>
    </row>
    <row r="532" spans="6:7" x14ac:dyDescent="0.25">
      <c r="F532" s="1"/>
      <c r="G532" s="1"/>
    </row>
    <row r="533" spans="6:7" x14ac:dyDescent="0.25">
      <c r="F533" s="1"/>
      <c r="G533" s="1"/>
    </row>
    <row r="534" spans="6:7" x14ac:dyDescent="0.25">
      <c r="F534" s="1"/>
      <c r="G534" s="1"/>
    </row>
    <row r="535" spans="6:7" x14ac:dyDescent="0.25">
      <c r="F535" s="1"/>
      <c r="G535" s="1"/>
    </row>
    <row r="536" spans="6:7" x14ac:dyDescent="0.25">
      <c r="F536" s="1"/>
      <c r="G536" s="1"/>
    </row>
    <row r="537" spans="6:7" x14ac:dyDescent="0.25">
      <c r="F537" s="1"/>
      <c r="G537" s="1"/>
    </row>
    <row r="538" spans="6:7" x14ac:dyDescent="0.25">
      <c r="F538" s="1"/>
      <c r="G538" s="1"/>
    </row>
    <row r="539" spans="6:7" x14ac:dyDescent="0.25">
      <c r="F539" s="1"/>
      <c r="G539" s="1"/>
    </row>
    <row r="540" spans="6:7" x14ac:dyDescent="0.25">
      <c r="F540" s="1"/>
      <c r="G540" s="1"/>
    </row>
    <row r="541" spans="6:7" x14ac:dyDescent="0.25">
      <c r="F541" s="1"/>
      <c r="G541" s="1"/>
    </row>
    <row r="542" spans="6:7" x14ac:dyDescent="0.25">
      <c r="F542" s="1"/>
      <c r="G542" s="1"/>
    </row>
    <row r="543" spans="6:7" x14ac:dyDescent="0.25">
      <c r="F543" s="1"/>
      <c r="G543" s="1"/>
    </row>
    <row r="544" spans="6:7" x14ac:dyDescent="0.25">
      <c r="F544" s="1"/>
      <c r="G544" s="1"/>
    </row>
    <row r="545" spans="6:7" x14ac:dyDescent="0.25">
      <c r="F545" s="1"/>
      <c r="G545" s="1"/>
    </row>
    <row r="546" spans="6:7" x14ac:dyDescent="0.25">
      <c r="F546" s="1"/>
      <c r="G546" s="1"/>
    </row>
    <row r="547" spans="6:7" x14ac:dyDescent="0.25">
      <c r="F547" s="1"/>
      <c r="G547" s="1"/>
    </row>
    <row r="548" spans="6:7" x14ac:dyDescent="0.25">
      <c r="F548" s="1"/>
      <c r="G548" s="1"/>
    </row>
    <row r="549" spans="6:7" x14ac:dyDescent="0.25">
      <c r="F549" s="1"/>
      <c r="G549" s="1"/>
    </row>
    <row r="550" spans="6:7" x14ac:dyDescent="0.25">
      <c r="F550" s="1"/>
      <c r="G550" s="1"/>
    </row>
    <row r="551" spans="6:7" x14ac:dyDescent="0.25">
      <c r="F551" s="1"/>
      <c r="G551" s="1"/>
    </row>
    <row r="552" spans="6:7" x14ac:dyDescent="0.25">
      <c r="F552" s="1"/>
      <c r="G552" s="1"/>
    </row>
    <row r="553" spans="6:7" x14ac:dyDescent="0.25">
      <c r="F553" s="1"/>
      <c r="G553" s="1"/>
    </row>
    <row r="554" spans="6:7" x14ac:dyDescent="0.25">
      <c r="F554" s="1"/>
      <c r="G554" s="1"/>
    </row>
    <row r="555" spans="6:7" x14ac:dyDescent="0.25">
      <c r="F555" s="1"/>
      <c r="G555" s="1"/>
    </row>
    <row r="556" spans="6:7" x14ac:dyDescent="0.25">
      <c r="F556" s="1"/>
      <c r="G556" s="1"/>
    </row>
    <row r="557" spans="6:7" x14ac:dyDescent="0.25">
      <c r="F557" s="1"/>
      <c r="G557" s="1"/>
    </row>
    <row r="558" spans="6:7" x14ac:dyDescent="0.25">
      <c r="F558" s="1"/>
      <c r="G558" s="1"/>
    </row>
    <row r="559" spans="6:7" x14ac:dyDescent="0.25">
      <c r="F559" s="1"/>
      <c r="G559" s="1"/>
    </row>
    <row r="560" spans="6:7" x14ac:dyDescent="0.25">
      <c r="F560" s="1"/>
      <c r="G560" s="1"/>
    </row>
    <row r="561" spans="6:7" x14ac:dyDescent="0.25">
      <c r="F561" s="1"/>
      <c r="G561" s="1"/>
    </row>
    <row r="562" spans="6:7" x14ac:dyDescent="0.25">
      <c r="F562" s="1"/>
      <c r="G562" s="1"/>
    </row>
    <row r="563" spans="6:7" x14ac:dyDescent="0.25">
      <c r="F563" s="1"/>
      <c r="G563" s="1"/>
    </row>
    <row r="564" spans="6:7" x14ac:dyDescent="0.25">
      <c r="F564" s="1"/>
      <c r="G564" s="1"/>
    </row>
    <row r="565" spans="6:7" x14ac:dyDescent="0.25">
      <c r="F565" s="1"/>
      <c r="G565" s="1"/>
    </row>
    <row r="566" spans="6:7" x14ac:dyDescent="0.25">
      <c r="F566" s="1"/>
      <c r="G566" s="1"/>
    </row>
    <row r="567" spans="6:7" x14ac:dyDescent="0.25">
      <c r="F567" s="1"/>
      <c r="G567" s="1"/>
    </row>
    <row r="568" spans="6:7" x14ac:dyDescent="0.25">
      <c r="F568" s="1"/>
      <c r="G568" s="1"/>
    </row>
    <row r="569" spans="6:7" x14ac:dyDescent="0.25">
      <c r="F569" s="1"/>
      <c r="G569" s="1"/>
    </row>
    <row r="570" spans="6:7" x14ac:dyDescent="0.25">
      <c r="F570" s="1"/>
      <c r="G570" s="1"/>
    </row>
    <row r="571" spans="6:7" x14ac:dyDescent="0.25">
      <c r="F571" s="1"/>
      <c r="G571" s="1"/>
    </row>
    <row r="572" spans="6:7" x14ac:dyDescent="0.25">
      <c r="F572" s="1"/>
      <c r="G572" s="1"/>
    </row>
    <row r="573" spans="6:7" x14ac:dyDescent="0.25">
      <c r="F573" s="1"/>
      <c r="G573" s="1"/>
    </row>
    <row r="574" spans="6:7" x14ac:dyDescent="0.25">
      <c r="F574" s="1"/>
      <c r="G574" s="1"/>
    </row>
    <row r="575" spans="6:7" x14ac:dyDescent="0.25">
      <c r="F575" s="1"/>
      <c r="G575" s="1"/>
    </row>
    <row r="576" spans="6:7" x14ac:dyDescent="0.25">
      <c r="F576" s="1"/>
      <c r="G576" s="1"/>
    </row>
    <row r="577" spans="6:7" x14ac:dyDescent="0.25">
      <c r="F577" s="1"/>
      <c r="G577" s="1"/>
    </row>
    <row r="578" spans="6:7" x14ac:dyDescent="0.25">
      <c r="F578" s="1"/>
      <c r="G578" s="1"/>
    </row>
    <row r="579" spans="6:7" x14ac:dyDescent="0.25">
      <c r="F579" s="1"/>
      <c r="G579" s="1"/>
    </row>
    <row r="580" spans="6:7" x14ac:dyDescent="0.25">
      <c r="F580" s="1"/>
      <c r="G580" s="1"/>
    </row>
    <row r="581" spans="6:7" x14ac:dyDescent="0.25">
      <c r="F581" s="1"/>
      <c r="G581" s="1"/>
    </row>
    <row r="582" spans="6:7" x14ac:dyDescent="0.25">
      <c r="F582" s="1"/>
      <c r="G582" s="1"/>
    </row>
    <row r="583" spans="6:7" x14ac:dyDescent="0.25">
      <c r="F583" s="1"/>
      <c r="G583" s="1"/>
    </row>
    <row r="584" spans="6:7" x14ac:dyDescent="0.25">
      <c r="F584" s="1"/>
      <c r="G584" s="1"/>
    </row>
    <row r="585" spans="6:7" x14ac:dyDescent="0.25">
      <c r="F585" s="1"/>
      <c r="G585" s="1"/>
    </row>
    <row r="586" spans="6:7" x14ac:dyDescent="0.25">
      <c r="F586" s="1"/>
      <c r="G586" s="1"/>
    </row>
    <row r="587" spans="6:7" x14ac:dyDescent="0.25">
      <c r="F587" s="1"/>
      <c r="G587" s="1"/>
    </row>
    <row r="588" spans="6:7" x14ac:dyDescent="0.25">
      <c r="F588" s="1"/>
      <c r="G588" s="1"/>
    </row>
    <row r="589" spans="6:7" x14ac:dyDescent="0.25">
      <c r="F589" s="1"/>
      <c r="G589" s="1"/>
    </row>
    <row r="590" spans="6:7" x14ac:dyDescent="0.25">
      <c r="F590" s="1"/>
      <c r="G590" s="1"/>
    </row>
    <row r="591" spans="6:7" x14ac:dyDescent="0.25">
      <c r="F591" s="1"/>
      <c r="G591" s="1"/>
    </row>
    <row r="592" spans="6:7" x14ac:dyDescent="0.25">
      <c r="F592" s="1"/>
      <c r="G592" s="1"/>
    </row>
    <row r="593" spans="6:7" x14ac:dyDescent="0.25">
      <c r="F593" s="1"/>
      <c r="G593" s="1"/>
    </row>
    <row r="594" spans="6:7" x14ac:dyDescent="0.25">
      <c r="F594" s="1"/>
      <c r="G594" s="1"/>
    </row>
    <row r="595" spans="6:7" x14ac:dyDescent="0.25">
      <c r="F595" s="1"/>
      <c r="G595" s="1"/>
    </row>
    <row r="596" spans="6:7" x14ac:dyDescent="0.25">
      <c r="F596" s="1"/>
      <c r="G596" s="1"/>
    </row>
    <row r="597" spans="6:7" x14ac:dyDescent="0.25">
      <c r="F597" s="1"/>
      <c r="G597" s="1"/>
    </row>
    <row r="598" spans="6:7" x14ac:dyDescent="0.25">
      <c r="F598" s="1"/>
      <c r="G598" s="1"/>
    </row>
    <row r="599" spans="6:7" x14ac:dyDescent="0.25">
      <c r="F599" s="1"/>
      <c r="G599" s="1"/>
    </row>
    <row r="600" spans="6:7" x14ac:dyDescent="0.25">
      <c r="F600" s="1"/>
      <c r="G600" s="1"/>
    </row>
    <row r="601" spans="6:7" x14ac:dyDescent="0.25">
      <c r="F601" s="1"/>
      <c r="G601" s="1"/>
    </row>
    <row r="602" spans="6:7" x14ac:dyDescent="0.25">
      <c r="F602" s="1"/>
      <c r="G602" s="1"/>
    </row>
    <row r="603" spans="6:7" x14ac:dyDescent="0.25">
      <c r="F603" s="1"/>
      <c r="G603" s="1"/>
    </row>
    <row r="604" spans="6:7" x14ac:dyDescent="0.25">
      <c r="F604" s="1"/>
      <c r="G604" s="1"/>
    </row>
    <row r="605" spans="6:7" x14ac:dyDescent="0.25">
      <c r="F605" s="1"/>
      <c r="G605" s="1"/>
    </row>
    <row r="606" spans="6:7" x14ac:dyDescent="0.25">
      <c r="F606" s="1"/>
      <c r="G606" s="1"/>
    </row>
    <row r="607" spans="6:7" x14ac:dyDescent="0.25">
      <c r="F607" s="1"/>
      <c r="G607" s="1"/>
    </row>
    <row r="608" spans="6:7" x14ac:dyDescent="0.25">
      <c r="F608" s="1"/>
      <c r="G608" s="1"/>
    </row>
    <row r="609" spans="6:7" x14ac:dyDescent="0.25">
      <c r="F609" s="1"/>
      <c r="G609" s="1"/>
    </row>
    <row r="610" spans="6:7" x14ac:dyDescent="0.25">
      <c r="F610" s="1"/>
      <c r="G610" s="1"/>
    </row>
    <row r="611" spans="6:7" x14ac:dyDescent="0.25">
      <c r="F611" s="1"/>
      <c r="G611" s="1"/>
    </row>
    <row r="612" spans="6:7" x14ac:dyDescent="0.25">
      <c r="F612" s="1"/>
      <c r="G612" s="1"/>
    </row>
    <row r="613" spans="6:7" x14ac:dyDescent="0.25">
      <c r="F613" s="1"/>
      <c r="G613" s="1"/>
    </row>
    <row r="614" spans="6:7" x14ac:dyDescent="0.25">
      <c r="F614" s="1"/>
      <c r="G614" s="1"/>
    </row>
    <row r="615" spans="6:7" x14ac:dyDescent="0.25">
      <c r="F615" s="1"/>
      <c r="G615" s="1"/>
    </row>
    <row r="616" spans="6:7" x14ac:dyDescent="0.25">
      <c r="F616" s="1"/>
      <c r="G616" s="1"/>
    </row>
    <row r="617" spans="6:7" x14ac:dyDescent="0.25">
      <c r="F617" s="1"/>
      <c r="G617" s="1"/>
    </row>
    <row r="618" spans="6:7" x14ac:dyDescent="0.25">
      <c r="F618" s="1"/>
      <c r="G618" s="1"/>
    </row>
    <row r="619" spans="6:7" x14ac:dyDescent="0.25">
      <c r="F619" s="1"/>
      <c r="G619" s="1"/>
    </row>
    <row r="620" spans="6:7" x14ac:dyDescent="0.25">
      <c r="F620" s="1"/>
      <c r="G620" s="1"/>
    </row>
    <row r="621" spans="6:7" x14ac:dyDescent="0.25">
      <c r="F621" s="1"/>
      <c r="G621" s="1"/>
    </row>
    <row r="622" spans="6:7" x14ac:dyDescent="0.25">
      <c r="F622" s="1"/>
      <c r="G622" s="1"/>
    </row>
    <row r="623" spans="6:7" x14ac:dyDescent="0.25">
      <c r="F623" s="1"/>
      <c r="G623" s="1"/>
    </row>
    <row r="624" spans="6:7" x14ac:dyDescent="0.25">
      <c r="F624" s="1"/>
      <c r="G624" s="1"/>
    </row>
    <row r="625" spans="6:7" x14ac:dyDescent="0.25">
      <c r="F625" s="1"/>
      <c r="G625" s="1"/>
    </row>
    <row r="626" spans="6:7" x14ac:dyDescent="0.25">
      <c r="F626" s="1"/>
      <c r="G626" s="1"/>
    </row>
    <row r="627" spans="6:7" x14ac:dyDescent="0.25">
      <c r="F627" s="1"/>
      <c r="G627" s="1"/>
    </row>
    <row r="628" spans="6:7" x14ac:dyDescent="0.25">
      <c r="F628" s="1"/>
      <c r="G628" s="1"/>
    </row>
    <row r="629" spans="6:7" x14ac:dyDescent="0.25">
      <c r="F629" s="1"/>
      <c r="G629" s="1"/>
    </row>
    <row r="630" spans="6:7" x14ac:dyDescent="0.25">
      <c r="F630" s="1"/>
      <c r="G630" s="1"/>
    </row>
    <row r="631" spans="6:7" x14ac:dyDescent="0.25">
      <c r="F631" s="1"/>
      <c r="G631" s="1"/>
    </row>
    <row r="632" spans="6:7" x14ac:dyDescent="0.25">
      <c r="F632" s="1"/>
      <c r="G632" s="1"/>
    </row>
    <row r="633" spans="6:7" x14ac:dyDescent="0.25">
      <c r="F633" s="1"/>
      <c r="G633" s="1"/>
    </row>
    <row r="634" spans="6:7" x14ac:dyDescent="0.25">
      <c r="F634" s="1"/>
      <c r="G634" s="1"/>
    </row>
    <row r="635" spans="6:7" x14ac:dyDescent="0.25">
      <c r="F635" s="1"/>
      <c r="G635" s="1"/>
    </row>
    <row r="636" spans="6:7" x14ac:dyDescent="0.25">
      <c r="F636" s="1"/>
      <c r="G636" s="1"/>
    </row>
    <row r="637" spans="6:7" x14ac:dyDescent="0.25">
      <c r="F637" s="1"/>
      <c r="G637" s="1"/>
    </row>
    <row r="638" spans="6:7" x14ac:dyDescent="0.25">
      <c r="F638" s="1"/>
      <c r="G638" s="1"/>
    </row>
    <row r="639" spans="6:7" x14ac:dyDescent="0.25">
      <c r="F639" s="1"/>
      <c r="G639" s="1"/>
    </row>
    <row r="640" spans="6:7" x14ac:dyDescent="0.25">
      <c r="F640" s="1"/>
      <c r="G640" s="1"/>
    </row>
    <row r="641" spans="6:7" x14ac:dyDescent="0.25">
      <c r="F641" s="1"/>
      <c r="G641" s="1"/>
    </row>
    <row r="642" spans="6:7" x14ac:dyDescent="0.25">
      <c r="F642" s="1"/>
      <c r="G642" s="1"/>
    </row>
    <row r="643" spans="6:7" x14ac:dyDescent="0.25">
      <c r="F643" s="1"/>
      <c r="G643" s="1"/>
    </row>
    <row r="644" spans="6:7" x14ac:dyDescent="0.25">
      <c r="F644" s="1"/>
      <c r="G644" s="1"/>
    </row>
    <row r="645" spans="6:7" x14ac:dyDescent="0.25">
      <c r="F645" s="1"/>
      <c r="G645" s="1"/>
    </row>
    <row r="646" spans="6:7" x14ac:dyDescent="0.25">
      <c r="F646" s="1"/>
      <c r="G646" s="1"/>
    </row>
    <row r="647" spans="6:7" x14ac:dyDescent="0.25">
      <c r="F647" s="1"/>
      <c r="G647" s="1"/>
    </row>
    <row r="648" spans="6:7" x14ac:dyDescent="0.25">
      <c r="F648" s="1"/>
      <c r="G648" s="1"/>
    </row>
    <row r="649" spans="6:7" x14ac:dyDescent="0.25">
      <c r="F649" s="1"/>
      <c r="G649" s="1"/>
    </row>
    <row r="650" spans="6:7" x14ac:dyDescent="0.25">
      <c r="F650" s="1"/>
      <c r="G650" s="1"/>
    </row>
    <row r="651" spans="6:7" x14ac:dyDescent="0.25">
      <c r="F651" s="1"/>
      <c r="G651" s="1"/>
    </row>
    <row r="652" spans="6:7" x14ac:dyDescent="0.25">
      <c r="F652" s="1"/>
      <c r="G652" s="1"/>
    </row>
    <row r="653" spans="6:7" x14ac:dyDescent="0.25">
      <c r="F653" s="1"/>
      <c r="G653" s="1"/>
    </row>
    <row r="654" spans="6:7" x14ac:dyDescent="0.25">
      <c r="F654" s="1"/>
      <c r="G654" s="1"/>
    </row>
    <row r="655" spans="6:7" x14ac:dyDescent="0.25">
      <c r="F655" s="1"/>
      <c r="G655" s="1"/>
    </row>
    <row r="656" spans="6:7" x14ac:dyDescent="0.25">
      <c r="F656" s="1"/>
      <c r="G656" s="1"/>
    </row>
    <row r="657" spans="6:7" x14ac:dyDescent="0.25">
      <c r="F657" s="1"/>
      <c r="G657" s="1"/>
    </row>
    <row r="658" spans="6:7" x14ac:dyDescent="0.25">
      <c r="F658" s="1"/>
      <c r="G658" s="1"/>
    </row>
    <row r="659" spans="6:7" x14ac:dyDescent="0.25">
      <c r="F659" s="1"/>
      <c r="G659" s="1"/>
    </row>
    <row r="660" spans="6:7" x14ac:dyDescent="0.25">
      <c r="F660" s="1"/>
      <c r="G660" s="1"/>
    </row>
    <row r="661" spans="6:7" x14ac:dyDescent="0.25">
      <c r="F661" s="1"/>
      <c r="G661" s="1"/>
    </row>
    <row r="662" spans="6:7" x14ac:dyDescent="0.25">
      <c r="F662" s="1"/>
      <c r="G662" s="1"/>
    </row>
    <row r="663" spans="6:7" x14ac:dyDescent="0.25">
      <c r="F663" s="1"/>
      <c r="G663" s="1"/>
    </row>
    <row r="664" spans="6:7" x14ac:dyDescent="0.25">
      <c r="F664" s="1"/>
      <c r="G664" s="1"/>
    </row>
    <row r="665" spans="6:7" x14ac:dyDescent="0.25">
      <c r="F665" s="1"/>
      <c r="G665" s="1"/>
    </row>
    <row r="666" spans="6:7" x14ac:dyDescent="0.25">
      <c r="F666" s="1"/>
      <c r="G666" s="1"/>
    </row>
    <row r="667" spans="6:7" x14ac:dyDescent="0.25">
      <c r="F667" s="1"/>
      <c r="G667" s="1"/>
    </row>
    <row r="668" spans="6:7" x14ac:dyDescent="0.25">
      <c r="F668" s="1"/>
      <c r="G668" s="1"/>
    </row>
    <row r="669" spans="6:7" x14ac:dyDescent="0.25">
      <c r="F669" s="1"/>
      <c r="G669" s="1"/>
    </row>
    <row r="670" spans="6:7" x14ac:dyDescent="0.25">
      <c r="F670" s="1"/>
      <c r="G670" s="1"/>
    </row>
    <row r="671" spans="6:7" x14ac:dyDescent="0.25">
      <c r="F671" s="1"/>
      <c r="G671" s="1"/>
    </row>
    <row r="672" spans="6:7" x14ac:dyDescent="0.25">
      <c r="F672" s="1"/>
      <c r="G672" s="1"/>
    </row>
    <row r="673" spans="6:7" x14ac:dyDescent="0.25">
      <c r="F673" s="1"/>
      <c r="G673" s="1"/>
    </row>
    <row r="674" spans="6:7" x14ac:dyDescent="0.25">
      <c r="F674" s="1"/>
      <c r="G674" s="1"/>
    </row>
    <row r="675" spans="6:7" x14ac:dyDescent="0.25">
      <c r="F675" s="1"/>
      <c r="G675" s="1"/>
    </row>
    <row r="676" spans="6:7" x14ac:dyDescent="0.25">
      <c r="F676" s="1"/>
      <c r="G676" s="1"/>
    </row>
    <row r="677" spans="6:7" x14ac:dyDescent="0.25">
      <c r="F677" s="1"/>
      <c r="G677" s="1"/>
    </row>
    <row r="678" spans="6:7" x14ac:dyDescent="0.25">
      <c r="F678" s="1"/>
      <c r="G678" s="1"/>
    </row>
    <row r="679" spans="6:7" x14ac:dyDescent="0.25">
      <c r="F679" s="1"/>
      <c r="G679" s="1"/>
    </row>
    <row r="680" spans="6:7" x14ac:dyDescent="0.25">
      <c r="F680" s="1"/>
      <c r="G680" s="1"/>
    </row>
    <row r="681" spans="6:7" x14ac:dyDescent="0.25">
      <c r="F681" s="1"/>
      <c r="G681" s="1"/>
    </row>
    <row r="682" spans="6:7" x14ac:dyDescent="0.25">
      <c r="F682" s="1"/>
      <c r="G682" s="1"/>
    </row>
    <row r="683" spans="6:7" x14ac:dyDescent="0.25">
      <c r="F683" s="1"/>
      <c r="G683" s="1"/>
    </row>
    <row r="684" spans="6:7" x14ac:dyDescent="0.25">
      <c r="F684" s="1"/>
      <c r="G684" s="1"/>
    </row>
    <row r="685" spans="6:7" x14ac:dyDescent="0.25">
      <c r="F685" s="1"/>
      <c r="G685" s="1"/>
    </row>
    <row r="686" spans="6:7" x14ac:dyDescent="0.25">
      <c r="F686" s="1"/>
      <c r="G686" s="1"/>
    </row>
    <row r="687" spans="6:7" x14ac:dyDescent="0.25">
      <c r="F687" s="1"/>
      <c r="G687" s="1"/>
    </row>
    <row r="688" spans="6:7" x14ac:dyDescent="0.25">
      <c r="F688" s="1"/>
      <c r="G688" s="1"/>
    </row>
    <row r="689" spans="6:7" x14ac:dyDescent="0.25">
      <c r="F689" s="1"/>
      <c r="G689" s="1"/>
    </row>
    <row r="690" spans="6:7" x14ac:dyDescent="0.25">
      <c r="F690" s="1"/>
      <c r="G690" s="1"/>
    </row>
    <row r="691" spans="6:7" x14ac:dyDescent="0.25">
      <c r="F691" s="1"/>
      <c r="G691" s="1"/>
    </row>
    <row r="692" spans="6:7" x14ac:dyDescent="0.25">
      <c r="F692" s="1"/>
      <c r="G692" s="1"/>
    </row>
    <row r="693" spans="6:7" x14ac:dyDescent="0.25">
      <c r="F693" s="1"/>
      <c r="G693" s="1"/>
    </row>
    <row r="694" spans="6:7" x14ac:dyDescent="0.25">
      <c r="F694" s="1"/>
      <c r="G694" s="1"/>
    </row>
    <row r="695" spans="6:7" x14ac:dyDescent="0.25">
      <c r="F695" s="1"/>
      <c r="G695" s="1"/>
    </row>
    <row r="696" spans="6:7" x14ac:dyDescent="0.25">
      <c r="F696" s="1"/>
      <c r="G696" s="1"/>
    </row>
    <row r="697" spans="6:7" x14ac:dyDescent="0.25">
      <c r="F697" s="1"/>
      <c r="G697" s="1"/>
    </row>
    <row r="698" spans="6:7" x14ac:dyDescent="0.25">
      <c r="F698" s="1"/>
      <c r="G698" s="1"/>
    </row>
    <row r="699" spans="6:7" x14ac:dyDescent="0.25">
      <c r="F699" s="1"/>
      <c r="G699" s="1"/>
    </row>
    <row r="700" spans="6:7" x14ac:dyDescent="0.25">
      <c r="F700" s="1"/>
      <c r="G700" s="1"/>
    </row>
    <row r="701" spans="6:7" x14ac:dyDescent="0.25">
      <c r="F701" s="1"/>
      <c r="G701" s="1"/>
    </row>
    <row r="702" spans="6:7" x14ac:dyDescent="0.25">
      <c r="F702" s="1"/>
      <c r="G702" s="1"/>
    </row>
    <row r="703" spans="6:7" x14ac:dyDescent="0.25">
      <c r="F703" s="1"/>
      <c r="G703" s="1"/>
    </row>
    <row r="704" spans="6:7" x14ac:dyDescent="0.25">
      <c r="F704" s="1"/>
      <c r="G704" s="1"/>
    </row>
    <row r="705" spans="6:7" x14ac:dyDescent="0.25">
      <c r="F705" s="1"/>
      <c r="G705" s="1"/>
    </row>
    <row r="706" spans="6:7" x14ac:dyDescent="0.25">
      <c r="F706" s="1"/>
      <c r="G706" s="1"/>
    </row>
    <row r="707" spans="6:7" x14ac:dyDescent="0.25">
      <c r="F707" s="1"/>
      <c r="G707" s="1"/>
    </row>
    <row r="708" spans="6:7" x14ac:dyDescent="0.25">
      <c r="F708" s="1"/>
      <c r="G708" s="1"/>
    </row>
    <row r="709" spans="6:7" x14ac:dyDescent="0.25">
      <c r="F709" s="1"/>
      <c r="G709" s="1"/>
    </row>
    <row r="710" spans="6:7" x14ac:dyDescent="0.25">
      <c r="F710" s="1"/>
      <c r="G710" s="1"/>
    </row>
    <row r="711" spans="6:7" x14ac:dyDescent="0.25">
      <c r="F711" s="1"/>
      <c r="G711" s="1"/>
    </row>
    <row r="712" spans="6:7" x14ac:dyDescent="0.25">
      <c r="F712" s="1"/>
      <c r="G712" s="1"/>
    </row>
    <row r="713" spans="6:7" x14ac:dyDescent="0.25">
      <c r="F713" s="1"/>
      <c r="G713" s="1"/>
    </row>
    <row r="714" spans="6:7" x14ac:dyDescent="0.25">
      <c r="F714" s="1"/>
      <c r="G714" s="1"/>
    </row>
    <row r="715" spans="6:7" x14ac:dyDescent="0.25">
      <c r="F715" s="1"/>
      <c r="G715" s="1"/>
    </row>
    <row r="716" spans="6:7" x14ac:dyDescent="0.25">
      <c r="F716" s="1"/>
      <c r="G716" s="1"/>
    </row>
    <row r="717" spans="6:7" x14ac:dyDescent="0.25">
      <c r="F717" s="1"/>
      <c r="G717" s="1"/>
    </row>
    <row r="718" spans="6:7" x14ac:dyDescent="0.25">
      <c r="F718" s="1"/>
      <c r="G718" s="1"/>
    </row>
    <row r="719" spans="6:7" x14ac:dyDescent="0.25">
      <c r="F719" s="1"/>
      <c r="G719" s="1"/>
    </row>
    <row r="720" spans="6:7" x14ac:dyDescent="0.25">
      <c r="F720" s="1"/>
      <c r="G720" s="1"/>
    </row>
    <row r="721" spans="6:7" x14ac:dyDescent="0.25">
      <c r="F721" s="1"/>
      <c r="G721" s="1"/>
    </row>
    <row r="722" spans="6:7" x14ac:dyDescent="0.25">
      <c r="F722" s="1"/>
      <c r="G722" s="1"/>
    </row>
    <row r="723" spans="6:7" x14ac:dyDescent="0.25">
      <c r="F723" s="1"/>
      <c r="G723" s="1"/>
    </row>
    <row r="724" spans="6:7" x14ac:dyDescent="0.25">
      <c r="F724" s="1"/>
      <c r="G724" s="1"/>
    </row>
    <row r="725" spans="6:7" x14ac:dyDescent="0.25">
      <c r="F725" s="1"/>
      <c r="G725" s="1"/>
    </row>
    <row r="726" spans="6:7" x14ac:dyDescent="0.25">
      <c r="F726" s="1"/>
      <c r="G726" s="1"/>
    </row>
    <row r="727" spans="6:7" x14ac:dyDescent="0.25">
      <c r="F727" s="1"/>
      <c r="G727" s="1"/>
    </row>
    <row r="728" spans="6:7" x14ac:dyDescent="0.25">
      <c r="F728" s="1"/>
      <c r="G728" s="1"/>
    </row>
    <row r="729" spans="6:7" x14ac:dyDescent="0.25">
      <c r="F729" s="1"/>
      <c r="G729" s="1"/>
    </row>
    <row r="730" spans="6:7" x14ac:dyDescent="0.25">
      <c r="F730" s="1"/>
      <c r="G730" s="1"/>
    </row>
    <row r="731" spans="6:7" x14ac:dyDescent="0.25">
      <c r="F731" s="1"/>
      <c r="G731" s="1"/>
    </row>
    <row r="732" spans="6:7" x14ac:dyDescent="0.25">
      <c r="F732" s="1"/>
      <c r="G732" s="1"/>
    </row>
    <row r="733" spans="6:7" x14ac:dyDescent="0.25">
      <c r="F733" s="1"/>
      <c r="G733" s="1"/>
    </row>
    <row r="734" spans="6:7" x14ac:dyDescent="0.25">
      <c r="F734" s="1"/>
      <c r="G734" s="1"/>
    </row>
    <row r="735" spans="6:7" x14ac:dyDescent="0.25">
      <c r="F735" s="1"/>
      <c r="G735" s="1"/>
    </row>
    <row r="736" spans="6:7" x14ac:dyDescent="0.25">
      <c r="F736" s="1"/>
      <c r="G736" s="1"/>
    </row>
    <row r="737" spans="6:7" x14ac:dyDescent="0.25">
      <c r="F737" s="1"/>
      <c r="G737" s="1"/>
    </row>
    <row r="738" spans="6:7" x14ac:dyDescent="0.25">
      <c r="F738" s="1"/>
      <c r="G738" s="1"/>
    </row>
    <row r="739" spans="6:7" x14ac:dyDescent="0.25">
      <c r="F739" s="1"/>
      <c r="G739" s="1"/>
    </row>
    <row r="740" spans="6:7" x14ac:dyDescent="0.25">
      <c r="F740" s="1"/>
      <c r="G740" s="1"/>
    </row>
    <row r="741" spans="6:7" x14ac:dyDescent="0.25">
      <c r="F741" s="1"/>
      <c r="G741" s="1"/>
    </row>
    <row r="742" spans="6:7" x14ac:dyDescent="0.25">
      <c r="F742" s="1"/>
      <c r="G742" s="1"/>
    </row>
    <row r="743" spans="6:7" x14ac:dyDescent="0.25">
      <c r="F743" s="1"/>
      <c r="G743" s="1"/>
    </row>
    <row r="744" spans="6:7" x14ac:dyDescent="0.25">
      <c r="F744" s="1"/>
      <c r="G744" s="1"/>
    </row>
    <row r="745" spans="6:7" x14ac:dyDescent="0.25">
      <c r="F745" s="1"/>
      <c r="G745" s="1"/>
    </row>
    <row r="746" spans="6:7" x14ac:dyDescent="0.25">
      <c r="F746" s="1"/>
      <c r="G746" s="1"/>
    </row>
    <row r="747" spans="6:7" x14ac:dyDescent="0.25">
      <c r="F747" s="1"/>
      <c r="G747" s="1"/>
    </row>
    <row r="748" spans="6:7" x14ac:dyDescent="0.25">
      <c r="F748" s="1"/>
      <c r="G748" s="1"/>
    </row>
    <row r="749" spans="6:7" x14ac:dyDescent="0.25">
      <c r="F749" s="1"/>
      <c r="G749" s="1"/>
    </row>
    <row r="750" spans="6:7" x14ac:dyDescent="0.25">
      <c r="F750" s="1"/>
      <c r="G750" s="1"/>
    </row>
    <row r="751" spans="6:7" x14ac:dyDescent="0.25">
      <c r="F751" s="1"/>
      <c r="G751" s="1"/>
    </row>
    <row r="752" spans="6:7" x14ac:dyDescent="0.25">
      <c r="F752" s="1"/>
      <c r="G752" s="1"/>
    </row>
    <row r="753" spans="6:7" x14ac:dyDescent="0.25">
      <c r="F753" s="1"/>
      <c r="G753" s="1"/>
    </row>
    <row r="754" spans="6:7" x14ac:dyDescent="0.25">
      <c r="F754" s="1"/>
      <c r="G754" s="1"/>
    </row>
    <row r="755" spans="6:7" x14ac:dyDescent="0.25">
      <c r="F755" s="1"/>
      <c r="G755" s="1"/>
    </row>
    <row r="756" spans="6:7" x14ac:dyDescent="0.25">
      <c r="F756" s="1"/>
      <c r="G756" s="1"/>
    </row>
    <row r="757" spans="6:7" x14ac:dyDescent="0.25">
      <c r="F757" s="1"/>
      <c r="G757" s="1"/>
    </row>
    <row r="758" spans="6:7" x14ac:dyDescent="0.25">
      <c r="F758" s="1"/>
      <c r="G758" s="1"/>
    </row>
    <row r="759" spans="6:7" x14ac:dyDescent="0.25">
      <c r="F759" s="1"/>
      <c r="G759" s="1"/>
    </row>
    <row r="760" spans="6:7" x14ac:dyDescent="0.25">
      <c r="F760" s="1"/>
      <c r="G760" s="1"/>
    </row>
    <row r="761" spans="6:7" x14ac:dyDescent="0.25">
      <c r="F761" s="1"/>
      <c r="G761" s="1"/>
    </row>
    <row r="762" spans="6:7" x14ac:dyDescent="0.25">
      <c r="F762" s="1"/>
      <c r="G762" s="1"/>
    </row>
    <row r="763" spans="6:7" x14ac:dyDescent="0.25">
      <c r="F763" s="1"/>
      <c r="G763" s="1"/>
    </row>
    <row r="764" spans="6:7" x14ac:dyDescent="0.25">
      <c r="F764" s="1"/>
      <c r="G764" s="1"/>
    </row>
    <row r="765" spans="6:7" x14ac:dyDescent="0.25">
      <c r="F765" s="1"/>
      <c r="G765" s="1"/>
    </row>
    <row r="766" spans="6:7" x14ac:dyDescent="0.25">
      <c r="F766" s="1"/>
      <c r="G766" s="1"/>
    </row>
    <row r="767" spans="6:7" x14ac:dyDescent="0.25">
      <c r="F767" s="1"/>
      <c r="G767" s="1"/>
    </row>
    <row r="768" spans="6:7" x14ac:dyDescent="0.25">
      <c r="F768" s="1"/>
      <c r="G768" s="1"/>
    </row>
    <row r="769" spans="6:7" x14ac:dyDescent="0.25">
      <c r="F769" s="1"/>
      <c r="G769" s="1"/>
    </row>
    <row r="770" spans="6:7" x14ac:dyDescent="0.25">
      <c r="F770" s="1"/>
      <c r="G770" s="1"/>
    </row>
    <row r="771" spans="6:7" x14ac:dyDescent="0.25">
      <c r="F771" s="1"/>
      <c r="G771" s="1"/>
    </row>
    <row r="772" spans="6:7" x14ac:dyDescent="0.25">
      <c r="F772" s="1"/>
      <c r="G772" s="1"/>
    </row>
    <row r="773" spans="6:7" x14ac:dyDescent="0.25">
      <c r="F773" s="1"/>
      <c r="G773" s="1"/>
    </row>
    <row r="774" spans="6:7" x14ac:dyDescent="0.25">
      <c r="F774" s="1"/>
      <c r="G774" s="1"/>
    </row>
    <row r="775" spans="6:7" x14ac:dyDescent="0.25">
      <c r="F775" s="1"/>
      <c r="G775" s="1"/>
    </row>
    <row r="776" spans="6:7" x14ac:dyDescent="0.25">
      <c r="F776" s="1"/>
      <c r="G776" s="1"/>
    </row>
    <row r="777" spans="6:7" x14ac:dyDescent="0.25">
      <c r="F777" s="1"/>
      <c r="G777" s="1"/>
    </row>
    <row r="778" spans="6:7" x14ac:dyDescent="0.25">
      <c r="F778" s="1"/>
      <c r="G778" s="1"/>
    </row>
    <row r="779" spans="6:7" x14ac:dyDescent="0.25">
      <c r="F779" s="1"/>
      <c r="G779" s="1"/>
    </row>
    <row r="780" spans="6:7" x14ac:dyDescent="0.25">
      <c r="F780" s="1"/>
      <c r="G780" s="1"/>
    </row>
    <row r="781" spans="6:7" x14ac:dyDescent="0.25">
      <c r="F781" s="1"/>
      <c r="G781" s="1"/>
    </row>
    <row r="782" spans="6:7" x14ac:dyDescent="0.25">
      <c r="F782" s="1"/>
      <c r="G782" s="1"/>
    </row>
  </sheetData>
  <sortState xmlns:xlrd2="http://schemas.microsoft.com/office/spreadsheetml/2017/richdata2" ref="A24:AD40">
    <sortCondition descending="1" ref="J24:J40"/>
  </sortState>
  <mergeCells count="6">
    <mergeCell ref="Z22:AD23"/>
    <mergeCell ref="D2:E2"/>
    <mergeCell ref="F22:J23"/>
    <mergeCell ref="K22:O23"/>
    <mergeCell ref="P22:T23"/>
    <mergeCell ref="U22:Y23"/>
  </mergeCells>
  <pageMargins left="0.25" right="0.25" top="0.75" bottom="0.75" header="0.3" footer="0.3"/>
  <pageSetup orientation="landscape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AI771"/>
  <sheetViews>
    <sheetView zoomScaleNormal="100" zoomScaleSheetLayoutView="75" workbookViewId="0">
      <selection activeCell="AE11" sqref="AE11"/>
    </sheetView>
  </sheetViews>
  <sheetFormatPr defaultColWidth="10.54296875" defaultRowHeight="11.5" x14ac:dyDescent="0.25"/>
  <cols>
    <col min="1" max="1" width="10.54296875" style="1"/>
    <col min="2" max="2" width="10" style="1" bestFit="1" customWidth="1"/>
    <col min="3" max="3" width="12" style="1" bestFit="1" customWidth="1"/>
    <col min="4" max="4" width="11.81640625" style="1" bestFit="1" customWidth="1"/>
    <col min="5" max="5" width="9.26953125" style="1" customWidth="1"/>
    <col min="6" max="6" width="6.7265625" style="36" customWidth="1"/>
    <col min="7" max="7" width="7" style="36" customWidth="1"/>
    <col min="8" max="8" width="5.81640625" style="8" customWidth="1"/>
    <col min="9" max="9" width="5.81640625" style="31" customWidth="1"/>
    <col min="10" max="10" width="8.26953125" style="8" customWidth="1"/>
    <col min="11" max="11" width="8.453125" style="32" customWidth="1"/>
    <col min="12" max="12" width="6.54296875" style="1" hidden="1" customWidth="1"/>
    <col min="13" max="13" width="7.81640625" style="1" hidden="1" customWidth="1"/>
    <col min="14" max="14" width="5.81640625" style="1" hidden="1" customWidth="1"/>
    <col min="15" max="15" width="5" style="1" hidden="1" customWidth="1"/>
    <col min="16" max="16" width="5.1796875" style="1" customWidth="1"/>
    <col min="17" max="17" width="7" style="1" hidden="1" customWidth="1"/>
    <col min="18" max="19" width="5.81640625" style="1" hidden="1" customWidth="1"/>
    <col min="20" max="20" width="8.7265625" style="1" hidden="1" customWidth="1"/>
    <col min="21" max="21" width="6.26953125" style="1" customWidth="1"/>
    <col min="22" max="22" width="4.81640625" style="1" hidden="1" customWidth="1"/>
    <col min="23" max="23" width="7.81640625" style="1" hidden="1" customWidth="1"/>
    <col min="24" max="24" width="7.26953125" style="1" hidden="1" customWidth="1"/>
    <col min="25" max="25" width="5.81640625" style="1" hidden="1" customWidth="1"/>
    <col min="26" max="26" width="6.7265625" style="1" bestFit="1" customWidth="1"/>
    <col min="27" max="27" width="6.7265625" style="1" hidden="1" customWidth="1"/>
    <col min="28" max="28" width="6.54296875" style="1" hidden="1" customWidth="1"/>
    <col min="29" max="29" width="7" style="1" hidden="1" customWidth="1"/>
    <col min="30" max="30" width="6.453125" style="1" hidden="1" customWidth="1"/>
    <col min="31" max="16384" width="10.54296875" style="1"/>
  </cols>
  <sheetData>
    <row r="2" spans="1:11" x14ac:dyDescent="0.25">
      <c r="D2" s="539" t="s">
        <v>1219</v>
      </c>
      <c r="E2" s="539"/>
      <c r="F2" s="31" t="str">
        <f>Individuals!F2</f>
        <v>Gus Day 3</v>
      </c>
    </row>
    <row r="3" spans="1:11" x14ac:dyDescent="0.25">
      <c r="A3" s="226" t="s">
        <v>504</v>
      </c>
      <c r="B3" s="227" t="s">
        <v>1294</v>
      </c>
      <c r="C3" s="33"/>
      <c r="F3" s="1"/>
      <c r="G3" s="1"/>
    </row>
    <row r="4" spans="1:11" x14ac:dyDescent="0.25">
      <c r="F4" s="1"/>
      <c r="G4" s="1"/>
    </row>
    <row r="5" spans="1:11" s="34" customFormat="1" x14ac:dyDescent="0.25">
      <c r="A5" s="227"/>
      <c r="B5" s="227"/>
      <c r="C5" s="227"/>
      <c r="D5" s="227"/>
      <c r="E5" s="227"/>
      <c r="F5" s="226" t="s">
        <v>518</v>
      </c>
      <c r="G5" s="231"/>
      <c r="H5" s="231"/>
      <c r="I5" s="231"/>
      <c r="J5" s="38"/>
      <c r="K5" s="39"/>
    </row>
    <row r="6" spans="1:11" s="39" customFormat="1" ht="23" x14ac:dyDescent="0.25">
      <c r="A6" s="229" t="s">
        <v>507</v>
      </c>
      <c r="B6" s="229" t="s">
        <v>1</v>
      </c>
      <c r="C6" s="229" t="s">
        <v>2</v>
      </c>
      <c r="D6" s="229" t="s">
        <v>4</v>
      </c>
      <c r="E6" s="229" t="s">
        <v>508</v>
      </c>
      <c r="F6" s="230" t="s">
        <v>519</v>
      </c>
      <c r="G6" s="230" t="s">
        <v>520</v>
      </c>
      <c r="H6" s="230" t="s">
        <v>515</v>
      </c>
      <c r="I6" s="230" t="s">
        <v>516</v>
      </c>
      <c r="J6" s="40" t="s">
        <v>517</v>
      </c>
    </row>
    <row r="7" spans="1:11" x14ac:dyDescent="0.25">
      <c r="A7" s="225" t="s">
        <v>514</v>
      </c>
      <c r="B7" s="225"/>
      <c r="C7" s="225"/>
      <c r="D7" s="225"/>
      <c r="E7" s="225"/>
      <c r="F7" s="232"/>
      <c r="G7" s="225"/>
      <c r="H7" s="228"/>
      <c r="I7" s="228"/>
      <c r="J7" s="41">
        <v>50</v>
      </c>
      <c r="K7" s="1" t="s">
        <v>1314</v>
      </c>
    </row>
    <row r="8" spans="1:11" ht="12.5" x14ac:dyDescent="0.25">
      <c r="A8"/>
      <c r="B8"/>
      <c r="C8"/>
      <c r="D8"/>
      <c r="E8"/>
      <c r="F8"/>
      <c r="G8"/>
      <c r="H8"/>
      <c r="I8"/>
      <c r="J8" s="41">
        <v>49</v>
      </c>
      <c r="K8" s="1"/>
    </row>
    <row r="9" spans="1:11" ht="12.5" x14ac:dyDescent="0.25">
      <c r="A9"/>
      <c r="B9"/>
      <c r="C9"/>
      <c r="D9"/>
      <c r="E9"/>
      <c r="F9"/>
      <c r="G9"/>
      <c r="H9"/>
      <c r="I9"/>
      <c r="J9" s="41">
        <v>48</v>
      </c>
      <c r="K9" s="1" t="s">
        <v>1314</v>
      </c>
    </row>
    <row r="10" spans="1:11" ht="12.5" x14ac:dyDescent="0.25">
      <c r="A10"/>
      <c r="B10"/>
      <c r="C10"/>
      <c r="D10"/>
      <c r="E10"/>
      <c r="F10"/>
      <c r="G10"/>
      <c r="H10"/>
      <c r="I10"/>
      <c r="J10" s="41">
        <v>47</v>
      </c>
      <c r="K10" s="1" t="s">
        <v>1314</v>
      </c>
    </row>
    <row r="11" spans="1:11" ht="12.5" x14ac:dyDescent="0.25">
      <c r="A11"/>
      <c r="B11"/>
      <c r="C11"/>
      <c r="D11"/>
      <c r="E11"/>
      <c r="F11"/>
      <c r="G11"/>
      <c r="H11"/>
      <c r="I11"/>
      <c r="J11" s="41">
        <v>46</v>
      </c>
      <c r="K11" s="1" t="s">
        <v>1314</v>
      </c>
    </row>
    <row r="12" spans="1:11" ht="12.5" x14ac:dyDescent="0.25">
      <c r="A12"/>
      <c r="B12"/>
      <c r="C12"/>
      <c r="D12"/>
      <c r="E12"/>
      <c r="F12"/>
      <c r="G12"/>
      <c r="H12"/>
      <c r="I12"/>
      <c r="J12" s="41">
        <v>45</v>
      </c>
      <c r="K12" s="1" t="s">
        <v>1314</v>
      </c>
    </row>
    <row r="13" spans="1:11" ht="12.5" x14ac:dyDescent="0.25">
      <c r="A13"/>
      <c r="B13"/>
      <c r="C13"/>
      <c r="D13"/>
      <c r="E13"/>
      <c r="F13"/>
      <c r="G13"/>
      <c r="H13"/>
      <c r="I13"/>
      <c r="J13" s="41">
        <v>12</v>
      </c>
      <c r="K13" s="1" t="s">
        <v>1314</v>
      </c>
    </row>
    <row r="14" spans="1:11" ht="12.5" x14ac:dyDescent="0.25">
      <c r="A14"/>
      <c r="B14"/>
      <c r="C14"/>
      <c r="D14"/>
      <c r="E14"/>
      <c r="F14"/>
      <c r="G14"/>
      <c r="H14"/>
      <c r="I14"/>
      <c r="J14" s="41">
        <v>12</v>
      </c>
      <c r="K14" s="1"/>
    </row>
    <row r="15" spans="1:11" ht="12.5" x14ac:dyDescent="0.25">
      <c r="A15"/>
      <c r="B15"/>
      <c r="C15"/>
      <c r="D15"/>
      <c r="E15"/>
      <c r="F15"/>
      <c r="G15"/>
      <c r="H15"/>
      <c r="I15"/>
      <c r="J15" s="41">
        <v>12</v>
      </c>
      <c r="K15" s="1"/>
    </row>
    <row r="16" spans="1:11" ht="12.5" x14ac:dyDescent="0.25">
      <c r="A16"/>
      <c r="B16"/>
      <c r="C16"/>
      <c r="D16"/>
      <c r="E16"/>
      <c r="F16"/>
      <c r="G16"/>
      <c r="H16"/>
      <c r="I16"/>
      <c r="J16" s="41"/>
      <c r="K16" s="1"/>
    </row>
    <row r="17" spans="1:35" ht="12.5" x14ac:dyDescent="0.25">
      <c r="A17"/>
      <c r="B17"/>
      <c r="C17"/>
      <c r="D17"/>
      <c r="E17"/>
      <c r="F17"/>
      <c r="G17"/>
      <c r="H17"/>
      <c r="I17"/>
      <c r="J17" s="41"/>
    </row>
    <row r="18" spans="1:35" ht="12.5" x14ac:dyDescent="0.25">
      <c r="A18"/>
      <c r="B18"/>
      <c r="C18"/>
      <c r="D18"/>
      <c r="E18"/>
      <c r="F18"/>
      <c r="G18"/>
      <c r="H18"/>
      <c r="I18"/>
      <c r="J18" s="41"/>
    </row>
    <row r="19" spans="1:35" ht="12.5" x14ac:dyDescent="0.25">
      <c r="A19"/>
      <c r="B19"/>
      <c r="C19"/>
      <c r="D19"/>
      <c r="E19"/>
      <c r="F19"/>
      <c r="G19"/>
      <c r="H19"/>
      <c r="I19"/>
    </row>
    <row r="20" spans="1:35" ht="12" thickBot="1" x14ac:dyDescent="0.3">
      <c r="F20" s="56"/>
      <c r="G20" s="1"/>
      <c r="H20" s="31"/>
    </row>
    <row r="21" spans="1:35" x14ac:dyDescent="0.25">
      <c r="F21" s="533" t="s">
        <v>1254</v>
      </c>
      <c r="G21" s="534"/>
      <c r="H21" s="534"/>
      <c r="I21" s="534"/>
      <c r="J21" s="535"/>
      <c r="K21" s="527" t="s">
        <v>1268</v>
      </c>
      <c r="L21" s="528"/>
      <c r="M21" s="528"/>
      <c r="N21" s="528"/>
      <c r="O21" s="529"/>
      <c r="P21" s="527" t="s">
        <v>1269</v>
      </c>
      <c r="Q21" s="528"/>
      <c r="R21" s="528"/>
      <c r="S21" s="528"/>
      <c r="T21" s="529"/>
      <c r="U21" s="527" t="s">
        <v>1283</v>
      </c>
      <c r="V21" s="528"/>
      <c r="W21" s="528"/>
      <c r="X21" s="528"/>
      <c r="Y21" s="529"/>
      <c r="Z21" s="527" t="s">
        <v>1291</v>
      </c>
      <c r="AA21" s="528"/>
      <c r="AB21" s="528"/>
      <c r="AC21" s="528"/>
      <c r="AD21" s="529"/>
      <c r="AE21" s="527" t="s">
        <v>1313</v>
      </c>
      <c r="AF21" s="528"/>
      <c r="AG21" s="528"/>
      <c r="AH21" s="528"/>
      <c r="AI21" s="529"/>
    </row>
    <row r="22" spans="1:35" ht="12" thickBot="1" x14ac:dyDescent="0.3">
      <c r="F22" s="536"/>
      <c r="G22" s="537"/>
      <c r="H22" s="537"/>
      <c r="I22" s="537"/>
      <c r="J22" s="538"/>
      <c r="K22" s="530"/>
      <c r="L22" s="531"/>
      <c r="M22" s="531"/>
      <c r="N22" s="531"/>
      <c r="O22" s="532"/>
      <c r="P22" s="530"/>
      <c r="Q22" s="531"/>
      <c r="R22" s="531"/>
      <c r="S22" s="531"/>
      <c r="T22" s="532"/>
      <c r="U22" s="530"/>
      <c r="V22" s="531"/>
      <c r="W22" s="531"/>
      <c r="X22" s="531"/>
      <c r="Y22" s="532"/>
      <c r="Z22" s="530"/>
      <c r="AA22" s="531"/>
      <c r="AB22" s="531"/>
      <c r="AC22" s="531"/>
      <c r="AD22" s="532"/>
      <c r="AE22" s="530"/>
      <c r="AF22" s="531"/>
      <c r="AG22" s="531"/>
      <c r="AH22" s="531"/>
      <c r="AI22" s="532"/>
    </row>
    <row r="23" spans="1:35" ht="53.25" customHeight="1" thickBot="1" x14ac:dyDescent="0.3">
      <c r="A23" s="76" t="s">
        <v>507</v>
      </c>
      <c r="B23" s="76" t="s">
        <v>1</v>
      </c>
      <c r="C23" s="76" t="s">
        <v>2</v>
      </c>
      <c r="D23" s="76" t="s">
        <v>4</v>
      </c>
      <c r="E23" s="120" t="s">
        <v>508</v>
      </c>
      <c r="F23" s="121" t="s">
        <v>519</v>
      </c>
      <c r="G23" s="119" t="s">
        <v>520</v>
      </c>
      <c r="H23" s="119" t="s">
        <v>515</v>
      </c>
      <c r="I23" s="119" t="s">
        <v>516</v>
      </c>
      <c r="J23" s="122" t="s">
        <v>517</v>
      </c>
      <c r="K23" s="123" t="s">
        <v>519</v>
      </c>
      <c r="L23" s="55" t="s">
        <v>520</v>
      </c>
      <c r="M23" s="55" t="s">
        <v>515</v>
      </c>
      <c r="N23" s="55" t="s">
        <v>516</v>
      </c>
      <c r="O23" s="124" t="s">
        <v>517</v>
      </c>
      <c r="P23" s="123" t="s">
        <v>519</v>
      </c>
      <c r="Q23" s="55" t="s">
        <v>520</v>
      </c>
      <c r="R23" s="55" t="s">
        <v>515</v>
      </c>
      <c r="S23" s="55" t="s">
        <v>516</v>
      </c>
      <c r="T23" s="124" t="s">
        <v>517</v>
      </c>
      <c r="U23" s="123" t="s">
        <v>519</v>
      </c>
      <c r="V23" s="55" t="s">
        <v>520</v>
      </c>
      <c r="W23" s="55" t="s">
        <v>515</v>
      </c>
      <c r="X23" s="55" t="s">
        <v>516</v>
      </c>
      <c r="Y23" s="124" t="s">
        <v>517</v>
      </c>
      <c r="Z23" s="123" t="s">
        <v>519</v>
      </c>
      <c r="AA23" s="55" t="s">
        <v>520</v>
      </c>
      <c r="AB23" s="55" t="s">
        <v>515</v>
      </c>
      <c r="AC23" s="55" t="s">
        <v>516</v>
      </c>
      <c r="AD23" s="124" t="s">
        <v>517</v>
      </c>
      <c r="AE23" s="123" t="s">
        <v>519</v>
      </c>
      <c r="AF23" s="55" t="s">
        <v>520</v>
      </c>
      <c r="AG23" s="55" t="s">
        <v>515</v>
      </c>
      <c r="AH23" s="55" t="s">
        <v>516</v>
      </c>
      <c r="AI23" s="124" t="s">
        <v>517</v>
      </c>
    </row>
    <row r="24" spans="1:35" x14ac:dyDescent="0.25">
      <c r="A24" s="77" t="s">
        <v>585</v>
      </c>
      <c r="B24" s="78" t="s">
        <v>447</v>
      </c>
      <c r="C24" s="78" t="s">
        <v>145</v>
      </c>
      <c r="D24" s="78" t="s">
        <v>1188</v>
      </c>
      <c r="E24" s="132" t="s">
        <v>39</v>
      </c>
      <c r="F24" s="91">
        <f t="shared" ref="F24:F42" si="0">SUM(K24,P24,U24,Z24)</f>
        <v>3</v>
      </c>
      <c r="G24" s="92">
        <f t="shared" ref="G24:G42" si="1">SUM(L24,Q24,V24,AA24)</f>
        <v>0</v>
      </c>
      <c r="H24" s="92">
        <f t="shared" ref="H24:H42" si="2">SUM(M24,R24,W24,AB24)</f>
        <v>1.9307992589821275</v>
      </c>
      <c r="I24" s="92">
        <f t="shared" ref="I24:I42" si="3">SUM(N24,S24,X24,AC24)</f>
        <v>1.9307992589821275</v>
      </c>
      <c r="J24" s="93">
        <f t="shared" ref="J24:J42" si="4">SUM(O24,T24,Y24,AD24)</f>
        <v>122</v>
      </c>
      <c r="K24" s="150">
        <v>0</v>
      </c>
      <c r="L24" s="143">
        <v>0</v>
      </c>
      <c r="M24" s="90">
        <v>0</v>
      </c>
      <c r="N24" s="90">
        <v>0</v>
      </c>
      <c r="O24" s="144">
        <v>12</v>
      </c>
      <c r="P24" s="150">
        <v>1</v>
      </c>
      <c r="Q24" s="143">
        <v>0</v>
      </c>
      <c r="R24" s="90">
        <v>0.93079925898212745</v>
      </c>
      <c r="S24" s="90">
        <v>0.93079925898212745</v>
      </c>
      <c r="T24" s="144">
        <v>49</v>
      </c>
      <c r="U24" s="151">
        <v>2</v>
      </c>
      <c r="V24" s="143">
        <v>0</v>
      </c>
      <c r="W24" s="90">
        <v>1</v>
      </c>
      <c r="X24" s="90">
        <v>1</v>
      </c>
      <c r="Y24" s="144">
        <v>49</v>
      </c>
      <c r="Z24" s="151">
        <v>0</v>
      </c>
      <c r="AA24" s="90">
        <v>0</v>
      </c>
      <c r="AB24" s="90">
        <v>0</v>
      </c>
      <c r="AC24" s="90">
        <v>0</v>
      </c>
      <c r="AD24" s="144">
        <v>12</v>
      </c>
    </row>
    <row r="25" spans="1:35" x14ac:dyDescent="0.25">
      <c r="A25" s="58" t="s">
        <v>1012</v>
      </c>
      <c r="B25" s="57" t="s">
        <v>1029</v>
      </c>
      <c r="C25" s="57" t="s">
        <v>273</v>
      </c>
      <c r="D25" s="57" t="s">
        <v>1188</v>
      </c>
      <c r="E25" s="50" t="s">
        <v>49</v>
      </c>
      <c r="F25" s="94">
        <f t="shared" si="0"/>
        <v>2</v>
      </c>
      <c r="G25" s="95">
        <f t="shared" si="1"/>
        <v>0</v>
      </c>
      <c r="H25" s="95">
        <f t="shared" si="2"/>
        <v>1.2506573808209565</v>
      </c>
      <c r="I25" s="95">
        <f t="shared" si="3"/>
        <v>1.2506573808209565</v>
      </c>
      <c r="J25" s="96">
        <f t="shared" si="4"/>
        <v>120</v>
      </c>
      <c r="K25" s="152">
        <v>1</v>
      </c>
      <c r="L25" s="87">
        <v>0</v>
      </c>
      <c r="M25" s="86">
        <v>0.6</v>
      </c>
      <c r="N25" s="86">
        <v>0.6</v>
      </c>
      <c r="O25" s="84">
        <v>48</v>
      </c>
      <c r="P25" s="152">
        <v>0</v>
      </c>
      <c r="Q25" s="87">
        <v>0</v>
      </c>
      <c r="R25" s="86">
        <v>0</v>
      </c>
      <c r="S25" s="86">
        <v>0</v>
      </c>
      <c r="T25" s="84">
        <v>12</v>
      </c>
      <c r="U25" s="153">
        <v>1</v>
      </c>
      <c r="V25" s="87">
        <v>0</v>
      </c>
      <c r="W25" s="86">
        <v>0.65065738082095648</v>
      </c>
      <c r="X25" s="86">
        <v>0.65065738082095648</v>
      </c>
      <c r="Y25" s="84">
        <v>48</v>
      </c>
      <c r="Z25" s="153">
        <v>0</v>
      </c>
      <c r="AA25" s="86">
        <v>0</v>
      </c>
      <c r="AB25" s="86">
        <v>0</v>
      </c>
      <c r="AC25" s="86">
        <v>0</v>
      </c>
      <c r="AD25" s="84">
        <v>12</v>
      </c>
    </row>
    <row r="26" spans="1:35" x14ac:dyDescent="0.25">
      <c r="A26" s="58" t="s">
        <v>675</v>
      </c>
      <c r="B26" s="57" t="s">
        <v>199</v>
      </c>
      <c r="C26" s="57" t="s">
        <v>1119</v>
      </c>
      <c r="D26" s="57" t="s">
        <v>1188</v>
      </c>
      <c r="E26" s="50" t="s">
        <v>39</v>
      </c>
      <c r="F26" s="94">
        <f t="shared" si="0"/>
        <v>2</v>
      </c>
      <c r="G26" s="95">
        <f t="shared" si="1"/>
        <v>0</v>
      </c>
      <c r="H26" s="95">
        <f t="shared" si="2"/>
        <v>6.3</v>
      </c>
      <c r="I26" s="95">
        <f t="shared" si="3"/>
        <v>5.85</v>
      </c>
      <c r="J26" s="96">
        <f t="shared" si="4"/>
        <v>108</v>
      </c>
      <c r="K26" s="152">
        <v>1</v>
      </c>
      <c r="L26" s="87">
        <v>0</v>
      </c>
      <c r="M26" s="86">
        <v>0.5</v>
      </c>
      <c r="N26" s="86">
        <v>0.05</v>
      </c>
      <c r="O26" s="84">
        <v>47</v>
      </c>
      <c r="P26" s="152">
        <v>0</v>
      </c>
      <c r="Q26" s="87">
        <v>0</v>
      </c>
      <c r="R26" s="86">
        <v>0</v>
      </c>
      <c r="S26" s="86">
        <v>0</v>
      </c>
      <c r="T26" s="84">
        <v>12</v>
      </c>
      <c r="U26" s="153">
        <v>0</v>
      </c>
      <c r="V26" s="87">
        <v>0</v>
      </c>
      <c r="W26" s="86">
        <v>0</v>
      </c>
      <c r="X26" s="86">
        <v>0</v>
      </c>
      <c r="Y26" s="84">
        <v>0</v>
      </c>
      <c r="Z26" s="153">
        <v>1</v>
      </c>
      <c r="AA26" s="87">
        <v>0</v>
      </c>
      <c r="AB26" s="86">
        <v>5.8</v>
      </c>
      <c r="AC26" s="86">
        <v>5.8</v>
      </c>
      <c r="AD26" s="84">
        <v>49</v>
      </c>
      <c r="AE26" s="147">
        <v>1</v>
      </c>
      <c r="AF26" s="57"/>
      <c r="AG26" s="125">
        <v>0.65065738082095648</v>
      </c>
      <c r="AH26" s="125">
        <v>0.65065738082095648</v>
      </c>
      <c r="AI26" s="41">
        <v>45</v>
      </c>
    </row>
    <row r="27" spans="1:35" x14ac:dyDescent="0.25">
      <c r="A27" s="58" t="s">
        <v>633</v>
      </c>
      <c r="B27" s="57" t="s">
        <v>451</v>
      </c>
      <c r="C27" s="57" t="s">
        <v>215</v>
      </c>
      <c r="D27" s="57" t="s">
        <v>1188</v>
      </c>
      <c r="E27" s="50" t="s">
        <v>38</v>
      </c>
      <c r="F27" s="94">
        <f t="shared" si="0"/>
        <v>1</v>
      </c>
      <c r="G27" s="95">
        <f t="shared" si="1"/>
        <v>3</v>
      </c>
      <c r="H27" s="95">
        <f t="shared" si="2"/>
        <v>4.5283916393265748</v>
      </c>
      <c r="I27" s="95">
        <f t="shared" si="3"/>
        <v>4.5283916393265748</v>
      </c>
      <c r="J27" s="96">
        <f t="shared" si="4"/>
        <v>97</v>
      </c>
      <c r="K27" s="152">
        <v>0</v>
      </c>
      <c r="L27" s="87">
        <v>0</v>
      </c>
      <c r="M27" s="86">
        <v>0</v>
      </c>
      <c r="N27" s="86">
        <v>0</v>
      </c>
      <c r="O27" s="84">
        <v>0</v>
      </c>
      <c r="P27" s="73">
        <v>0</v>
      </c>
      <c r="Q27" s="87">
        <v>3</v>
      </c>
      <c r="R27" s="86">
        <v>4.0283916393265748</v>
      </c>
      <c r="S27" s="86">
        <v>4.0283916393265748</v>
      </c>
      <c r="T27" s="84">
        <v>50</v>
      </c>
      <c r="U27" s="153">
        <v>1</v>
      </c>
      <c r="V27" s="87">
        <v>0</v>
      </c>
      <c r="W27" s="86">
        <v>0.5</v>
      </c>
      <c r="X27" s="86">
        <v>0.5</v>
      </c>
      <c r="Y27" s="84">
        <v>47</v>
      </c>
      <c r="Z27" s="153">
        <v>0</v>
      </c>
      <c r="AA27" s="86">
        <v>0</v>
      </c>
      <c r="AB27" s="86">
        <v>0</v>
      </c>
      <c r="AC27" s="86">
        <v>0</v>
      </c>
      <c r="AD27" s="84">
        <v>0</v>
      </c>
      <c r="AE27" s="146">
        <v>2</v>
      </c>
      <c r="AF27" s="57">
        <v>2</v>
      </c>
      <c r="AG27" s="125">
        <v>9</v>
      </c>
      <c r="AH27" s="125">
        <v>9</v>
      </c>
      <c r="AI27" s="41">
        <v>50</v>
      </c>
    </row>
    <row r="28" spans="1:35" x14ac:dyDescent="0.25">
      <c r="A28" s="58" t="s">
        <v>690</v>
      </c>
      <c r="B28" s="57" t="s">
        <v>467</v>
      </c>
      <c r="C28" s="57" t="s">
        <v>347</v>
      </c>
      <c r="D28" s="57" t="s">
        <v>1188</v>
      </c>
      <c r="E28" s="50" t="s">
        <v>48</v>
      </c>
      <c r="F28" s="94">
        <f t="shared" si="0"/>
        <v>1</v>
      </c>
      <c r="G28" s="95">
        <f t="shared" si="1"/>
        <v>0</v>
      </c>
      <c r="H28" s="95">
        <f t="shared" si="2"/>
        <v>0.75468866955363878</v>
      </c>
      <c r="I28" s="95">
        <f t="shared" si="3"/>
        <v>0.75468866955363878</v>
      </c>
      <c r="J28" s="96">
        <f t="shared" si="4"/>
        <v>85</v>
      </c>
      <c r="K28" s="152">
        <v>1</v>
      </c>
      <c r="L28" s="87">
        <v>0</v>
      </c>
      <c r="M28" s="86">
        <v>0.75468866955363878</v>
      </c>
      <c r="N28" s="86">
        <v>0.75468866955363878</v>
      </c>
      <c r="O28" s="84">
        <v>49</v>
      </c>
      <c r="P28" s="152">
        <v>0</v>
      </c>
      <c r="Q28" s="87">
        <v>0</v>
      </c>
      <c r="R28" s="86">
        <v>0</v>
      </c>
      <c r="S28" s="86">
        <v>0</v>
      </c>
      <c r="T28" s="84">
        <v>12</v>
      </c>
      <c r="U28" s="153">
        <v>0</v>
      </c>
      <c r="V28" s="87">
        <v>0</v>
      </c>
      <c r="W28" s="86">
        <v>0</v>
      </c>
      <c r="X28" s="86">
        <v>0</v>
      </c>
      <c r="Y28" s="84">
        <v>12</v>
      </c>
      <c r="Z28" s="153">
        <v>0</v>
      </c>
      <c r="AA28" s="86">
        <v>0</v>
      </c>
      <c r="AB28" s="86">
        <v>0</v>
      </c>
      <c r="AC28" s="86">
        <v>0</v>
      </c>
      <c r="AD28" s="84">
        <v>12</v>
      </c>
      <c r="AE28" s="147">
        <v>1</v>
      </c>
      <c r="AF28" s="57"/>
      <c r="AG28" s="125">
        <v>1.1325655535116195</v>
      </c>
      <c r="AH28" s="125">
        <v>1.1325655535116195</v>
      </c>
      <c r="AI28" s="41">
        <v>48</v>
      </c>
    </row>
    <row r="29" spans="1:35" x14ac:dyDescent="0.25">
      <c r="A29" s="58" t="s">
        <v>593</v>
      </c>
      <c r="B29" s="57" t="s">
        <v>231</v>
      </c>
      <c r="C29" s="57" t="s">
        <v>1119</v>
      </c>
      <c r="D29" s="57" t="s">
        <v>1188</v>
      </c>
      <c r="E29" s="50" t="s">
        <v>39</v>
      </c>
      <c r="F29" s="94">
        <f t="shared" si="0"/>
        <v>0</v>
      </c>
      <c r="G29" s="95">
        <f t="shared" si="1"/>
        <v>1</v>
      </c>
      <c r="H29" s="95">
        <f t="shared" si="2"/>
        <v>7.4</v>
      </c>
      <c r="I29" s="95">
        <f t="shared" si="3"/>
        <v>7.4</v>
      </c>
      <c r="J29" s="96">
        <f t="shared" si="4"/>
        <v>74</v>
      </c>
      <c r="K29" s="152">
        <v>0</v>
      </c>
      <c r="L29" s="87">
        <v>0</v>
      </c>
      <c r="M29" s="86">
        <v>0</v>
      </c>
      <c r="N29" s="86">
        <v>0</v>
      </c>
      <c r="O29" s="84">
        <v>12</v>
      </c>
      <c r="P29" s="152">
        <v>0</v>
      </c>
      <c r="Q29" s="87">
        <v>0</v>
      </c>
      <c r="R29" s="86">
        <v>0</v>
      </c>
      <c r="S29" s="86">
        <v>0</v>
      </c>
      <c r="T29" s="84">
        <v>12</v>
      </c>
      <c r="U29" s="153">
        <v>0</v>
      </c>
      <c r="V29" s="87">
        <v>0</v>
      </c>
      <c r="W29" s="86">
        <v>0</v>
      </c>
      <c r="X29" s="86">
        <v>0</v>
      </c>
      <c r="Y29" s="84">
        <v>0</v>
      </c>
      <c r="Z29" s="153">
        <v>0</v>
      </c>
      <c r="AA29" s="87">
        <v>1</v>
      </c>
      <c r="AB29" s="86">
        <v>7.4</v>
      </c>
      <c r="AC29" s="86">
        <v>7.4</v>
      </c>
      <c r="AD29" s="84">
        <v>50</v>
      </c>
      <c r="AE29" s="147">
        <v>1</v>
      </c>
      <c r="AF29" s="57"/>
      <c r="AG29" s="125">
        <v>1.0623496401336647</v>
      </c>
      <c r="AH29" s="125">
        <v>1.0623496401336647</v>
      </c>
      <c r="AI29" s="41">
        <v>47</v>
      </c>
    </row>
    <row r="30" spans="1:35" x14ac:dyDescent="0.25">
      <c r="A30" s="58" t="s">
        <v>640</v>
      </c>
      <c r="B30" s="57" t="s">
        <v>452</v>
      </c>
      <c r="C30" s="57" t="s">
        <v>253</v>
      </c>
      <c r="D30" s="57" t="s">
        <v>1188</v>
      </c>
      <c r="E30" s="50" t="s">
        <v>47</v>
      </c>
      <c r="F30" s="94">
        <f t="shared" si="0"/>
        <v>1</v>
      </c>
      <c r="G30" s="95">
        <f t="shared" si="1"/>
        <v>0</v>
      </c>
      <c r="H30" s="95">
        <f t="shared" si="2"/>
        <v>0.5</v>
      </c>
      <c r="I30" s="95">
        <f t="shared" si="3"/>
        <v>0.5</v>
      </c>
      <c r="J30" s="96">
        <f t="shared" si="4"/>
        <v>72</v>
      </c>
      <c r="K30" s="152">
        <v>0</v>
      </c>
      <c r="L30" s="87">
        <v>0</v>
      </c>
      <c r="M30" s="86">
        <v>0</v>
      </c>
      <c r="N30" s="86">
        <v>0</v>
      </c>
      <c r="O30" s="84">
        <v>12</v>
      </c>
      <c r="P30" s="152">
        <v>0</v>
      </c>
      <c r="Q30" s="87">
        <v>0</v>
      </c>
      <c r="R30" s="86">
        <v>0</v>
      </c>
      <c r="S30" s="86">
        <v>0</v>
      </c>
      <c r="T30" s="84">
        <v>12</v>
      </c>
      <c r="U30" s="153">
        <v>0</v>
      </c>
      <c r="V30" s="87">
        <v>0</v>
      </c>
      <c r="W30" s="86">
        <v>0</v>
      </c>
      <c r="X30" s="86">
        <v>0</v>
      </c>
      <c r="Y30" s="84">
        <v>0</v>
      </c>
      <c r="Z30" s="153">
        <v>1</v>
      </c>
      <c r="AA30" s="87">
        <v>0</v>
      </c>
      <c r="AB30" s="86">
        <v>0.5</v>
      </c>
      <c r="AC30" s="86">
        <v>0.5</v>
      </c>
      <c r="AD30" s="84">
        <v>48</v>
      </c>
      <c r="AE30" s="147">
        <v>1</v>
      </c>
      <c r="AF30" s="57"/>
      <c r="AG30" s="125">
        <v>0.81065131579125005</v>
      </c>
      <c r="AH30" s="125">
        <v>0.81065131579125005</v>
      </c>
      <c r="AI30" s="41">
        <v>46</v>
      </c>
    </row>
    <row r="31" spans="1:35" x14ac:dyDescent="0.25">
      <c r="A31" s="58" t="s">
        <v>612</v>
      </c>
      <c r="B31" s="57" t="s">
        <v>283</v>
      </c>
      <c r="C31" s="57" t="s">
        <v>227</v>
      </c>
      <c r="D31" s="57" t="s">
        <v>1188</v>
      </c>
      <c r="E31" s="50" t="s">
        <v>38</v>
      </c>
      <c r="F31" s="94">
        <f t="shared" si="0"/>
        <v>0</v>
      </c>
      <c r="G31" s="95">
        <f t="shared" si="1"/>
        <v>1</v>
      </c>
      <c r="H31" s="95">
        <f t="shared" si="2"/>
        <v>18.214685167886266</v>
      </c>
      <c r="I31" s="95">
        <f t="shared" si="3"/>
        <v>18.214685167886266</v>
      </c>
      <c r="J31" s="96">
        <f t="shared" si="4"/>
        <v>62</v>
      </c>
      <c r="K31" s="152">
        <v>0</v>
      </c>
      <c r="L31" s="87">
        <v>1</v>
      </c>
      <c r="M31" s="86">
        <v>18.214685167886266</v>
      </c>
      <c r="N31" s="86">
        <v>18.214685167886266</v>
      </c>
      <c r="O31" s="84">
        <v>50</v>
      </c>
      <c r="P31" s="73">
        <v>0</v>
      </c>
      <c r="Q31" s="87">
        <v>0</v>
      </c>
      <c r="R31" s="86">
        <v>0</v>
      </c>
      <c r="S31" s="86">
        <v>0</v>
      </c>
      <c r="T31" s="84">
        <v>0</v>
      </c>
      <c r="U31" s="154">
        <v>0</v>
      </c>
      <c r="V31" s="87">
        <v>0</v>
      </c>
      <c r="W31" s="86">
        <v>0</v>
      </c>
      <c r="X31" s="86">
        <v>0</v>
      </c>
      <c r="Y31" s="84">
        <v>0</v>
      </c>
      <c r="Z31" s="154">
        <v>0</v>
      </c>
      <c r="AA31" s="86">
        <v>0</v>
      </c>
      <c r="AB31" s="86">
        <v>0</v>
      </c>
      <c r="AC31" s="86">
        <v>0</v>
      </c>
      <c r="AD31" s="84">
        <v>12</v>
      </c>
      <c r="AE31" s="147"/>
      <c r="AF31" s="57"/>
      <c r="AG31" s="125">
        <v>0</v>
      </c>
      <c r="AH31" s="125">
        <v>0</v>
      </c>
      <c r="AI31" s="41">
        <v>12</v>
      </c>
    </row>
    <row r="32" spans="1:35" x14ac:dyDescent="0.25">
      <c r="A32" s="58" t="s">
        <v>1256</v>
      </c>
      <c r="B32" s="57" t="s">
        <v>321</v>
      </c>
      <c r="C32" s="57" t="s">
        <v>395</v>
      </c>
      <c r="D32" s="57" t="s">
        <v>1188</v>
      </c>
      <c r="E32" s="50" t="s">
        <v>50</v>
      </c>
      <c r="F32" s="94">
        <f t="shared" si="0"/>
        <v>0</v>
      </c>
      <c r="G32" s="95">
        <f t="shared" si="1"/>
        <v>1</v>
      </c>
      <c r="H32" s="95">
        <f t="shared" si="2"/>
        <v>23.642169587058998</v>
      </c>
      <c r="I32" s="95">
        <f t="shared" si="3"/>
        <v>23.642169587058998</v>
      </c>
      <c r="J32" s="96">
        <f t="shared" si="4"/>
        <v>62</v>
      </c>
      <c r="K32" s="152">
        <v>0</v>
      </c>
      <c r="L32" s="87">
        <v>0</v>
      </c>
      <c r="M32" s="86">
        <v>0</v>
      </c>
      <c r="N32" s="86">
        <v>0</v>
      </c>
      <c r="O32" s="84">
        <v>0</v>
      </c>
      <c r="P32" s="73">
        <v>0</v>
      </c>
      <c r="Q32" s="87">
        <v>0</v>
      </c>
      <c r="R32" s="86">
        <v>0</v>
      </c>
      <c r="S32" s="86">
        <v>0</v>
      </c>
      <c r="T32" s="84">
        <v>0</v>
      </c>
      <c r="U32" s="153">
        <v>0</v>
      </c>
      <c r="V32" s="87">
        <v>1</v>
      </c>
      <c r="W32" s="86">
        <v>23.642169587058998</v>
      </c>
      <c r="X32" s="86">
        <v>23.642169587058998</v>
      </c>
      <c r="Y32" s="84">
        <v>50</v>
      </c>
      <c r="Z32" s="153">
        <v>0</v>
      </c>
      <c r="AA32" s="86">
        <v>0</v>
      </c>
      <c r="AB32" s="86">
        <v>0</v>
      </c>
      <c r="AC32" s="86">
        <v>0</v>
      </c>
      <c r="AD32" s="84">
        <v>12</v>
      </c>
    </row>
    <row r="33" spans="1:35" x14ac:dyDescent="0.25">
      <c r="A33" s="58" t="s">
        <v>782</v>
      </c>
      <c r="B33" s="57" t="s">
        <v>250</v>
      </c>
      <c r="C33" s="57" t="s">
        <v>74</v>
      </c>
      <c r="D33" s="57" t="s">
        <v>1188</v>
      </c>
      <c r="E33" s="50" t="s">
        <v>39</v>
      </c>
      <c r="F33" s="94">
        <f t="shared" si="0"/>
        <v>0</v>
      </c>
      <c r="G33" s="95">
        <f t="shared" si="1"/>
        <v>0</v>
      </c>
      <c r="H33" s="95">
        <f t="shared" si="2"/>
        <v>0</v>
      </c>
      <c r="I33" s="95">
        <f t="shared" si="3"/>
        <v>0</v>
      </c>
      <c r="J33" s="96">
        <f t="shared" si="4"/>
        <v>36</v>
      </c>
      <c r="K33" s="152">
        <v>0</v>
      </c>
      <c r="L33" s="87">
        <v>0</v>
      </c>
      <c r="M33" s="86">
        <v>0</v>
      </c>
      <c r="N33" s="86">
        <v>0</v>
      </c>
      <c r="O33" s="84">
        <v>12</v>
      </c>
      <c r="P33" s="152">
        <v>0</v>
      </c>
      <c r="Q33" s="87">
        <v>0</v>
      </c>
      <c r="R33" s="86">
        <v>0</v>
      </c>
      <c r="S33" s="86">
        <v>0</v>
      </c>
      <c r="T33" s="84">
        <v>12</v>
      </c>
      <c r="U33" s="153">
        <v>0</v>
      </c>
      <c r="V33" s="87">
        <v>0</v>
      </c>
      <c r="W33" s="86">
        <v>0</v>
      </c>
      <c r="X33" s="86">
        <v>0</v>
      </c>
      <c r="Y33" s="84">
        <v>12</v>
      </c>
      <c r="Z33" s="153">
        <v>0</v>
      </c>
      <c r="AA33" s="86">
        <v>0</v>
      </c>
      <c r="AB33" s="86">
        <v>0</v>
      </c>
      <c r="AC33" s="86">
        <v>0</v>
      </c>
      <c r="AD33" s="84">
        <v>0</v>
      </c>
    </row>
    <row r="34" spans="1:35" x14ac:dyDescent="0.25">
      <c r="A34" s="58" t="s">
        <v>1006</v>
      </c>
      <c r="B34" s="57" t="s">
        <v>1013</v>
      </c>
      <c r="C34" s="57" t="s">
        <v>295</v>
      </c>
      <c r="D34" s="57" t="s">
        <v>1188</v>
      </c>
      <c r="E34" s="50" t="s">
        <v>43</v>
      </c>
      <c r="F34" s="94">
        <f t="shared" si="0"/>
        <v>0</v>
      </c>
      <c r="G34" s="95">
        <f t="shared" si="1"/>
        <v>0</v>
      </c>
      <c r="H34" s="95">
        <f t="shared" si="2"/>
        <v>0</v>
      </c>
      <c r="I34" s="95">
        <f t="shared" si="3"/>
        <v>0</v>
      </c>
      <c r="J34" s="96">
        <f t="shared" si="4"/>
        <v>24</v>
      </c>
      <c r="K34" s="152">
        <v>0</v>
      </c>
      <c r="L34" s="87">
        <v>0</v>
      </c>
      <c r="M34" s="86">
        <v>0</v>
      </c>
      <c r="N34" s="86">
        <v>0</v>
      </c>
      <c r="O34" s="84">
        <v>12</v>
      </c>
      <c r="P34" s="152">
        <v>0</v>
      </c>
      <c r="Q34" s="87">
        <v>0</v>
      </c>
      <c r="R34" s="86">
        <v>0</v>
      </c>
      <c r="S34" s="86">
        <v>0</v>
      </c>
      <c r="T34" s="84">
        <v>12</v>
      </c>
      <c r="U34" s="153">
        <v>0</v>
      </c>
      <c r="V34" s="87">
        <v>0</v>
      </c>
      <c r="W34" s="86">
        <v>0</v>
      </c>
      <c r="X34" s="86">
        <v>0</v>
      </c>
      <c r="Y34" s="84">
        <v>0</v>
      </c>
      <c r="Z34" s="153">
        <v>0</v>
      </c>
      <c r="AA34" s="86">
        <v>0</v>
      </c>
      <c r="AB34" s="86">
        <v>0</v>
      </c>
      <c r="AC34" s="86">
        <v>0</v>
      </c>
      <c r="AD34" s="84">
        <v>0</v>
      </c>
    </row>
    <row r="35" spans="1:35" x14ac:dyDescent="0.25">
      <c r="A35" s="58" t="s">
        <v>574</v>
      </c>
      <c r="B35" s="57" t="s">
        <v>177</v>
      </c>
      <c r="C35" s="57" t="s">
        <v>91</v>
      </c>
      <c r="D35" s="57" t="s">
        <v>1188</v>
      </c>
      <c r="E35" s="50" t="s">
        <v>40</v>
      </c>
      <c r="F35" s="94">
        <f t="shared" si="0"/>
        <v>0</v>
      </c>
      <c r="G35" s="95">
        <f t="shared" si="1"/>
        <v>0</v>
      </c>
      <c r="H35" s="95">
        <f t="shared" si="2"/>
        <v>0</v>
      </c>
      <c r="I35" s="95">
        <f t="shared" si="3"/>
        <v>0</v>
      </c>
      <c r="J35" s="96">
        <f t="shared" si="4"/>
        <v>24</v>
      </c>
      <c r="K35" s="148">
        <v>0</v>
      </c>
      <c r="L35" s="149">
        <v>0</v>
      </c>
      <c r="M35" s="86">
        <v>0</v>
      </c>
      <c r="N35" s="86">
        <v>0</v>
      </c>
      <c r="O35" s="84">
        <v>0</v>
      </c>
      <c r="P35" s="152">
        <v>0</v>
      </c>
      <c r="Q35" s="87">
        <v>0</v>
      </c>
      <c r="R35" s="86">
        <v>0</v>
      </c>
      <c r="S35" s="86">
        <v>0</v>
      </c>
      <c r="T35" s="84">
        <v>12</v>
      </c>
      <c r="U35" s="153">
        <v>0</v>
      </c>
      <c r="V35" s="87">
        <v>0</v>
      </c>
      <c r="W35" s="86">
        <v>0</v>
      </c>
      <c r="X35" s="86">
        <v>0</v>
      </c>
      <c r="Y35" s="84">
        <v>0</v>
      </c>
      <c r="Z35" s="153">
        <v>0</v>
      </c>
      <c r="AA35" s="86">
        <v>0</v>
      </c>
      <c r="AB35" s="86">
        <v>0</v>
      </c>
      <c r="AC35" s="86">
        <v>0</v>
      </c>
      <c r="AD35" s="84">
        <v>12</v>
      </c>
      <c r="AE35" s="147"/>
      <c r="AF35" s="57"/>
      <c r="AG35" s="125">
        <v>0</v>
      </c>
      <c r="AH35" s="125">
        <v>0</v>
      </c>
      <c r="AI35" s="41">
        <v>12</v>
      </c>
    </row>
    <row r="36" spans="1:35" x14ac:dyDescent="0.25">
      <c r="A36" s="58" t="s">
        <v>1250</v>
      </c>
      <c r="B36" s="57" t="s">
        <v>98</v>
      </c>
      <c r="C36" s="57" t="s">
        <v>1279</v>
      </c>
      <c r="D36" s="57" t="s">
        <v>1188</v>
      </c>
      <c r="E36" s="50" t="s">
        <v>41</v>
      </c>
      <c r="F36" s="94">
        <f t="shared" si="0"/>
        <v>0</v>
      </c>
      <c r="G36" s="95">
        <f t="shared" si="1"/>
        <v>0</v>
      </c>
      <c r="H36" s="95">
        <f t="shared" si="2"/>
        <v>0</v>
      </c>
      <c r="I36" s="95">
        <f t="shared" si="3"/>
        <v>0</v>
      </c>
      <c r="J36" s="96">
        <f t="shared" si="4"/>
        <v>24</v>
      </c>
      <c r="K36" s="152">
        <v>0</v>
      </c>
      <c r="L36" s="87">
        <v>0</v>
      </c>
      <c r="M36" s="86">
        <v>0</v>
      </c>
      <c r="N36" s="86">
        <v>0</v>
      </c>
      <c r="O36" s="84">
        <v>0</v>
      </c>
      <c r="P36" s="73">
        <v>0</v>
      </c>
      <c r="Q36" s="87">
        <v>0</v>
      </c>
      <c r="R36" s="86">
        <v>0</v>
      </c>
      <c r="S36" s="86">
        <v>0</v>
      </c>
      <c r="T36" s="84">
        <v>0</v>
      </c>
      <c r="U36" s="154">
        <v>0</v>
      </c>
      <c r="V36" s="87">
        <v>0</v>
      </c>
      <c r="W36" s="86">
        <v>0</v>
      </c>
      <c r="X36" s="86">
        <v>0</v>
      </c>
      <c r="Y36" s="84">
        <v>12</v>
      </c>
      <c r="Z36" s="154">
        <v>0</v>
      </c>
      <c r="AA36" s="87">
        <v>0</v>
      </c>
      <c r="AB36" s="86">
        <v>0</v>
      </c>
      <c r="AC36" s="86">
        <v>0</v>
      </c>
      <c r="AD36" s="84">
        <v>12</v>
      </c>
    </row>
    <row r="37" spans="1:35" x14ac:dyDescent="0.25">
      <c r="A37" s="58" t="s">
        <v>759</v>
      </c>
      <c r="B37" s="57" t="s">
        <v>454</v>
      </c>
      <c r="C37" s="57" t="s">
        <v>309</v>
      </c>
      <c r="D37" s="57" t="s">
        <v>1188</v>
      </c>
      <c r="E37" s="50" t="s">
        <v>37</v>
      </c>
      <c r="F37" s="94">
        <f t="shared" si="0"/>
        <v>0</v>
      </c>
      <c r="G37" s="95">
        <f t="shared" si="1"/>
        <v>0</v>
      </c>
      <c r="H37" s="95">
        <f t="shared" si="2"/>
        <v>0</v>
      </c>
      <c r="I37" s="95">
        <f t="shared" si="3"/>
        <v>0</v>
      </c>
      <c r="J37" s="96">
        <f t="shared" si="4"/>
        <v>12</v>
      </c>
      <c r="K37" s="152">
        <v>0</v>
      </c>
      <c r="L37" s="87">
        <v>0</v>
      </c>
      <c r="M37" s="86">
        <v>0</v>
      </c>
      <c r="N37" s="86">
        <v>0</v>
      </c>
      <c r="O37" s="84">
        <v>12</v>
      </c>
      <c r="P37" s="73">
        <v>0</v>
      </c>
      <c r="Q37" s="87">
        <v>0</v>
      </c>
      <c r="R37" s="86">
        <v>0</v>
      </c>
      <c r="S37" s="86">
        <v>0</v>
      </c>
      <c r="T37" s="84">
        <v>0</v>
      </c>
      <c r="U37" s="154">
        <v>0</v>
      </c>
      <c r="V37" s="87">
        <v>0</v>
      </c>
      <c r="W37" s="86">
        <v>0</v>
      </c>
      <c r="X37" s="86">
        <v>0</v>
      </c>
      <c r="Y37" s="84">
        <v>0</v>
      </c>
      <c r="Z37" s="154">
        <v>0</v>
      </c>
      <c r="AA37" s="86">
        <v>0</v>
      </c>
      <c r="AB37" s="86">
        <v>0</v>
      </c>
      <c r="AC37" s="86">
        <v>0</v>
      </c>
      <c r="AD37" s="84">
        <v>0</v>
      </c>
    </row>
    <row r="38" spans="1:35" x14ac:dyDescent="0.25">
      <c r="A38" s="58" t="s">
        <v>766</v>
      </c>
      <c r="B38" s="57" t="s">
        <v>170</v>
      </c>
      <c r="C38" s="57" t="s">
        <v>157</v>
      </c>
      <c r="D38" s="57" t="s">
        <v>1188</v>
      </c>
      <c r="E38" s="50" t="s">
        <v>48</v>
      </c>
      <c r="F38" s="94">
        <f t="shared" si="0"/>
        <v>0</v>
      </c>
      <c r="G38" s="95">
        <f t="shared" si="1"/>
        <v>0</v>
      </c>
      <c r="H38" s="95">
        <f t="shared" si="2"/>
        <v>0</v>
      </c>
      <c r="I38" s="95">
        <f t="shared" si="3"/>
        <v>0</v>
      </c>
      <c r="J38" s="96">
        <f t="shared" si="4"/>
        <v>12</v>
      </c>
      <c r="K38" s="152">
        <v>0</v>
      </c>
      <c r="L38" s="87">
        <v>0</v>
      </c>
      <c r="M38" s="86">
        <v>0</v>
      </c>
      <c r="N38" s="86">
        <v>0</v>
      </c>
      <c r="O38" s="84">
        <v>12</v>
      </c>
      <c r="P38" s="73">
        <v>0</v>
      </c>
      <c r="Q38" s="87">
        <v>0</v>
      </c>
      <c r="R38" s="86">
        <v>0</v>
      </c>
      <c r="S38" s="86">
        <v>0</v>
      </c>
      <c r="T38" s="84">
        <v>0</v>
      </c>
      <c r="U38" s="154">
        <v>0</v>
      </c>
      <c r="V38" s="87">
        <v>0</v>
      </c>
      <c r="W38" s="86">
        <v>0</v>
      </c>
      <c r="X38" s="86">
        <v>0</v>
      </c>
      <c r="Y38" s="84">
        <v>0</v>
      </c>
      <c r="Z38" s="154">
        <v>0</v>
      </c>
      <c r="AA38" s="86">
        <v>0</v>
      </c>
      <c r="AB38" s="86">
        <v>0</v>
      </c>
      <c r="AC38" s="86">
        <v>0</v>
      </c>
      <c r="AD38" s="84">
        <v>0</v>
      </c>
    </row>
    <row r="39" spans="1:35" x14ac:dyDescent="0.25">
      <c r="A39" s="58" t="s">
        <v>814</v>
      </c>
      <c r="B39" s="57" t="s">
        <v>381</v>
      </c>
      <c r="C39" s="57" t="s">
        <v>198</v>
      </c>
      <c r="D39" s="57" t="s">
        <v>1188</v>
      </c>
      <c r="E39" s="50" t="s">
        <v>38</v>
      </c>
      <c r="F39" s="94">
        <f t="shared" si="0"/>
        <v>0</v>
      </c>
      <c r="G39" s="95">
        <f t="shared" si="1"/>
        <v>0</v>
      </c>
      <c r="H39" s="95">
        <f t="shared" si="2"/>
        <v>0</v>
      </c>
      <c r="I39" s="95">
        <f t="shared" si="3"/>
        <v>0</v>
      </c>
      <c r="J39" s="96">
        <f t="shared" si="4"/>
        <v>12</v>
      </c>
      <c r="K39" s="152">
        <v>0</v>
      </c>
      <c r="L39" s="87">
        <v>0</v>
      </c>
      <c r="M39" s="86">
        <v>0</v>
      </c>
      <c r="N39" s="86">
        <v>0</v>
      </c>
      <c r="O39" s="84">
        <v>12</v>
      </c>
      <c r="P39" s="73">
        <v>0</v>
      </c>
      <c r="Q39" s="87">
        <v>0</v>
      </c>
      <c r="R39" s="86">
        <v>0</v>
      </c>
      <c r="S39" s="86">
        <v>0</v>
      </c>
      <c r="T39" s="84">
        <v>0</v>
      </c>
      <c r="U39" s="154">
        <v>0</v>
      </c>
      <c r="V39" s="87">
        <v>0</v>
      </c>
      <c r="W39" s="86">
        <v>0</v>
      </c>
      <c r="X39" s="86">
        <v>0</v>
      </c>
      <c r="Y39" s="84">
        <v>0</v>
      </c>
      <c r="Z39" s="154">
        <v>0</v>
      </c>
      <c r="AA39" s="86">
        <v>0</v>
      </c>
      <c r="AB39" s="86">
        <v>0</v>
      </c>
      <c r="AC39" s="86">
        <v>0</v>
      </c>
      <c r="AD39" s="84">
        <v>0</v>
      </c>
    </row>
    <row r="40" spans="1:35" x14ac:dyDescent="0.25">
      <c r="A40" s="58" t="s">
        <v>1113</v>
      </c>
      <c r="B40" s="57" t="s">
        <v>1120</v>
      </c>
      <c r="C40" s="57" t="s">
        <v>1121</v>
      </c>
      <c r="D40" s="57" t="s">
        <v>1188</v>
      </c>
      <c r="E40" s="50" t="s">
        <v>50</v>
      </c>
      <c r="F40" s="94">
        <f t="shared" si="0"/>
        <v>0</v>
      </c>
      <c r="G40" s="95">
        <f t="shared" si="1"/>
        <v>0</v>
      </c>
      <c r="H40" s="95">
        <f t="shared" si="2"/>
        <v>0</v>
      </c>
      <c r="I40" s="95">
        <f t="shared" si="3"/>
        <v>0</v>
      </c>
      <c r="J40" s="96">
        <f t="shared" si="4"/>
        <v>12</v>
      </c>
      <c r="K40" s="152">
        <v>0</v>
      </c>
      <c r="L40" s="87">
        <v>0</v>
      </c>
      <c r="M40" s="86">
        <v>0</v>
      </c>
      <c r="N40" s="86">
        <v>0</v>
      </c>
      <c r="O40" s="84">
        <v>12</v>
      </c>
      <c r="P40" s="73">
        <v>0</v>
      </c>
      <c r="Q40" s="87">
        <v>0</v>
      </c>
      <c r="R40" s="86">
        <v>0</v>
      </c>
      <c r="S40" s="86">
        <v>0</v>
      </c>
      <c r="T40" s="84">
        <v>0</v>
      </c>
      <c r="U40" s="154">
        <v>0</v>
      </c>
      <c r="V40" s="87">
        <v>0</v>
      </c>
      <c r="W40" s="86">
        <v>0</v>
      </c>
      <c r="X40" s="86">
        <v>0</v>
      </c>
      <c r="Y40" s="84">
        <v>0</v>
      </c>
      <c r="Z40" s="154">
        <v>0</v>
      </c>
      <c r="AA40" s="86">
        <v>0</v>
      </c>
      <c r="AB40" s="86">
        <v>0</v>
      </c>
      <c r="AC40" s="86">
        <v>0</v>
      </c>
      <c r="AD40" s="84">
        <v>0</v>
      </c>
    </row>
    <row r="41" spans="1:35" x14ac:dyDescent="0.25">
      <c r="A41" s="58" t="s">
        <v>1146</v>
      </c>
      <c r="B41" s="57" t="s">
        <v>1155</v>
      </c>
      <c r="C41" s="57" t="s">
        <v>92</v>
      </c>
      <c r="D41" s="57" t="s">
        <v>1188</v>
      </c>
      <c r="E41" s="50" t="s">
        <v>45</v>
      </c>
      <c r="F41" s="94">
        <f t="shared" si="0"/>
        <v>0</v>
      </c>
      <c r="G41" s="95">
        <f t="shared" si="1"/>
        <v>0</v>
      </c>
      <c r="H41" s="95">
        <f t="shared" si="2"/>
        <v>0</v>
      </c>
      <c r="I41" s="95">
        <f t="shared" si="3"/>
        <v>0</v>
      </c>
      <c r="J41" s="96">
        <f t="shared" si="4"/>
        <v>12</v>
      </c>
      <c r="K41" s="152">
        <v>0</v>
      </c>
      <c r="L41" s="87">
        <v>0</v>
      </c>
      <c r="M41" s="86">
        <v>0</v>
      </c>
      <c r="N41" s="86">
        <v>0</v>
      </c>
      <c r="O41" s="84">
        <v>12</v>
      </c>
      <c r="P41" s="73">
        <v>0</v>
      </c>
      <c r="Q41" s="87">
        <v>0</v>
      </c>
      <c r="R41" s="86">
        <v>0</v>
      </c>
      <c r="S41" s="86">
        <v>0</v>
      </c>
      <c r="T41" s="84">
        <v>0</v>
      </c>
      <c r="U41" s="154">
        <v>0</v>
      </c>
      <c r="V41" s="87">
        <v>0</v>
      </c>
      <c r="W41" s="86">
        <v>0</v>
      </c>
      <c r="X41" s="86">
        <v>0</v>
      </c>
      <c r="Y41" s="84">
        <v>0</v>
      </c>
      <c r="Z41" s="154">
        <v>0</v>
      </c>
      <c r="AA41" s="86">
        <v>0</v>
      </c>
      <c r="AB41" s="86">
        <v>0</v>
      </c>
      <c r="AC41" s="86">
        <v>0</v>
      </c>
      <c r="AD41" s="84">
        <v>0</v>
      </c>
    </row>
    <row r="42" spans="1:35" ht="12" thickBot="1" x14ac:dyDescent="0.3">
      <c r="A42" s="60" t="s">
        <v>1183</v>
      </c>
      <c r="B42" s="61" t="s">
        <v>341</v>
      </c>
      <c r="C42" s="61" t="s">
        <v>1195</v>
      </c>
      <c r="D42" s="61" t="s">
        <v>1188</v>
      </c>
      <c r="E42" s="133" t="s">
        <v>39</v>
      </c>
      <c r="F42" s="97">
        <f t="shared" si="0"/>
        <v>0</v>
      </c>
      <c r="G42" s="98">
        <f t="shared" si="1"/>
        <v>0</v>
      </c>
      <c r="H42" s="98">
        <f t="shared" si="2"/>
        <v>0</v>
      </c>
      <c r="I42" s="98">
        <f t="shared" si="3"/>
        <v>0</v>
      </c>
      <c r="J42" s="99">
        <f t="shared" si="4"/>
        <v>12</v>
      </c>
      <c r="K42" s="155">
        <v>0</v>
      </c>
      <c r="L42" s="89">
        <v>0</v>
      </c>
      <c r="M42" s="88">
        <v>0</v>
      </c>
      <c r="N42" s="88">
        <v>0</v>
      </c>
      <c r="O42" s="85">
        <v>12</v>
      </c>
      <c r="P42" s="65">
        <v>0</v>
      </c>
      <c r="Q42" s="89">
        <v>0</v>
      </c>
      <c r="R42" s="88">
        <v>0</v>
      </c>
      <c r="S42" s="88">
        <v>0</v>
      </c>
      <c r="T42" s="85">
        <v>0</v>
      </c>
      <c r="U42" s="156">
        <v>0</v>
      </c>
      <c r="V42" s="89">
        <v>0</v>
      </c>
      <c r="W42" s="88">
        <v>0</v>
      </c>
      <c r="X42" s="88">
        <v>0</v>
      </c>
      <c r="Y42" s="85">
        <v>0</v>
      </c>
      <c r="Z42" s="156">
        <v>0</v>
      </c>
      <c r="AA42" s="88">
        <v>0</v>
      </c>
      <c r="AB42" s="88">
        <v>0</v>
      </c>
      <c r="AC42" s="88">
        <v>0</v>
      </c>
      <c r="AD42" s="85">
        <v>0</v>
      </c>
    </row>
    <row r="43" spans="1:35" x14ac:dyDescent="0.25">
      <c r="F43" s="1"/>
      <c r="G43" s="1"/>
      <c r="H43" s="1"/>
      <c r="I43" s="1"/>
    </row>
    <row r="44" spans="1:35" x14ac:dyDescent="0.25">
      <c r="F44" s="1"/>
      <c r="G44" s="1"/>
      <c r="H44" s="1"/>
      <c r="I44" s="1"/>
    </row>
    <row r="45" spans="1:35" x14ac:dyDescent="0.25">
      <c r="F45" s="56"/>
      <c r="G45" s="1"/>
      <c r="H45" s="31"/>
      <c r="J45" s="1"/>
    </row>
    <row r="46" spans="1:35" x14ac:dyDescent="0.25">
      <c r="F46" s="56"/>
      <c r="G46" s="1"/>
      <c r="H46" s="31"/>
      <c r="J46" s="1"/>
    </row>
    <row r="47" spans="1:35" x14ac:dyDescent="0.25">
      <c r="F47" s="56"/>
      <c r="G47" s="1"/>
      <c r="H47" s="31"/>
      <c r="J47" s="1"/>
    </row>
    <row r="48" spans="1:35" x14ac:dyDescent="0.25">
      <c r="F48" s="56"/>
      <c r="G48" s="1"/>
      <c r="H48" s="31"/>
      <c r="J48" s="1"/>
    </row>
    <row r="49" spans="6:10" x14ac:dyDescent="0.25">
      <c r="F49" s="56"/>
      <c r="G49" s="1"/>
      <c r="H49" s="31"/>
      <c r="J49" s="1"/>
    </row>
    <row r="50" spans="6:10" x14ac:dyDescent="0.25">
      <c r="F50" s="56"/>
      <c r="G50" s="1"/>
      <c r="H50" s="31"/>
      <c r="J50" s="1"/>
    </row>
    <row r="51" spans="6:10" x14ac:dyDescent="0.25">
      <c r="F51" s="1"/>
      <c r="G51" s="1"/>
      <c r="H51" s="1"/>
      <c r="I51" s="1"/>
      <c r="J51" s="1"/>
    </row>
    <row r="52" spans="6:10" x14ac:dyDescent="0.25">
      <c r="F52" s="1"/>
      <c r="G52" s="1"/>
      <c r="H52" s="1"/>
      <c r="I52" s="1"/>
      <c r="J52" s="1"/>
    </row>
    <row r="53" spans="6:10" x14ac:dyDescent="0.25">
      <c r="F53" s="1"/>
      <c r="G53" s="1"/>
      <c r="H53" s="1"/>
      <c r="I53" s="1"/>
      <c r="J53" s="1"/>
    </row>
    <row r="54" spans="6:10" x14ac:dyDescent="0.25">
      <c r="F54" s="1"/>
      <c r="G54" s="1"/>
      <c r="H54" s="1"/>
      <c r="I54" s="1"/>
      <c r="J54" s="1"/>
    </row>
    <row r="55" spans="6:10" x14ac:dyDescent="0.25">
      <c r="F55" s="1"/>
      <c r="G55" s="1"/>
      <c r="H55" s="1"/>
      <c r="I55" s="1"/>
    </row>
    <row r="56" spans="6:10" x14ac:dyDescent="0.25">
      <c r="F56" s="1"/>
      <c r="G56" s="1"/>
      <c r="H56" s="1"/>
      <c r="I56" s="1"/>
    </row>
    <row r="57" spans="6:10" x14ac:dyDescent="0.25">
      <c r="F57" s="1"/>
      <c r="G57" s="1"/>
      <c r="H57" s="1"/>
      <c r="I57" s="1"/>
    </row>
    <row r="58" spans="6:10" x14ac:dyDescent="0.25">
      <c r="F58" s="1"/>
      <c r="G58" s="1"/>
      <c r="H58" s="1"/>
      <c r="I58" s="1"/>
    </row>
    <row r="59" spans="6:10" x14ac:dyDescent="0.25">
      <c r="F59" s="1"/>
      <c r="G59" s="1"/>
      <c r="H59" s="1"/>
      <c r="I59" s="1"/>
    </row>
    <row r="60" spans="6:10" x14ac:dyDescent="0.25">
      <c r="F60" s="1"/>
      <c r="G60" s="1"/>
      <c r="H60" s="1"/>
      <c r="I60" s="1"/>
    </row>
    <row r="61" spans="6:10" x14ac:dyDescent="0.25">
      <c r="F61" s="1"/>
      <c r="G61" s="1"/>
      <c r="H61" s="1"/>
      <c r="I61" s="1"/>
    </row>
    <row r="62" spans="6:10" x14ac:dyDescent="0.25">
      <c r="F62" s="1"/>
      <c r="G62" s="1"/>
      <c r="H62" s="1"/>
      <c r="I62" s="1"/>
    </row>
    <row r="63" spans="6:10" x14ac:dyDescent="0.25">
      <c r="F63" s="1"/>
      <c r="G63" s="1"/>
      <c r="H63" s="1"/>
      <c r="I63" s="1"/>
    </row>
    <row r="64" spans="6:10" x14ac:dyDescent="0.25">
      <c r="F64" s="1"/>
      <c r="G64" s="1"/>
      <c r="H64" s="1"/>
      <c r="I64" s="1"/>
    </row>
    <row r="65" spans="6:9" x14ac:dyDescent="0.25">
      <c r="F65" s="1"/>
      <c r="G65" s="1"/>
      <c r="H65" s="1"/>
      <c r="I65" s="1"/>
    </row>
    <row r="66" spans="6:9" x14ac:dyDescent="0.25">
      <c r="F66" s="1"/>
      <c r="G66" s="1"/>
      <c r="H66" s="1"/>
      <c r="I66" s="1"/>
    </row>
    <row r="67" spans="6:9" x14ac:dyDescent="0.25">
      <c r="F67" s="1"/>
      <c r="G67" s="1"/>
      <c r="H67" s="1"/>
      <c r="I67" s="1"/>
    </row>
    <row r="68" spans="6:9" x14ac:dyDescent="0.25">
      <c r="F68" s="1"/>
      <c r="G68" s="1"/>
      <c r="H68" s="1"/>
      <c r="I68" s="1"/>
    </row>
    <row r="69" spans="6:9" x14ac:dyDescent="0.25">
      <c r="F69" s="1"/>
      <c r="G69" s="1"/>
      <c r="H69" s="1"/>
      <c r="I69" s="1"/>
    </row>
    <row r="70" spans="6:9" x14ac:dyDescent="0.25">
      <c r="F70" s="1"/>
      <c r="G70" s="1"/>
      <c r="H70" s="1"/>
      <c r="I70" s="1"/>
    </row>
    <row r="71" spans="6:9" x14ac:dyDescent="0.25">
      <c r="F71" s="1"/>
      <c r="G71" s="1"/>
      <c r="H71" s="1"/>
      <c r="I71" s="1"/>
    </row>
    <row r="72" spans="6:9" x14ac:dyDescent="0.25">
      <c r="F72" s="1"/>
      <c r="G72" s="1"/>
      <c r="H72" s="1"/>
      <c r="I72" s="1"/>
    </row>
    <row r="73" spans="6:9" x14ac:dyDescent="0.25">
      <c r="F73" s="1"/>
      <c r="G73" s="1"/>
      <c r="H73" s="1"/>
      <c r="I73" s="1"/>
    </row>
    <row r="74" spans="6:9" x14ac:dyDescent="0.25">
      <c r="F74" s="1"/>
      <c r="G74" s="1"/>
      <c r="H74" s="1"/>
      <c r="I74" s="1"/>
    </row>
    <row r="75" spans="6:9" x14ac:dyDescent="0.25">
      <c r="F75" s="1"/>
      <c r="G75" s="1"/>
      <c r="H75" s="1"/>
      <c r="I75" s="1"/>
    </row>
    <row r="76" spans="6:9" x14ac:dyDescent="0.25">
      <c r="F76" s="1"/>
      <c r="G76" s="1"/>
      <c r="H76" s="1"/>
      <c r="I76" s="1"/>
    </row>
    <row r="77" spans="6:9" x14ac:dyDescent="0.25">
      <c r="F77" s="1"/>
      <c r="G77" s="1"/>
      <c r="H77" s="1"/>
      <c r="I77" s="1"/>
    </row>
    <row r="78" spans="6:9" x14ac:dyDescent="0.25">
      <c r="F78" s="1"/>
      <c r="G78" s="1"/>
      <c r="H78" s="1"/>
      <c r="I78" s="1"/>
    </row>
    <row r="79" spans="6:9" x14ac:dyDescent="0.25">
      <c r="F79" s="1"/>
      <c r="G79" s="1"/>
      <c r="H79" s="1"/>
      <c r="I79" s="1"/>
    </row>
    <row r="80" spans="6:9" x14ac:dyDescent="0.25">
      <c r="F80" s="1"/>
      <c r="G80" s="1"/>
      <c r="H80" s="1"/>
      <c r="I80" s="1"/>
    </row>
    <row r="81" spans="6:9" x14ac:dyDescent="0.25">
      <c r="F81" s="1"/>
      <c r="G81" s="1"/>
      <c r="H81" s="1"/>
      <c r="I81" s="1"/>
    </row>
    <row r="82" spans="6:9" x14ac:dyDescent="0.25">
      <c r="F82" s="1"/>
      <c r="G82" s="1"/>
      <c r="H82" s="1"/>
      <c r="I82" s="1"/>
    </row>
    <row r="83" spans="6:9" x14ac:dyDescent="0.25">
      <c r="F83" s="1"/>
      <c r="G83" s="1"/>
      <c r="H83" s="1"/>
      <c r="I83" s="1"/>
    </row>
    <row r="84" spans="6:9" x14ac:dyDescent="0.25">
      <c r="F84" s="1"/>
      <c r="G84" s="1"/>
      <c r="H84" s="1"/>
      <c r="I84" s="1"/>
    </row>
    <row r="85" spans="6:9" x14ac:dyDescent="0.25">
      <c r="F85" s="1"/>
      <c r="G85" s="1"/>
      <c r="H85" s="1"/>
      <c r="I85" s="1"/>
    </row>
    <row r="86" spans="6:9" x14ac:dyDescent="0.25">
      <c r="F86" s="1"/>
      <c r="G86" s="1"/>
      <c r="H86" s="1"/>
      <c r="I86" s="1"/>
    </row>
    <row r="87" spans="6:9" x14ac:dyDescent="0.25">
      <c r="F87" s="1"/>
      <c r="G87" s="1"/>
      <c r="H87" s="1"/>
      <c r="I87" s="1"/>
    </row>
    <row r="88" spans="6:9" x14ac:dyDescent="0.25">
      <c r="F88" s="1"/>
      <c r="G88" s="1"/>
      <c r="H88" s="1"/>
      <c r="I88" s="1"/>
    </row>
    <row r="89" spans="6:9" x14ac:dyDescent="0.25">
      <c r="F89" s="1"/>
      <c r="G89" s="1"/>
      <c r="H89" s="1"/>
      <c r="I89" s="1"/>
    </row>
    <row r="90" spans="6:9" x14ac:dyDescent="0.25">
      <c r="F90" s="1"/>
      <c r="G90" s="1"/>
      <c r="H90" s="1"/>
      <c r="I90" s="1"/>
    </row>
    <row r="91" spans="6:9" x14ac:dyDescent="0.25">
      <c r="F91" s="1"/>
      <c r="G91" s="1"/>
      <c r="H91" s="1"/>
      <c r="I91" s="1"/>
    </row>
    <row r="92" spans="6:9" x14ac:dyDescent="0.25">
      <c r="F92" s="1"/>
      <c r="G92" s="1"/>
      <c r="H92" s="1"/>
      <c r="I92" s="1"/>
    </row>
    <row r="93" spans="6:9" x14ac:dyDescent="0.25">
      <c r="F93" s="1"/>
      <c r="G93" s="1"/>
      <c r="H93" s="1"/>
      <c r="I93" s="1"/>
    </row>
    <row r="94" spans="6:9" x14ac:dyDescent="0.25">
      <c r="F94" s="1"/>
      <c r="G94" s="1"/>
      <c r="H94" s="1"/>
      <c r="I94" s="1"/>
    </row>
    <row r="95" spans="6:9" x14ac:dyDescent="0.25">
      <c r="F95" s="1"/>
      <c r="G95" s="1"/>
      <c r="H95" s="1"/>
      <c r="I95" s="1"/>
    </row>
    <row r="96" spans="6:9" x14ac:dyDescent="0.25">
      <c r="F96" s="1"/>
      <c r="G96" s="1"/>
      <c r="H96" s="1"/>
      <c r="I96" s="1"/>
    </row>
    <row r="97" spans="6:9" x14ac:dyDescent="0.25">
      <c r="F97" s="1"/>
      <c r="G97" s="1"/>
      <c r="H97" s="1"/>
      <c r="I97" s="1"/>
    </row>
    <row r="98" spans="6:9" x14ac:dyDescent="0.25">
      <c r="F98" s="1"/>
      <c r="G98" s="1"/>
      <c r="H98" s="1"/>
      <c r="I98" s="1"/>
    </row>
    <row r="99" spans="6:9" x14ac:dyDescent="0.25">
      <c r="F99" s="1"/>
      <c r="G99" s="1"/>
      <c r="H99" s="1"/>
      <c r="I99" s="1"/>
    </row>
    <row r="100" spans="6:9" x14ac:dyDescent="0.25">
      <c r="F100" s="1"/>
      <c r="G100" s="1"/>
      <c r="H100" s="1"/>
      <c r="I100" s="1"/>
    </row>
    <row r="101" spans="6:9" x14ac:dyDescent="0.25">
      <c r="F101" s="1"/>
      <c r="G101" s="1"/>
      <c r="H101" s="1"/>
      <c r="I101" s="1"/>
    </row>
    <row r="102" spans="6:9" x14ac:dyDescent="0.25">
      <c r="F102" s="1"/>
      <c r="G102" s="1"/>
      <c r="H102" s="1"/>
      <c r="I102" s="1"/>
    </row>
    <row r="103" spans="6:9" x14ac:dyDescent="0.25">
      <c r="F103" s="1"/>
      <c r="G103" s="1"/>
      <c r="H103" s="1"/>
      <c r="I103" s="1"/>
    </row>
    <row r="104" spans="6:9" x14ac:dyDescent="0.25">
      <c r="F104" s="1"/>
      <c r="G104" s="1"/>
      <c r="H104" s="1"/>
      <c r="I104" s="1"/>
    </row>
    <row r="105" spans="6:9" x14ac:dyDescent="0.25">
      <c r="F105" s="1"/>
      <c r="G105" s="1"/>
      <c r="H105" s="1"/>
      <c r="I105" s="1"/>
    </row>
    <row r="106" spans="6:9" x14ac:dyDescent="0.25">
      <c r="F106" s="1"/>
      <c r="G106" s="1"/>
      <c r="H106" s="1"/>
      <c r="I106" s="1"/>
    </row>
    <row r="107" spans="6:9" x14ac:dyDescent="0.25">
      <c r="F107" s="1"/>
      <c r="G107" s="1"/>
      <c r="H107" s="1"/>
      <c r="I107" s="1"/>
    </row>
    <row r="108" spans="6:9" x14ac:dyDescent="0.25">
      <c r="F108" s="1"/>
      <c r="G108" s="1"/>
      <c r="H108" s="1"/>
      <c r="I108" s="1"/>
    </row>
    <row r="109" spans="6:9" x14ac:dyDescent="0.25">
      <c r="F109" s="1"/>
      <c r="G109" s="1"/>
      <c r="H109" s="1"/>
      <c r="I109" s="1"/>
    </row>
    <row r="110" spans="6:9" x14ac:dyDescent="0.25">
      <c r="F110" s="1"/>
      <c r="G110" s="1"/>
      <c r="H110" s="1"/>
      <c r="I110" s="1"/>
    </row>
    <row r="111" spans="6:9" x14ac:dyDescent="0.25">
      <c r="F111" s="1"/>
      <c r="G111" s="1"/>
      <c r="H111" s="1"/>
      <c r="I111" s="1"/>
    </row>
    <row r="112" spans="6:9" x14ac:dyDescent="0.25">
      <c r="F112" s="1"/>
      <c r="G112" s="1"/>
      <c r="H112" s="1"/>
      <c r="I112" s="1"/>
    </row>
    <row r="113" spans="6:9" x14ac:dyDescent="0.25">
      <c r="F113" s="1"/>
      <c r="G113" s="1"/>
      <c r="H113" s="1"/>
      <c r="I113" s="1"/>
    </row>
    <row r="114" spans="6:9" x14ac:dyDescent="0.25">
      <c r="F114" s="1"/>
      <c r="G114" s="1"/>
      <c r="H114" s="1"/>
      <c r="I114" s="1"/>
    </row>
    <row r="115" spans="6:9" x14ac:dyDescent="0.25">
      <c r="F115" s="1"/>
      <c r="G115" s="1"/>
      <c r="H115" s="1"/>
      <c r="I115" s="1"/>
    </row>
    <row r="116" spans="6:9" x14ac:dyDescent="0.25">
      <c r="F116" s="1"/>
      <c r="G116" s="1"/>
      <c r="H116" s="1"/>
      <c r="I116" s="1"/>
    </row>
    <row r="117" spans="6:9" x14ac:dyDescent="0.25">
      <c r="F117" s="1"/>
      <c r="G117" s="1"/>
      <c r="H117" s="1"/>
      <c r="I117" s="1"/>
    </row>
    <row r="118" spans="6:9" x14ac:dyDescent="0.25">
      <c r="F118" s="1"/>
      <c r="G118" s="1"/>
      <c r="H118" s="1"/>
      <c r="I118" s="1"/>
    </row>
    <row r="119" spans="6:9" x14ac:dyDescent="0.25">
      <c r="F119" s="1"/>
      <c r="G119" s="1"/>
      <c r="H119" s="1"/>
      <c r="I119" s="1"/>
    </row>
    <row r="120" spans="6:9" x14ac:dyDescent="0.25">
      <c r="F120" s="1"/>
      <c r="G120" s="1"/>
      <c r="H120" s="1"/>
      <c r="I120" s="1"/>
    </row>
    <row r="121" spans="6:9" x14ac:dyDescent="0.25">
      <c r="F121" s="1"/>
      <c r="G121" s="1"/>
      <c r="H121" s="1"/>
      <c r="I121" s="1"/>
    </row>
    <row r="122" spans="6:9" x14ac:dyDescent="0.25">
      <c r="F122" s="1"/>
      <c r="G122" s="1"/>
      <c r="H122" s="1"/>
      <c r="I122" s="1"/>
    </row>
    <row r="123" spans="6:9" x14ac:dyDescent="0.25">
      <c r="F123" s="1"/>
      <c r="G123" s="1"/>
      <c r="H123" s="1"/>
      <c r="I123" s="1"/>
    </row>
    <row r="124" spans="6:9" x14ac:dyDescent="0.25">
      <c r="F124" s="1"/>
      <c r="G124" s="1"/>
      <c r="H124" s="1"/>
      <c r="I124" s="1"/>
    </row>
    <row r="125" spans="6:9" x14ac:dyDescent="0.25">
      <c r="F125" s="1"/>
      <c r="G125" s="1"/>
      <c r="H125" s="1"/>
      <c r="I125" s="1"/>
    </row>
    <row r="126" spans="6:9" x14ac:dyDescent="0.25">
      <c r="F126" s="1"/>
      <c r="G126" s="1"/>
      <c r="H126" s="1"/>
      <c r="I126" s="1"/>
    </row>
    <row r="127" spans="6:9" x14ac:dyDescent="0.25">
      <c r="F127" s="1"/>
      <c r="G127" s="1"/>
      <c r="H127" s="1"/>
      <c r="I127" s="1"/>
    </row>
    <row r="128" spans="6:9" x14ac:dyDescent="0.25">
      <c r="F128" s="1"/>
      <c r="G128" s="1"/>
      <c r="H128" s="1"/>
      <c r="I128" s="1"/>
    </row>
    <row r="129" spans="6:9" x14ac:dyDescent="0.25">
      <c r="F129" s="1"/>
      <c r="G129" s="1"/>
      <c r="H129" s="1"/>
      <c r="I129" s="1"/>
    </row>
    <row r="130" spans="6:9" x14ac:dyDescent="0.25">
      <c r="F130" s="1"/>
      <c r="G130" s="1"/>
      <c r="H130" s="1"/>
      <c r="I130" s="1"/>
    </row>
    <row r="131" spans="6:9" x14ac:dyDescent="0.25">
      <c r="F131" s="1"/>
      <c r="G131" s="1"/>
      <c r="H131" s="1"/>
      <c r="I131" s="1"/>
    </row>
    <row r="132" spans="6:9" x14ac:dyDescent="0.25">
      <c r="F132" s="1"/>
      <c r="G132" s="1"/>
      <c r="H132" s="1"/>
      <c r="I132" s="1"/>
    </row>
    <row r="133" spans="6:9" x14ac:dyDescent="0.25">
      <c r="F133" s="1"/>
      <c r="G133" s="1"/>
      <c r="H133" s="1"/>
      <c r="I133" s="1"/>
    </row>
    <row r="134" spans="6:9" x14ac:dyDescent="0.25">
      <c r="F134" s="1"/>
      <c r="G134" s="1"/>
      <c r="H134" s="1"/>
      <c r="I134" s="1"/>
    </row>
    <row r="135" spans="6:9" x14ac:dyDescent="0.25">
      <c r="F135" s="1"/>
      <c r="G135" s="1"/>
      <c r="H135" s="1"/>
      <c r="I135" s="1"/>
    </row>
    <row r="136" spans="6:9" x14ac:dyDescent="0.25">
      <c r="F136" s="1"/>
      <c r="G136" s="1"/>
      <c r="H136" s="1"/>
      <c r="I136" s="1"/>
    </row>
    <row r="137" spans="6:9" x14ac:dyDescent="0.25">
      <c r="F137" s="1"/>
      <c r="G137" s="1"/>
      <c r="H137" s="1"/>
      <c r="I137" s="1"/>
    </row>
    <row r="138" spans="6:9" x14ac:dyDescent="0.25">
      <c r="F138" s="1"/>
      <c r="G138" s="1"/>
      <c r="H138" s="1"/>
      <c r="I138" s="1"/>
    </row>
    <row r="139" spans="6:9" x14ac:dyDescent="0.25">
      <c r="F139" s="1"/>
      <c r="G139" s="1"/>
      <c r="H139" s="1"/>
      <c r="I139" s="1"/>
    </row>
    <row r="140" spans="6:9" x14ac:dyDescent="0.25">
      <c r="F140" s="1"/>
      <c r="G140" s="1"/>
      <c r="H140" s="1"/>
      <c r="I140" s="1"/>
    </row>
    <row r="141" spans="6:9" x14ac:dyDescent="0.25">
      <c r="F141" s="1"/>
      <c r="G141" s="1"/>
      <c r="H141" s="1"/>
      <c r="I141" s="1"/>
    </row>
    <row r="142" spans="6:9" x14ac:dyDescent="0.25">
      <c r="F142" s="1"/>
      <c r="G142" s="1"/>
      <c r="H142" s="1"/>
      <c r="I142" s="1"/>
    </row>
    <row r="143" spans="6:9" x14ac:dyDescent="0.25">
      <c r="F143" s="1"/>
      <c r="G143" s="1"/>
      <c r="H143" s="1"/>
      <c r="I143" s="1"/>
    </row>
    <row r="144" spans="6:9" x14ac:dyDescent="0.25">
      <c r="F144" s="1"/>
      <c r="G144" s="1"/>
      <c r="H144" s="1"/>
      <c r="I144" s="1"/>
    </row>
    <row r="145" spans="6:9" x14ac:dyDescent="0.25">
      <c r="F145" s="1"/>
      <c r="G145" s="1"/>
      <c r="H145" s="1"/>
      <c r="I145" s="1"/>
    </row>
    <row r="146" spans="6:9" x14ac:dyDescent="0.25">
      <c r="F146" s="1"/>
      <c r="G146" s="1"/>
      <c r="H146" s="1"/>
      <c r="I146" s="1"/>
    </row>
    <row r="147" spans="6:9" x14ac:dyDescent="0.25">
      <c r="F147" s="1"/>
      <c r="G147" s="1"/>
      <c r="H147" s="1"/>
      <c r="I147" s="1"/>
    </row>
    <row r="148" spans="6:9" x14ac:dyDescent="0.25">
      <c r="F148" s="1"/>
      <c r="G148" s="1"/>
      <c r="H148" s="1"/>
      <c r="I148" s="1"/>
    </row>
    <row r="149" spans="6:9" x14ac:dyDescent="0.25">
      <c r="F149" s="1"/>
      <c r="G149" s="1"/>
      <c r="H149" s="1"/>
      <c r="I149" s="1"/>
    </row>
    <row r="150" spans="6:9" x14ac:dyDescent="0.25">
      <c r="F150" s="1"/>
      <c r="G150" s="1"/>
      <c r="H150" s="1"/>
      <c r="I150" s="1"/>
    </row>
    <row r="151" spans="6:9" x14ac:dyDescent="0.25">
      <c r="F151" s="1"/>
      <c r="G151" s="1"/>
      <c r="H151" s="1"/>
      <c r="I151" s="1"/>
    </row>
    <row r="152" spans="6:9" x14ac:dyDescent="0.25">
      <c r="F152" s="1"/>
      <c r="G152" s="1"/>
      <c r="H152" s="1"/>
      <c r="I152" s="1"/>
    </row>
    <row r="153" spans="6:9" x14ac:dyDescent="0.25">
      <c r="F153" s="1"/>
      <c r="G153" s="1"/>
      <c r="H153" s="1"/>
      <c r="I153" s="1"/>
    </row>
    <row r="154" spans="6:9" x14ac:dyDescent="0.25">
      <c r="F154" s="1"/>
      <c r="G154" s="1"/>
      <c r="H154" s="1"/>
      <c r="I154" s="1"/>
    </row>
    <row r="155" spans="6:9" x14ac:dyDescent="0.25">
      <c r="F155" s="1"/>
      <c r="G155" s="1"/>
      <c r="H155" s="1"/>
      <c r="I155" s="1"/>
    </row>
    <row r="156" spans="6:9" x14ac:dyDescent="0.25">
      <c r="F156" s="1"/>
      <c r="G156" s="1"/>
      <c r="H156" s="1"/>
      <c r="I156" s="1"/>
    </row>
    <row r="157" spans="6:9" x14ac:dyDescent="0.25">
      <c r="F157" s="1"/>
      <c r="G157" s="1"/>
      <c r="H157" s="1"/>
      <c r="I157" s="1"/>
    </row>
    <row r="158" spans="6:9" x14ac:dyDescent="0.25">
      <c r="F158" s="1"/>
      <c r="G158" s="1"/>
      <c r="H158" s="1"/>
      <c r="I158" s="1"/>
    </row>
    <row r="159" spans="6:9" x14ac:dyDescent="0.25">
      <c r="F159" s="1"/>
      <c r="G159" s="1"/>
      <c r="H159" s="1"/>
      <c r="I159" s="1"/>
    </row>
    <row r="160" spans="6:9" x14ac:dyDescent="0.25">
      <c r="F160" s="1"/>
      <c r="G160" s="1"/>
      <c r="H160" s="1"/>
      <c r="I160" s="1"/>
    </row>
    <row r="161" spans="6:9" x14ac:dyDescent="0.25">
      <c r="F161" s="1"/>
      <c r="G161" s="1"/>
      <c r="H161" s="1"/>
      <c r="I161" s="1"/>
    </row>
    <row r="162" spans="6:9" x14ac:dyDescent="0.25">
      <c r="F162" s="1"/>
      <c r="G162" s="1"/>
      <c r="H162" s="1"/>
      <c r="I162" s="1"/>
    </row>
    <row r="163" spans="6:9" x14ac:dyDescent="0.25">
      <c r="F163" s="1"/>
      <c r="G163" s="1"/>
      <c r="H163" s="1"/>
      <c r="I163" s="1"/>
    </row>
    <row r="164" spans="6:9" x14ac:dyDescent="0.25">
      <c r="F164" s="1"/>
      <c r="G164" s="1"/>
      <c r="H164" s="1"/>
      <c r="I164" s="1"/>
    </row>
    <row r="165" spans="6:9" x14ac:dyDescent="0.25">
      <c r="F165" s="1"/>
      <c r="G165" s="1"/>
      <c r="H165" s="1"/>
      <c r="I165" s="1"/>
    </row>
    <row r="166" spans="6:9" x14ac:dyDescent="0.25">
      <c r="F166" s="1"/>
      <c r="G166" s="1"/>
      <c r="H166" s="1"/>
      <c r="I166" s="1"/>
    </row>
    <row r="167" spans="6:9" x14ac:dyDescent="0.25">
      <c r="F167" s="1"/>
      <c r="G167" s="1"/>
      <c r="H167" s="1"/>
      <c r="I167" s="1"/>
    </row>
    <row r="168" spans="6:9" x14ac:dyDescent="0.25">
      <c r="F168" s="1"/>
      <c r="G168" s="1"/>
      <c r="H168" s="1"/>
      <c r="I168" s="1"/>
    </row>
    <row r="169" spans="6:9" x14ac:dyDescent="0.25">
      <c r="F169" s="1"/>
      <c r="G169" s="1"/>
      <c r="H169" s="1"/>
      <c r="I169" s="1"/>
    </row>
    <row r="170" spans="6:9" x14ac:dyDescent="0.25">
      <c r="F170" s="1"/>
      <c r="G170" s="1"/>
      <c r="H170" s="1"/>
      <c r="I170" s="1"/>
    </row>
    <row r="171" spans="6:9" x14ac:dyDescent="0.25">
      <c r="F171" s="1"/>
      <c r="G171" s="1"/>
      <c r="H171" s="1"/>
      <c r="I171" s="1"/>
    </row>
    <row r="172" spans="6:9" x14ac:dyDescent="0.25">
      <c r="F172" s="1"/>
      <c r="G172" s="1"/>
      <c r="H172" s="1"/>
      <c r="I172" s="1"/>
    </row>
    <row r="173" spans="6:9" x14ac:dyDescent="0.25">
      <c r="F173" s="1"/>
      <c r="G173" s="1"/>
      <c r="H173" s="1"/>
      <c r="I173" s="1"/>
    </row>
    <row r="174" spans="6:9" x14ac:dyDescent="0.25">
      <c r="F174" s="1"/>
      <c r="G174" s="1"/>
      <c r="H174" s="1"/>
      <c r="I174" s="1"/>
    </row>
    <row r="175" spans="6:9" x14ac:dyDescent="0.25">
      <c r="F175" s="1"/>
      <c r="G175" s="1"/>
      <c r="H175" s="1"/>
      <c r="I175" s="1"/>
    </row>
    <row r="176" spans="6:9" x14ac:dyDescent="0.25">
      <c r="F176" s="1"/>
      <c r="G176" s="1"/>
      <c r="H176" s="1"/>
      <c r="I176" s="1"/>
    </row>
    <row r="177" spans="6:9" x14ac:dyDescent="0.25">
      <c r="F177" s="1"/>
      <c r="G177" s="1"/>
      <c r="H177" s="1"/>
      <c r="I177" s="1"/>
    </row>
    <row r="178" spans="6:9" x14ac:dyDescent="0.25">
      <c r="F178" s="1"/>
      <c r="G178" s="1"/>
      <c r="H178" s="1"/>
      <c r="I178" s="1"/>
    </row>
    <row r="179" spans="6:9" x14ac:dyDescent="0.25">
      <c r="F179" s="1"/>
      <c r="G179" s="1"/>
      <c r="H179" s="1"/>
      <c r="I179" s="1"/>
    </row>
    <row r="180" spans="6:9" x14ac:dyDescent="0.25">
      <c r="F180" s="1"/>
      <c r="G180" s="1"/>
      <c r="H180" s="1"/>
      <c r="I180" s="1"/>
    </row>
    <row r="181" spans="6:9" x14ac:dyDescent="0.25">
      <c r="F181" s="1"/>
      <c r="G181" s="1"/>
      <c r="H181" s="1"/>
      <c r="I181" s="1"/>
    </row>
    <row r="182" spans="6:9" x14ac:dyDescent="0.25">
      <c r="F182" s="1"/>
      <c r="G182" s="1"/>
      <c r="H182" s="1"/>
      <c r="I182" s="1"/>
    </row>
    <row r="183" spans="6:9" x14ac:dyDescent="0.25">
      <c r="F183" s="1"/>
      <c r="G183" s="1"/>
      <c r="H183" s="1"/>
      <c r="I183" s="1"/>
    </row>
    <row r="184" spans="6:9" x14ac:dyDescent="0.25">
      <c r="F184" s="1"/>
      <c r="G184" s="1"/>
      <c r="H184" s="1"/>
      <c r="I184" s="1"/>
    </row>
    <row r="185" spans="6:9" x14ac:dyDescent="0.25">
      <c r="F185" s="1"/>
      <c r="G185" s="1"/>
      <c r="H185" s="1"/>
      <c r="I185" s="1"/>
    </row>
    <row r="186" spans="6:9" x14ac:dyDescent="0.25">
      <c r="F186" s="1"/>
      <c r="G186" s="1"/>
      <c r="H186" s="1"/>
      <c r="I186" s="1"/>
    </row>
    <row r="187" spans="6:9" x14ac:dyDescent="0.25">
      <c r="F187" s="1"/>
      <c r="G187" s="1"/>
      <c r="I187" s="8"/>
    </row>
    <row r="188" spans="6:9" x14ac:dyDescent="0.25">
      <c r="F188" s="1"/>
      <c r="G188" s="1"/>
      <c r="I188" s="8"/>
    </row>
    <row r="189" spans="6:9" x14ac:dyDescent="0.25">
      <c r="F189" s="1"/>
      <c r="G189" s="1"/>
      <c r="I189" s="8"/>
    </row>
    <row r="190" spans="6:9" x14ac:dyDescent="0.25">
      <c r="F190" s="1"/>
      <c r="G190" s="1"/>
      <c r="I190" s="8"/>
    </row>
    <row r="191" spans="6:9" x14ac:dyDescent="0.25">
      <c r="F191" s="1"/>
      <c r="G191" s="1"/>
      <c r="I191" s="8"/>
    </row>
    <row r="192" spans="6:9" x14ac:dyDescent="0.25">
      <c r="F192" s="1"/>
      <c r="G192" s="1"/>
      <c r="I192" s="8"/>
    </row>
    <row r="193" spans="6:9" x14ac:dyDescent="0.25">
      <c r="F193" s="1"/>
      <c r="G193" s="1"/>
      <c r="I193" s="8"/>
    </row>
    <row r="194" spans="6:9" x14ac:dyDescent="0.25">
      <c r="F194" s="1"/>
      <c r="G194" s="1"/>
      <c r="I194" s="8"/>
    </row>
    <row r="195" spans="6:9" x14ac:dyDescent="0.25">
      <c r="F195" s="1"/>
      <c r="G195" s="1"/>
      <c r="I195" s="8"/>
    </row>
    <row r="196" spans="6:9" x14ac:dyDescent="0.25">
      <c r="F196" s="1"/>
      <c r="G196" s="1"/>
      <c r="I196" s="8"/>
    </row>
    <row r="197" spans="6:9" x14ac:dyDescent="0.25">
      <c r="F197" s="1"/>
      <c r="G197" s="1"/>
      <c r="I197" s="8"/>
    </row>
    <row r="198" spans="6:9" x14ac:dyDescent="0.25">
      <c r="F198" s="1"/>
      <c r="G198" s="1"/>
      <c r="I198" s="8"/>
    </row>
    <row r="199" spans="6:9" x14ac:dyDescent="0.25">
      <c r="F199" s="1"/>
      <c r="G199" s="1"/>
      <c r="I199" s="8"/>
    </row>
    <row r="200" spans="6:9" x14ac:dyDescent="0.25">
      <c r="F200" s="1"/>
      <c r="G200" s="1"/>
      <c r="I200" s="8"/>
    </row>
    <row r="201" spans="6:9" x14ac:dyDescent="0.25">
      <c r="F201" s="1"/>
      <c r="G201" s="1"/>
      <c r="I201" s="8"/>
    </row>
    <row r="202" spans="6:9" x14ac:dyDescent="0.25">
      <c r="F202" s="1"/>
      <c r="G202" s="1"/>
      <c r="I202" s="8"/>
    </row>
    <row r="203" spans="6:9" x14ac:dyDescent="0.25">
      <c r="F203" s="1"/>
      <c r="G203" s="1"/>
      <c r="I203" s="8"/>
    </row>
    <row r="204" spans="6:9" x14ac:dyDescent="0.25">
      <c r="F204" s="1"/>
      <c r="G204" s="1"/>
      <c r="I204" s="8"/>
    </row>
    <row r="205" spans="6:9" x14ac:dyDescent="0.25">
      <c r="F205" s="1"/>
      <c r="G205" s="1"/>
      <c r="I205" s="8"/>
    </row>
    <row r="206" spans="6:9" x14ac:dyDescent="0.25">
      <c r="F206" s="1"/>
      <c r="G206" s="1"/>
      <c r="I206" s="8"/>
    </row>
    <row r="207" spans="6:9" x14ac:dyDescent="0.25">
      <c r="F207" s="1"/>
      <c r="G207" s="1"/>
      <c r="I207" s="8"/>
    </row>
    <row r="208" spans="6:9" x14ac:dyDescent="0.25">
      <c r="F208" s="1"/>
      <c r="G208" s="1"/>
      <c r="I208" s="8"/>
    </row>
    <row r="209" spans="6:9" x14ac:dyDescent="0.25">
      <c r="F209" s="1"/>
      <c r="G209" s="1"/>
      <c r="I209" s="8"/>
    </row>
    <row r="210" spans="6:9" x14ac:dyDescent="0.25">
      <c r="F210" s="1"/>
      <c r="G210" s="1"/>
      <c r="I210" s="8"/>
    </row>
    <row r="211" spans="6:9" x14ac:dyDescent="0.25">
      <c r="F211" s="1"/>
      <c r="G211" s="1"/>
      <c r="I211" s="8"/>
    </row>
    <row r="212" spans="6:9" x14ac:dyDescent="0.25">
      <c r="F212" s="1"/>
      <c r="G212" s="1"/>
      <c r="I212" s="8"/>
    </row>
    <row r="213" spans="6:9" x14ac:dyDescent="0.25">
      <c r="F213" s="1"/>
      <c r="G213" s="1"/>
      <c r="I213" s="8"/>
    </row>
    <row r="214" spans="6:9" x14ac:dyDescent="0.25">
      <c r="F214" s="1"/>
      <c r="G214" s="1"/>
      <c r="I214" s="8"/>
    </row>
    <row r="215" spans="6:9" x14ac:dyDescent="0.25">
      <c r="F215" s="1"/>
      <c r="G215" s="1"/>
      <c r="I215" s="8"/>
    </row>
    <row r="216" spans="6:9" x14ac:dyDescent="0.25">
      <c r="F216" s="1"/>
      <c r="G216" s="1"/>
      <c r="I216" s="8"/>
    </row>
    <row r="217" spans="6:9" x14ac:dyDescent="0.25">
      <c r="F217" s="1"/>
      <c r="G217" s="1"/>
      <c r="I217" s="8"/>
    </row>
    <row r="218" spans="6:9" x14ac:dyDescent="0.25">
      <c r="F218" s="1"/>
      <c r="G218" s="1"/>
      <c r="I218" s="8"/>
    </row>
    <row r="219" spans="6:9" x14ac:dyDescent="0.25">
      <c r="F219" s="1"/>
      <c r="G219" s="1"/>
      <c r="I219" s="8"/>
    </row>
    <row r="220" spans="6:9" x14ac:dyDescent="0.25">
      <c r="F220" s="1"/>
      <c r="G220" s="1"/>
      <c r="I220" s="8"/>
    </row>
    <row r="221" spans="6:9" x14ac:dyDescent="0.25">
      <c r="F221" s="1"/>
      <c r="G221" s="1"/>
      <c r="I221" s="8"/>
    </row>
    <row r="222" spans="6:9" x14ac:dyDescent="0.25">
      <c r="F222" s="1"/>
      <c r="G222" s="1"/>
      <c r="I222" s="8"/>
    </row>
    <row r="223" spans="6:9" x14ac:dyDescent="0.25">
      <c r="F223" s="1"/>
      <c r="G223" s="1"/>
      <c r="I223" s="8"/>
    </row>
    <row r="224" spans="6:9" x14ac:dyDescent="0.25">
      <c r="F224" s="1"/>
      <c r="G224" s="1"/>
      <c r="I224" s="8"/>
    </row>
    <row r="225" spans="6:9" x14ac:dyDescent="0.25">
      <c r="F225" s="1"/>
      <c r="G225" s="1"/>
      <c r="I225" s="8"/>
    </row>
    <row r="226" spans="6:9" x14ac:dyDescent="0.25">
      <c r="F226" s="1"/>
      <c r="G226" s="1"/>
      <c r="I226" s="8"/>
    </row>
    <row r="227" spans="6:9" x14ac:dyDescent="0.25">
      <c r="F227" s="1"/>
      <c r="G227" s="1"/>
      <c r="I227" s="8"/>
    </row>
    <row r="228" spans="6:9" x14ac:dyDescent="0.25">
      <c r="F228" s="1"/>
      <c r="G228" s="1"/>
      <c r="I228" s="8"/>
    </row>
    <row r="229" spans="6:9" x14ac:dyDescent="0.25">
      <c r="F229" s="1"/>
      <c r="G229" s="1"/>
      <c r="I229" s="8"/>
    </row>
    <row r="230" spans="6:9" x14ac:dyDescent="0.25">
      <c r="F230" s="1"/>
      <c r="G230" s="1"/>
      <c r="I230" s="8"/>
    </row>
    <row r="231" spans="6:9" x14ac:dyDescent="0.25">
      <c r="F231" s="1"/>
      <c r="G231" s="1"/>
      <c r="I231" s="8"/>
    </row>
    <row r="232" spans="6:9" x14ac:dyDescent="0.25">
      <c r="F232" s="1"/>
      <c r="G232" s="1"/>
      <c r="I232" s="8"/>
    </row>
    <row r="233" spans="6:9" x14ac:dyDescent="0.25">
      <c r="F233" s="1"/>
      <c r="G233" s="1"/>
      <c r="I233" s="8"/>
    </row>
    <row r="234" spans="6:9" x14ac:dyDescent="0.25">
      <c r="F234" s="1"/>
      <c r="G234" s="1"/>
      <c r="I234" s="8"/>
    </row>
    <row r="235" spans="6:9" x14ac:dyDescent="0.25">
      <c r="F235" s="1"/>
      <c r="G235" s="1"/>
      <c r="I235" s="8"/>
    </row>
    <row r="236" spans="6:9" x14ac:dyDescent="0.25">
      <c r="F236" s="1"/>
      <c r="G236" s="1"/>
      <c r="I236" s="8"/>
    </row>
    <row r="237" spans="6:9" x14ac:dyDescent="0.25">
      <c r="F237" s="1"/>
      <c r="G237" s="1"/>
      <c r="I237" s="8"/>
    </row>
    <row r="238" spans="6:9" x14ac:dyDescent="0.25">
      <c r="F238" s="1"/>
      <c r="G238" s="1"/>
      <c r="I238" s="8"/>
    </row>
    <row r="239" spans="6:9" x14ac:dyDescent="0.25">
      <c r="F239" s="1"/>
      <c r="G239" s="1"/>
      <c r="I239" s="8"/>
    </row>
    <row r="240" spans="6:9" x14ac:dyDescent="0.25">
      <c r="F240" s="1"/>
      <c r="G240" s="1"/>
      <c r="I240" s="8"/>
    </row>
    <row r="241" spans="6:9" x14ac:dyDescent="0.25">
      <c r="F241" s="1"/>
      <c r="G241" s="1"/>
      <c r="I241" s="8"/>
    </row>
    <row r="242" spans="6:9" x14ac:dyDescent="0.25">
      <c r="F242" s="1"/>
      <c r="G242" s="1"/>
      <c r="I242" s="8"/>
    </row>
    <row r="243" spans="6:9" x14ac:dyDescent="0.25">
      <c r="F243" s="1"/>
      <c r="G243" s="1"/>
      <c r="I243" s="8"/>
    </row>
    <row r="244" spans="6:9" x14ac:dyDescent="0.25">
      <c r="F244" s="1"/>
      <c r="G244" s="1"/>
      <c r="I244" s="8"/>
    </row>
    <row r="245" spans="6:9" x14ac:dyDescent="0.25">
      <c r="F245" s="1"/>
      <c r="G245" s="1"/>
      <c r="I245" s="8"/>
    </row>
    <row r="246" spans="6:9" x14ac:dyDescent="0.25">
      <c r="F246" s="1"/>
      <c r="G246" s="1"/>
      <c r="I246" s="8"/>
    </row>
    <row r="247" spans="6:9" x14ac:dyDescent="0.25">
      <c r="F247" s="1"/>
      <c r="G247" s="1"/>
      <c r="I247" s="8"/>
    </row>
    <row r="248" spans="6:9" x14ac:dyDescent="0.25">
      <c r="F248" s="1"/>
      <c r="G248" s="1"/>
      <c r="I248" s="8"/>
    </row>
    <row r="249" spans="6:9" x14ac:dyDescent="0.25">
      <c r="F249" s="1"/>
      <c r="G249" s="1"/>
      <c r="I249" s="8"/>
    </row>
    <row r="250" spans="6:9" x14ac:dyDescent="0.25">
      <c r="F250" s="1"/>
      <c r="G250" s="1"/>
      <c r="I250" s="8"/>
    </row>
    <row r="251" spans="6:9" x14ac:dyDescent="0.25">
      <c r="F251" s="1"/>
      <c r="G251" s="1"/>
      <c r="I251" s="8"/>
    </row>
    <row r="252" spans="6:9" x14ac:dyDescent="0.25">
      <c r="F252" s="1"/>
      <c r="G252" s="1"/>
      <c r="I252" s="8"/>
    </row>
    <row r="253" spans="6:9" x14ac:dyDescent="0.25">
      <c r="F253" s="1"/>
      <c r="G253" s="1"/>
      <c r="I253" s="8"/>
    </row>
    <row r="254" spans="6:9" x14ac:dyDescent="0.25">
      <c r="F254" s="1"/>
      <c r="G254" s="1"/>
      <c r="I254" s="8"/>
    </row>
    <row r="255" spans="6:9" x14ac:dyDescent="0.25">
      <c r="F255" s="1"/>
      <c r="G255" s="1"/>
      <c r="I255" s="8"/>
    </row>
    <row r="256" spans="6:9" x14ac:dyDescent="0.25">
      <c r="F256" s="1"/>
      <c r="G256" s="1"/>
      <c r="I256" s="8"/>
    </row>
    <row r="257" spans="6:9" x14ac:dyDescent="0.25">
      <c r="F257" s="1"/>
      <c r="G257" s="1"/>
      <c r="I257" s="8"/>
    </row>
    <row r="258" spans="6:9" x14ac:dyDescent="0.25">
      <c r="F258" s="1"/>
      <c r="G258" s="1"/>
      <c r="I258" s="8"/>
    </row>
    <row r="259" spans="6:9" x14ac:dyDescent="0.25">
      <c r="F259" s="1"/>
      <c r="G259" s="1"/>
      <c r="I259" s="8"/>
    </row>
    <row r="260" spans="6:9" x14ac:dyDescent="0.25">
      <c r="F260" s="1"/>
      <c r="G260" s="1"/>
      <c r="I260" s="8"/>
    </row>
    <row r="261" spans="6:9" x14ac:dyDescent="0.25">
      <c r="F261" s="1"/>
      <c r="G261" s="1"/>
    </row>
    <row r="262" spans="6:9" x14ac:dyDescent="0.25">
      <c r="F262" s="1"/>
      <c r="G262" s="1"/>
    </row>
    <row r="263" spans="6:9" x14ac:dyDescent="0.25">
      <c r="F263" s="1"/>
      <c r="G263" s="1"/>
    </row>
    <row r="264" spans="6:9" x14ac:dyDescent="0.25">
      <c r="F264" s="1"/>
      <c r="G264" s="1"/>
    </row>
    <row r="265" spans="6:9" x14ac:dyDescent="0.25">
      <c r="F265" s="1"/>
      <c r="G265" s="1"/>
    </row>
    <row r="266" spans="6:9" x14ac:dyDescent="0.25">
      <c r="F266" s="1"/>
      <c r="G266" s="1"/>
    </row>
    <row r="267" spans="6:9" x14ac:dyDescent="0.25">
      <c r="F267" s="1"/>
      <c r="G267" s="1"/>
    </row>
    <row r="268" spans="6:9" x14ac:dyDescent="0.25">
      <c r="F268" s="1"/>
      <c r="G268" s="1"/>
    </row>
    <row r="269" spans="6:9" x14ac:dyDescent="0.25">
      <c r="F269" s="1"/>
      <c r="G269" s="1"/>
    </row>
    <row r="270" spans="6:9" x14ac:dyDescent="0.25">
      <c r="F270" s="1"/>
      <c r="G270" s="1"/>
    </row>
    <row r="271" spans="6:9" x14ac:dyDescent="0.25">
      <c r="F271" s="1"/>
      <c r="G271" s="1"/>
    </row>
    <row r="272" spans="6:9" x14ac:dyDescent="0.25">
      <c r="F272" s="1"/>
      <c r="G272" s="1"/>
    </row>
    <row r="273" spans="6:7" x14ac:dyDescent="0.25">
      <c r="F273" s="1"/>
      <c r="G273" s="1"/>
    </row>
    <row r="274" spans="6:7" x14ac:dyDescent="0.25">
      <c r="F274" s="1"/>
      <c r="G274" s="1"/>
    </row>
    <row r="275" spans="6:7" x14ac:dyDescent="0.25">
      <c r="F275" s="1"/>
      <c r="G275" s="1"/>
    </row>
    <row r="276" spans="6:7" x14ac:dyDescent="0.25">
      <c r="F276" s="1"/>
      <c r="G276" s="1"/>
    </row>
    <row r="277" spans="6:7" x14ac:dyDescent="0.25">
      <c r="F277" s="1"/>
      <c r="G277" s="1"/>
    </row>
    <row r="278" spans="6:7" x14ac:dyDescent="0.25">
      <c r="F278" s="1"/>
      <c r="G278" s="1"/>
    </row>
    <row r="279" spans="6:7" x14ac:dyDescent="0.25">
      <c r="F279" s="1"/>
      <c r="G279" s="1"/>
    </row>
    <row r="280" spans="6:7" x14ac:dyDescent="0.25">
      <c r="F280" s="1"/>
      <c r="G280" s="1"/>
    </row>
    <row r="281" spans="6:7" x14ac:dyDescent="0.25">
      <c r="F281" s="1"/>
      <c r="G281" s="1"/>
    </row>
    <row r="282" spans="6:7" x14ac:dyDescent="0.25">
      <c r="F282" s="1"/>
      <c r="G282" s="1"/>
    </row>
    <row r="283" spans="6:7" x14ac:dyDescent="0.25">
      <c r="F283" s="1"/>
      <c r="G283" s="1"/>
    </row>
    <row r="284" spans="6:7" x14ac:dyDescent="0.25">
      <c r="F284" s="1"/>
      <c r="G284" s="1"/>
    </row>
    <row r="285" spans="6:7" x14ac:dyDescent="0.25">
      <c r="F285" s="1"/>
      <c r="G285" s="1"/>
    </row>
    <row r="286" spans="6:7" x14ac:dyDescent="0.25">
      <c r="F286" s="1"/>
      <c r="G286" s="1"/>
    </row>
    <row r="287" spans="6:7" x14ac:dyDescent="0.25">
      <c r="F287" s="1"/>
      <c r="G287" s="1"/>
    </row>
    <row r="288" spans="6:7" x14ac:dyDescent="0.25">
      <c r="F288" s="1"/>
      <c r="G288" s="1"/>
    </row>
    <row r="289" spans="6:7" x14ac:dyDescent="0.25">
      <c r="F289" s="1"/>
      <c r="G289" s="1"/>
    </row>
    <row r="290" spans="6:7" x14ac:dyDescent="0.25">
      <c r="F290" s="1"/>
      <c r="G290" s="1"/>
    </row>
    <row r="291" spans="6:7" x14ac:dyDescent="0.25">
      <c r="F291" s="1"/>
      <c r="G291" s="1"/>
    </row>
    <row r="292" spans="6:7" x14ac:dyDescent="0.25">
      <c r="F292" s="1"/>
      <c r="G292" s="1"/>
    </row>
    <row r="293" spans="6:7" x14ac:dyDescent="0.25">
      <c r="F293" s="1"/>
      <c r="G293" s="1"/>
    </row>
    <row r="294" spans="6:7" x14ac:dyDescent="0.25">
      <c r="F294" s="1"/>
      <c r="G294" s="1"/>
    </row>
    <row r="295" spans="6:7" x14ac:dyDescent="0.25">
      <c r="F295" s="1"/>
      <c r="G295" s="1"/>
    </row>
    <row r="296" spans="6:7" x14ac:dyDescent="0.25">
      <c r="F296" s="1"/>
      <c r="G296" s="1"/>
    </row>
    <row r="297" spans="6:7" x14ac:dyDescent="0.25">
      <c r="F297" s="1"/>
      <c r="G297" s="1"/>
    </row>
    <row r="298" spans="6:7" x14ac:dyDescent="0.25">
      <c r="F298" s="1"/>
      <c r="G298" s="1"/>
    </row>
    <row r="299" spans="6:7" x14ac:dyDescent="0.25">
      <c r="F299" s="1"/>
      <c r="G299" s="1"/>
    </row>
    <row r="300" spans="6:7" x14ac:dyDescent="0.25">
      <c r="F300" s="1"/>
      <c r="G300" s="1"/>
    </row>
    <row r="301" spans="6:7" x14ac:dyDescent="0.25">
      <c r="F301" s="1"/>
      <c r="G301" s="1"/>
    </row>
    <row r="302" spans="6:7" x14ac:dyDescent="0.25">
      <c r="F302" s="1"/>
      <c r="G302" s="1"/>
    </row>
    <row r="303" spans="6:7" x14ac:dyDescent="0.25">
      <c r="F303" s="1"/>
      <c r="G303" s="1"/>
    </row>
    <row r="304" spans="6:7" x14ac:dyDescent="0.25">
      <c r="F304" s="1"/>
      <c r="G304" s="1"/>
    </row>
    <row r="305" spans="6:7" x14ac:dyDescent="0.25">
      <c r="F305" s="1"/>
      <c r="G305" s="1"/>
    </row>
    <row r="306" spans="6:7" x14ac:dyDescent="0.25">
      <c r="F306" s="1"/>
      <c r="G306" s="1"/>
    </row>
    <row r="307" spans="6:7" x14ac:dyDescent="0.25">
      <c r="F307" s="1"/>
      <c r="G307" s="1"/>
    </row>
    <row r="308" spans="6:7" x14ac:dyDescent="0.25">
      <c r="F308" s="1"/>
      <c r="G308" s="1"/>
    </row>
    <row r="309" spans="6:7" x14ac:dyDescent="0.25">
      <c r="F309" s="1"/>
      <c r="G309" s="1"/>
    </row>
    <row r="310" spans="6:7" x14ac:dyDescent="0.25">
      <c r="F310" s="1"/>
      <c r="G310" s="1"/>
    </row>
    <row r="311" spans="6:7" x14ac:dyDescent="0.25">
      <c r="F311" s="1"/>
      <c r="G311" s="1"/>
    </row>
    <row r="312" spans="6:7" x14ac:dyDescent="0.25">
      <c r="F312" s="1"/>
      <c r="G312" s="1"/>
    </row>
    <row r="313" spans="6:7" x14ac:dyDescent="0.25">
      <c r="F313" s="1"/>
      <c r="G313" s="1"/>
    </row>
    <row r="314" spans="6:7" x14ac:dyDescent="0.25">
      <c r="F314" s="1"/>
      <c r="G314" s="1"/>
    </row>
    <row r="315" spans="6:7" x14ac:dyDescent="0.25">
      <c r="F315" s="1"/>
      <c r="G315" s="1"/>
    </row>
    <row r="316" spans="6:7" x14ac:dyDescent="0.25">
      <c r="F316" s="1"/>
      <c r="G316" s="1"/>
    </row>
    <row r="317" spans="6:7" x14ac:dyDescent="0.25">
      <c r="F317" s="1"/>
      <c r="G317" s="1"/>
    </row>
    <row r="318" spans="6:7" x14ac:dyDescent="0.25">
      <c r="F318" s="1"/>
      <c r="G318" s="1"/>
    </row>
    <row r="319" spans="6:7" x14ac:dyDescent="0.25">
      <c r="F319" s="1"/>
      <c r="G319" s="1"/>
    </row>
    <row r="320" spans="6:7" x14ac:dyDescent="0.25">
      <c r="F320" s="1"/>
      <c r="G320" s="1"/>
    </row>
    <row r="321" spans="6:7" x14ac:dyDescent="0.25">
      <c r="F321" s="1"/>
      <c r="G321" s="1"/>
    </row>
    <row r="322" spans="6:7" x14ac:dyDescent="0.25">
      <c r="F322" s="1"/>
      <c r="G322" s="1"/>
    </row>
    <row r="323" spans="6:7" x14ac:dyDescent="0.25">
      <c r="F323" s="1"/>
      <c r="G323" s="1"/>
    </row>
    <row r="324" spans="6:7" x14ac:dyDescent="0.25">
      <c r="F324" s="1"/>
      <c r="G324" s="1"/>
    </row>
    <row r="325" spans="6:7" x14ac:dyDescent="0.25">
      <c r="F325" s="1"/>
      <c r="G325" s="1"/>
    </row>
    <row r="326" spans="6:7" x14ac:dyDescent="0.25">
      <c r="F326" s="1"/>
      <c r="G326" s="1"/>
    </row>
    <row r="327" spans="6:7" x14ac:dyDescent="0.25">
      <c r="F327" s="1"/>
      <c r="G327" s="1"/>
    </row>
    <row r="328" spans="6:7" x14ac:dyDescent="0.25">
      <c r="F328" s="1"/>
      <c r="G328" s="1"/>
    </row>
    <row r="329" spans="6:7" x14ac:dyDescent="0.25">
      <c r="F329" s="1"/>
      <c r="G329" s="1"/>
    </row>
    <row r="330" spans="6:7" x14ac:dyDescent="0.25">
      <c r="F330" s="1"/>
      <c r="G330" s="1"/>
    </row>
    <row r="331" spans="6:7" x14ac:dyDescent="0.25">
      <c r="F331" s="1"/>
      <c r="G331" s="1"/>
    </row>
    <row r="332" spans="6:7" x14ac:dyDescent="0.25">
      <c r="F332" s="1"/>
      <c r="G332" s="1"/>
    </row>
    <row r="333" spans="6:7" x14ac:dyDescent="0.25">
      <c r="F333" s="1"/>
      <c r="G333" s="1"/>
    </row>
    <row r="334" spans="6:7" x14ac:dyDescent="0.25">
      <c r="F334" s="1"/>
      <c r="G334" s="1"/>
    </row>
    <row r="335" spans="6:7" x14ac:dyDescent="0.25">
      <c r="F335" s="1"/>
      <c r="G335" s="1"/>
    </row>
    <row r="336" spans="6:7" x14ac:dyDescent="0.25">
      <c r="F336" s="1"/>
      <c r="G336" s="1"/>
    </row>
    <row r="337" spans="6:7" x14ac:dyDescent="0.25">
      <c r="F337" s="1"/>
      <c r="G337" s="1"/>
    </row>
    <row r="338" spans="6:7" x14ac:dyDescent="0.25">
      <c r="F338" s="1"/>
      <c r="G338" s="1"/>
    </row>
    <row r="339" spans="6:7" x14ac:dyDescent="0.25">
      <c r="F339" s="1"/>
      <c r="G339" s="1"/>
    </row>
    <row r="340" spans="6:7" x14ac:dyDescent="0.25">
      <c r="F340" s="1"/>
      <c r="G340" s="1"/>
    </row>
    <row r="341" spans="6:7" x14ac:dyDescent="0.25">
      <c r="F341" s="1"/>
      <c r="G341" s="1"/>
    </row>
    <row r="342" spans="6:7" x14ac:dyDescent="0.25">
      <c r="F342" s="1"/>
      <c r="G342" s="1"/>
    </row>
    <row r="343" spans="6:7" x14ac:dyDescent="0.25">
      <c r="F343" s="1"/>
      <c r="G343" s="1"/>
    </row>
    <row r="344" spans="6:7" x14ac:dyDescent="0.25">
      <c r="F344" s="1"/>
      <c r="G344" s="1"/>
    </row>
    <row r="345" spans="6:7" x14ac:dyDescent="0.25">
      <c r="F345" s="1"/>
      <c r="G345" s="1"/>
    </row>
    <row r="346" spans="6:7" x14ac:dyDescent="0.25">
      <c r="F346" s="1"/>
      <c r="G346" s="1"/>
    </row>
    <row r="347" spans="6:7" x14ac:dyDescent="0.25">
      <c r="F347" s="1"/>
      <c r="G347" s="1"/>
    </row>
    <row r="348" spans="6:7" x14ac:dyDescent="0.25">
      <c r="F348" s="1"/>
      <c r="G348" s="1"/>
    </row>
    <row r="349" spans="6:7" x14ac:dyDescent="0.25">
      <c r="F349" s="1"/>
      <c r="G349" s="1"/>
    </row>
    <row r="350" spans="6:7" x14ac:dyDescent="0.25">
      <c r="F350" s="1"/>
      <c r="G350" s="1"/>
    </row>
    <row r="351" spans="6:7" x14ac:dyDescent="0.25">
      <c r="F351" s="1"/>
      <c r="G351" s="1"/>
    </row>
    <row r="352" spans="6:7" x14ac:dyDescent="0.25">
      <c r="F352" s="1"/>
      <c r="G352" s="1"/>
    </row>
    <row r="353" spans="6:7" x14ac:dyDescent="0.25">
      <c r="F353" s="1"/>
      <c r="G353" s="1"/>
    </row>
    <row r="354" spans="6:7" x14ac:dyDescent="0.25">
      <c r="F354" s="1"/>
      <c r="G354" s="1"/>
    </row>
    <row r="355" spans="6:7" x14ac:dyDescent="0.25">
      <c r="F355" s="1"/>
      <c r="G355" s="1"/>
    </row>
    <row r="356" spans="6:7" x14ac:dyDescent="0.25">
      <c r="F356" s="1"/>
      <c r="G356" s="1"/>
    </row>
    <row r="357" spans="6:7" x14ac:dyDescent="0.25">
      <c r="F357" s="1"/>
      <c r="G357" s="1"/>
    </row>
    <row r="358" spans="6:7" x14ac:dyDescent="0.25">
      <c r="F358" s="1"/>
      <c r="G358" s="1"/>
    </row>
    <row r="359" spans="6:7" x14ac:dyDescent="0.25">
      <c r="F359" s="1"/>
      <c r="G359" s="1"/>
    </row>
    <row r="360" spans="6:7" x14ac:dyDescent="0.25">
      <c r="F360" s="1"/>
      <c r="G360" s="1"/>
    </row>
    <row r="361" spans="6:7" x14ac:dyDescent="0.25">
      <c r="F361" s="1"/>
      <c r="G361" s="1"/>
    </row>
    <row r="362" spans="6:7" x14ac:dyDescent="0.25">
      <c r="F362" s="1"/>
      <c r="G362" s="1"/>
    </row>
    <row r="363" spans="6:7" x14ac:dyDescent="0.25">
      <c r="F363" s="1"/>
      <c r="G363" s="1"/>
    </row>
    <row r="364" spans="6:7" x14ac:dyDescent="0.25">
      <c r="F364" s="1"/>
      <c r="G364" s="1"/>
    </row>
    <row r="365" spans="6:7" x14ac:dyDescent="0.25">
      <c r="F365" s="1"/>
      <c r="G365" s="1"/>
    </row>
    <row r="366" spans="6:7" x14ac:dyDescent="0.25">
      <c r="F366" s="1"/>
      <c r="G366" s="1"/>
    </row>
    <row r="367" spans="6:7" x14ac:dyDescent="0.25">
      <c r="F367" s="1"/>
      <c r="G367" s="1"/>
    </row>
    <row r="368" spans="6:7" x14ac:dyDescent="0.25">
      <c r="F368" s="1"/>
      <c r="G368" s="1"/>
    </row>
    <row r="369" spans="6:7" x14ac:dyDescent="0.25">
      <c r="F369" s="1"/>
      <c r="G369" s="1"/>
    </row>
    <row r="370" spans="6:7" x14ac:dyDescent="0.25">
      <c r="F370" s="1"/>
      <c r="G370" s="1"/>
    </row>
    <row r="371" spans="6:7" x14ac:dyDescent="0.25">
      <c r="F371" s="1"/>
      <c r="G371" s="1"/>
    </row>
    <row r="372" spans="6:7" x14ac:dyDescent="0.25">
      <c r="F372" s="1"/>
      <c r="G372" s="1"/>
    </row>
    <row r="373" spans="6:7" x14ac:dyDescent="0.25">
      <c r="F373" s="1"/>
      <c r="G373" s="1"/>
    </row>
    <row r="374" spans="6:7" x14ac:dyDescent="0.25">
      <c r="F374" s="1"/>
      <c r="G374" s="1"/>
    </row>
    <row r="375" spans="6:7" x14ac:dyDescent="0.25">
      <c r="F375" s="1"/>
      <c r="G375" s="1"/>
    </row>
    <row r="376" spans="6:7" x14ac:dyDescent="0.25">
      <c r="F376" s="1"/>
      <c r="G376" s="1"/>
    </row>
    <row r="377" spans="6:7" x14ac:dyDescent="0.25">
      <c r="F377" s="1"/>
      <c r="G377" s="1"/>
    </row>
    <row r="378" spans="6:7" x14ac:dyDescent="0.25">
      <c r="F378" s="1"/>
      <c r="G378" s="1"/>
    </row>
    <row r="379" spans="6:7" x14ac:dyDescent="0.25">
      <c r="F379" s="1"/>
      <c r="G379" s="1"/>
    </row>
    <row r="380" spans="6:7" x14ac:dyDescent="0.25">
      <c r="F380" s="1"/>
      <c r="G380" s="1"/>
    </row>
    <row r="381" spans="6:7" x14ac:dyDescent="0.25">
      <c r="F381" s="1"/>
      <c r="G381" s="1"/>
    </row>
    <row r="382" spans="6:7" x14ac:dyDescent="0.25">
      <c r="F382" s="1"/>
      <c r="G382" s="1"/>
    </row>
    <row r="383" spans="6:7" x14ac:dyDescent="0.25">
      <c r="F383" s="1"/>
      <c r="G383" s="1"/>
    </row>
    <row r="384" spans="6:7" x14ac:dyDescent="0.25">
      <c r="F384" s="1"/>
      <c r="G384" s="1"/>
    </row>
    <row r="385" spans="6:7" x14ac:dyDescent="0.25">
      <c r="F385" s="1"/>
      <c r="G385" s="1"/>
    </row>
    <row r="386" spans="6:7" x14ac:dyDescent="0.25">
      <c r="F386" s="1"/>
      <c r="G386" s="1"/>
    </row>
    <row r="387" spans="6:7" x14ac:dyDescent="0.25">
      <c r="F387" s="1"/>
      <c r="G387" s="1"/>
    </row>
    <row r="388" spans="6:7" x14ac:dyDescent="0.25">
      <c r="F388" s="1"/>
      <c r="G388" s="1"/>
    </row>
    <row r="389" spans="6:7" x14ac:dyDescent="0.25">
      <c r="F389" s="1"/>
      <c r="G389" s="1"/>
    </row>
    <row r="390" spans="6:7" x14ac:dyDescent="0.25">
      <c r="F390" s="1"/>
      <c r="G390" s="1"/>
    </row>
    <row r="391" spans="6:7" x14ac:dyDescent="0.25">
      <c r="F391" s="1"/>
      <c r="G391" s="1"/>
    </row>
    <row r="392" spans="6:7" x14ac:dyDescent="0.25">
      <c r="F392" s="1"/>
      <c r="G392" s="1"/>
    </row>
    <row r="393" spans="6:7" x14ac:dyDescent="0.25">
      <c r="F393" s="1"/>
      <c r="G393" s="1"/>
    </row>
    <row r="394" spans="6:7" x14ac:dyDescent="0.25">
      <c r="F394" s="1"/>
      <c r="G394" s="1"/>
    </row>
    <row r="395" spans="6:7" x14ac:dyDescent="0.25">
      <c r="F395" s="1"/>
      <c r="G395" s="1"/>
    </row>
    <row r="396" spans="6:7" x14ac:dyDescent="0.25">
      <c r="F396" s="1"/>
      <c r="G396" s="1"/>
    </row>
    <row r="397" spans="6:7" x14ac:dyDescent="0.25">
      <c r="F397" s="1"/>
      <c r="G397" s="1"/>
    </row>
    <row r="398" spans="6:7" x14ac:dyDescent="0.25">
      <c r="F398" s="1"/>
      <c r="G398" s="1"/>
    </row>
    <row r="399" spans="6:7" x14ac:dyDescent="0.25">
      <c r="F399" s="1"/>
      <c r="G399" s="1"/>
    </row>
    <row r="400" spans="6:7" x14ac:dyDescent="0.25">
      <c r="F400" s="1"/>
      <c r="G400" s="1"/>
    </row>
    <row r="401" spans="6:7" x14ac:dyDescent="0.25">
      <c r="F401" s="1"/>
      <c r="G401" s="1"/>
    </row>
    <row r="402" spans="6:7" x14ac:dyDescent="0.25">
      <c r="F402" s="1"/>
      <c r="G402" s="1"/>
    </row>
    <row r="403" spans="6:7" x14ac:dyDescent="0.25">
      <c r="F403" s="1"/>
      <c r="G403" s="1"/>
    </row>
    <row r="404" spans="6:7" x14ac:dyDescent="0.25">
      <c r="F404" s="1"/>
      <c r="G404" s="1"/>
    </row>
    <row r="405" spans="6:7" x14ac:dyDescent="0.25">
      <c r="F405" s="1"/>
      <c r="G405" s="1"/>
    </row>
    <row r="406" spans="6:7" x14ac:dyDescent="0.25">
      <c r="F406" s="1"/>
      <c r="G406" s="1"/>
    </row>
    <row r="407" spans="6:7" x14ac:dyDescent="0.25">
      <c r="F407" s="1"/>
      <c r="G407" s="1"/>
    </row>
    <row r="408" spans="6:7" x14ac:dyDescent="0.25">
      <c r="F408" s="1"/>
      <c r="G408" s="1"/>
    </row>
    <row r="409" spans="6:7" x14ac:dyDescent="0.25">
      <c r="F409" s="1"/>
      <c r="G409" s="1"/>
    </row>
    <row r="410" spans="6:7" x14ac:dyDescent="0.25">
      <c r="F410" s="1"/>
      <c r="G410" s="1"/>
    </row>
    <row r="411" spans="6:7" x14ac:dyDescent="0.25">
      <c r="F411" s="1"/>
      <c r="G411" s="1"/>
    </row>
    <row r="412" spans="6:7" x14ac:dyDescent="0.25">
      <c r="F412" s="1"/>
      <c r="G412" s="1"/>
    </row>
    <row r="413" spans="6:7" x14ac:dyDescent="0.25">
      <c r="F413" s="1"/>
      <c r="G413" s="1"/>
    </row>
    <row r="414" spans="6:7" x14ac:dyDescent="0.25">
      <c r="F414" s="1"/>
      <c r="G414" s="1"/>
    </row>
    <row r="415" spans="6:7" x14ac:dyDescent="0.25">
      <c r="F415" s="1"/>
      <c r="G415" s="1"/>
    </row>
    <row r="416" spans="6:7" x14ac:dyDescent="0.25">
      <c r="F416" s="1"/>
      <c r="G416" s="1"/>
    </row>
    <row r="417" spans="6:7" x14ac:dyDescent="0.25">
      <c r="F417" s="1"/>
      <c r="G417" s="1"/>
    </row>
    <row r="418" spans="6:7" x14ac:dyDescent="0.25">
      <c r="F418" s="1"/>
      <c r="G418" s="1"/>
    </row>
    <row r="419" spans="6:7" x14ac:dyDescent="0.25">
      <c r="F419" s="1"/>
      <c r="G419" s="1"/>
    </row>
    <row r="420" spans="6:7" x14ac:dyDescent="0.25">
      <c r="F420" s="1"/>
      <c r="G420" s="1"/>
    </row>
    <row r="421" spans="6:7" x14ac:dyDescent="0.25">
      <c r="F421" s="1"/>
      <c r="G421" s="1"/>
    </row>
    <row r="422" spans="6:7" x14ac:dyDescent="0.25">
      <c r="F422" s="1"/>
      <c r="G422" s="1"/>
    </row>
    <row r="423" spans="6:7" x14ac:dyDescent="0.25">
      <c r="F423" s="1"/>
      <c r="G423" s="1"/>
    </row>
    <row r="424" spans="6:7" x14ac:dyDescent="0.25">
      <c r="F424" s="1"/>
      <c r="G424" s="1"/>
    </row>
    <row r="425" spans="6:7" x14ac:dyDescent="0.25">
      <c r="F425" s="1"/>
      <c r="G425" s="1"/>
    </row>
    <row r="426" spans="6:7" x14ac:dyDescent="0.25">
      <c r="F426" s="1"/>
      <c r="G426" s="1"/>
    </row>
    <row r="427" spans="6:7" x14ac:dyDescent="0.25">
      <c r="F427" s="1"/>
      <c r="G427" s="1"/>
    </row>
    <row r="428" spans="6:7" x14ac:dyDescent="0.25">
      <c r="F428" s="1"/>
      <c r="G428" s="1"/>
    </row>
    <row r="429" spans="6:7" x14ac:dyDescent="0.25">
      <c r="F429" s="1"/>
      <c r="G429" s="1"/>
    </row>
    <row r="430" spans="6:7" x14ac:dyDescent="0.25">
      <c r="F430" s="1"/>
      <c r="G430" s="1"/>
    </row>
    <row r="431" spans="6:7" x14ac:dyDescent="0.25">
      <c r="F431" s="1"/>
      <c r="G431" s="1"/>
    </row>
    <row r="432" spans="6:7" x14ac:dyDescent="0.25">
      <c r="F432" s="1"/>
      <c r="G432" s="1"/>
    </row>
    <row r="433" spans="6:7" x14ac:dyDescent="0.25">
      <c r="F433" s="1"/>
      <c r="G433" s="1"/>
    </row>
    <row r="434" spans="6:7" x14ac:dyDescent="0.25">
      <c r="F434" s="1"/>
      <c r="G434" s="1"/>
    </row>
    <row r="435" spans="6:7" x14ac:dyDescent="0.25">
      <c r="F435" s="1"/>
      <c r="G435" s="1"/>
    </row>
    <row r="436" spans="6:7" x14ac:dyDescent="0.25">
      <c r="F436" s="1"/>
      <c r="G436" s="1"/>
    </row>
    <row r="437" spans="6:7" x14ac:dyDescent="0.25">
      <c r="F437" s="1"/>
      <c r="G437" s="1"/>
    </row>
    <row r="438" spans="6:7" x14ac:dyDescent="0.25">
      <c r="F438" s="1"/>
      <c r="G438" s="1"/>
    </row>
    <row r="439" spans="6:7" x14ac:dyDescent="0.25">
      <c r="F439" s="1"/>
      <c r="G439" s="1"/>
    </row>
    <row r="440" spans="6:7" x14ac:dyDescent="0.25">
      <c r="F440" s="1"/>
      <c r="G440" s="1"/>
    </row>
    <row r="441" spans="6:7" x14ac:dyDescent="0.25">
      <c r="F441" s="1"/>
      <c r="G441" s="1"/>
    </row>
    <row r="442" spans="6:7" x14ac:dyDescent="0.25">
      <c r="F442" s="1"/>
      <c r="G442" s="1"/>
    </row>
    <row r="443" spans="6:7" x14ac:dyDescent="0.25">
      <c r="F443" s="1"/>
      <c r="G443" s="1"/>
    </row>
    <row r="444" spans="6:7" x14ac:dyDescent="0.25">
      <c r="F444" s="1"/>
      <c r="G444" s="1"/>
    </row>
    <row r="445" spans="6:7" x14ac:dyDescent="0.25">
      <c r="F445" s="1"/>
      <c r="G445" s="1"/>
    </row>
    <row r="446" spans="6:7" x14ac:dyDescent="0.25">
      <c r="F446" s="1"/>
      <c r="G446" s="1"/>
    </row>
    <row r="447" spans="6:7" x14ac:dyDescent="0.25">
      <c r="F447" s="1"/>
      <c r="G447" s="1"/>
    </row>
    <row r="448" spans="6:7" x14ac:dyDescent="0.25">
      <c r="F448" s="1"/>
      <c r="G448" s="1"/>
    </row>
    <row r="449" spans="6:7" x14ac:dyDescent="0.25">
      <c r="F449" s="1"/>
      <c r="G449" s="1"/>
    </row>
    <row r="450" spans="6:7" x14ac:dyDescent="0.25">
      <c r="F450" s="1"/>
      <c r="G450" s="1"/>
    </row>
    <row r="451" spans="6:7" x14ac:dyDescent="0.25">
      <c r="F451" s="1"/>
      <c r="G451" s="1"/>
    </row>
    <row r="452" spans="6:7" x14ac:dyDescent="0.25">
      <c r="F452" s="1"/>
      <c r="G452" s="1"/>
    </row>
    <row r="453" spans="6:7" x14ac:dyDescent="0.25">
      <c r="F453" s="1"/>
      <c r="G453" s="1"/>
    </row>
    <row r="454" spans="6:7" x14ac:dyDescent="0.25">
      <c r="F454" s="1"/>
      <c r="G454" s="1"/>
    </row>
    <row r="455" spans="6:7" x14ac:dyDescent="0.25">
      <c r="F455" s="1"/>
      <c r="G455" s="1"/>
    </row>
    <row r="456" spans="6:7" x14ac:dyDescent="0.25">
      <c r="F456" s="1"/>
      <c r="G456" s="1"/>
    </row>
    <row r="457" spans="6:7" x14ac:dyDescent="0.25">
      <c r="F457" s="1"/>
      <c r="G457" s="1"/>
    </row>
    <row r="458" spans="6:7" x14ac:dyDescent="0.25">
      <c r="F458" s="1"/>
      <c r="G458" s="1"/>
    </row>
    <row r="459" spans="6:7" x14ac:dyDescent="0.25">
      <c r="F459" s="1"/>
      <c r="G459" s="1"/>
    </row>
    <row r="460" spans="6:7" x14ac:dyDescent="0.25">
      <c r="F460" s="1"/>
      <c r="G460" s="1"/>
    </row>
    <row r="461" spans="6:7" x14ac:dyDescent="0.25">
      <c r="F461" s="1"/>
      <c r="G461" s="1"/>
    </row>
    <row r="462" spans="6:7" x14ac:dyDescent="0.25">
      <c r="F462" s="1"/>
      <c r="G462" s="1"/>
    </row>
    <row r="463" spans="6:7" x14ac:dyDescent="0.25">
      <c r="F463" s="1"/>
      <c r="G463" s="1"/>
    </row>
    <row r="464" spans="6:7" x14ac:dyDescent="0.25">
      <c r="F464" s="1"/>
      <c r="G464" s="1"/>
    </row>
    <row r="465" spans="6:7" x14ac:dyDescent="0.25">
      <c r="F465" s="1"/>
      <c r="G465" s="1"/>
    </row>
    <row r="466" spans="6:7" x14ac:dyDescent="0.25">
      <c r="F466" s="1"/>
      <c r="G466" s="1"/>
    </row>
    <row r="467" spans="6:7" x14ac:dyDescent="0.25">
      <c r="F467" s="1"/>
      <c r="G467" s="1"/>
    </row>
    <row r="468" spans="6:7" x14ac:dyDescent="0.25">
      <c r="F468" s="1"/>
      <c r="G468" s="1"/>
    </row>
    <row r="469" spans="6:7" x14ac:dyDescent="0.25">
      <c r="F469" s="1"/>
      <c r="G469" s="1"/>
    </row>
    <row r="470" spans="6:7" x14ac:dyDescent="0.25">
      <c r="F470" s="1"/>
      <c r="G470" s="1"/>
    </row>
    <row r="471" spans="6:7" x14ac:dyDescent="0.25">
      <c r="F471" s="1"/>
      <c r="G471" s="1"/>
    </row>
    <row r="472" spans="6:7" x14ac:dyDescent="0.25">
      <c r="F472" s="1"/>
      <c r="G472" s="1"/>
    </row>
    <row r="473" spans="6:7" x14ac:dyDescent="0.25">
      <c r="F473" s="1"/>
      <c r="G473" s="1"/>
    </row>
    <row r="474" spans="6:7" x14ac:dyDescent="0.25">
      <c r="F474" s="1"/>
      <c r="G474" s="1"/>
    </row>
    <row r="475" spans="6:7" x14ac:dyDescent="0.25">
      <c r="F475" s="1"/>
      <c r="G475" s="1"/>
    </row>
    <row r="476" spans="6:7" x14ac:dyDescent="0.25">
      <c r="F476" s="1"/>
      <c r="G476" s="1"/>
    </row>
    <row r="477" spans="6:7" x14ac:dyDescent="0.25">
      <c r="F477" s="1"/>
      <c r="G477" s="1"/>
    </row>
    <row r="478" spans="6:7" x14ac:dyDescent="0.25">
      <c r="F478" s="1"/>
      <c r="G478" s="1"/>
    </row>
    <row r="479" spans="6:7" x14ac:dyDescent="0.25">
      <c r="F479" s="1"/>
      <c r="G479" s="1"/>
    </row>
    <row r="480" spans="6:7" x14ac:dyDescent="0.25">
      <c r="F480" s="1"/>
      <c r="G480" s="1"/>
    </row>
    <row r="481" spans="6:7" x14ac:dyDescent="0.25">
      <c r="F481" s="1"/>
      <c r="G481" s="1"/>
    </row>
    <row r="482" spans="6:7" x14ac:dyDescent="0.25">
      <c r="F482" s="1"/>
      <c r="G482" s="1"/>
    </row>
    <row r="483" spans="6:7" x14ac:dyDescent="0.25">
      <c r="F483" s="1"/>
      <c r="G483" s="1"/>
    </row>
    <row r="484" spans="6:7" x14ac:dyDescent="0.25">
      <c r="F484" s="1"/>
      <c r="G484" s="1"/>
    </row>
    <row r="485" spans="6:7" x14ac:dyDescent="0.25">
      <c r="F485" s="1"/>
      <c r="G485" s="1"/>
    </row>
    <row r="486" spans="6:7" x14ac:dyDescent="0.25">
      <c r="F486" s="1"/>
      <c r="G486" s="1"/>
    </row>
    <row r="487" spans="6:7" x14ac:dyDescent="0.25">
      <c r="F487" s="1"/>
      <c r="G487" s="1"/>
    </row>
    <row r="488" spans="6:7" x14ac:dyDescent="0.25">
      <c r="F488" s="1"/>
      <c r="G488" s="1"/>
    </row>
    <row r="489" spans="6:7" x14ac:dyDescent="0.25">
      <c r="F489" s="1"/>
      <c r="G489" s="1"/>
    </row>
    <row r="490" spans="6:7" x14ac:dyDescent="0.25">
      <c r="F490" s="1"/>
      <c r="G490" s="1"/>
    </row>
    <row r="491" spans="6:7" x14ac:dyDescent="0.25">
      <c r="F491" s="1"/>
      <c r="G491" s="1"/>
    </row>
    <row r="492" spans="6:7" x14ac:dyDescent="0.25">
      <c r="F492" s="1"/>
      <c r="G492" s="1"/>
    </row>
    <row r="493" spans="6:7" x14ac:dyDescent="0.25">
      <c r="F493" s="1"/>
      <c r="G493" s="1"/>
    </row>
    <row r="494" spans="6:7" x14ac:dyDescent="0.25">
      <c r="F494" s="1"/>
      <c r="G494" s="1"/>
    </row>
    <row r="495" spans="6:7" x14ac:dyDescent="0.25">
      <c r="F495" s="1"/>
      <c r="G495" s="1"/>
    </row>
    <row r="496" spans="6:7" x14ac:dyDescent="0.25">
      <c r="F496" s="1"/>
      <c r="G496" s="1"/>
    </row>
    <row r="497" spans="6:7" x14ac:dyDescent="0.25">
      <c r="F497" s="1"/>
      <c r="G497" s="1"/>
    </row>
    <row r="498" spans="6:7" x14ac:dyDescent="0.25">
      <c r="F498" s="1"/>
      <c r="G498" s="1"/>
    </row>
    <row r="499" spans="6:7" x14ac:dyDescent="0.25">
      <c r="F499" s="1"/>
      <c r="G499" s="1"/>
    </row>
    <row r="500" spans="6:7" x14ac:dyDescent="0.25">
      <c r="F500" s="1"/>
      <c r="G500" s="1"/>
    </row>
    <row r="501" spans="6:7" x14ac:dyDescent="0.25">
      <c r="F501" s="1"/>
      <c r="G501" s="1"/>
    </row>
    <row r="502" spans="6:7" x14ac:dyDescent="0.25">
      <c r="F502" s="1"/>
      <c r="G502" s="1"/>
    </row>
    <row r="503" spans="6:7" x14ac:dyDescent="0.25">
      <c r="F503" s="1"/>
      <c r="G503" s="1"/>
    </row>
    <row r="504" spans="6:7" x14ac:dyDescent="0.25">
      <c r="F504" s="1"/>
      <c r="G504" s="1"/>
    </row>
    <row r="505" spans="6:7" x14ac:dyDescent="0.25">
      <c r="F505" s="1"/>
      <c r="G505" s="1"/>
    </row>
    <row r="506" spans="6:7" x14ac:dyDescent="0.25">
      <c r="F506" s="1"/>
      <c r="G506" s="1"/>
    </row>
    <row r="507" spans="6:7" x14ac:dyDescent="0.25">
      <c r="F507" s="1"/>
      <c r="G507" s="1"/>
    </row>
    <row r="508" spans="6:7" x14ac:dyDescent="0.25">
      <c r="F508" s="1"/>
      <c r="G508" s="1"/>
    </row>
    <row r="509" spans="6:7" x14ac:dyDescent="0.25">
      <c r="F509" s="1"/>
      <c r="G509" s="1"/>
    </row>
    <row r="510" spans="6:7" x14ac:dyDescent="0.25">
      <c r="F510" s="1"/>
      <c r="G510" s="1"/>
    </row>
    <row r="511" spans="6:7" x14ac:dyDescent="0.25">
      <c r="F511" s="1"/>
      <c r="G511" s="1"/>
    </row>
    <row r="512" spans="6:7" x14ac:dyDescent="0.25">
      <c r="F512" s="1"/>
      <c r="G512" s="1"/>
    </row>
    <row r="513" spans="6:7" x14ac:dyDescent="0.25">
      <c r="F513" s="1"/>
      <c r="G513" s="1"/>
    </row>
    <row r="514" spans="6:7" x14ac:dyDescent="0.25">
      <c r="F514" s="1"/>
      <c r="G514" s="1"/>
    </row>
    <row r="515" spans="6:7" x14ac:dyDescent="0.25">
      <c r="F515" s="1"/>
      <c r="G515" s="1"/>
    </row>
    <row r="516" spans="6:7" x14ac:dyDescent="0.25">
      <c r="F516" s="1"/>
      <c r="G516" s="1"/>
    </row>
    <row r="517" spans="6:7" x14ac:dyDescent="0.25">
      <c r="F517" s="1"/>
      <c r="G517" s="1"/>
    </row>
    <row r="518" spans="6:7" x14ac:dyDescent="0.25">
      <c r="F518" s="1"/>
      <c r="G518" s="1"/>
    </row>
    <row r="519" spans="6:7" x14ac:dyDescent="0.25">
      <c r="F519" s="1"/>
      <c r="G519" s="1"/>
    </row>
    <row r="520" spans="6:7" x14ac:dyDescent="0.25">
      <c r="F520" s="1"/>
      <c r="G520" s="1"/>
    </row>
    <row r="521" spans="6:7" x14ac:dyDescent="0.25">
      <c r="F521" s="1"/>
      <c r="G521" s="1"/>
    </row>
    <row r="522" spans="6:7" x14ac:dyDescent="0.25">
      <c r="F522" s="1"/>
      <c r="G522" s="1"/>
    </row>
    <row r="523" spans="6:7" x14ac:dyDescent="0.25">
      <c r="F523" s="1"/>
      <c r="G523" s="1"/>
    </row>
    <row r="524" spans="6:7" x14ac:dyDescent="0.25">
      <c r="F524" s="1"/>
      <c r="G524" s="1"/>
    </row>
    <row r="525" spans="6:7" x14ac:dyDescent="0.25">
      <c r="F525" s="1"/>
      <c r="G525" s="1"/>
    </row>
    <row r="526" spans="6:7" x14ac:dyDescent="0.25">
      <c r="F526" s="1"/>
      <c r="G526" s="1"/>
    </row>
    <row r="527" spans="6:7" x14ac:dyDescent="0.25">
      <c r="F527" s="1"/>
      <c r="G527" s="1"/>
    </row>
    <row r="528" spans="6:7" x14ac:dyDescent="0.25">
      <c r="F528" s="1"/>
      <c r="G528" s="1"/>
    </row>
    <row r="529" spans="6:7" x14ac:dyDescent="0.25">
      <c r="F529" s="1"/>
      <c r="G529" s="1"/>
    </row>
    <row r="530" spans="6:7" x14ac:dyDescent="0.25">
      <c r="F530" s="1"/>
      <c r="G530" s="1"/>
    </row>
    <row r="531" spans="6:7" x14ac:dyDescent="0.25">
      <c r="F531" s="1"/>
      <c r="G531" s="1"/>
    </row>
    <row r="532" spans="6:7" x14ac:dyDescent="0.25">
      <c r="F532" s="1"/>
      <c r="G532" s="1"/>
    </row>
    <row r="533" spans="6:7" x14ac:dyDescent="0.25">
      <c r="F533" s="1"/>
      <c r="G533" s="1"/>
    </row>
    <row r="534" spans="6:7" x14ac:dyDescent="0.25">
      <c r="F534" s="1"/>
      <c r="G534" s="1"/>
    </row>
    <row r="535" spans="6:7" x14ac:dyDescent="0.25">
      <c r="F535" s="1"/>
      <c r="G535" s="1"/>
    </row>
    <row r="536" spans="6:7" x14ac:dyDescent="0.25">
      <c r="F536" s="1"/>
      <c r="G536" s="1"/>
    </row>
    <row r="537" spans="6:7" x14ac:dyDescent="0.25">
      <c r="F537" s="1"/>
      <c r="G537" s="1"/>
    </row>
    <row r="538" spans="6:7" x14ac:dyDescent="0.25">
      <c r="F538" s="1"/>
      <c r="G538" s="1"/>
    </row>
    <row r="539" spans="6:7" x14ac:dyDescent="0.25">
      <c r="F539" s="1"/>
      <c r="G539" s="1"/>
    </row>
    <row r="540" spans="6:7" x14ac:dyDescent="0.25">
      <c r="F540" s="1"/>
      <c r="G540" s="1"/>
    </row>
    <row r="541" spans="6:7" x14ac:dyDescent="0.25">
      <c r="F541" s="1"/>
      <c r="G541" s="1"/>
    </row>
    <row r="542" spans="6:7" x14ac:dyDescent="0.25">
      <c r="F542" s="1"/>
      <c r="G542" s="1"/>
    </row>
    <row r="543" spans="6:7" x14ac:dyDescent="0.25">
      <c r="F543" s="1"/>
      <c r="G543" s="1"/>
    </row>
    <row r="544" spans="6:7" x14ac:dyDescent="0.25">
      <c r="F544" s="1"/>
      <c r="G544" s="1"/>
    </row>
    <row r="545" spans="6:7" x14ac:dyDescent="0.25">
      <c r="F545" s="1"/>
      <c r="G545" s="1"/>
    </row>
    <row r="546" spans="6:7" x14ac:dyDescent="0.25">
      <c r="F546" s="1"/>
      <c r="G546" s="1"/>
    </row>
    <row r="547" spans="6:7" x14ac:dyDescent="0.25">
      <c r="F547" s="1"/>
      <c r="G547" s="1"/>
    </row>
    <row r="548" spans="6:7" x14ac:dyDescent="0.25">
      <c r="F548" s="1"/>
      <c r="G548" s="1"/>
    </row>
    <row r="549" spans="6:7" x14ac:dyDescent="0.25">
      <c r="F549" s="1"/>
      <c r="G549" s="1"/>
    </row>
    <row r="550" spans="6:7" x14ac:dyDescent="0.25">
      <c r="F550" s="1"/>
      <c r="G550" s="1"/>
    </row>
    <row r="551" spans="6:7" x14ac:dyDescent="0.25">
      <c r="F551" s="1"/>
      <c r="G551" s="1"/>
    </row>
    <row r="552" spans="6:7" x14ac:dyDescent="0.25">
      <c r="F552" s="1"/>
      <c r="G552" s="1"/>
    </row>
    <row r="553" spans="6:7" x14ac:dyDescent="0.25">
      <c r="F553" s="1"/>
      <c r="G553" s="1"/>
    </row>
    <row r="554" spans="6:7" x14ac:dyDescent="0.25">
      <c r="F554" s="1"/>
      <c r="G554" s="1"/>
    </row>
    <row r="555" spans="6:7" x14ac:dyDescent="0.25">
      <c r="F555" s="1"/>
      <c r="G555" s="1"/>
    </row>
    <row r="556" spans="6:7" x14ac:dyDescent="0.25">
      <c r="F556" s="1"/>
      <c r="G556" s="1"/>
    </row>
    <row r="557" spans="6:7" x14ac:dyDescent="0.25">
      <c r="F557" s="1"/>
      <c r="G557" s="1"/>
    </row>
    <row r="558" spans="6:7" x14ac:dyDescent="0.25">
      <c r="F558" s="1"/>
      <c r="G558" s="1"/>
    </row>
    <row r="559" spans="6:7" x14ac:dyDescent="0.25">
      <c r="F559" s="1"/>
      <c r="G559" s="1"/>
    </row>
    <row r="560" spans="6:7" x14ac:dyDescent="0.25">
      <c r="F560" s="1"/>
      <c r="G560" s="1"/>
    </row>
    <row r="561" spans="6:7" x14ac:dyDescent="0.25">
      <c r="F561" s="1"/>
      <c r="G561" s="1"/>
    </row>
    <row r="562" spans="6:7" x14ac:dyDescent="0.25">
      <c r="F562" s="1"/>
      <c r="G562" s="1"/>
    </row>
    <row r="563" spans="6:7" x14ac:dyDescent="0.25">
      <c r="F563" s="1"/>
      <c r="G563" s="1"/>
    </row>
    <row r="564" spans="6:7" x14ac:dyDescent="0.25">
      <c r="F564" s="1"/>
      <c r="G564" s="1"/>
    </row>
    <row r="565" spans="6:7" x14ac:dyDescent="0.25">
      <c r="F565" s="1"/>
      <c r="G565" s="1"/>
    </row>
    <row r="566" spans="6:7" x14ac:dyDescent="0.25">
      <c r="F566" s="1"/>
      <c r="G566" s="1"/>
    </row>
    <row r="567" spans="6:7" x14ac:dyDescent="0.25">
      <c r="F567" s="1"/>
      <c r="G567" s="1"/>
    </row>
    <row r="568" spans="6:7" x14ac:dyDescent="0.25">
      <c r="F568" s="1"/>
      <c r="G568" s="1"/>
    </row>
    <row r="569" spans="6:7" x14ac:dyDescent="0.25">
      <c r="F569" s="1"/>
      <c r="G569" s="1"/>
    </row>
    <row r="570" spans="6:7" x14ac:dyDescent="0.25">
      <c r="F570" s="1"/>
      <c r="G570" s="1"/>
    </row>
    <row r="571" spans="6:7" x14ac:dyDescent="0.25">
      <c r="F571" s="1"/>
      <c r="G571" s="1"/>
    </row>
    <row r="572" spans="6:7" x14ac:dyDescent="0.25">
      <c r="F572" s="1"/>
      <c r="G572" s="1"/>
    </row>
    <row r="573" spans="6:7" x14ac:dyDescent="0.25">
      <c r="F573" s="1"/>
      <c r="G573" s="1"/>
    </row>
    <row r="574" spans="6:7" x14ac:dyDescent="0.25">
      <c r="F574" s="1"/>
      <c r="G574" s="1"/>
    </row>
    <row r="575" spans="6:7" x14ac:dyDescent="0.25">
      <c r="F575" s="1"/>
      <c r="G575" s="1"/>
    </row>
    <row r="576" spans="6:7" x14ac:dyDescent="0.25">
      <c r="F576" s="1"/>
      <c r="G576" s="1"/>
    </row>
    <row r="577" spans="6:7" x14ac:dyDescent="0.25">
      <c r="F577" s="1"/>
      <c r="G577" s="1"/>
    </row>
    <row r="578" spans="6:7" x14ac:dyDescent="0.25">
      <c r="F578" s="1"/>
      <c r="G578" s="1"/>
    </row>
    <row r="579" spans="6:7" x14ac:dyDescent="0.25">
      <c r="F579" s="1"/>
      <c r="G579" s="1"/>
    </row>
    <row r="580" spans="6:7" x14ac:dyDescent="0.25">
      <c r="F580" s="1"/>
      <c r="G580" s="1"/>
    </row>
    <row r="581" spans="6:7" x14ac:dyDescent="0.25">
      <c r="F581" s="1"/>
      <c r="G581" s="1"/>
    </row>
    <row r="582" spans="6:7" x14ac:dyDescent="0.25">
      <c r="F582" s="1"/>
      <c r="G582" s="1"/>
    </row>
    <row r="583" spans="6:7" x14ac:dyDescent="0.25">
      <c r="F583" s="1"/>
      <c r="G583" s="1"/>
    </row>
    <row r="584" spans="6:7" x14ac:dyDescent="0.25">
      <c r="F584" s="1"/>
      <c r="G584" s="1"/>
    </row>
    <row r="585" spans="6:7" x14ac:dyDescent="0.25">
      <c r="F585" s="1"/>
      <c r="G585" s="1"/>
    </row>
    <row r="586" spans="6:7" x14ac:dyDescent="0.25">
      <c r="F586" s="1"/>
      <c r="G586" s="1"/>
    </row>
    <row r="587" spans="6:7" x14ac:dyDescent="0.25">
      <c r="F587" s="1"/>
      <c r="G587" s="1"/>
    </row>
    <row r="588" spans="6:7" x14ac:dyDescent="0.25">
      <c r="F588" s="1"/>
      <c r="G588" s="1"/>
    </row>
    <row r="589" spans="6:7" x14ac:dyDescent="0.25">
      <c r="F589" s="1"/>
      <c r="G589" s="1"/>
    </row>
    <row r="590" spans="6:7" x14ac:dyDescent="0.25">
      <c r="F590" s="1"/>
      <c r="G590" s="1"/>
    </row>
    <row r="591" spans="6:7" x14ac:dyDescent="0.25">
      <c r="F591" s="1"/>
      <c r="G591" s="1"/>
    </row>
    <row r="592" spans="6:7" x14ac:dyDescent="0.25">
      <c r="F592" s="1"/>
      <c r="G592" s="1"/>
    </row>
    <row r="593" spans="6:7" x14ac:dyDescent="0.25">
      <c r="F593" s="1"/>
      <c r="G593" s="1"/>
    </row>
    <row r="594" spans="6:7" x14ac:dyDescent="0.25">
      <c r="F594" s="1"/>
      <c r="G594" s="1"/>
    </row>
    <row r="595" spans="6:7" x14ac:dyDescent="0.25">
      <c r="F595" s="1"/>
      <c r="G595" s="1"/>
    </row>
    <row r="596" spans="6:7" x14ac:dyDescent="0.25">
      <c r="F596" s="1"/>
      <c r="G596" s="1"/>
    </row>
    <row r="597" spans="6:7" x14ac:dyDescent="0.25">
      <c r="F597" s="1"/>
      <c r="G597" s="1"/>
    </row>
    <row r="598" spans="6:7" x14ac:dyDescent="0.25">
      <c r="F598" s="1"/>
      <c r="G598" s="1"/>
    </row>
    <row r="599" spans="6:7" x14ac:dyDescent="0.25">
      <c r="F599" s="1"/>
      <c r="G599" s="1"/>
    </row>
    <row r="600" spans="6:7" x14ac:dyDescent="0.25">
      <c r="F600" s="1"/>
      <c r="G600" s="1"/>
    </row>
    <row r="601" spans="6:7" x14ac:dyDescent="0.25">
      <c r="F601" s="1"/>
      <c r="G601" s="1"/>
    </row>
    <row r="602" spans="6:7" x14ac:dyDescent="0.25">
      <c r="F602" s="1"/>
      <c r="G602" s="1"/>
    </row>
    <row r="603" spans="6:7" x14ac:dyDescent="0.25">
      <c r="F603" s="1"/>
      <c r="G603" s="1"/>
    </row>
    <row r="604" spans="6:7" x14ac:dyDescent="0.25">
      <c r="F604" s="1"/>
      <c r="G604" s="1"/>
    </row>
    <row r="605" spans="6:7" x14ac:dyDescent="0.25">
      <c r="F605" s="1"/>
      <c r="G605" s="1"/>
    </row>
    <row r="606" spans="6:7" x14ac:dyDescent="0.25">
      <c r="F606" s="1"/>
      <c r="G606" s="1"/>
    </row>
    <row r="607" spans="6:7" x14ac:dyDescent="0.25">
      <c r="F607" s="1"/>
      <c r="G607" s="1"/>
    </row>
    <row r="608" spans="6:7" x14ac:dyDescent="0.25">
      <c r="F608" s="1"/>
      <c r="G608" s="1"/>
    </row>
    <row r="609" spans="6:7" x14ac:dyDescent="0.25">
      <c r="F609" s="1"/>
      <c r="G609" s="1"/>
    </row>
    <row r="610" spans="6:7" x14ac:dyDescent="0.25">
      <c r="F610" s="1"/>
      <c r="G610" s="1"/>
    </row>
    <row r="611" spans="6:7" x14ac:dyDescent="0.25">
      <c r="F611" s="1"/>
      <c r="G611" s="1"/>
    </row>
    <row r="612" spans="6:7" x14ac:dyDescent="0.25">
      <c r="F612" s="1"/>
      <c r="G612" s="1"/>
    </row>
    <row r="613" spans="6:7" x14ac:dyDescent="0.25">
      <c r="F613" s="1"/>
      <c r="G613" s="1"/>
    </row>
    <row r="614" spans="6:7" x14ac:dyDescent="0.25">
      <c r="F614" s="1"/>
      <c r="G614" s="1"/>
    </row>
    <row r="615" spans="6:7" x14ac:dyDescent="0.25">
      <c r="F615" s="1"/>
      <c r="G615" s="1"/>
    </row>
    <row r="616" spans="6:7" x14ac:dyDescent="0.25">
      <c r="F616" s="1"/>
      <c r="G616" s="1"/>
    </row>
    <row r="617" spans="6:7" x14ac:dyDescent="0.25">
      <c r="F617" s="1"/>
      <c r="G617" s="1"/>
    </row>
    <row r="618" spans="6:7" x14ac:dyDescent="0.25">
      <c r="F618" s="1"/>
      <c r="G618" s="1"/>
    </row>
    <row r="619" spans="6:7" x14ac:dyDescent="0.25">
      <c r="F619" s="1"/>
      <c r="G619" s="1"/>
    </row>
    <row r="620" spans="6:7" x14ac:dyDescent="0.25">
      <c r="F620" s="1"/>
      <c r="G620" s="1"/>
    </row>
    <row r="621" spans="6:7" x14ac:dyDescent="0.25">
      <c r="F621" s="1"/>
      <c r="G621" s="1"/>
    </row>
    <row r="622" spans="6:7" x14ac:dyDescent="0.25">
      <c r="F622" s="1"/>
      <c r="G622" s="1"/>
    </row>
    <row r="623" spans="6:7" x14ac:dyDescent="0.25">
      <c r="F623" s="1"/>
      <c r="G623" s="1"/>
    </row>
    <row r="624" spans="6:7" x14ac:dyDescent="0.25">
      <c r="F624" s="1"/>
      <c r="G624" s="1"/>
    </row>
    <row r="625" spans="6:7" x14ac:dyDescent="0.25">
      <c r="F625" s="1"/>
      <c r="G625" s="1"/>
    </row>
    <row r="626" spans="6:7" x14ac:dyDescent="0.25">
      <c r="F626" s="1"/>
      <c r="G626" s="1"/>
    </row>
    <row r="627" spans="6:7" x14ac:dyDescent="0.25">
      <c r="F627" s="1"/>
      <c r="G627" s="1"/>
    </row>
    <row r="628" spans="6:7" x14ac:dyDescent="0.25">
      <c r="F628" s="1"/>
      <c r="G628" s="1"/>
    </row>
    <row r="629" spans="6:7" x14ac:dyDescent="0.25">
      <c r="F629" s="1"/>
      <c r="G629" s="1"/>
    </row>
    <row r="630" spans="6:7" x14ac:dyDescent="0.25">
      <c r="F630" s="1"/>
      <c r="G630" s="1"/>
    </row>
    <row r="631" spans="6:7" x14ac:dyDescent="0.25">
      <c r="F631" s="1"/>
      <c r="G631" s="1"/>
    </row>
    <row r="632" spans="6:7" x14ac:dyDescent="0.25">
      <c r="F632" s="1"/>
      <c r="G632" s="1"/>
    </row>
    <row r="633" spans="6:7" x14ac:dyDescent="0.25">
      <c r="F633" s="1"/>
      <c r="G633" s="1"/>
    </row>
    <row r="634" spans="6:7" x14ac:dyDescent="0.25">
      <c r="F634" s="1"/>
      <c r="G634" s="1"/>
    </row>
    <row r="635" spans="6:7" x14ac:dyDescent="0.25">
      <c r="F635" s="1"/>
      <c r="G635" s="1"/>
    </row>
    <row r="636" spans="6:7" x14ac:dyDescent="0.25">
      <c r="F636" s="1"/>
      <c r="G636" s="1"/>
    </row>
    <row r="637" spans="6:7" x14ac:dyDescent="0.25">
      <c r="F637" s="1"/>
      <c r="G637" s="1"/>
    </row>
    <row r="638" spans="6:7" x14ac:dyDescent="0.25">
      <c r="F638" s="1"/>
      <c r="G638" s="1"/>
    </row>
    <row r="639" spans="6:7" x14ac:dyDescent="0.25">
      <c r="F639" s="1"/>
      <c r="G639" s="1"/>
    </row>
    <row r="640" spans="6:7" x14ac:dyDescent="0.25">
      <c r="F640" s="1"/>
      <c r="G640" s="1"/>
    </row>
    <row r="641" spans="6:7" x14ac:dyDescent="0.25">
      <c r="F641" s="1"/>
      <c r="G641" s="1"/>
    </row>
    <row r="642" spans="6:7" x14ac:dyDescent="0.25">
      <c r="F642" s="1"/>
      <c r="G642" s="1"/>
    </row>
    <row r="643" spans="6:7" x14ac:dyDescent="0.25">
      <c r="F643" s="1"/>
      <c r="G643" s="1"/>
    </row>
    <row r="644" spans="6:7" x14ac:dyDescent="0.25">
      <c r="F644" s="1"/>
      <c r="G644" s="1"/>
    </row>
    <row r="645" spans="6:7" x14ac:dyDescent="0.25">
      <c r="F645" s="1"/>
      <c r="G645" s="1"/>
    </row>
    <row r="646" spans="6:7" x14ac:dyDescent="0.25">
      <c r="F646" s="1"/>
      <c r="G646" s="1"/>
    </row>
    <row r="647" spans="6:7" x14ac:dyDescent="0.25">
      <c r="F647" s="1"/>
      <c r="G647" s="1"/>
    </row>
    <row r="648" spans="6:7" x14ac:dyDescent="0.25">
      <c r="F648" s="1"/>
      <c r="G648" s="1"/>
    </row>
    <row r="649" spans="6:7" x14ac:dyDescent="0.25">
      <c r="F649" s="1"/>
      <c r="G649" s="1"/>
    </row>
    <row r="650" spans="6:7" x14ac:dyDescent="0.25">
      <c r="F650" s="1"/>
      <c r="G650" s="1"/>
    </row>
    <row r="651" spans="6:7" x14ac:dyDescent="0.25">
      <c r="F651" s="1"/>
      <c r="G651" s="1"/>
    </row>
    <row r="652" spans="6:7" x14ac:dyDescent="0.25">
      <c r="F652" s="1"/>
      <c r="G652" s="1"/>
    </row>
    <row r="653" spans="6:7" x14ac:dyDescent="0.25">
      <c r="F653" s="1"/>
      <c r="G653" s="1"/>
    </row>
    <row r="654" spans="6:7" x14ac:dyDescent="0.25">
      <c r="F654" s="1"/>
      <c r="G654" s="1"/>
    </row>
    <row r="655" spans="6:7" x14ac:dyDescent="0.25">
      <c r="F655" s="1"/>
      <c r="G655" s="1"/>
    </row>
    <row r="656" spans="6:7" x14ac:dyDescent="0.25">
      <c r="F656" s="1"/>
      <c r="G656" s="1"/>
    </row>
    <row r="657" spans="6:7" x14ac:dyDescent="0.25">
      <c r="F657" s="1"/>
      <c r="G657" s="1"/>
    </row>
    <row r="658" spans="6:7" x14ac:dyDescent="0.25">
      <c r="F658" s="1"/>
      <c r="G658" s="1"/>
    </row>
    <row r="659" spans="6:7" x14ac:dyDescent="0.25">
      <c r="F659" s="1"/>
      <c r="G659" s="1"/>
    </row>
    <row r="660" spans="6:7" x14ac:dyDescent="0.25">
      <c r="F660" s="1"/>
      <c r="G660" s="1"/>
    </row>
    <row r="661" spans="6:7" x14ac:dyDescent="0.25">
      <c r="F661" s="1"/>
      <c r="G661" s="1"/>
    </row>
    <row r="662" spans="6:7" x14ac:dyDescent="0.25">
      <c r="F662" s="1"/>
      <c r="G662" s="1"/>
    </row>
    <row r="663" spans="6:7" x14ac:dyDescent="0.25">
      <c r="F663" s="1"/>
      <c r="G663" s="1"/>
    </row>
    <row r="664" spans="6:7" x14ac:dyDescent="0.25">
      <c r="F664" s="1"/>
      <c r="G664" s="1"/>
    </row>
    <row r="665" spans="6:7" x14ac:dyDescent="0.25">
      <c r="F665" s="1"/>
      <c r="G665" s="1"/>
    </row>
    <row r="666" spans="6:7" x14ac:dyDescent="0.25">
      <c r="F666" s="1"/>
      <c r="G666" s="1"/>
    </row>
    <row r="667" spans="6:7" x14ac:dyDescent="0.25">
      <c r="F667" s="1"/>
      <c r="G667" s="1"/>
    </row>
    <row r="668" spans="6:7" x14ac:dyDescent="0.25">
      <c r="F668" s="1"/>
      <c r="G668" s="1"/>
    </row>
    <row r="669" spans="6:7" x14ac:dyDescent="0.25">
      <c r="F669" s="1"/>
      <c r="G669" s="1"/>
    </row>
    <row r="670" spans="6:7" x14ac:dyDescent="0.25">
      <c r="F670" s="1"/>
      <c r="G670" s="1"/>
    </row>
    <row r="671" spans="6:7" x14ac:dyDescent="0.25">
      <c r="F671" s="1"/>
      <c r="G671" s="1"/>
    </row>
    <row r="672" spans="6:7" x14ac:dyDescent="0.25">
      <c r="F672" s="1"/>
      <c r="G672" s="1"/>
    </row>
    <row r="673" spans="6:7" x14ac:dyDescent="0.25">
      <c r="F673" s="1"/>
      <c r="G673" s="1"/>
    </row>
    <row r="674" spans="6:7" x14ac:dyDescent="0.25">
      <c r="F674" s="1"/>
      <c r="G674" s="1"/>
    </row>
    <row r="675" spans="6:7" x14ac:dyDescent="0.25">
      <c r="F675" s="1"/>
      <c r="G675" s="1"/>
    </row>
    <row r="676" spans="6:7" x14ac:dyDescent="0.25">
      <c r="F676" s="1"/>
      <c r="G676" s="1"/>
    </row>
    <row r="677" spans="6:7" x14ac:dyDescent="0.25">
      <c r="F677" s="1"/>
      <c r="G677" s="1"/>
    </row>
    <row r="678" spans="6:7" x14ac:dyDescent="0.25">
      <c r="F678" s="1"/>
      <c r="G678" s="1"/>
    </row>
    <row r="679" spans="6:7" x14ac:dyDescent="0.25">
      <c r="F679" s="1"/>
      <c r="G679" s="1"/>
    </row>
    <row r="680" spans="6:7" x14ac:dyDescent="0.25">
      <c r="F680" s="1"/>
      <c r="G680" s="1"/>
    </row>
    <row r="681" spans="6:7" x14ac:dyDescent="0.25">
      <c r="F681" s="1"/>
      <c r="G681" s="1"/>
    </row>
    <row r="682" spans="6:7" x14ac:dyDescent="0.25">
      <c r="F682" s="1"/>
      <c r="G682" s="1"/>
    </row>
    <row r="683" spans="6:7" x14ac:dyDescent="0.25">
      <c r="F683" s="1"/>
      <c r="G683" s="1"/>
    </row>
    <row r="684" spans="6:7" x14ac:dyDescent="0.25">
      <c r="F684" s="1"/>
      <c r="G684" s="1"/>
    </row>
    <row r="685" spans="6:7" x14ac:dyDescent="0.25">
      <c r="F685" s="1"/>
      <c r="G685" s="1"/>
    </row>
    <row r="686" spans="6:7" x14ac:dyDescent="0.25">
      <c r="F686" s="1"/>
      <c r="G686" s="1"/>
    </row>
    <row r="687" spans="6:7" x14ac:dyDescent="0.25">
      <c r="F687" s="1"/>
      <c r="G687" s="1"/>
    </row>
    <row r="688" spans="6:7" x14ac:dyDescent="0.25">
      <c r="F688" s="1"/>
      <c r="G688" s="1"/>
    </row>
    <row r="689" spans="6:7" x14ac:dyDescent="0.25">
      <c r="F689" s="1"/>
      <c r="G689" s="1"/>
    </row>
    <row r="690" spans="6:7" x14ac:dyDescent="0.25">
      <c r="F690" s="1"/>
      <c r="G690" s="1"/>
    </row>
    <row r="691" spans="6:7" x14ac:dyDescent="0.25">
      <c r="F691" s="1"/>
      <c r="G691" s="1"/>
    </row>
    <row r="692" spans="6:7" x14ac:dyDescent="0.25">
      <c r="F692" s="1"/>
      <c r="G692" s="1"/>
    </row>
    <row r="693" spans="6:7" x14ac:dyDescent="0.25">
      <c r="F693" s="1"/>
      <c r="G693" s="1"/>
    </row>
    <row r="694" spans="6:7" x14ac:dyDescent="0.25">
      <c r="F694" s="1"/>
      <c r="G694" s="1"/>
    </row>
    <row r="695" spans="6:7" x14ac:dyDescent="0.25">
      <c r="F695" s="1"/>
      <c r="G695" s="1"/>
    </row>
    <row r="696" spans="6:7" x14ac:dyDescent="0.25">
      <c r="F696" s="1"/>
      <c r="G696" s="1"/>
    </row>
    <row r="697" spans="6:7" x14ac:dyDescent="0.25">
      <c r="F697" s="1"/>
      <c r="G697" s="1"/>
    </row>
    <row r="698" spans="6:7" x14ac:dyDescent="0.25">
      <c r="F698" s="1"/>
      <c r="G698" s="1"/>
    </row>
    <row r="699" spans="6:7" x14ac:dyDescent="0.25">
      <c r="F699" s="1"/>
      <c r="G699" s="1"/>
    </row>
    <row r="700" spans="6:7" x14ac:dyDescent="0.25">
      <c r="F700" s="1"/>
      <c r="G700" s="1"/>
    </row>
    <row r="701" spans="6:7" x14ac:dyDescent="0.25">
      <c r="F701" s="1"/>
      <c r="G701" s="1"/>
    </row>
    <row r="702" spans="6:7" x14ac:dyDescent="0.25">
      <c r="F702" s="1"/>
      <c r="G702" s="1"/>
    </row>
    <row r="703" spans="6:7" x14ac:dyDescent="0.25">
      <c r="F703" s="1"/>
      <c r="G703" s="1"/>
    </row>
    <row r="704" spans="6:7" x14ac:dyDescent="0.25">
      <c r="F704" s="1"/>
      <c r="G704" s="1"/>
    </row>
    <row r="705" spans="6:7" x14ac:dyDescent="0.25">
      <c r="F705" s="1"/>
      <c r="G705" s="1"/>
    </row>
    <row r="706" spans="6:7" x14ac:dyDescent="0.25">
      <c r="F706" s="1"/>
      <c r="G706" s="1"/>
    </row>
    <row r="707" spans="6:7" x14ac:dyDescent="0.25">
      <c r="F707" s="1"/>
      <c r="G707" s="1"/>
    </row>
    <row r="708" spans="6:7" x14ac:dyDescent="0.25">
      <c r="F708" s="1"/>
      <c r="G708" s="1"/>
    </row>
    <row r="709" spans="6:7" x14ac:dyDescent="0.25">
      <c r="F709" s="1"/>
      <c r="G709" s="1"/>
    </row>
    <row r="710" spans="6:7" x14ac:dyDescent="0.25">
      <c r="F710" s="1"/>
      <c r="G710" s="1"/>
    </row>
    <row r="711" spans="6:7" x14ac:dyDescent="0.25">
      <c r="F711" s="1"/>
      <c r="G711" s="1"/>
    </row>
    <row r="712" spans="6:7" x14ac:dyDescent="0.25">
      <c r="F712" s="1"/>
      <c r="G712" s="1"/>
    </row>
    <row r="713" spans="6:7" x14ac:dyDescent="0.25">
      <c r="F713" s="1"/>
      <c r="G713" s="1"/>
    </row>
    <row r="714" spans="6:7" x14ac:dyDescent="0.25">
      <c r="F714" s="1"/>
      <c r="G714" s="1"/>
    </row>
    <row r="715" spans="6:7" x14ac:dyDescent="0.25">
      <c r="F715" s="1"/>
      <c r="G715" s="1"/>
    </row>
    <row r="716" spans="6:7" x14ac:dyDescent="0.25">
      <c r="F716" s="1"/>
      <c r="G716" s="1"/>
    </row>
    <row r="717" spans="6:7" x14ac:dyDescent="0.25">
      <c r="F717" s="1"/>
      <c r="G717" s="1"/>
    </row>
    <row r="718" spans="6:7" x14ac:dyDescent="0.25">
      <c r="F718" s="1"/>
      <c r="G718" s="1"/>
    </row>
    <row r="719" spans="6:7" x14ac:dyDescent="0.25">
      <c r="F719" s="1"/>
      <c r="G719" s="1"/>
    </row>
    <row r="720" spans="6:7" x14ac:dyDescent="0.25">
      <c r="F720" s="1"/>
      <c r="G720" s="1"/>
    </row>
    <row r="721" spans="6:7" x14ac:dyDescent="0.25">
      <c r="F721" s="1"/>
      <c r="G721" s="1"/>
    </row>
    <row r="722" spans="6:7" x14ac:dyDescent="0.25">
      <c r="F722" s="1"/>
      <c r="G722" s="1"/>
    </row>
    <row r="723" spans="6:7" x14ac:dyDescent="0.25">
      <c r="F723" s="1"/>
      <c r="G723" s="1"/>
    </row>
    <row r="724" spans="6:7" x14ac:dyDescent="0.25">
      <c r="F724" s="1"/>
      <c r="G724" s="1"/>
    </row>
    <row r="725" spans="6:7" x14ac:dyDescent="0.25">
      <c r="F725" s="1"/>
      <c r="G725" s="1"/>
    </row>
    <row r="726" spans="6:7" x14ac:dyDescent="0.25">
      <c r="F726" s="1"/>
      <c r="G726" s="1"/>
    </row>
    <row r="727" spans="6:7" x14ac:dyDescent="0.25">
      <c r="F727" s="1"/>
      <c r="G727" s="1"/>
    </row>
    <row r="728" spans="6:7" x14ac:dyDescent="0.25">
      <c r="F728" s="1"/>
      <c r="G728" s="1"/>
    </row>
    <row r="729" spans="6:7" x14ac:dyDescent="0.25">
      <c r="F729" s="1"/>
      <c r="G729" s="1"/>
    </row>
    <row r="730" spans="6:7" x14ac:dyDescent="0.25">
      <c r="F730" s="1"/>
      <c r="G730" s="1"/>
    </row>
    <row r="731" spans="6:7" x14ac:dyDescent="0.25">
      <c r="F731" s="1"/>
      <c r="G731" s="1"/>
    </row>
    <row r="732" spans="6:7" x14ac:dyDescent="0.25">
      <c r="F732" s="1"/>
      <c r="G732" s="1"/>
    </row>
    <row r="733" spans="6:7" x14ac:dyDescent="0.25">
      <c r="F733" s="1"/>
      <c r="G733" s="1"/>
    </row>
    <row r="734" spans="6:7" x14ac:dyDescent="0.25">
      <c r="F734" s="1"/>
      <c r="G734" s="1"/>
    </row>
    <row r="735" spans="6:7" x14ac:dyDescent="0.25">
      <c r="F735" s="1"/>
      <c r="G735" s="1"/>
    </row>
    <row r="736" spans="6:7" x14ac:dyDescent="0.25">
      <c r="F736" s="1"/>
      <c r="G736" s="1"/>
    </row>
    <row r="737" spans="6:7" x14ac:dyDescent="0.25">
      <c r="F737" s="1"/>
      <c r="G737" s="1"/>
    </row>
    <row r="738" spans="6:7" x14ac:dyDescent="0.25">
      <c r="F738" s="1"/>
      <c r="G738" s="1"/>
    </row>
    <row r="739" spans="6:7" x14ac:dyDescent="0.25">
      <c r="F739" s="1"/>
      <c r="G739" s="1"/>
    </row>
    <row r="740" spans="6:7" x14ac:dyDescent="0.25">
      <c r="F740" s="1"/>
      <c r="G740" s="1"/>
    </row>
    <row r="741" spans="6:7" x14ac:dyDescent="0.25">
      <c r="F741" s="1"/>
      <c r="G741" s="1"/>
    </row>
    <row r="742" spans="6:7" x14ac:dyDescent="0.25">
      <c r="F742" s="1"/>
      <c r="G742" s="1"/>
    </row>
    <row r="743" spans="6:7" x14ac:dyDescent="0.25">
      <c r="F743" s="1"/>
      <c r="G743" s="1"/>
    </row>
    <row r="744" spans="6:7" x14ac:dyDescent="0.25">
      <c r="F744" s="1"/>
      <c r="G744" s="1"/>
    </row>
    <row r="745" spans="6:7" x14ac:dyDescent="0.25">
      <c r="F745" s="1"/>
      <c r="G745" s="1"/>
    </row>
    <row r="746" spans="6:7" x14ac:dyDescent="0.25">
      <c r="F746" s="1"/>
      <c r="G746" s="1"/>
    </row>
    <row r="747" spans="6:7" x14ac:dyDescent="0.25">
      <c r="F747" s="1"/>
      <c r="G747" s="1"/>
    </row>
    <row r="748" spans="6:7" x14ac:dyDescent="0.25">
      <c r="F748" s="1"/>
      <c r="G748" s="1"/>
    </row>
    <row r="749" spans="6:7" x14ac:dyDescent="0.25">
      <c r="F749" s="1"/>
      <c r="G749" s="1"/>
    </row>
    <row r="750" spans="6:7" x14ac:dyDescent="0.25">
      <c r="F750" s="1"/>
      <c r="G750" s="1"/>
    </row>
    <row r="751" spans="6:7" x14ac:dyDescent="0.25">
      <c r="F751" s="1"/>
      <c r="G751" s="1"/>
    </row>
    <row r="752" spans="6:7" x14ac:dyDescent="0.25">
      <c r="F752" s="1"/>
      <c r="G752" s="1"/>
    </row>
    <row r="753" spans="6:7" x14ac:dyDescent="0.25">
      <c r="F753" s="1"/>
      <c r="G753" s="1"/>
    </row>
    <row r="754" spans="6:7" x14ac:dyDescent="0.25">
      <c r="F754" s="1"/>
      <c r="G754" s="1"/>
    </row>
    <row r="755" spans="6:7" x14ac:dyDescent="0.25">
      <c r="F755" s="1"/>
      <c r="G755" s="1"/>
    </row>
    <row r="756" spans="6:7" x14ac:dyDescent="0.25">
      <c r="F756" s="1"/>
      <c r="G756" s="1"/>
    </row>
    <row r="757" spans="6:7" x14ac:dyDescent="0.25">
      <c r="F757" s="1"/>
      <c r="G757" s="1"/>
    </row>
    <row r="758" spans="6:7" x14ac:dyDescent="0.25">
      <c r="F758" s="1"/>
      <c r="G758" s="1"/>
    </row>
    <row r="759" spans="6:7" x14ac:dyDescent="0.25">
      <c r="F759" s="1"/>
      <c r="G759" s="1"/>
    </row>
    <row r="760" spans="6:7" x14ac:dyDescent="0.25">
      <c r="F760" s="1"/>
      <c r="G760" s="1"/>
    </row>
    <row r="761" spans="6:7" x14ac:dyDescent="0.25">
      <c r="F761" s="1"/>
      <c r="G761" s="1"/>
    </row>
    <row r="762" spans="6:7" x14ac:dyDescent="0.25">
      <c r="F762" s="1"/>
      <c r="G762" s="1"/>
    </row>
    <row r="763" spans="6:7" x14ac:dyDescent="0.25">
      <c r="F763" s="1"/>
      <c r="G763" s="1"/>
    </row>
    <row r="764" spans="6:7" x14ac:dyDescent="0.25">
      <c r="F764" s="1"/>
      <c r="G764" s="1"/>
    </row>
    <row r="765" spans="6:7" x14ac:dyDescent="0.25">
      <c r="F765" s="1"/>
      <c r="G765" s="1"/>
    </row>
    <row r="766" spans="6:7" x14ac:dyDescent="0.25">
      <c r="F766" s="1"/>
      <c r="G766" s="1"/>
    </row>
    <row r="767" spans="6:7" x14ac:dyDescent="0.25">
      <c r="F767" s="1"/>
      <c r="G767" s="1"/>
    </row>
    <row r="768" spans="6:7" x14ac:dyDescent="0.25">
      <c r="F768" s="1"/>
      <c r="G768" s="1"/>
    </row>
    <row r="769" spans="6:7" x14ac:dyDescent="0.25">
      <c r="F769" s="1"/>
      <c r="G769" s="1"/>
    </row>
    <row r="770" spans="6:7" x14ac:dyDescent="0.25">
      <c r="F770" s="1"/>
      <c r="G770" s="1"/>
    </row>
    <row r="771" spans="6:7" x14ac:dyDescent="0.25">
      <c r="F771" s="1"/>
      <c r="G771" s="1"/>
    </row>
  </sheetData>
  <sortState xmlns:xlrd2="http://schemas.microsoft.com/office/spreadsheetml/2017/richdata2" ref="A24:AD42">
    <sortCondition descending="1" ref="J24:J42"/>
  </sortState>
  <mergeCells count="7">
    <mergeCell ref="AE21:AI22"/>
    <mergeCell ref="Z21:AD22"/>
    <mergeCell ref="D2:E2"/>
    <mergeCell ref="F21:J22"/>
    <mergeCell ref="K21:O22"/>
    <mergeCell ref="P21:T22"/>
    <mergeCell ref="U21:Y22"/>
  </mergeCells>
  <pageMargins left="0.84" right="0.25" top="0.75" bottom="0.75" header="0.3" footer="0.3"/>
  <pageSetup paperSize="9" scale="95" orientation="landscape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252BDB-623A-4364-AA9E-28EA14C54E27}">
  <dimension ref="A2:J18"/>
  <sheetViews>
    <sheetView workbookViewId="0">
      <selection activeCell="A2" sqref="A2:D16"/>
    </sheetView>
  </sheetViews>
  <sheetFormatPr defaultRowHeight="13" x14ac:dyDescent="0.3"/>
  <cols>
    <col min="1" max="1" width="8.7265625" style="413" customWidth="1"/>
    <col min="2" max="2" width="16.7265625" style="413" bestFit="1" customWidth="1"/>
    <col min="3" max="3" width="9.7265625" style="413" bestFit="1" customWidth="1"/>
    <col min="4" max="4" width="9.54296875" style="427" bestFit="1" customWidth="1"/>
    <col min="6" max="6" width="8.7265625" style="417"/>
    <col min="8" max="8" width="8.7265625" style="417"/>
    <col min="10" max="10" width="8.7265625" style="417"/>
  </cols>
  <sheetData>
    <row r="2" spans="1:10" x14ac:dyDescent="0.3">
      <c r="B2" s="256" t="s">
        <v>1724</v>
      </c>
    </row>
    <row r="3" spans="1:10" ht="13.5" thickBot="1" x14ac:dyDescent="0.35">
      <c r="C3" s="541" t="s">
        <v>1720</v>
      </c>
      <c r="D3" s="541"/>
      <c r="E3" s="540" t="s">
        <v>1722</v>
      </c>
      <c r="F3" s="540"/>
      <c r="G3" s="540" t="s">
        <v>1723</v>
      </c>
      <c r="H3" s="540"/>
      <c r="I3" s="540" t="s">
        <v>1725</v>
      </c>
      <c r="J3" s="540"/>
    </row>
    <row r="4" spans="1:10" ht="13.5" thickBot="1" x14ac:dyDescent="0.35">
      <c r="A4" s="431" t="s">
        <v>1711</v>
      </c>
      <c r="B4" s="434" t="s">
        <v>508</v>
      </c>
      <c r="C4" s="431" t="s">
        <v>1720</v>
      </c>
      <c r="D4" s="428" t="s">
        <v>1721</v>
      </c>
      <c r="E4" s="257" t="s">
        <v>1712</v>
      </c>
      <c r="F4" s="418" t="s">
        <v>1713</v>
      </c>
      <c r="G4" s="257" t="s">
        <v>1712</v>
      </c>
      <c r="H4" s="418" t="s">
        <v>1713</v>
      </c>
      <c r="I4" s="257" t="s">
        <v>1712</v>
      </c>
      <c r="J4" s="418" t="s">
        <v>1713</v>
      </c>
    </row>
    <row r="5" spans="1:10" x14ac:dyDescent="0.3">
      <c r="A5" s="546">
        <v>1</v>
      </c>
      <c r="B5" s="547" t="s">
        <v>1635</v>
      </c>
      <c r="C5" s="548">
        <v>46</v>
      </c>
      <c r="D5" s="549">
        <v>529.6</v>
      </c>
      <c r="E5" s="260"/>
      <c r="F5" s="419"/>
      <c r="G5" s="260"/>
      <c r="H5" s="419"/>
      <c r="I5" s="260"/>
      <c r="J5" s="419"/>
    </row>
    <row r="6" spans="1:10" x14ac:dyDescent="0.3">
      <c r="A6" s="550">
        <v>2</v>
      </c>
      <c r="B6" s="551" t="s">
        <v>1714</v>
      </c>
      <c r="C6" s="552">
        <v>30</v>
      </c>
      <c r="D6" s="553">
        <v>417.4</v>
      </c>
      <c r="E6" s="261"/>
      <c r="F6" s="420"/>
      <c r="G6" s="261"/>
      <c r="H6" s="420"/>
      <c r="I6" s="261"/>
      <c r="J6" s="420"/>
    </row>
    <row r="7" spans="1:10" x14ac:dyDescent="0.3">
      <c r="A7" s="550">
        <v>3</v>
      </c>
      <c r="B7" s="551" t="s">
        <v>1706</v>
      </c>
      <c r="C7" s="552">
        <v>33</v>
      </c>
      <c r="D7" s="553">
        <v>361.5</v>
      </c>
      <c r="E7" s="261"/>
      <c r="F7" s="420"/>
      <c r="G7" s="261"/>
      <c r="H7" s="420"/>
      <c r="I7" s="261"/>
      <c r="J7" s="420"/>
    </row>
    <row r="8" spans="1:10" x14ac:dyDescent="0.3">
      <c r="A8" s="435">
        <v>4</v>
      </c>
      <c r="B8" s="436" t="s">
        <v>1632</v>
      </c>
      <c r="C8" s="432">
        <v>26</v>
      </c>
      <c r="D8" s="429">
        <v>328.9</v>
      </c>
      <c r="E8" s="261"/>
      <c r="F8" s="420"/>
      <c r="G8" s="261"/>
      <c r="H8" s="420"/>
      <c r="I8" s="261"/>
      <c r="J8" s="420"/>
    </row>
    <row r="9" spans="1:10" x14ac:dyDescent="0.3">
      <c r="A9" s="435">
        <v>5</v>
      </c>
      <c r="B9" s="436" t="s">
        <v>1636</v>
      </c>
      <c r="C9" s="432">
        <v>20</v>
      </c>
      <c r="D9" s="429">
        <v>287.8</v>
      </c>
      <c r="E9" s="261"/>
      <c r="F9" s="420"/>
      <c r="G9" s="261"/>
      <c r="H9" s="420"/>
      <c r="I9" s="261"/>
      <c r="J9" s="420"/>
    </row>
    <row r="10" spans="1:10" x14ac:dyDescent="0.3">
      <c r="A10" s="435">
        <v>6</v>
      </c>
      <c r="B10" s="436" t="s">
        <v>1634</v>
      </c>
      <c r="C10" s="432">
        <v>20</v>
      </c>
      <c r="D10" s="429">
        <v>282.7</v>
      </c>
      <c r="E10" s="261"/>
      <c r="F10" s="420"/>
      <c r="G10" s="261"/>
      <c r="H10" s="420"/>
      <c r="I10" s="261"/>
      <c r="J10" s="420"/>
    </row>
    <row r="11" spans="1:10" x14ac:dyDescent="0.3">
      <c r="A11" s="435">
        <v>7</v>
      </c>
      <c r="B11" s="436" t="s">
        <v>1637</v>
      </c>
      <c r="C11" s="432">
        <v>20</v>
      </c>
      <c r="D11" s="429">
        <v>247.2</v>
      </c>
      <c r="E11" s="261"/>
      <c r="F11" s="420"/>
      <c r="G11" s="261"/>
      <c r="H11" s="420"/>
      <c r="I11" s="261"/>
      <c r="J11" s="420"/>
    </row>
    <row r="12" spans="1:10" x14ac:dyDescent="0.3">
      <c r="A12" s="435">
        <v>8</v>
      </c>
      <c r="B12" s="436" t="s">
        <v>1638</v>
      </c>
      <c r="C12" s="432">
        <v>17</v>
      </c>
      <c r="D12" s="429">
        <v>198.3</v>
      </c>
      <c r="E12" s="261"/>
      <c r="F12" s="420"/>
      <c r="G12" s="261"/>
      <c r="H12" s="420"/>
      <c r="I12" s="261"/>
      <c r="J12" s="420"/>
    </row>
    <row r="13" spans="1:10" x14ac:dyDescent="0.3">
      <c r="A13" s="435">
        <v>9</v>
      </c>
      <c r="B13" s="436" t="s">
        <v>1708</v>
      </c>
      <c r="C13" s="432">
        <v>15</v>
      </c>
      <c r="D13" s="429">
        <v>158</v>
      </c>
      <c r="E13" s="261"/>
      <c r="F13" s="420"/>
      <c r="G13" s="261"/>
      <c r="H13" s="420"/>
      <c r="I13" s="261"/>
      <c r="J13" s="420"/>
    </row>
    <row r="14" spans="1:10" x14ac:dyDescent="0.3">
      <c r="A14" s="435">
        <v>10</v>
      </c>
      <c r="B14" s="436" t="s">
        <v>1709</v>
      </c>
      <c r="C14" s="432">
        <v>16</v>
      </c>
      <c r="D14" s="429">
        <v>153.80000000000001</v>
      </c>
      <c r="E14" s="261"/>
      <c r="F14" s="420"/>
      <c r="G14" s="261"/>
      <c r="H14" s="420"/>
      <c r="I14" s="261"/>
      <c r="J14" s="420"/>
    </row>
    <row r="15" spans="1:10" x14ac:dyDescent="0.3">
      <c r="A15" s="435">
        <v>11</v>
      </c>
      <c r="B15" s="436" t="s">
        <v>1633</v>
      </c>
      <c r="C15" s="432">
        <v>12</v>
      </c>
      <c r="D15" s="429">
        <v>147.6</v>
      </c>
      <c r="E15" s="261"/>
      <c r="F15" s="420"/>
      <c r="G15" s="261"/>
      <c r="H15" s="420"/>
      <c r="I15" s="261"/>
      <c r="J15" s="420"/>
    </row>
    <row r="16" spans="1:10" ht="13.5" thickBot="1" x14ac:dyDescent="0.35">
      <c r="A16" s="437">
        <v>12</v>
      </c>
      <c r="B16" s="438" t="s">
        <v>1707</v>
      </c>
      <c r="C16" s="433">
        <v>11</v>
      </c>
      <c r="D16" s="430">
        <v>42.1</v>
      </c>
      <c r="E16" s="425"/>
      <c r="F16" s="426"/>
      <c r="G16" s="425"/>
      <c r="H16" s="426"/>
      <c r="I16" s="425"/>
      <c r="J16" s="426"/>
    </row>
    <row r="18" spans="3:5" x14ac:dyDescent="0.3">
      <c r="C18" s="413">
        <f>SUM(C5:C17)</f>
        <v>266</v>
      </c>
      <c r="D18" s="427">
        <f>SUM(D5:D17)</f>
        <v>3154.9</v>
      </c>
      <c r="E18" s="417"/>
    </row>
  </sheetData>
  <autoFilter ref="A4:J4" xr:uid="{AB252BDB-623A-4364-AA9E-28EA14C54E27}">
    <sortState xmlns:xlrd2="http://schemas.microsoft.com/office/spreadsheetml/2017/richdata2" ref="A5:J16">
      <sortCondition descending="1" ref="D4"/>
    </sortState>
  </autoFilter>
  <sortState xmlns:xlrd2="http://schemas.microsoft.com/office/spreadsheetml/2017/richdata2" ref="B5:J16">
    <sortCondition descending="1" ref="D5:D16"/>
  </sortState>
  <mergeCells count="4">
    <mergeCell ref="E3:F3"/>
    <mergeCell ref="G3:H3"/>
    <mergeCell ref="I3:J3"/>
    <mergeCell ref="C3:D3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5DBEFF-E7C1-4BAC-B1F6-007F179FF029}">
  <dimension ref="A2:M932"/>
  <sheetViews>
    <sheetView zoomScaleNormal="100" zoomScaleSheetLayoutView="75" workbookViewId="0">
      <selection activeCell="A2" sqref="A2:I28"/>
    </sheetView>
  </sheetViews>
  <sheetFormatPr defaultColWidth="10.54296875" defaultRowHeight="11.5" x14ac:dyDescent="0.25"/>
  <cols>
    <col min="1" max="1" width="13.7265625" style="1" customWidth="1"/>
    <col min="2" max="2" width="16.81640625" style="1" bestFit="1" customWidth="1"/>
    <col min="3" max="3" width="17.54296875" style="1" bestFit="1" customWidth="1"/>
    <col min="4" max="4" width="18.453125" style="1" bestFit="1" customWidth="1"/>
    <col min="5" max="5" width="6.26953125" style="1" bestFit="1" customWidth="1"/>
    <col min="6" max="6" width="6.26953125" style="29" bestFit="1" customWidth="1"/>
    <col min="7" max="7" width="7.08984375" style="30" bestFit="1" customWidth="1"/>
    <col min="8" max="8" width="5.1796875" style="8" bestFit="1" customWidth="1"/>
    <col min="9" max="9" width="5.1796875" style="31" bestFit="1" customWidth="1"/>
    <col min="10" max="14" width="10.54296875" style="1"/>
    <col min="15" max="15" width="15" style="1" bestFit="1" customWidth="1"/>
    <col min="16" max="16384" width="10.54296875" style="1"/>
  </cols>
  <sheetData>
    <row r="2" spans="1:13" x14ac:dyDescent="0.25">
      <c r="D2" s="539" t="s">
        <v>1715</v>
      </c>
      <c r="E2" s="539"/>
      <c r="F2" s="525" t="str">
        <f>Individuals!F2</f>
        <v>Gus Day 3</v>
      </c>
      <c r="G2" s="526"/>
      <c r="H2" s="526"/>
      <c r="I2" s="526"/>
    </row>
    <row r="3" spans="1:13" x14ac:dyDescent="0.25">
      <c r="A3" s="476" t="s">
        <v>504</v>
      </c>
      <c r="B3" s="477" t="s">
        <v>1601</v>
      </c>
      <c r="C3" s="33"/>
      <c r="G3" s="32"/>
    </row>
    <row r="4" spans="1:13" x14ac:dyDescent="0.25">
      <c r="G4" s="32"/>
    </row>
    <row r="5" spans="1:13" s="34" customFormat="1" ht="12.5" x14ac:dyDescent="0.25">
      <c r="A5" s="477"/>
      <c r="B5" s="477"/>
      <c r="C5" s="477"/>
      <c r="D5" s="477"/>
      <c r="E5" s="478" t="s">
        <v>518</v>
      </c>
      <c r="F5" s="479"/>
      <c r="G5" s="479"/>
      <c r="H5" s="479"/>
      <c r="I5"/>
    </row>
    <row r="6" spans="1:13" s="35" customFormat="1" ht="34.5" x14ac:dyDescent="0.25">
      <c r="A6" s="480" t="s">
        <v>507</v>
      </c>
      <c r="B6" s="480" t="s">
        <v>1</v>
      </c>
      <c r="C6" s="480" t="s">
        <v>2</v>
      </c>
      <c r="D6" s="480" t="s">
        <v>508</v>
      </c>
      <c r="E6" s="481" t="s">
        <v>519</v>
      </c>
      <c r="F6" s="482" t="s">
        <v>520</v>
      </c>
      <c r="G6" s="482" t="s">
        <v>515</v>
      </c>
      <c r="H6" s="482" t="s">
        <v>516</v>
      </c>
      <c r="I6"/>
    </row>
    <row r="7" spans="1:13" ht="12.5" x14ac:dyDescent="0.25">
      <c r="A7" s="477" t="s">
        <v>1252</v>
      </c>
      <c r="B7" s="477" t="s">
        <v>1271</v>
      </c>
      <c r="C7" s="477" t="s">
        <v>260</v>
      </c>
      <c r="D7" s="477" t="s">
        <v>1632</v>
      </c>
      <c r="E7" s="483"/>
      <c r="F7" s="543">
        <v>7</v>
      </c>
      <c r="G7" s="484">
        <v>87.9</v>
      </c>
      <c r="H7" s="484">
        <v>87.9</v>
      </c>
      <c r="I7"/>
    </row>
    <row r="8" spans="1:13" ht="12.5" x14ac:dyDescent="0.25">
      <c r="A8" s="477" t="s">
        <v>2179</v>
      </c>
      <c r="B8" s="477" t="s">
        <v>2183</v>
      </c>
      <c r="C8" s="477" t="s">
        <v>2187</v>
      </c>
      <c r="D8" s="477" t="s">
        <v>1714</v>
      </c>
      <c r="E8" s="485"/>
      <c r="F8" s="544">
        <v>6</v>
      </c>
      <c r="G8" s="486">
        <v>84.6</v>
      </c>
      <c r="H8" s="486">
        <v>84.6</v>
      </c>
      <c r="I8"/>
      <c r="K8" s="266"/>
      <c r="L8" s="266"/>
      <c r="M8" s="266"/>
    </row>
    <row r="9" spans="1:13" ht="12.5" x14ac:dyDescent="0.25">
      <c r="A9" s="477" t="s">
        <v>617</v>
      </c>
      <c r="B9" s="477" t="s">
        <v>374</v>
      </c>
      <c r="C9" s="477" t="s">
        <v>373</v>
      </c>
      <c r="D9" s="477" t="s">
        <v>1632</v>
      </c>
      <c r="E9" s="485"/>
      <c r="F9" s="544">
        <v>4</v>
      </c>
      <c r="G9" s="486">
        <v>75.800000000000011</v>
      </c>
      <c r="H9" s="486">
        <v>75.800000000000011</v>
      </c>
      <c r="I9"/>
      <c r="K9" s="266"/>
      <c r="L9" s="266"/>
      <c r="M9" s="266"/>
    </row>
    <row r="10" spans="1:13" ht="12.5" x14ac:dyDescent="0.25">
      <c r="A10" s="477" t="s">
        <v>2180</v>
      </c>
      <c r="B10" s="477" t="s">
        <v>2184</v>
      </c>
      <c r="C10" s="477" t="s">
        <v>2188</v>
      </c>
      <c r="D10" s="477" t="s">
        <v>1714</v>
      </c>
      <c r="E10" s="485"/>
      <c r="F10" s="544">
        <v>6</v>
      </c>
      <c r="G10" s="486">
        <v>75.2</v>
      </c>
      <c r="H10" s="486">
        <v>75.2</v>
      </c>
      <c r="I10"/>
    </row>
    <row r="11" spans="1:13" ht="12.5" x14ac:dyDescent="0.25">
      <c r="A11" s="477" t="s">
        <v>2177</v>
      </c>
      <c r="B11" s="477" t="s">
        <v>424</v>
      </c>
      <c r="C11" s="477" t="s">
        <v>2185</v>
      </c>
      <c r="D11" s="477" t="s">
        <v>1714</v>
      </c>
      <c r="E11" s="485"/>
      <c r="F11" s="544">
        <v>5</v>
      </c>
      <c r="G11" s="486">
        <v>69.3</v>
      </c>
      <c r="H11" s="486">
        <v>69.3</v>
      </c>
      <c r="I11"/>
    </row>
    <row r="12" spans="1:13" ht="12.5" x14ac:dyDescent="0.25">
      <c r="A12" s="477" t="s">
        <v>1727</v>
      </c>
      <c r="B12" s="477" t="s">
        <v>1143</v>
      </c>
      <c r="C12" s="477" t="s">
        <v>1726</v>
      </c>
      <c r="D12" s="477" t="s">
        <v>1714</v>
      </c>
      <c r="E12" s="485">
        <v>1</v>
      </c>
      <c r="F12" s="544">
        <v>4</v>
      </c>
      <c r="G12" s="486">
        <v>68.2</v>
      </c>
      <c r="H12" s="486">
        <v>68.2</v>
      </c>
      <c r="I12"/>
    </row>
    <row r="13" spans="1:13" ht="12.5" x14ac:dyDescent="0.25">
      <c r="A13" s="477" t="s">
        <v>1728</v>
      </c>
      <c r="B13" s="477" t="s">
        <v>359</v>
      </c>
      <c r="C13" s="477" t="s">
        <v>2057</v>
      </c>
      <c r="D13" s="477" t="s">
        <v>1714</v>
      </c>
      <c r="E13" s="485"/>
      <c r="F13" s="544">
        <v>5</v>
      </c>
      <c r="G13" s="486">
        <v>64.699999999999989</v>
      </c>
      <c r="H13" s="486">
        <v>64.699999999999989</v>
      </c>
      <c r="I13"/>
    </row>
    <row r="14" spans="1:13" ht="12.5" x14ac:dyDescent="0.25">
      <c r="A14" s="487" t="s">
        <v>631</v>
      </c>
      <c r="B14" s="477" t="s">
        <v>218</v>
      </c>
      <c r="C14" s="477" t="s">
        <v>250</v>
      </c>
      <c r="D14" s="477" t="s">
        <v>1632</v>
      </c>
      <c r="E14" s="485">
        <v>2</v>
      </c>
      <c r="F14" s="544">
        <v>3</v>
      </c>
      <c r="G14" s="486">
        <v>58.400000000000006</v>
      </c>
      <c r="H14" s="486">
        <v>58.400000000000006</v>
      </c>
      <c r="I14"/>
    </row>
    <row r="15" spans="1:13" ht="13" thickBot="1" x14ac:dyDescent="0.3">
      <c r="A15" s="477" t="s">
        <v>2181</v>
      </c>
      <c r="B15" s="477" t="s">
        <v>1278</v>
      </c>
      <c r="C15" s="477" t="s">
        <v>2189</v>
      </c>
      <c r="D15" s="477" t="s">
        <v>1714</v>
      </c>
      <c r="E15" s="485">
        <v>1</v>
      </c>
      <c r="F15" s="544">
        <v>2</v>
      </c>
      <c r="G15" s="486">
        <v>55.400000000000006</v>
      </c>
      <c r="H15" s="486">
        <v>55.400000000000006</v>
      </c>
      <c r="I15"/>
    </row>
    <row r="16" spans="1:13" ht="12.5" x14ac:dyDescent="0.25">
      <c r="A16" s="477" t="s">
        <v>2178</v>
      </c>
      <c r="B16" s="477" t="s">
        <v>2182</v>
      </c>
      <c r="C16" s="477" t="s">
        <v>2186</v>
      </c>
      <c r="D16" s="477" t="s">
        <v>1714</v>
      </c>
      <c r="E16" s="485"/>
      <c r="F16" s="544">
        <v>4</v>
      </c>
      <c r="G16" s="486">
        <v>52.5</v>
      </c>
      <c r="H16" s="486">
        <v>52.5</v>
      </c>
      <c r="I16"/>
    </row>
    <row r="17" spans="1:9" ht="12.5" x14ac:dyDescent="0.25">
      <c r="A17" s="477" t="s">
        <v>1556</v>
      </c>
      <c r="B17" s="477" t="s">
        <v>951</v>
      </c>
      <c r="C17" s="477" t="s">
        <v>121</v>
      </c>
      <c r="D17" s="477" t="s">
        <v>1632</v>
      </c>
      <c r="E17" s="485"/>
      <c r="F17" s="544">
        <v>3</v>
      </c>
      <c r="G17" s="486">
        <v>46</v>
      </c>
      <c r="H17" s="486">
        <v>46</v>
      </c>
      <c r="I17"/>
    </row>
    <row r="18" spans="1:9" s="47" customFormat="1" ht="12.5" x14ac:dyDescent="0.25">
      <c r="A18" s="477" t="s">
        <v>1423</v>
      </c>
      <c r="B18" s="477" t="s">
        <v>1424</v>
      </c>
      <c r="C18" s="477" t="s">
        <v>301</v>
      </c>
      <c r="D18" s="477" t="s">
        <v>1632</v>
      </c>
      <c r="E18" s="485"/>
      <c r="F18" s="544">
        <v>2</v>
      </c>
      <c r="G18" s="486">
        <v>31.5</v>
      </c>
      <c r="H18" s="486">
        <v>31.5</v>
      </c>
      <c r="I18"/>
    </row>
    <row r="19" spans="1:9" ht="12.5" x14ac:dyDescent="0.25">
      <c r="A19" s="477" t="s">
        <v>693</v>
      </c>
      <c r="B19" s="477" t="s">
        <v>82</v>
      </c>
      <c r="C19" s="477" t="s">
        <v>166</v>
      </c>
      <c r="D19" s="477" t="s">
        <v>1632</v>
      </c>
      <c r="E19" s="485"/>
      <c r="F19" s="544">
        <v>5</v>
      </c>
      <c r="G19" s="486">
        <v>29.25</v>
      </c>
      <c r="H19" s="486">
        <v>29.25</v>
      </c>
      <c r="I19"/>
    </row>
    <row r="20" spans="1:9" ht="13" thickBot="1" x14ac:dyDescent="0.3">
      <c r="A20" s="487" t="s">
        <v>653</v>
      </c>
      <c r="B20" s="477" t="s">
        <v>88</v>
      </c>
      <c r="C20" s="477" t="s">
        <v>89</v>
      </c>
      <c r="D20" s="477" t="s">
        <v>1632</v>
      </c>
      <c r="E20" s="485"/>
      <c r="F20" s="544">
        <v>3</v>
      </c>
      <c r="G20" s="486">
        <v>27.299999999999997</v>
      </c>
      <c r="H20" s="486">
        <v>27.299999999999997</v>
      </c>
      <c r="I20"/>
    </row>
    <row r="21" spans="1:9" ht="12.5" x14ac:dyDescent="0.25">
      <c r="A21" s="487" t="s">
        <v>514</v>
      </c>
      <c r="B21" s="487"/>
      <c r="C21" s="487"/>
      <c r="D21" s="487"/>
      <c r="E21" s="488">
        <v>4</v>
      </c>
      <c r="F21" s="545">
        <v>59</v>
      </c>
      <c r="G21" s="489">
        <v>826.05</v>
      </c>
      <c r="H21" s="489">
        <v>826.05</v>
      </c>
      <c r="I21"/>
    </row>
    <row r="22" spans="1:9" ht="13" thickBot="1" x14ac:dyDescent="0.3">
      <c r="A22"/>
      <c r="B22"/>
      <c r="C22" s="266"/>
      <c r="D22" s="266"/>
      <c r="E22" s="266"/>
      <c r="F22" s="1"/>
      <c r="G22" s="1"/>
      <c r="H22" s="1"/>
      <c r="I22" s="1"/>
    </row>
    <row r="23" spans="1:9" ht="13" thickTop="1" x14ac:dyDescent="0.25">
      <c r="A23" s="283" t="s">
        <v>1632</v>
      </c>
      <c r="B23" s="284">
        <v>26</v>
      </c>
      <c r="C23" s="285">
        <v>328.9</v>
      </c>
      <c r="F23" s="1"/>
      <c r="G23" s="1"/>
      <c r="H23" s="1"/>
      <c r="I23" s="1"/>
    </row>
    <row r="24" spans="1:9" ht="13.5" thickBot="1" x14ac:dyDescent="0.35">
      <c r="A24" s="463" t="s">
        <v>1714</v>
      </c>
      <c r="B24" s="464">
        <v>30</v>
      </c>
      <c r="C24" s="465">
        <v>417.4</v>
      </c>
      <c r="D24" s="263"/>
      <c r="E24" s="264"/>
      <c r="F24" s="263"/>
      <c r="G24" s="265"/>
      <c r="H24" s="263"/>
      <c r="I24" s="263"/>
    </row>
    <row r="25" spans="1:9" ht="14" thickTop="1" thickBot="1" x14ac:dyDescent="0.35">
      <c r="A25"/>
      <c r="B25" s="272"/>
      <c r="C25" s="263"/>
      <c r="D25" s="263"/>
      <c r="E25" s="264"/>
      <c r="G25" s="265"/>
      <c r="H25" s="263"/>
      <c r="I25" s="272"/>
    </row>
    <row r="26" spans="1:9" ht="13" thickBot="1" x14ac:dyDescent="0.3">
      <c r="A26" s="322" t="s">
        <v>1734</v>
      </c>
      <c r="B26" s="322" t="s">
        <v>1278</v>
      </c>
      <c r="C26" s="322" t="s">
        <v>2189</v>
      </c>
      <c r="D26" s="322" t="s">
        <v>19</v>
      </c>
      <c r="E26" s="471">
        <v>3.9</v>
      </c>
      <c r="F26"/>
      <c r="G26"/>
      <c r="H26"/>
      <c r="I26" s="1"/>
    </row>
    <row r="27" spans="1:9" ht="13" thickBot="1" x14ac:dyDescent="0.3">
      <c r="A27" s="322" t="s">
        <v>1735</v>
      </c>
      <c r="B27" s="322" t="s">
        <v>218</v>
      </c>
      <c r="C27" s="322" t="s">
        <v>250</v>
      </c>
      <c r="D27" s="322" t="s">
        <v>1353</v>
      </c>
      <c r="E27" s="471">
        <v>36.1</v>
      </c>
      <c r="F27"/>
      <c r="G27"/>
      <c r="H27"/>
      <c r="I27" s="1"/>
    </row>
    <row r="28" spans="1:9" ht="13" thickBot="1" x14ac:dyDescent="0.3">
      <c r="A28" s="472" t="s">
        <v>1968</v>
      </c>
      <c r="B28" s="472" t="s">
        <v>1271</v>
      </c>
      <c r="C28" s="472" t="s">
        <v>260</v>
      </c>
      <c r="D28" s="472"/>
      <c r="E28" s="473">
        <v>7</v>
      </c>
      <c r="F28"/>
      <c r="G28"/>
      <c r="H28"/>
      <c r="I28" s="1"/>
    </row>
    <row r="29" spans="1:9" ht="12.5" x14ac:dyDescent="0.25">
      <c r="A29"/>
      <c r="B29"/>
      <c r="C29"/>
      <c r="D29"/>
      <c r="E29"/>
      <c r="F29"/>
      <c r="G29"/>
      <c r="H29"/>
      <c r="I29"/>
    </row>
    <row r="30" spans="1:9" ht="12.5" x14ac:dyDescent="0.25">
      <c r="A30"/>
      <c r="B30"/>
      <c r="C30"/>
      <c r="D30"/>
      <c r="E30"/>
      <c r="F30"/>
      <c r="G30"/>
      <c r="H30"/>
      <c r="I30"/>
    </row>
    <row r="31" spans="1:9" ht="12.5" x14ac:dyDescent="0.25">
      <c r="A31"/>
      <c r="B31"/>
      <c r="C31"/>
      <c r="D31"/>
      <c r="E31"/>
      <c r="F31"/>
      <c r="G31"/>
      <c r="H31"/>
      <c r="I31"/>
    </row>
    <row r="32" spans="1:9" ht="12.5" x14ac:dyDescent="0.25">
      <c r="A32"/>
      <c r="B32"/>
      <c r="C32"/>
      <c r="D32"/>
      <c r="E32"/>
      <c r="F32"/>
      <c r="G32"/>
      <c r="H32"/>
      <c r="I32"/>
    </row>
    <row r="33" spans="1:9" ht="12.5" x14ac:dyDescent="0.25">
      <c r="A33"/>
      <c r="B33"/>
      <c r="C33"/>
      <c r="D33"/>
      <c r="E33"/>
      <c r="F33"/>
      <c r="G33"/>
      <c r="H33"/>
      <c r="I33"/>
    </row>
    <row r="34" spans="1:9" ht="12.5" x14ac:dyDescent="0.25">
      <c r="A34"/>
      <c r="B34"/>
      <c r="C34"/>
      <c r="D34"/>
      <c r="E34"/>
      <c r="F34"/>
      <c r="G34"/>
      <c r="H34"/>
      <c r="I34"/>
    </row>
    <row r="35" spans="1:9" ht="12.5" x14ac:dyDescent="0.25">
      <c r="A35"/>
      <c r="B35"/>
      <c r="C35"/>
      <c r="D35"/>
      <c r="E35"/>
      <c r="F35"/>
      <c r="G35"/>
      <c r="H35"/>
      <c r="I35"/>
    </row>
    <row r="36" spans="1:9" ht="12.5" x14ac:dyDescent="0.25">
      <c r="A36"/>
      <c r="B36"/>
      <c r="C36"/>
      <c r="D36"/>
      <c r="E36"/>
      <c r="F36"/>
      <c r="G36"/>
      <c r="H36"/>
      <c r="I36"/>
    </row>
    <row r="37" spans="1:9" ht="12.5" x14ac:dyDescent="0.25">
      <c r="A37"/>
      <c r="B37"/>
      <c r="C37"/>
      <c r="D37"/>
      <c r="E37"/>
      <c r="F37"/>
      <c r="G37"/>
      <c r="H37"/>
      <c r="I37"/>
    </row>
    <row r="38" spans="1:9" ht="12.5" x14ac:dyDescent="0.25">
      <c r="A38"/>
      <c r="B38"/>
      <c r="C38"/>
      <c r="D38"/>
      <c r="E38"/>
      <c r="F38"/>
      <c r="G38"/>
      <c r="H38"/>
      <c r="I38"/>
    </row>
    <row r="39" spans="1:9" ht="12.5" x14ac:dyDescent="0.25">
      <c r="A39"/>
      <c r="B39"/>
      <c r="C39"/>
      <c r="D39"/>
      <c r="E39"/>
      <c r="F39"/>
      <c r="G39"/>
      <c r="H39"/>
      <c r="I39"/>
    </row>
    <row r="40" spans="1:9" ht="12.5" x14ac:dyDescent="0.25">
      <c r="A40"/>
      <c r="B40"/>
      <c r="C40"/>
      <c r="D40"/>
      <c r="E40"/>
      <c r="F40"/>
      <c r="G40"/>
      <c r="H40"/>
      <c r="I40"/>
    </row>
    <row r="41" spans="1:9" ht="12.5" x14ac:dyDescent="0.25">
      <c r="A41"/>
      <c r="B41"/>
      <c r="C41"/>
      <c r="D41"/>
      <c r="E41"/>
      <c r="F41"/>
      <c r="G41"/>
      <c r="H41"/>
      <c r="I41"/>
    </row>
    <row r="42" spans="1:9" ht="12.5" x14ac:dyDescent="0.25">
      <c r="A42"/>
      <c r="B42"/>
      <c r="C42"/>
      <c r="D42"/>
      <c r="E42"/>
      <c r="F42"/>
      <c r="G42"/>
      <c r="H42"/>
      <c r="I42"/>
    </row>
    <row r="43" spans="1:9" ht="12.5" x14ac:dyDescent="0.25">
      <c r="A43"/>
      <c r="B43"/>
      <c r="C43"/>
      <c r="D43"/>
      <c r="E43"/>
      <c r="F43"/>
      <c r="G43"/>
      <c r="H43"/>
      <c r="I43"/>
    </row>
    <row r="44" spans="1:9" ht="12.5" x14ac:dyDescent="0.25">
      <c r="A44"/>
      <c r="B44"/>
      <c r="C44"/>
      <c r="D44"/>
      <c r="E44"/>
      <c r="F44"/>
      <c r="G44"/>
      <c r="H44"/>
      <c r="I44"/>
    </row>
    <row r="45" spans="1:9" ht="12.5" x14ac:dyDescent="0.25">
      <c r="A45"/>
      <c r="B45"/>
      <c r="C45"/>
      <c r="D45"/>
      <c r="E45"/>
      <c r="F45"/>
      <c r="G45"/>
      <c r="H45"/>
      <c r="I45"/>
    </row>
    <row r="46" spans="1:9" ht="12.5" x14ac:dyDescent="0.25">
      <c r="A46"/>
      <c r="B46"/>
      <c r="C46"/>
      <c r="D46"/>
      <c r="E46"/>
      <c r="F46"/>
      <c r="G46"/>
      <c r="H46"/>
      <c r="I46"/>
    </row>
    <row r="47" spans="1:9" s="47" customFormat="1" ht="12.5" x14ac:dyDescent="0.25">
      <c r="A47"/>
      <c r="B47"/>
      <c r="C47"/>
      <c r="D47"/>
      <c r="E47"/>
      <c r="F47"/>
      <c r="G47"/>
      <c r="H47"/>
      <c r="I47"/>
    </row>
    <row r="48" spans="1:9" ht="12.5" x14ac:dyDescent="0.25">
      <c r="A48"/>
      <c r="B48"/>
      <c r="C48"/>
      <c r="D48"/>
      <c r="E48"/>
      <c r="F48"/>
      <c r="G48"/>
      <c r="H48"/>
      <c r="I48"/>
    </row>
    <row r="49" spans="1:9" ht="12.5" x14ac:dyDescent="0.25">
      <c r="A49"/>
      <c r="B49"/>
      <c r="C49"/>
      <c r="D49"/>
      <c r="E49"/>
      <c r="F49"/>
      <c r="G49"/>
      <c r="H49"/>
      <c r="I49"/>
    </row>
    <row r="50" spans="1:9" ht="12.5" x14ac:dyDescent="0.25">
      <c r="A50"/>
      <c r="B50"/>
      <c r="C50"/>
      <c r="D50"/>
      <c r="E50"/>
      <c r="F50"/>
      <c r="G50"/>
      <c r="H50"/>
      <c r="I50"/>
    </row>
    <row r="51" spans="1:9" ht="12.5" x14ac:dyDescent="0.25">
      <c r="A51"/>
      <c r="B51"/>
      <c r="C51"/>
      <c r="D51"/>
      <c r="E51"/>
      <c r="F51"/>
      <c r="G51"/>
      <c r="H51"/>
      <c r="I51"/>
    </row>
    <row r="52" spans="1:9" ht="12.5" x14ac:dyDescent="0.25">
      <c r="A52"/>
      <c r="B52"/>
      <c r="C52"/>
      <c r="D52"/>
      <c r="E52"/>
      <c r="F52"/>
      <c r="G52"/>
      <c r="H52"/>
      <c r="I52"/>
    </row>
    <row r="53" spans="1:9" ht="12.5" x14ac:dyDescent="0.25">
      <c r="A53"/>
      <c r="B53"/>
      <c r="C53"/>
      <c r="D53"/>
      <c r="E53"/>
      <c r="F53"/>
      <c r="G53"/>
      <c r="H53"/>
      <c r="I53"/>
    </row>
    <row r="54" spans="1:9" ht="12.5" x14ac:dyDescent="0.25">
      <c r="A54"/>
      <c r="B54"/>
      <c r="C54"/>
      <c r="D54"/>
      <c r="E54"/>
      <c r="F54"/>
      <c r="G54"/>
      <c r="H54"/>
      <c r="I54"/>
    </row>
    <row r="55" spans="1:9" ht="12.5" x14ac:dyDescent="0.25">
      <c r="A55"/>
      <c r="B55"/>
      <c r="C55"/>
      <c r="D55"/>
      <c r="E55"/>
      <c r="F55"/>
      <c r="G55"/>
      <c r="H55"/>
      <c r="I55"/>
    </row>
    <row r="56" spans="1:9" ht="12.5" x14ac:dyDescent="0.25">
      <c r="A56"/>
      <c r="B56"/>
      <c r="C56"/>
      <c r="D56"/>
      <c r="E56"/>
      <c r="F56"/>
      <c r="G56"/>
      <c r="H56"/>
      <c r="I56"/>
    </row>
    <row r="57" spans="1:9" ht="12.5" x14ac:dyDescent="0.25">
      <c r="A57"/>
      <c r="B57"/>
      <c r="C57"/>
      <c r="D57"/>
      <c r="E57"/>
      <c r="F57"/>
      <c r="G57"/>
      <c r="H57"/>
      <c r="I57"/>
    </row>
    <row r="58" spans="1:9" ht="12.5" x14ac:dyDescent="0.25">
      <c r="A58"/>
      <c r="B58"/>
      <c r="C58"/>
      <c r="D58"/>
      <c r="E58"/>
      <c r="F58"/>
      <c r="G58"/>
      <c r="H58"/>
      <c r="I58"/>
    </row>
    <row r="59" spans="1:9" ht="12.5" x14ac:dyDescent="0.25">
      <c r="A59"/>
      <c r="B59"/>
      <c r="C59"/>
      <c r="D59"/>
      <c r="E59"/>
      <c r="F59"/>
      <c r="G59"/>
      <c r="H59"/>
      <c r="I59"/>
    </row>
    <row r="60" spans="1:9" ht="12.75" customHeight="1" x14ac:dyDescent="0.25">
      <c r="A60"/>
      <c r="B60"/>
      <c r="C60"/>
      <c r="D60"/>
      <c r="E60"/>
      <c r="F60"/>
      <c r="G60"/>
      <c r="H60"/>
      <c r="I60"/>
    </row>
    <row r="61" spans="1:9" ht="12.5" x14ac:dyDescent="0.25">
      <c r="A61"/>
      <c r="B61"/>
      <c r="C61"/>
      <c r="D61"/>
      <c r="E61"/>
      <c r="F61"/>
      <c r="G61"/>
      <c r="H61"/>
      <c r="I61"/>
    </row>
    <row r="62" spans="1:9" ht="12.5" x14ac:dyDescent="0.25">
      <c r="A62"/>
      <c r="B62"/>
      <c r="C62"/>
      <c r="D62"/>
      <c r="E62"/>
      <c r="F62"/>
      <c r="G62"/>
      <c r="H62"/>
      <c r="I62"/>
    </row>
    <row r="63" spans="1:9" ht="12.5" x14ac:dyDescent="0.25">
      <c r="A63"/>
      <c r="B63"/>
      <c r="C63"/>
      <c r="D63"/>
      <c r="E63"/>
      <c r="F63"/>
      <c r="G63"/>
      <c r="H63"/>
      <c r="I63"/>
    </row>
    <row r="64" spans="1:9" ht="12.5" x14ac:dyDescent="0.25">
      <c r="A64"/>
      <c r="B64"/>
      <c r="C64"/>
      <c r="D64"/>
      <c r="E64"/>
      <c r="F64"/>
      <c r="G64"/>
      <c r="H64"/>
      <c r="I64"/>
    </row>
    <row r="65" spans="1:9" ht="12.5" x14ac:dyDescent="0.25">
      <c r="A65"/>
      <c r="B65"/>
      <c r="C65"/>
      <c r="D65"/>
      <c r="E65"/>
      <c r="F65"/>
      <c r="G65"/>
      <c r="H65"/>
      <c r="I65"/>
    </row>
    <row r="66" spans="1:9" ht="12.5" x14ac:dyDescent="0.25">
      <c r="A66"/>
      <c r="B66"/>
      <c r="C66"/>
      <c r="D66"/>
      <c r="E66"/>
      <c r="F66"/>
      <c r="G66"/>
      <c r="H66"/>
      <c r="I66"/>
    </row>
    <row r="67" spans="1:9" ht="12.5" x14ac:dyDescent="0.25">
      <c r="A67"/>
      <c r="B67"/>
      <c r="C67"/>
      <c r="D67"/>
      <c r="E67"/>
      <c r="F67"/>
      <c r="G67"/>
      <c r="H67"/>
      <c r="I67"/>
    </row>
    <row r="68" spans="1:9" ht="12.5" x14ac:dyDescent="0.25">
      <c r="A68"/>
      <c r="B68"/>
      <c r="C68"/>
      <c r="D68"/>
      <c r="E68"/>
      <c r="F68"/>
      <c r="G68"/>
      <c r="H68"/>
      <c r="I68"/>
    </row>
    <row r="69" spans="1:9" ht="12.5" x14ac:dyDescent="0.25">
      <c r="A69"/>
      <c r="B69"/>
      <c r="C69"/>
      <c r="D69"/>
      <c r="E69"/>
      <c r="F69"/>
      <c r="G69"/>
      <c r="H69"/>
      <c r="I69"/>
    </row>
    <row r="70" spans="1:9" ht="12.5" x14ac:dyDescent="0.25">
      <c r="A70"/>
      <c r="B70"/>
      <c r="C70"/>
      <c r="D70"/>
      <c r="E70"/>
      <c r="F70"/>
      <c r="G70"/>
      <c r="H70"/>
      <c r="I70"/>
    </row>
    <row r="71" spans="1:9" ht="12.5" x14ac:dyDescent="0.25">
      <c r="A71"/>
      <c r="B71"/>
      <c r="C71"/>
      <c r="D71"/>
      <c r="E71"/>
      <c r="F71"/>
      <c r="G71"/>
      <c r="H71"/>
      <c r="I71"/>
    </row>
    <row r="72" spans="1:9" ht="12.5" x14ac:dyDescent="0.25">
      <c r="A72"/>
      <c r="B72"/>
      <c r="C72"/>
      <c r="D72"/>
      <c r="E72"/>
      <c r="F72"/>
      <c r="G72"/>
      <c r="H72"/>
      <c r="I72"/>
    </row>
    <row r="73" spans="1:9" ht="12.5" x14ac:dyDescent="0.25">
      <c r="A73"/>
      <c r="B73"/>
      <c r="C73"/>
      <c r="D73"/>
      <c r="E73"/>
      <c r="F73"/>
      <c r="G73"/>
      <c r="H73"/>
      <c r="I73"/>
    </row>
    <row r="74" spans="1:9" ht="12.5" x14ac:dyDescent="0.25">
      <c r="A74"/>
      <c r="B74"/>
      <c r="C74"/>
      <c r="D74"/>
      <c r="E74"/>
      <c r="F74"/>
      <c r="G74"/>
      <c r="H74"/>
      <c r="I74"/>
    </row>
    <row r="75" spans="1:9" ht="12.5" x14ac:dyDescent="0.25">
      <c r="A75"/>
      <c r="B75"/>
      <c r="C75"/>
      <c r="D75"/>
      <c r="E75"/>
      <c r="F75"/>
      <c r="G75"/>
      <c r="H75"/>
      <c r="I75"/>
    </row>
    <row r="76" spans="1:9" ht="12.5" x14ac:dyDescent="0.25">
      <c r="A76"/>
      <c r="B76"/>
      <c r="C76"/>
      <c r="D76"/>
      <c r="E76"/>
      <c r="F76"/>
      <c r="G76"/>
      <c r="H76"/>
      <c r="I76"/>
    </row>
    <row r="77" spans="1:9" ht="12.5" x14ac:dyDescent="0.25">
      <c r="A77"/>
      <c r="B77"/>
      <c r="C77"/>
      <c r="D77"/>
      <c r="E77"/>
      <c r="F77"/>
      <c r="G77"/>
      <c r="H77"/>
      <c r="I77"/>
    </row>
    <row r="78" spans="1:9" ht="12.5" x14ac:dyDescent="0.25">
      <c r="A78"/>
      <c r="B78"/>
      <c r="C78"/>
      <c r="D78"/>
      <c r="E78"/>
      <c r="F78"/>
      <c r="G78"/>
      <c r="H78"/>
      <c r="I78"/>
    </row>
    <row r="79" spans="1:9" ht="12.5" x14ac:dyDescent="0.25">
      <c r="A79"/>
      <c r="B79"/>
      <c r="C79"/>
      <c r="D79"/>
      <c r="E79"/>
      <c r="F79"/>
      <c r="G79"/>
      <c r="H79"/>
      <c r="I79"/>
    </row>
    <row r="80" spans="1:9" ht="12.5" x14ac:dyDescent="0.25">
      <c r="A80"/>
      <c r="B80"/>
      <c r="C80"/>
      <c r="D80"/>
      <c r="E80"/>
      <c r="F80"/>
      <c r="G80"/>
      <c r="H80"/>
      <c r="I80"/>
    </row>
    <row r="81" spans="1:9" ht="12.5" x14ac:dyDescent="0.25">
      <c r="A81"/>
      <c r="B81"/>
      <c r="C81"/>
      <c r="D81"/>
      <c r="E81"/>
      <c r="F81"/>
      <c r="G81"/>
      <c r="H81"/>
      <c r="I81"/>
    </row>
    <row r="82" spans="1:9" ht="12.5" x14ac:dyDescent="0.25">
      <c r="A82"/>
      <c r="B82"/>
      <c r="C82"/>
      <c r="D82"/>
      <c r="E82"/>
      <c r="F82"/>
      <c r="G82"/>
      <c r="H82"/>
      <c r="I82"/>
    </row>
    <row r="83" spans="1:9" ht="12.5" x14ac:dyDescent="0.25">
      <c r="A83"/>
      <c r="B83"/>
      <c r="C83"/>
      <c r="D83"/>
      <c r="E83"/>
      <c r="F83"/>
      <c r="G83"/>
      <c r="H83"/>
      <c r="I83"/>
    </row>
    <row r="84" spans="1:9" ht="12.5" x14ac:dyDescent="0.25">
      <c r="A84"/>
      <c r="B84"/>
      <c r="C84"/>
      <c r="D84"/>
      <c r="E84"/>
      <c r="F84"/>
      <c r="G84"/>
      <c r="H84"/>
      <c r="I84"/>
    </row>
    <row r="85" spans="1:9" ht="12.5" x14ac:dyDescent="0.25">
      <c r="A85"/>
      <c r="B85"/>
      <c r="C85"/>
      <c r="D85"/>
      <c r="E85"/>
      <c r="F85"/>
      <c r="G85"/>
      <c r="H85"/>
      <c r="I85"/>
    </row>
    <row r="86" spans="1:9" ht="12.5" x14ac:dyDescent="0.25">
      <c r="A86"/>
      <c r="B86"/>
      <c r="C86"/>
      <c r="D86"/>
      <c r="E86"/>
      <c r="F86"/>
      <c r="G86"/>
      <c r="H86"/>
      <c r="I86"/>
    </row>
    <row r="87" spans="1:9" ht="12.5" x14ac:dyDescent="0.25">
      <c r="A87"/>
      <c r="B87"/>
      <c r="C87"/>
      <c r="D87"/>
      <c r="E87"/>
      <c r="F87"/>
      <c r="G87"/>
      <c r="H87"/>
      <c r="I87"/>
    </row>
    <row r="88" spans="1:9" ht="12.5" x14ac:dyDescent="0.25">
      <c r="A88"/>
      <c r="B88"/>
      <c r="C88"/>
      <c r="D88"/>
      <c r="E88"/>
      <c r="F88"/>
      <c r="G88"/>
      <c r="H88"/>
      <c r="I88"/>
    </row>
    <row r="89" spans="1:9" ht="12.5" x14ac:dyDescent="0.25">
      <c r="A89"/>
      <c r="B89"/>
      <c r="C89"/>
      <c r="D89"/>
      <c r="E89"/>
      <c r="F89"/>
      <c r="G89"/>
      <c r="H89"/>
      <c r="I89"/>
    </row>
    <row r="90" spans="1:9" ht="12.5" x14ac:dyDescent="0.25">
      <c r="A90"/>
      <c r="B90"/>
      <c r="C90"/>
      <c r="D90"/>
      <c r="E90"/>
      <c r="F90"/>
      <c r="G90"/>
      <c r="H90"/>
      <c r="I90"/>
    </row>
    <row r="91" spans="1:9" ht="12.5" x14ac:dyDescent="0.25">
      <c r="A91"/>
      <c r="B91"/>
      <c r="C91"/>
      <c r="D91"/>
      <c r="E91"/>
      <c r="F91"/>
      <c r="G91"/>
      <c r="H91"/>
      <c r="I91"/>
    </row>
    <row r="92" spans="1:9" ht="12.5" x14ac:dyDescent="0.25">
      <c r="A92"/>
      <c r="B92"/>
      <c r="C92"/>
      <c r="D92"/>
      <c r="E92"/>
      <c r="F92"/>
      <c r="G92"/>
      <c r="H92"/>
      <c r="I92"/>
    </row>
    <row r="93" spans="1:9" ht="12.5" x14ac:dyDescent="0.25">
      <c r="A93"/>
      <c r="B93"/>
      <c r="C93"/>
      <c r="D93"/>
      <c r="E93"/>
      <c r="F93"/>
      <c r="G93"/>
      <c r="H93"/>
      <c r="I93"/>
    </row>
    <row r="94" spans="1:9" ht="12.5" x14ac:dyDescent="0.25">
      <c r="A94"/>
      <c r="B94"/>
      <c r="C94"/>
      <c r="D94"/>
      <c r="E94"/>
      <c r="F94"/>
      <c r="G94"/>
      <c r="H94"/>
      <c r="I94"/>
    </row>
    <row r="95" spans="1:9" ht="12.5" x14ac:dyDescent="0.25">
      <c r="A95"/>
      <c r="B95"/>
      <c r="C95"/>
      <c r="D95"/>
      <c r="E95"/>
      <c r="F95"/>
      <c r="G95"/>
      <c r="H95"/>
      <c r="I95"/>
    </row>
    <row r="96" spans="1:9" ht="12.5" x14ac:dyDescent="0.25">
      <c r="A96"/>
      <c r="B96"/>
      <c r="C96"/>
      <c r="D96"/>
      <c r="E96"/>
      <c r="F96"/>
      <c r="G96"/>
      <c r="H96"/>
      <c r="I96"/>
    </row>
    <row r="97" spans="1:9" ht="12.5" x14ac:dyDescent="0.25">
      <c r="A97"/>
      <c r="B97"/>
      <c r="C97"/>
      <c r="D97"/>
      <c r="E97"/>
      <c r="F97"/>
      <c r="G97"/>
      <c r="H97"/>
      <c r="I97"/>
    </row>
    <row r="98" spans="1:9" ht="12.5" x14ac:dyDescent="0.25">
      <c r="A98"/>
      <c r="B98"/>
      <c r="C98"/>
      <c r="D98"/>
      <c r="E98"/>
      <c r="F98"/>
      <c r="G98"/>
      <c r="H98"/>
      <c r="I98"/>
    </row>
    <row r="99" spans="1:9" ht="12.5" x14ac:dyDescent="0.25">
      <c r="A99"/>
      <c r="B99"/>
      <c r="C99"/>
      <c r="D99"/>
      <c r="E99"/>
      <c r="F99"/>
      <c r="G99"/>
      <c r="H99"/>
      <c r="I99"/>
    </row>
    <row r="100" spans="1:9" ht="12.5" x14ac:dyDescent="0.25">
      <c r="A100"/>
      <c r="B100"/>
      <c r="C100"/>
      <c r="D100"/>
      <c r="E100"/>
      <c r="F100"/>
      <c r="G100"/>
      <c r="H100"/>
      <c r="I100"/>
    </row>
    <row r="101" spans="1:9" ht="12.5" x14ac:dyDescent="0.25">
      <c r="A101"/>
      <c r="B101"/>
      <c r="C101"/>
      <c r="D101"/>
      <c r="E101"/>
      <c r="F101"/>
      <c r="G101"/>
      <c r="H101"/>
      <c r="I101"/>
    </row>
    <row r="102" spans="1:9" ht="12.5" x14ac:dyDescent="0.25">
      <c r="A102"/>
      <c r="B102"/>
      <c r="C102"/>
      <c r="D102"/>
      <c r="E102"/>
      <c r="F102"/>
      <c r="G102"/>
      <c r="H102"/>
      <c r="I102"/>
    </row>
    <row r="103" spans="1:9" ht="12.5" x14ac:dyDescent="0.25">
      <c r="A103"/>
      <c r="B103"/>
      <c r="C103"/>
      <c r="D103"/>
      <c r="E103"/>
      <c r="F103"/>
      <c r="G103"/>
      <c r="H103"/>
      <c r="I103"/>
    </row>
    <row r="104" spans="1:9" ht="12.5" x14ac:dyDescent="0.25">
      <c r="A104"/>
      <c r="B104"/>
      <c r="C104"/>
      <c r="D104"/>
      <c r="E104"/>
      <c r="F104"/>
      <c r="G104"/>
      <c r="H104"/>
      <c r="I104"/>
    </row>
    <row r="105" spans="1:9" ht="12.5" x14ac:dyDescent="0.25">
      <c r="A105"/>
      <c r="B105"/>
      <c r="C105"/>
      <c r="D105"/>
      <c r="E105"/>
      <c r="F105"/>
      <c r="G105"/>
      <c r="H105"/>
      <c r="I105"/>
    </row>
    <row r="106" spans="1:9" ht="12.5" x14ac:dyDescent="0.25">
      <c r="A106"/>
      <c r="B106"/>
      <c r="C106"/>
      <c r="D106"/>
      <c r="E106"/>
      <c r="F106"/>
      <c r="G106"/>
      <c r="H106"/>
      <c r="I106"/>
    </row>
    <row r="107" spans="1:9" ht="12.5" x14ac:dyDescent="0.25">
      <c r="A107"/>
      <c r="B107"/>
      <c r="C107"/>
      <c r="D107"/>
      <c r="E107"/>
      <c r="F107"/>
      <c r="G107"/>
      <c r="H107"/>
      <c r="I107"/>
    </row>
    <row r="108" spans="1:9" ht="12.5" x14ac:dyDescent="0.25">
      <c r="A108"/>
      <c r="B108"/>
      <c r="C108"/>
      <c r="D108"/>
      <c r="E108"/>
      <c r="F108"/>
      <c r="G108"/>
      <c r="H108"/>
      <c r="I108"/>
    </row>
    <row r="109" spans="1:9" ht="12.5" x14ac:dyDescent="0.25">
      <c r="A109"/>
      <c r="B109"/>
      <c r="C109"/>
      <c r="D109"/>
      <c r="E109"/>
      <c r="F109"/>
      <c r="G109"/>
      <c r="H109"/>
      <c r="I109"/>
    </row>
    <row r="110" spans="1:9" ht="12.5" x14ac:dyDescent="0.25">
      <c r="A110"/>
      <c r="B110"/>
      <c r="C110"/>
      <c r="D110"/>
      <c r="E110"/>
      <c r="F110"/>
      <c r="G110"/>
      <c r="H110"/>
      <c r="I110"/>
    </row>
    <row r="111" spans="1:9" ht="12.5" x14ac:dyDescent="0.25">
      <c r="A111"/>
      <c r="B111"/>
      <c r="C111"/>
      <c r="D111"/>
      <c r="E111"/>
      <c r="F111"/>
      <c r="G111"/>
      <c r="H111"/>
      <c r="I111"/>
    </row>
    <row r="112" spans="1:9" ht="12.5" x14ac:dyDescent="0.25">
      <c r="A112"/>
      <c r="B112"/>
      <c r="C112"/>
      <c r="D112"/>
      <c r="E112"/>
      <c r="F112"/>
      <c r="G112"/>
      <c r="H112"/>
      <c r="I112"/>
    </row>
    <row r="113" spans="1:9" ht="12.5" x14ac:dyDescent="0.25">
      <c r="A113"/>
      <c r="B113"/>
      <c r="C113"/>
      <c r="D113"/>
      <c r="E113"/>
      <c r="F113"/>
      <c r="G113"/>
      <c r="H113"/>
      <c r="I113"/>
    </row>
    <row r="114" spans="1:9" ht="12.5" x14ac:dyDescent="0.25">
      <c r="A114"/>
      <c r="B114"/>
      <c r="C114"/>
      <c r="D114"/>
      <c r="E114"/>
      <c r="F114"/>
      <c r="G114"/>
      <c r="H114"/>
      <c r="I114"/>
    </row>
    <row r="115" spans="1:9" ht="12.5" x14ac:dyDescent="0.25">
      <c r="A115"/>
      <c r="B115"/>
      <c r="C115"/>
      <c r="D115"/>
      <c r="E115"/>
      <c r="F115"/>
      <c r="G115"/>
      <c r="H115"/>
      <c r="I115"/>
    </row>
    <row r="116" spans="1:9" ht="12.5" x14ac:dyDescent="0.25">
      <c r="A116"/>
      <c r="B116"/>
      <c r="C116"/>
      <c r="D116"/>
      <c r="E116"/>
      <c r="F116"/>
      <c r="G116"/>
      <c r="H116"/>
      <c r="I116"/>
    </row>
    <row r="117" spans="1:9" ht="12.5" x14ac:dyDescent="0.25">
      <c r="A117"/>
      <c r="B117"/>
      <c r="C117"/>
      <c r="D117"/>
      <c r="E117"/>
      <c r="F117"/>
      <c r="G117"/>
      <c r="H117"/>
      <c r="I117"/>
    </row>
    <row r="118" spans="1:9" ht="12.5" x14ac:dyDescent="0.25">
      <c r="A118"/>
      <c r="B118"/>
      <c r="C118"/>
      <c r="D118"/>
      <c r="E118"/>
      <c r="F118"/>
      <c r="G118"/>
      <c r="H118"/>
      <c r="I118"/>
    </row>
    <row r="119" spans="1:9" ht="12.5" x14ac:dyDescent="0.25">
      <c r="A119"/>
      <c r="B119"/>
      <c r="C119"/>
      <c r="D119"/>
      <c r="E119"/>
      <c r="F119"/>
      <c r="G119"/>
      <c r="H119"/>
      <c r="I119"/>
    </row>
    <row r="120" spans="1:9" ht="12.5" x14ac:dyDescent="0.25">
      <c r="A120"/>
      <c r="B120"/>
      <c r="C120"/>
      <c r="D120"/>
      <c r="E120"/>
      <c r="F120"/>
      <c r="G120"/>
      <c r="H120"/>
      <c r="I120"/>
    </row>
    <row r="121" spans="1:9" ht="12.5" x14ac:dyDescent="0.25">
      <c r="A121"/>
      <c r="B121"/>
      <c r="C121"/>
      <c r="D121"/>
      <c r="E121"/>
      <c r="F121"/>
      <c r="G121"/>
      <c r="H121"/>
      <c r="I121"/>
    </row>
    <row r="122" spans="1:9" ht="12.5" x14ac:dyDescent="0.25">
      <c r="A122"/>
      <c r="B122"/>
      <c r="C122"/>
      <c r="D122"/>
      <c r="E122"/>
      <c r="F122"/>
      <c r="G122"/>
      <c r="H122"/>
      <c r="I122"/>
    </row>
    <row r="123" spans="1:9" ht="12.5" x14ac:dyDescent="0.25">
      <c r="A123"/>
      <c r="B123"/>
      <c r="C123"/>
      <c r="D123"/>
      <c r="E123"/>
      <c r="F123"/>
      <c r="G123"/>
      <c r="H123"/>
      <c r="I123"/>
    </row>
    <row r="124" spans="1:9" ht="12.5" x14ac:dyDescent="0.25">
      <c r="A124"/>
      <c r="B124"/>
      <c r="C124"/>
      <c r="D124"/>
      <c r="E124"/>
      <c r="F124"/>
      <c r="G124"/>
      <c r="H124"/>
      <c r="I124"/>
    </row>
    <row r="125" spans="1:9" ht="12.5" x14ac:dyDescent="0.25">
      <c r="A125"/>
      <c r="B125"/>
      <c r="C125"/>
      <c r="D125"/>
      <c r="E125"/>
      <c r="F125"/>
      <c r="G125"/>
      <c r="H125"/>
      <c r="I125"/>
    </row>
    <row r="126" spans="1:9" ht="12.5" x14ac:dyDescent="0.25">
      <c r="A126"/>
      <c r="B126"/>
      <c r="C126"/>
      <c r="D126"/>
      <c r="E126"/>
      <c r="F126"/>
      <c r="G126"/>
      <c r="H126"/>
      <c r="I126"/>
    </row>
    <row r="127" spans="1:9" ht="12.5" x14ac:dyDescent="0.25">
      <c r="A127"/>
      <c r="B127"/>
      <c r="C127"/>
      <c r="D127"/>
      <c r="E127"/>
      <c r="F127"/>
      <c r="G127"/>
      <c r="H127"/>
      <c r="I127"/>
    </row>
    <row r="128" spans="1:9" ht="12.5" x14ac:dyDescent="0.25">
      <c r="A128"/>
      <c r="B128"/>
      <c r="C128"/>
      <c r="D128"/>
      <c r="E128"/>
      <c r="F128"/>
      <c r="G128"/>
      <c r="H128"/>
      <c r="I128"/>
    </row>
    <row r="129" spans="1:9" ht="12.5" x14ac:dyDescent="0.25">
      <c r="A129"/>
      <c r="B129"/>
      <c r="C129"/>
      <c r="D129"/>
      <c r="E129"/>
      <c r="F129"/>
      <c r="G129"/>
      <c r="H129"/>
      <c r="I129"/>
    </row>
    <row r="130" spans="1:9" ht="12.5" x14ac:dyDescent="0.25">
      <c r="A130"/>
      <c r="B130"/>
      <c r="C130"/>
      <c r="D130"/>
      <c r="E130"/>
      <c r="F130"/>
      <c r="G130"/>
      <c r="H130"/>
      <c r="I130"/>
    </row>
    <row r="131" spans="1:9" ht="12.5" x14ac:dyDescent="0.25">
      <c r="A131"/>
      <c r="B131"/>
      <c r="C131"/>
      <c r="D131"/>
      <c r="E131"/>
      <c r="F131"/>
      <c r="G131"/>
      <c r="H131"/>
      <c r="I131"/>
    </row>
    <row r="132" spans="1:9" ht="12.5" x14ac:dyDescent="0.25">
      <c r="A132"/>
      <c r="B132"/>
      <c r="C132"/>
      <c r="D132"/>
      <c r="E132"/>
      <c r="F132"/>
      <c r="G132"/>
      <c r="H132"/>
      <c r="I132"/>
    </row>
    <row r="133" spans="1:9" ht="12.5" x14ac:dyDescent="0.25">
      <c r="A133"/>
      <c r="B133"/>
      <c r="C133"/>
      <c r="D133"/>
      <c r="E133"/>
      <c r="F133"/>
      <c r="G133"/>
      <c r="H133"/>
      <c r="I133"/>
    </row>
    <row r="134" spans="1:9" ht="12.5" x14ac:dyDescent="0.25">
      <c r="A134"/>
      <c r="B134"/>
      <c r="C134"/>
      <c r="D134"/>
      <c r="E134"/>
      <c r="F134"/>
      <c r="G134"/>
      <c r="H134"/>
      <c r="I134"/>
    </row>
    <row r="135" spans="1:9" ht="12.5" x14ac:dyDescent="0.25">
      <c r="A135"/>
      <c r="B135"/>
      <c r="C135"/>
      <c r="D135"/>
      <c r="E135"/>
      <c r="F135"/>
      <c r="G135"/>
      <c r="H135"/>
      <c r="I135"/>
    </row>
    <row r="136" spans="1:9" ht="12.5" x14ac:dyDescent="0.25">
      <c r="A136"/>
      <c r="B136"/>
      <c r="C136"/>
      <c r="D136"/>
      <c r="E136"/>
      <c r="F136"/>
      <c r="G136"/>
      <c r="H136"/>
      <c r="I136"/>
    </row>
    <row r="137" spans="1:9" ht="12.5" x14ac:dyDescent="0.25">
      <c r="A137"/>
      <c r="B137"/>
      <c r="C137"/>
      <c r="D137"/>
      <c r="E137"/>
      <c r="F137"/>
      <c r="G137"/>
      <c r="H137"/>
      <c r="I137"/>
    </row>
    <row r="138" spans="1:9" ht="12.5" x14ac:dyDescent="0.25">
      <c r="A138"/>
      <c r="B138"/>
      <c r="C138"/>
      <c r="D138"/>
      <c r="E138"/>
      <c r="F138"/>
      <c r="G138"/>
      <c r="H138"/>
      <c r="I138"/>
    </row>
    <row r="139" spans="1:9" ht="12.5" x14ac:dyDescent="0.25">
      <c r="A139"/>
      <c r="B139"/>
      <c r="C139"/>
      <c r="D139"/>
      <c r="E139"/>
      <c r="F139"/>
      <c r="G139"/>
      <c r="H139"/>
      <c r="I139"/>
    </row>
    <row r="140" spans="1:9" ht="12.5" x14ac:dyDescent="0.25">
      <c r="A140"/>
      <c r="B140"/>
      <c r="C140"/>
      <c r="D140"/>
      <c r="E140"/>
      <c r="F140"/>
      <c r="G140"/>
      <c r="H140"/>
      <c r="I140"/>
    </row>
    <row r="141" spans="1:9" ht="12.5" x14ac:dyDescent="0.25">
      <c r="A141"/>
      <c r="B141"/>
      <c r="C141"/>
      <c r="D141"/>
      <c r="E141"/>
      <c r="F141"/>
      <c r="G141"/>
      <c r="H141"/>
      <c r="I141"/>
    </row>
    <row r="142" spans="1:9" ht="12.5" x14ac:dyDescent="0.25">
      <c r="A142"/>
      <c r="B142"/>
      <c r="C142"/>
      <c r="D142"/>
      <c r="E142"/>
      <c r="F142"/>
      <c r="G142"/>
      <c r="H142"/>
      <c r="I142"/>
    </row>
    <row r="143" spans="1:9" ht="12.5" x14ac:dyDescent="0.25">
      <c r="A143"/>
      <c r="B143"/>
      <c r="C143"/>
      <c r="D143"/>
      <c r="E143"/>
      <c r="F143"/>
      <c r="G143"/>
      <c r="H143"/>
      <c r="I143"/>
    </row>
    <row r="144" spans="1:9" ht="12.5" x14ac:dyDescent="0.25">
      <c r="A144"/>
      <c r="B144"/>
      <c r="C144"/>
      <c r="D144"/>
      <c r="E144"/>
      <c r="F144"/>
      <c r="G144"/>
      <c r="H144"/>
      <c r="I144"/>
    </row>
    <row r="145" spans="1:9" ht="12.5" x14ac:dyDescent="0.25">
      <c r="A145"/>
      <c r="B145"/>
      <c r="C145"/>
      <c r="D145"/>
      <c r="E145"/>
      <c r="F145"/>
      <c r="G145"/>
      <c r="H145"/>
      <c r="I145"/>
    </row>
    <row r="146" spans="1:9" ht="12.5" x14ac:dyDescent="0.25">
      <c r="A146"/>
      <c r="B146"/>
      <c r="C146"/>
      <c r="D146"/>
      <c r="E146"/>
      <c r="F146"/>
      <c r="G146"/>
      <c r="H146"/>
      <c r="I146"/>
    </row>
    <row r="147" spans="1:9" ht="12.5" x14ac:dyDescent="0.25">
      <c r="A147"/>
      <c r="B147"/>
      <c r="C147"/>
      <c r="D147"/>
      <c r="E147"/>
      <c r="F147"/>
      <c r="G147"/>
      <c r="H147"/>
      <c r="I147"/>
    </row>
    <row r="148" spans="1:9" ht="12.5" x14ac:dyDescent="0.25">
      <c r="A148"/>
      <c r="B148"/>
      <c r="C148"/>
      <c r="D148"/>
      <c r="E148"/>
      <c r="F148"/>
      <c r="G148"/>
      <c r="H148"/>
      <c r="I148"/>
    </row>
    <row r="149" spans="1:9" ht="12.5" x14ac:dyDescent="0.25">
      <c r="A149"/>
      <c r="B149"/>
      <c r="C149"/>
      <c r="D149"/>
      <c r="E149"/>
      <c r="F149"/>
      <c r="G149"/>
      <c r="H149"/>
      <c r="I149"/>
    </row>
    <row r="150" spans="1:9" ht="12.5" x14ac:dyDescent="0.25">
      <c r="A150"/>
      <c r="B150"/>
      <c r="C150"/>
      <c r="D150"/>
      <c r="E150"/>
      <c r="F150"/>
      <c r="G150"/>
      <c r="H150"/>
      <c r="I150"/>
    </row>
    <row r="151" spans="1:9" ht="12.5" x14ac:dyDescent="0.25">
      <c r="A151"/>
      <c r="B151"/>
      <c r="C151"/>
      <c r="D151"/>
      <c r="E151"/>
      <c r="F151"/>
      <c r="G151"/>
      <c r="H151"/>
      <c r="I151"/>
    </row>
    <row r="152" spans="1:9" ht="12.5" x14ac:dyDescent="0.25">
      <c r="A152"/>
      <c r="B152"/>
      <c r="C152"/>
      <c r="D152"/>
      <c r="E152"/>
      <c r="F152"/>
      <c r="G152"/>
      <c r="H152"/>
      <c r="I152"/>
    </row>
    <row r="153" spans="1:9" ht="12.5" x14ac:dyDescent="0.25">
      <c r="A153"/>
      <c r="B153"/>
      <c r="C153"/>
      <c r="D153"/>
      <c r="E153"/>
      <c r="F153"/>
      <c r="G153"/>
      <c r="H153"/>
      <c r="I153"/>
    </row>
    <row r="154" spans="1:9" ht="12.5" x14ac:dyDescent="0.25">
      <c r="A154"/>
      <c r="B154"/>
      <c r="C154"/>
      <c r="D154"/>
      <c r="E154"/>
      <c r="F154"/>
      <c r="G154"/>
      <c r="H154"/>
      <c r="I154"/>
    </row>
    <row r="155" spans="1:9" ht="12.5" x14ac:dyDescent="0.25">
      <c r="A155"/>
      <c r="B155"/>
      <c r="C155"/>
      <c r="D155"/>
      <c r="E155"/>
      <c r="F155"/>
      <c r="G155"/>
      <c r="H155"/>
      <c r="I155"/>
    </row>
    <row r="156" spans="1:9" ht="12.5" x14ac:dyDescent="0.25">
      <c r="A156"/>
      <c r="B156"/>
      <c r="C156"/>
      <c r="D156"/>
      <c r="E156"/>
      <c r="F156"/>
      <c r="G156"/>
      <c r="H156"/>
      <c r="I156"/>
    </row>
    <row r="157" spans="1:9" ht="12.5" x14ac:dyDescent="0.25">
      <c r="A157"/>
      <c r="B157"/>
      <c r="C157"/>
      <c r="D157"/>
      <c r="E157"/>
      <c r="F157"/>
      <c r="G157"/>
      <c r="H157"/>
      <c r="I157"/>
    </row>
    <row r="158" spans="1:9" ht="12.5" x14ac:dyDescent="0.25">
      <c r="A158"/>
      <c r="B158"/>
      <c r="C158"/>
      <c r="D158"/>
      <c r="E158"/>
      <c r="F158"/>
      <c r="G158"/>
      <c r="H158"/>
      <c r="I158"/>
    </row>
    <row r="159" spans="1:9" ht="12.5" x14ac:dyDescent="0.25">
      <c r="A159"/>
      <c r="B159"/>
      <c r="C159"/>
      <c r="D159"/>
      <c r="E159"/>
      <c r="F159"/>
      <c r="G159"/>
      <c r="H159"/>
      <c r="I159"/>
    </row>
    <row r="160" spans="1:9" ht="12.5" x14ac:dyDescent="0.25">
      <c r="A160"/>
      <c r="B160"/>
      <c r="C160"/>
      <c r="D160"/>
      <c r="E160"/>
      <c r="F160"/>
      <c r="G160"/>
      <c r="H160"/>
      <c r="I160"/>
    </row>
    <row r="161" spans="1:9" ht="12.5" x14ac:dyDescent="0.25">
      <c r="A161"/>
      <c r="B161"/>
      <c r="C161"/>
      <c r="D161"/>
      <c r="E161"/>
      <c r="F161"/>
      <c r="G161"/>
      <c r="H161"/>
      <c r="I161"/>
    </row>
    <row r="162" spans="1:9" ht="12.5" x14ac:dyDescent="0.25">
      <c r="A162"/>
      <c r="B162"/>
      <c r="C162"/>
      <c r="D162"/>
      <c r="E162"/>
      <c r="F162"/>
      <c r="G162"/>
      <c r="H162"/>
      <c r="I162"/>
    </row>
    <row r="163" spans="1:9" ht="12.5" x14ac:dyDescent="0.25">
      <c r="A163"/>
      <c r="B163"/>
      <c r="C163"/>
      <c r="D163"/>
      <c r="E163"/>
      <c r="F163"/>
      <c r="G163"/>
      <c r="H163"/>
      <c r="I163"/>
    </row>
    <row r="164" spans="1:9" ht="12.5" x14ac:dyDescent="0.25">
      <c r="A164"/>
      <c r="B164"/>
      <c r="C164"/>
      <c r="D164"/>
      <c r="E164"/>
      <c r="F164"/>
      <c r="G164"/>
      <c r="H164"/>
      <c r="I164"/>
    </row>
    <row r="165" spans="1:9" ht="12.5" x14ac:dyDescent="0.25">
      <c r="A165"/>
      <c r="B165"/>
      <c r="C165"/>
      <c r="D165"/>
      <c r="E165"/>
      <c r="F165"/>
      <c r="G165"/>
      <c r="H165"/>
      <c r="I165"/>
    </row>
    <row r="166" spans="1:9" ht="12.5" x14ac:dyDescent="0.25">
      <c r="A166"/>
      <c r="B166"/>
      <c r="C166"/>
      <c r="D166"/>
      <c r="E166"/>
      <c r="F166"/>
      <c r="G166"/>
      <c r="H166"/>
      <c r="I166"/>
    </row>
    <row r="167" spans="1:9" ht="12.5" x14ac:dyDescent="0.25">
      <c r="A167"/>
      <c r="B167"/>
      <c r="C167"/>
      <c r="D167"/>
      <c r="E167"/>
      <c r="F167"/>
      <c r="G167"/>
      <c r="H167"/>
      <c r="I167"/>
    </row>
    <row r="168" spans="1:9" ht="12.5" x14ac:dyDescent="0.25">
      <c r="A168"/>
      <c r="B168"/>
      <c r="C168"/>
      <c r="D168"/>
      <c r="E168"/>
      <c r="F168"/>
      <c r="G168"/>
      <c r="H168"/>
      <c r="I168"/>
    </row>
    <row r="169" spans="1:9" ht="12.5" x14ac:dyDescent="0.25">
      <c r="A169"/>
      <c r="B169"/>
      <c r="C169"/>
      <c r="D169"/>
      <c r="E169"/>
      <c r="F169"/>
      <c r="G169"/>
      <c r="H169"/>
      <c r="I169"/>
    </row>
    <row r="170" spans="1:9" ht="12.5" x14ac:dyDescent="0.25">
      <c r="A170"/>
      <c r="B170"/>
      <c r="C170"/>
      <c r="D170"/>
      <c r="E170"/>
      <c r="F170"/>
      <c r="G170"/>
      <c r="H170"/>
      <c r="I170"/>
    </row>
    <row r="171" spans="1:9" ht="12.5" x14ac:dyDescent="0.25">
      <c r="A171"/>
      <c r="B171"/>
      <c r="C171"/>
      <c r="D171"/>
      <c r="E171"/>
      <c r="F171"/>
      <c r="G171"/>
      <c r="H171"/>
      <c r="I171"/>
    </row>
    <row r="172" spans="1:9" ht="12.5" x14ac:dyDescent="0.25">
      <c r="A172"/>
      <c r="B172"/>
      <c r="C172"/>
      <c r="D172"/>
      <c r="E172"/>
      <c r="F172"/>
      <c r="G172"/>
      <c r="H172"/>
      <c r="I172"/>
    </row>
    <row r="173" spans="1:9" ht="12.5" x14ac:dyDescent="0.25">
      <c r="A173"/>
      <c r="B173"/>
      <c r="C173"/>
      <c r="D173"/>
      <c r="E173"/>
      <c r="F173"/>
      <c r="G173"/>
      <c r="H173"/>
      <c r="I173"/>
    </row>
    <row r="174" spans="1:9" ht="12.5" x14ac:dyDescent="0.25">
      <c r="A174"/>
      <c r="B174"/>
      <c r="C174"/>
      <c r="D174"/>
      <c r="E174"/>
      <c r="F174"/>
      <c r="G174"/>
      <c r="H174"/>
      <c r="I174"/>
    </row>
    <row r="175" spans="1:9" ht="12.5" x14ac:dyDescent="0.25">
      <c r="A175"/>
      <c r="B175"/>
      <c r="C175"/>
      <c r="D175"/>
      <c r="E175"/>
      <c r="F175"/>
      <c r="G175"/>
      <c r="H175"/>
      <c r="I175"/>
    </row>
    <row r="176" spans="1:9" ht="12.5" x14ac:dyDescent="0.25">
      <c r="A176"/>
      <c r="B176"/>
      <c r="C176"/>
      <c r="D176"/>
      <c r="E176"/>
      <c r="F176"/>
      <c r="G176"/>
      <c r="H176"/>
      <c r="I176"/>
    </row>
    <row r="177" spans="1:9" ht="12.5" x14ac:dyDescent="0.25">
      <c r="A177"/>
      <c r="B177"/>
      <c r="C177"/>
      <c r="D177"/>
      <c r="E177"/>
      <c r="F177"/>
      <c r="G177"/>
      <c r="H177"/>
      <c r="I177"/>
    </row>
    <row r="178" spans="1:9" ht="12.5" x14ac:dyDescent="0.25">
      <c r="A178"/>
      <c r="B178"/>
      <c r="C178"/>
      <c r="D178"/>
      <c r="E178"/>
      <c r="F178"/>
      <c r="G178"/>
      <c r="H178"/>
      <c r="I178"/>
    </row>
    <row r="179" spans="1:9" ht="12.5" x14ac:dyDescent="0.25">
      <c r="A179"/>
      <c r="B179"/>
      <c r="C179"/>
      <c r="D179"/>
      <c r="E179"/>
      <c r="F179"/>
      <c r="G179"/>
      <c r="H179"/>
      <c r="I179"/>
    </row>
    <row r="180" spans="1:9" ht="12.5" x14ac:dyDescent="0.25">
      <c r="A180"/>
      <c r="B180"/>
      <c r="C180"/>
      <c r="D180"/>
      <c r="E180"/>
      <c r="F180"/>
      <c r="G180"/>
      <c r="H180"/>
      <c r="I180"/>
    </row>
    <row r="181" spans="1:9" ht="12.5" x14ac:dyDescent="0.25">
      <c r="A181"/>
      <c r="B181"/>
      <c r="C181"/>
      <c r="D181"/>
      <c r="E181"/>
      <c r="F181"/>
      <c r="G181"/>
      <c r="H181"/>
      <c r="I181"/>
    </row>
    <row r="182" spans="1:9" ht="12.5" x14ac:dyDescent="0.25">
      <c r="A182"/>
      <c r="B182"/>
      <c r="C182"/>
      <c r="D182"/>
      <c r="E182"/>
      <c r="F182"/>
      <c r="G182"/>
      <c r="H182"/>
      <c r="I182"/>
    </row>
    <row r="183" spans="1:9" ht="12.5" x14ac:dyDescent="0.25">
      <c r="A183"/>
      <c r="B183"/>
      <c r="C183"/>
      <c r="D183"/>
      <c r="E183"/>
      <c r="F183"/>
      <c r="G183"/>
      <c r="H183"/>
      <c r="I183"/>
    </row>
    <row r="184" spans="1:9" ht="12.5" x14ac:dyDescent="0.25">
      <c r="A184"/>
      <c r="B184"/>
      <c r="C184"/>
      <c r="D184"/>
      <c r="E184"/>
      <c r="F184"/>
      <c r="G184"/>
      <c r="H184"/>
      <c r="I184"/>
    </row>
    <row r="185" spans="1:9" ht="12.5" x14ac:dyDescent="0.25">
      <c r="A185"/>
      <c r="B185"/>
      <c r="C185"/>
      <c r="D185"/>
      <c r="E185"/>
      <c r="F185"/>
      <c r="G185"/>
      <c r="H185"/>
      <c r="I185"/>
    </row>
    <row r="186" spans="1:9" ht="12.5" x14ac:dyDescent="0.25">
      <c r="A186"/>
      <c r="B186"/>
      <c r="C186"/>
      <c r="D186"/>
      <c r="E186"/>
      <c r="F186"/>
      <c r="G186"/>
      <c r="H186"/>
      <c r="I186"/>
    </row>
    <row r="187" spans="1:9" ht="12.5" x14ac:dyDescent="0.25">
      <c r="A187"/>
      <c r="B187"/>
      <c r="C187"/>
      <c r="D187"/>
      <c r="E187"/>
      <c r="F187"/>
      <c r="G187"/>
      <c r="H187"/>
      <c r="I187"/>
    </row>
    <row r="188" spans="1:9" ht="12.5" x14ac:dyDescent="0.25">
      <c r="A188"/>
      <c r="B188"/>
      <c r="C188"/>
      <c r="D188"/>
      <c r="E188"/>
      <c r="F188"/>
      <c r="G188"/>
      <c r="H188"/>
      <c r="I188"/>
    </row>
    <row r="189" spans="1:9" ht="12.5" x14ac:dyDescent="0.25">
      <c r="A189"/>
      <c r="B189"/>
      <c r="C189"/>
      <c r="D189"/>
      <c r="E189"/>
      <c r="F189"/>
      <c r="G189"/>
      <c r="H189"/>
      <c r="I189"/>
    </row>
    <row r="190" spans="1:9" ht="12.5" x14ac:dyDescent="0.25">
      <c r="A190"/>
      <c r="B190"/>
      <c r="C190"/>
      <c r="D190"/>
      <c r="E190"/>
      <c r="F190"/>
      <c r="G190"/>
      <c r="H190"/>
      <c r="I190"/>
    </row>
    <row r="191" spans="1:9" ht="12.5" x14ac:dyDescent="0.25">
      <c r="A191"/>
      <c r="B191"/>
      <c r="C191"/>
      <c r="D191"/>
      <c r="E191"/>
      <c r="F191"/>
      <c r="G191"/>
      <c r="H191"/>
      <c r="I191"/>
    </row>
    <row r="192" spans="1:9" ht="12.5" x14ac:dyDescent="0.25">
      <c r="A192"/>
      <c r="B192"/>
      <c r="C192"/>
      <c r="D192"/>
      <c r="E192"/>
      <c r="F192"/>
      <c r="G192"/>
      <c r="H192"/>
      <c r="I192"/>
    </row>
    <row r="193" spans="1:9" ht="12.5" x14ac:dyDescent="0.25">
      <c r="A193"/>
      <c r="B193"/>
      <c r="C193"/>
      <c r="D193"/>
      <c r="E193"/>
      <c r="F193"/>
      <c r="G193"/>
      <c r="H193"/>
      <c r="I193"/>
    </row>
    <row r="194" spans="1:9" ht="12.5" x14ac:dyDescent="0.25">
      <c r="A194"/>
      <c r="B194"/>
      <c r="C194"/>
      <c r="D194"/>
      <c r="E194"/>
      <c r="F194"/>
      <c r="G194"/>
      <c r="H194"/>
      <c r="I194"/>
    </row>
    <row r="195" spans="1:9" ht="12.5" x14ac:dyDescent="0.25">
      <c r="A195"/>
      <c r="B195"/>
      <c r="C195"/>
      <c r="D195"/>
      <c r="E195"/>
      <c r="F195"/>
      <c r="G195"/>
      <c r="H195"/>
      <c r="I195"/>
    </row>
    <row r="196" spans="1:9" ht="12.5" x14ac:dyDescent="0.25">
      <c r="A196"/>
      <c r="B196"/>
      <c r="C196"/>
      <c r="D196"/>
      <c r="E196"/>
      <c r="F196"/>
      <c r="G196"/>
      <c r="H196"/>
      <c r="I196"/>
    </row>
    <row r="197" spans="1:9" ht="12.5" x14ac:dyDescent="0.25">
      <c r="A197"/>
      <c r="B197"/>
      <c r="C197"/>
      <c r="D197"/>
      <c r="E197"/>
      <c r="F197"/>
      <c r="G197"/>
      <c r="H197"/>
      <c r="I197"/>
    </row>
    <row r="198" spans="1:9" ht="12.5" x14ac:dyDescent="0.25">
      <c r="A198"/>
      <c r="B198"/>
      <c r="C198"/>
      <c r="D198"/>
      <c r="E198"/>
      <c r="F198"/>
      <c r="G198"/>
      <c r="H198"/>
      <c r="I198"/>
    </row>
    <row r="199" spans="1:9" ht="12.5" x14ac:dyDescent="0.25">
      <c r="A199"/>
      <c r="B199"/>
      <c r="C199"/>
      <c r="D199"/>
      <c r="E199"/>
      <c r="F199"/>
      <c r="G199"/>
      <c r="H199"/>
      <c r="I199"/>
    </row>
    <row r="200" spans="1:9" ht="12.5" x14ac:dyDescent="0.25">
      <c r="A200"/>
      <c r="B200"/>
      <c r="C200"/>
      <c r="D200"/>
      <c r="E200"/>
      <c r="F200"/>
      <c r="G200"/>
      <c r="H200"/>
      <c r="I200"/>
    </row>
    <row r="201" spans="1:9" ht="12.5" x14ac:dyDescent="0.25">
      <c r="A201"/>
      <c r="B201"/>
      <c r="C201"/>
      <c r="D201"/>
      <c r="E201"/>
      <c r="F201"/>
      <c r="G201"/>
      <c r="H201"/>
      <c r="I201"/>
    </row>
    <row r="202" spans="1:9" ht="12.5" x14ac:dyDescent="0.25">
      <c r="A202"/>
      <c r="B202"/>
      <c r="C202"/>
      <c r="D202"/>
      <c r="E202"/>
      <c r="F202"/>
      <c r="G202"/>
      <c r="H202"/>
      <c r="I202"/>
    </row>
    <row r="203" spans="1:9" ht="12.5" x14ac:dyDescent="0.25">
      <c r="A203"/>
      <c r="B203"/>
      <c r="C203"/>
      <c r="D203"/>
      <c r="E203"/>
      <c r="F203"/>
      <c r="G203"/>
      <c r="H203"/>
      <c r="I203"/>
    </row>
    <row r="204" spans="1:9" ht="12.5" x14ac:dyDescent="0.25">
      <c r="A204"/>
      <c r="B204"/>
      <c r="C204"/>
      <c r="D204"/>
      <c r="E204"/>
      <c r="F204"/>
      <c r="G204"/>
      <c r="H204"/>
      <c r="I204"/>
    </row>
    <row r="205" spans="1:9" ht="12.5" x14ac:dyDescent="0.25">
      <c r="A205"/>
      <c r="B205"/>
      <c r="C205"/>
      <c r="D205"/>
      <c r="E205"/>
      <c r="F205"/>
      <c r="G205"/>
      <c r="H205"/>
      <c r="I205"/>
    </row>
    <row r="206" spans="1:9" ht="12.5" x14ac:dyDescent="0.25">
      <c r="A206"/>
      <c r="B206"/>
      <c r="C206"/>
      <c r="D206"/>
      <c r="E206"/>
      <c r="F206"/>
      <c r="G206"/>
      <c r="H206"/>
      <c r="I206"/>
    </row>
    <row r="207" spans="1:9" ht="12.5" x14ac:dyDescent="0.25">
      <c r="A207"/>
      <c r="B207"/>
      <c r="C207"/>
      <c r="D207"/>
      <c r="E207"/>
      <c r="F207"/>
      <c r="G207"/>
      <c r="H207"/>
      <c r="I207"/>
    </row>
    <row r="208" spans="1:9" ht="12.5" x14ac:dyDescent="0.25">
      <c r="A208"/>
      <c r="B208"/>
      <c r="C208"/>
      <c r="D208"/>
      <c r="E208"/>
      <c r="F208"/>
      <c r="G208"/>
      <c r="H208"/>
      <c r="I208"/>
    </row>
    <row r="209" spans="1:9" ht="12.5" x14ac:dyDescent="0.25">
      <c r="A209"/>
      <c r="B209"/>
      <c r="C209"/>
      <c r="D209"/>
      <c r="E209"/>
      <c r="F209"/>
      <c r="G209"/>
      <c r="H209"/>
      <c r="I209"/>
    </row>
    <row r="210" spans="1:9" ht="12.5" x14ac:dyDescent="0.25">
      <c r="A210"/>
      <c r="B210"/>
      <c r="C210"/>
      <c r="D210"/>
      <c r="E210"/>
      <c r="F210"/>
      <c r="G210"/>
      <c r="H210"/>
      <c r="I210"/>
    </row>
    <row r="211" spans="1:9" ht="12.5" x14ac:dyDescent="0.25">
      <c r="A211"/>
      <c r="B211"/>
      <c r="C211"/>
      <c r="D211"/>
      <c r="E211"/>
      <c r="F211"/>
      <c r="G211"/>
      <c r="H211"/>
      <c r="I211"/>
    </row>
    <row r="212" spans="1:9" ht="12.5" x14ac:dyDescent="0.25">
      <c r="A212"/>
      <c r="B212"/>
      <c r="C212"/>
      <c r="D212"/>
      <c r="E212"/>
      <c r="F212"/>
      <c r="G212"/>
      <c r="H212"/>
      <c r="I212"/>
    </row>
    <row r="213" spans="1:9" ht="12.5" x14ac:dyDescent="0.25">
      <c r="A213"/>
      <c r="B213"/>
      <c r="C213"/>
      <c r="D213"/>
      <c r="E213"/>
      <c r="F213"/>
      <c r="G213"/>
      <c r="H213"/>
      <c r="I213"/>
    </row>
    <row r="214" spans="1:9" ht="12.5" x14ac:dyDescent="0.25">
      <c r="A214"/>
      <c r="B214"/>
      <c r="C214"/>
      <c r="D214"/>
      <c r="E214"/>
      <c r="F214"/>
      <c r="G214"/>
      <c r="H214"/>
      <c r="I214"/>
    </row>
    <row r="215" spans="1:9" ht="12.5" x14ac:dyDescent="0.25">
      <c r="A215"/>
      <c r="B215"/>
      <c r="C215"/>
      <c r="D215"/>
      <c r="E215"/>
      <c r="F215"/>
      <c r="G215"/>
      <c r="H215"/>
      <c r="I215"/>
    </row>
    <row r="216" spans="1:9" ht="12.5" x14ac:dyDescent="0.25">
      <c r="A216"/>
      <c r="B216"/>
      <c r="C216"/>
      <c r="D216"/>
      <c r="E216"/>
      <c r="F216"/>
      <c r="G216"/>
      <c r="H216"/>
      <c r="I216"/>
    </row>
    <row r="217" spans="1:9" ht="12.5" x14ac:dyDescent="0.25">
      <c r="A217"/>
      <c r="B217"/>
      <c r="C217"/>
      <c r="D217"/>
      <c r="E217"/>
      <c r="F217"/>
      <c r="G217"/>
      <c r="H217"/>
      <c r="I217"/>
    </row>
    <row r="218" spans="1:9" ht="12.5" x14ac:dyDescent="0.25">
      <c r="A218"/>
      <c r="B218"/>
      <c r="C218"/>
      <c r="D218"/>
      <c r="E218"/>
      <c r="F218"/>
      <c r="G218"/>
      <c r="H218"/>
      <c r="I218"/>
    </row>
    <row r="219" spans="1:9" ht="12.5" x14ac:dyDescent="0.25">
      <c r="A219"/>
      <c r="B219"/>
      <c r="C219"/>
      <c r="D219"/>
      <c r="E219"/>
      <c r="F219"/>
      <c r="G219"/>
      <c r="H219"/>
      <c r="I219"/>
    </row>
    <row r="220" spans="1:9" ht="12.5" x14ac:dyDescent="0.25">
      <c r="A220"/>
      <c r="B220"/>
      <c r="C220"/>
      <c r="D220"/>
      <c r="E220"/>
      <c r="F220"/>
      <c r="G220"/>
      <c r="H220"/>
      <c r="I220"/>
    </row>
    <row r="221" spans="1:9" ht="12.5" x14ac:dyDescent="0.25">
      <c r="A221"/>
      <c r="B221"/>
      <c r="C221"/>
      <c r="D221"/>
      <c r="E221"/>
      <c r="F221"/>
      <c r="G221"/>
      <c r="H221"/>
      <c r="I221"/>
    </row>
    <row r="222" spans="1:9" ht="12.5" x14ac:dyDescent="0.25">
      <c r="A222"/>
      <c r="B222"/>
      <c r="C222"/>
      <c r="D222"/>
      <c r="E222"/>
      <c r="F222"/>
      <c r="G222"/>
      <c r="H222"/>
      <c r="I222"/>
    </row>
    <row r="223" spans="1:9" ht="12.5" x14ac:dyDescent="0.25">
      <c r="A223"/>
      <c r="B223"/>
      <c r="C223"/>
      <c r="D223"/>
      <c r="E223"/>
      <c r="F223"/>
      <c r="G223"/>
      <c r="H223"/>
      <c r="I223"/>
    </row>
    <row r="224" spans="1:9" ht="12.5" x14ac:dyDescent="0.25">
      <c r="A224"/>
      <c r="B224"/>
      <c r="C224"/>
      <c r="D224"/>
      <c r="E224"/>
      <c r="F224"/>
      <c r="G224"/>
      <c r="H224"/>
      <c r="I224"/>
    </row>
    <row r="225" spans="1:9" ht="12.5" x14ac:dyDescent="0.25">
      <c r="A225"/>
      <c r="B225"/>
      <c r="C225"/>
      <c r="D225"/>
      <c r="E225"/>
      <c r="F225"/>
      <c r="G225"/>
      <c r="H225"/>
      <c r="I225"/>
    </row>
    <row r="226" spans="1:9" ht="12.5" x14ac:dyDescent="0.25">
      <c r="A226"/>
      <c r="B226"/>
      <c r="C226"/>
      <c r="D226"/>
      <c r="E226"/>
      <c r="F226"/>
      <c r="G226"/>
      <c r="H226"/>
      <c r="I226"/>
    </row>
    <row r="227" spans="1:9" ht="12.5" x14ac:dyDescent="0.25">
      <c r="A227"/>
      <c r="B227"/>
      <c r="C227"/>
      <c r="D227"/>
      <c r="E227"/>
      <c r="F227"/>
      <c r="G227"/>
      <c r="H227"/>
      <c r="I227"/>
    </row>
    <row r="228" spans="1:9" ht="12.5" x14ac:dyDescent="0.25">
      <c r="A228"/>
      <c r="B228"/>
      <c r="C228"/>
      <c r="D228"/>
      <c r="E228"/>
      <c r="F228"/>
      <c r="G228"/>
      <c r="H228"/>
      <c r="I228"/>
    </row>
    <row r="229" spans="1:9" ht="12.5" x14ac:dyDescent="0.25">
      <c r="A229"/>
      <c r="B229"/>
      <c r="C229"/>
      <c r="D229"/>
      <c r="E229"/>
      <c r="F229"/>
      <c r="G229"/>
      <c r="H229"/>
      <c r="I229"/>
    </row>
    <row r="230" spans="1:9" ht="12.5" x14ac:dyDescent="0.25">
      <c r="A230"/>
      <c r="B230"/>
      <c r="C230"/>
      <c r="D230"/>
      <c r="E230"/>
      <c r="F230"/>
      <c r="G230"/>
      <c r="H230"/>
      <c r="I230"/>
    </row>
    <row r="231" spans="1:9" ht="12.5" x14ac:dyDescent="0.25">
      <c r="A231"/>
      <c r="B231"/>
      <c r="C231"/>
      <c r="D231"/>
      <c r="E231"/>
      <c r="F231"/>
      <c r="G231"/>
      <c r="H231"/>
      <c r="I231"/>
    </row>
    <row r="232" spans="1:9" ht="12.5" x14ac:dyDescent="0.25">
      <c r="A232"/>
      <c r="B232"/>
      <c r="C232"/>
      <c r="D232"/>
      <c r="E232"/>
      <c r="F232"/>
      <c r="G232"/>
      <c r="H232"/>
      <c r="I232"/>
    </row>
    <row r="233" spans="1:9" ht="12.5" x14ac:dyDescent="0.25">
      <c r="A233"/>
      <c r="B233"/>
      <c r="C233"/>
      <c r="D233"/>
      <c r="E233"/>
      <c r="F233"/>
      <c r="G233"/>
      <c r="H233"/>
      <c r="I233"/>
    </row>
    <row r="234" spans="1:9" ht="12.5" x14ac:dyDescent="0.25">
      <c r="A234"/>
      <c r="B234"/>
      <c r="C234"/>
      <c r="D234"/>
      <c r="E234"/>
      <c r="F234"/>
      <c r="G234"/>
      <c r="H234"/>
      <c r="I234"/>
    </row>
    <row r="235" spans="1:9" ht="12.5" x14ac:dyDescent="0.25">
      <c r="A235"/>
      <c r="B235"/>
      <c r="C235"/>
      <c r="D235"/>
      <c r="E235"/>
      <c r="F235"/>
      <c r="G235"/>
      <c r="H235"/>
      <c r="I235"/>
    </row>
    <row r="236" spans="1:9" ht="12.5" x14ac:dyDescent="0.25">
      <c r="A236"/>
      <c r="B236"/>
      <c r="C236"/>
      <c r="D236"/>
      <c r="E236"/>
      <c r="F236"/>
      <c r="G236"/>
      <c r="H236"/>
      <c r="I236"/>
    </row>
    <row r="237" spans="1:9" ht="12.5" x14ac:dyDescent="0.25">
      <c r="A237"/>
      <c r="B237"/>
      <c r="C237"/>
      <c r="D237"/>
      <c r="E237"/>
      <c r="F237"/>
      <c r="G237"/>
      <c r="H237"/>
      <c r="I237"/>
    </row>
    <row r="238" spans="1:9" ht="12.5" x14ac:dyDescent="0.25">
      <c r="A238"/>
      <c r="B238"/>
      <c r="C238"/>
      <c r="D238"/>
      <c r="E238"/>
      <c r="F238"/>
      <c r="G238"/>
      <c r="H238"/>
      <c r="I238"/>
    </row>
    <row r="239" spans="1:9" ht="12.5" x14ac:dyDescent="0.25">
      <c r="A239"/>
      <c r="B239"/>
      <c r="C239"/>
      <c r="D239"/>
      <c r="E239"/>
      <c r="F239"/>
      <c r="G239"/>
      <c r="H239"/>
      <c r="I239"/>
    </row>
    <row r="240" spans="1:9" ht="12.5" x14ac:dyDescent="0.25">
      <c r="A240"/>
      <c r="B240"/>
      <c r="C240"/>
      <c r="D240"/>
      <c r="E240"/>
      <c r="F240"/>
      <c r="G240"/>
      <c r="H240"/>
      <c r="I240"/>
    </row>
    <row r="241" spans="1:9" ht="12.5" x14ac:dyDescent="0.25">
      <c r="A241"/>
      <c r="B241"/>
      <c r="C241"/>
      <c r="D241"/>
      <c r="E241"/>
      <c r="F241"/>
      <c r="G241"/>
      <c r="H241"/>
      <c r="I241"/>
    </row>
    <row r="242" spans="1:9" ht="12.5" x14ac:dyDescent="0.25">
      <c r="A242"/>
      <c r="B242"/>
      <c r="C242"/>
      <c r="D242"/>
      <c r="E242"/>
      <c r="F242"/>
      <c r="G242"/>
      <c r="H242"/>
      <c r="I242"/>
    </row>
    <row r="243" spans="1:9" ht="12.5" x14ac:dyDescent="0.25">
      <c r="A243"/>
      <c r="B243"/>
      <c r="C243"/>
      <c r="D243"/>
      <c r="E243"/>
      <c r="F243"/>
      <c r="G243"/>
      <c r="H243"/>
      <c r="I243"/>
    </row>
    <row r="244" spans="1:9" ht="12.5" x14ac:dyDescent="0.25">
      <c r="A244"/>
      <c r="B244"/>
      <c r="C244"/>
      <c r="D244"/>
      <c r="E244"/>
      <c r="F244"/>
      <c r="G244"/>
      <c r="H244"/>
      <c r="I244"/>
    </row>
    <row r="245" spans="1:9" ht="12.5" x14ac:dyDescent="0.25">
      <c r="A245"/>
      <c r="B245"/>
      <c r="C245"/>
      <c r="D245"/>
      <c r="E245"/>
      <c r="F245"/>
      <c r="G245"/>
      <c r="H245"/>
      <c r="I245"/>
    </row>
    <row r="246" spans="1:9" ht="12.5" x14ac:dyDescent="0.25">
      <c r="A246"/>
      <c r="B246"/>
      <c r="C246"/>
      <c r="D246"/>
      <c r="E246"/>
      <c r="F246"/>
      <c r="G246"/>
      <c r="H246"/>
      <c r="I246"/>
    </row>
    <row r="247" spans="1:9" ht="12.5" x14ac:dyDescent="0.25">
      <c r="A247"/>
      <c r="B247"/>
      <c r="C247"/>
      <c r="D247"/>
      <c r="E247"/>
      <c r="F247"/>
      <c r="G247"/>
      <c r="H247"/>
      <c r="I247"/>
    </row>
    <row r="248" spans="1:9" ht="12.5" x14ac:dyDescent="0.25">
      <c r="A248"/>
      <c r="B248"/>
      <c r="C248"/>
      <c r="D248"/>
      <c r="E248"/>
      <c r="F248"/>
      <c r="G248"/>
      <c r="H248"/>
      <c r="I248"/>
    </row>
    <row r="249" spans="1:9" ht="12.5" x14ac:dyDescent="0.25">
      <c r="A249"/>
      <c r="B249"/>
      <c r="C249"/>
      <c r="D249"/>
      <c r="E249"/>
      <c r="F249"/>
      <c r="G249"/>
      <c r="H249"/>
      <c r="I249"/>
    </row>
    <row r="250" spans="1:9" ht="12.5" x14ac:dyDescent="0.25">
      <c r="A250"/>
      <c r="B250"/>
      <c r="C250"/>
      <c r="D250"/>
      <c r="E250"/>
      <c r="F250"/>
      <c r="G250"/>
      <c r="H250"/>
      <c r="I250"/>
    </row>
    <row r="251" spans="1:9" ht="12.5" x14ac:dyDescent="0.25">
      <c r="A251"/>
      <c r="B251"/>
      <c r="C251"/>
      <c r="D251"/>
      <c r="E251"/>
      <c r="F251"/>
      <c r="G251"/>
      <c r="H251"/>
      <c r="I251"/>
    </row>
    <row r="252" spans="1:9" ht="12.5" x14ac:dyDescent="0.25">
      <c r="A252"/>
      <c r="B252"/>
      <c r="C252"/>
      <c r="D252"/>
      <c r="E252"/>
      <c r="F252"/>
      <c r="G252"/>
      <c r="H252"/>
      <c r="I252"/>
    </row>
    <row r="253" spans="1:9" ht="12.5" x14ac:dyDescent="0.25">
      <c r="A253"/>
      <c r="B253"/>
      <c r="C253"/>
      <c r="D253"/>
      <c r="E253"/>
      <c r="F253"/>
      <c r="G253"/>
      <c r="H253"/>
      <c r="I253"/>
    </row>
    <row r="254" spans="1:9" ht="12.5" x14ac:dyDescent="0.25">
      <c r="A254"/>
      <c r="B254"/>
      <c r="C254"/>
      <c r="D254"/>
      <c r="E254"/>
      <c r="F254"/>
      <c r="G254"/>
      <c r="H254"/>
      <c r="I254"/>
    </row>
    <row r="255" spans="1:9" ht="12.5" x14ac:dyDescent="0.25">
      <c r="A255"/>
      <c r="B255"/>
      <c r="C255"/>
      <c r="D255"/>
      <c r="E255"/>
      <c r="F255"/>
      <c r="G255"/>
      <c r="H255"/>
      <c r="I255"/>
    </row>
    <row r="256" spans="1:9" ht="12.5" x14ac:dyDescent="0.25">
      <c r="A256"/>
      <c r="B256"/>
      <c r="C256"/>
      <c r="D256"/>
      <c r="E256"/>
      <c r="F256"/>
      <c r="G256"/>
      <c r="H256"/>
      <c r="I256"/>
    </row>
    <row r="257" spans="1:9" ht="12.5" x14ac:dyDescent="0.25">
      <c r="A257"/>
      <c r="B257"/>
      <c r="C257"/>
      <c r="D257"/>
      <c r="E257"/>
      <c r="F257"/>
      <c r="G257"/>
      <c r="H257"/>
      <c r="I257"/>
    </row>
    <row r="258" spans="1:9" ht="12.5" x14ac:dyDescent="0.25">
      <c r="A258"/>
      <c r="B258"/>
      <c r="C258"/>
      <c r="D258"/>
      <c r="E258"/>
      <c r="F258"/>
      <c r="G258"/>
      <c r="H258"/>
      <c r="I258"/>
    </row>
    <row r="259" spans="1:9" ht="12.5" x14ac:dyDescent="0.25">
      <c r="A259"/>
      <c r="B259"/>
      <c r="C259"/>
      <c r="D259"/>
      <c r="E259"/>
      <c r="F259"/>
      <c r="G259"/>
      <c r="H259"/>
      <c r="I259"/>
    </row>
    <row r="260" spans="1:9" ht="12.5" x14ac:dyDescent="0.25">
      <c r="A260"/>
      <c r="B260"/>
      <c r="C260"/>
      <c r="D260"/>
      <c r="E260"/>
      <c r="F260"/>
      <c r="G260"/>
      <c r="H260"/>
      <c r="I260"/>
    </row>
    <row r="261" spans="1:9" ht="12.5" x14ac:dyDescent="0.25">
      <c r="A261"/>
      <c r="B261"/>
      <c r="C261"/>
      <c r="D261"/>
      <c r="E261"/>
      <c r="F261"/>
      <c r="G261"/>
      <c r="H261"/>
      <c r="I261"/>
    </row>
    <row r="262" spans="1:9" ht="12.5" x14ac:dyDescent="0.25">
      <c r="A262"/>
      <c r="B262"/>
      <c r="C262"/>
      <c r="D262"/>
      <c r="E262"/>
      <c r="F262"/>
      <c r="G262"/>
      <c r="H262"/>
      <c r="I262"/>
    </row>
    <row r="263" spans="1:9" ht="12.5" x14ac:dyDescent="0.25">
      <c r="A263"/>
      <c r="B263"/>
      <c r="C263"/>
      <c r="D263"/>
      <c r="E263"/>
      <c r="F263"/>
      <c r="G263"/>
      <c r="H263"/>
      <c r="I263"/>
    </row>
    <row r="264" spans="1:9" ht="12.5" x14ac:dyDescent="0.25">
      <c r="A264"/>
      <c r="B264"/>
      <c r="C264"/>
      <c r="D264"/>
      <c r="E264"/>
      <c r="F264"/>
      <c r="G264"/>
      <c r="H264"/>
      <c r="I264"/>
    </row>
    <row r="265" spans="1:9" ht="12.5" x14ac:dyDescent="0.25">
      <c r="A265"/>
      <c r="B265"/>
      <c r="C265"/>
      <c r="D265"/>
      <c r="E265"/>
      <c r="F265"/>
      <c r="G265"/>
      <c r="H265"/>
      <c r="I265"/>
    </row>
    <row r="266" spans="1:9" ht="12.5" x14ac:dyDescent="0.25">
      <c r="A266"/>
      <c r="B266"/>
      <c r="C266"/>
      <c r="D266"/>
      <c r="E266"/>
      <c r="F266"/>
      <c r="G266"/>
      <c r="H266"/>
      <c r="I266"/>
    </row>
    <row r="267" spans="1:9" ht="12.5" x14ac:dyDescent="0.25">
      <c r="A267"/>
      <c r="B267"/>
      <c r="C267"/>
      <c r="D267"/>
      <c r="E267"/>
      <c r="F267"/>
      <c r="G267"/>
      <c r="H267"/>
      <c r="I267"/>
    </row>
    <row r="268" spans="1:9" ht="12.5" x14ac:dyDescent="0.25">
      <c r="A268"/>
      <c r="B268"/>
      <c r="C268"/>
      <c r="D268"/>
      <c r="E268"/>
      <c r="F268"/>
      <c r="G268"/>
      <c r="H268"/>
      <c r="I268"/>
    </row>
    <row r="269" spans="1:9" ht="12.5" x14ac:dyDescent="0.25">
      <c r="A269"/>
      <c r="B269"/>
      <c r="C269"/>
      <c r="D269"/>
      <c r="E269"/>
      <c r="F269"/>
      <c r="G269"/>
      <c r="H269"/>
      <c r="I269"/>
    </row>
    <row r="270" spans="1:9" ht="12.5" x14ac:dyDescent="0.25">
      <c r="A270"/>
      <c r="B270"/>
      <c r="C270"/>
      <c r="D270"/>
      <c r="E270"/>
      <c r="F270"/>
      <c r="G270"/>
      <c r="H270"/>
      <c r="I270"/>
    </row>
    <row r="271" spans="1:9" ht="12.5" x14ac:dyDescent="0.25">
      <c r="A271"/>
      <c r="B271"/>
      <c r="C271"/>
      <c r="D271"/>
      <c r="E271"/>
      <c r="F271"/>
      <c r="G271"/>
      <c r="H271"/>
      <c r="I271"/>
    </row>
    <row r="272" spans="1:9" ht="12.5" x14ac:dyDescent="0.25">
      <c r="A272"/>
      <c r="B272"/>
      <c r="C272"/>
      <c r="D272"/>
      <c r="E272"/>
      <c r="F272"/>
      <c r="G272"/>
      <c r="H272"/>
      <c r="I272"/>
    </row>
    <row r="273" spans="1:9" ht="12.5" x14ac:dyDescent="0.25">
      <c r="A273"/>
      <c r="B273"/>
      <c r="C273"/>
      <c r="D273"/>
      <c r="E273"/>
      <c r="F273"/>
      <c r="G273"/>
      <c r="H273"/>
      <c r="I273"/>
    </row>
    <row r="274" spans="1:9" ht="12.5" x14ac:dyDescent="0.25">
      <c r="A274"/>
      <c r="B274"/>
      <c r="C274"/>
      <c r="D274"/>
      <c r="E274"/>
      <c r="F274"/>
      <c r="G274"/>
      <c r="H274"/>
      <c r="I274"/>
    </row>
    <row r="275" spans="1:9" ht="12.5" x14ac:dyDescent="0.25">
      <c r="A275"/>
      <c r="B275"/>
      <c r="C275"/>
      <c r="D275"/>
      <c r="E275"/>
      <c r="F275"/>
      <c r="G275"/>
      <c r="H275"/>
      <c r="I275"/>
    </row>
    <row r="276" spans="1:9" ht="12.5" x14ac:dyDescent="0.25">
      <c r="A276"/>
      <c r="B276"/>
      <c r="C276"/>
      <c r="D276"/>
      <c r="E276"/>
      <c r="F276"/>
      <c r="G276"/>
      <c r="H276"/>
      <c r="I276"/>
    </row>
    <row r="277" spans="1:9" ht="12.5" x14ac:dyDescent="0.25">
      <c r="A277"/>
      <c r="B277"/>
      <c r="C277"/>
      <c r="D277"/>
      <c r="E277"/>
      <c r="F277"/>
      <c r="G277"/>
      <c r="H277"/>
      <c r="I277"/>
    </row>
    <row r="278" spans="1:9" ht="12.5" x14ac:dyDescent="0.25">
      <c r="A278"/>
      <c r="B278"/>
      <c r="C278"/>
      <c r="D278"/>
      <c r="E278"/>
      <c r="F278"/>
      <c r="G278"/>
      <c r="H278"/>
      <c r="I278"/>
    </row>
    <row r="279" spans="1:9" ht="12.5" x14ac:dyDescent="0.25">
      <c r="A279"/>
      <c r="B279"/>
      <c r="C279"/>
      <c r="D279"/>
      <c r="E279"/>
      <c r="F279"/>
      <c r="G279"/>
      <c r="H279"/>
      <c r="I279"/>
    </row>
    <row r="280" spans="1:9" ht="12.5" x14ac:dyDescent="0.25">
      <c r="A280"/>
      <c r="B280"/>
      <c r="C280"/>
      <c r="D280"/>
      <c r="E280"/>
      <c r="F280"/>
      <c r="G280"/>
      <c r="H280"/>
      <c r="I280"/>
    </row>
    <row r="281" spans="1:9" ht="12.5" x14ac:dyDescent="0.25">
      <c r="A281"/>
      <c r="B281"/>
      <c r="C281"/>
      <c r="D281"/>
      <c r="E281"/>
      <c r="F281"/>
      <c r="G281"/>
      <c r="H281"/>
      <c r="I281"/>
    </row>
    <row r="282" spans="1:9" ht="12.5" x14ac:dyDescent="0.25">
      <c r="A282"/>
      <c r="B282"/>
      <c r="C282"/>
      <c r="D282"/>
      <c r="E282"/>
      <c r="F282"/>
      <c r="G282"/>
      <c r="H282"/>
      <c r="I282"/>
    </row>
    <row r="283" spans="1:9" ht="12.5" x14ac:dyDescent="0.25">
      <c r="A283"/>
      <c r="B283"/>
      <c r="C283"/>
      <c r="D283"/>
      <c r="E283"/>
      <c r="F283"/>
      <c r="G283"/>
      <c r="H283"/>
      <c r="I283"/>
    </row>
    <row r="284" spans="1:9" ht="12.5" x14ac:dyDescent="0.25">
      <c r="A284"/>
      <c r="B284"/>
      <c r="C284"/>
      <c r="D284"/>
      <c r="E284"/>
      <c r="F284"/>
      <c r="G284"/>
      <c r="H284"/>
      <c r="I284"/>
    </row>
    <row r="285" spans="1:9" ht="12.5" x14ac:dyDescent="0.25">
      <c r="A285"/>
      <c r="B285"/>
      <c r="C285"/>
      <c r="D285"/>
      <c r="E285"/>
      <c r="F285"/>
      <c r="G285"/>
      <c r="H285"/>
      <c r="I285"/>
    </row>
    <row r="286" spans="1:9" ht="12.5" x14ac:dyDescent="0.25">
      <c r="A286"/>
      <c r="B286"/>
      <c r="C286"/>
      <c r="D286"/>
      <c r="E286"/>
      <c r="F286"/>
      <c r="G286"/>
      <c r="H286"/>
      <c r="I286"/>
    </row>
    <row r="287" spans="1:9" ht="12.5" x14ac:dyDescent="0.25">
      <c r="A287"/>
      <c r="B287"/>
      <c r="C287"/>
      <c r="D287"/>
      <c r="E287"/>
      <c r="F287"/>
      <c r="G287"/>
      <c r="H287"/>
      <c r="I287"/>
    </row>
    <row r="288" spans="1:9" ht="12.5" x14ac:dyDescent="0.25">
      <c r="A288"/>
      <c r="B288"/>
      <c r="C288"/>
      <c r="D288"/>
      <c r="E288"/>
      <c r="F288"/>
      <c r="G288"/>
      <c r="H288"/>
      <c r="I288"/>
    </row>
    <row r="289" spans="1:9" ht="12.5" x14ac:dyDescent="0.25">
      <c r="A289"/>
      <c r="B289"/>
      <c r="C289"/>
      <c r="D289"/>
      <c r="E289"/>
      <c r="F289"/>
      <c r="G289"/>
      <c r="H289"/>
      <c r="I289"/>
    </row>
    <row r="290" spans="1:9" ht="12.5" x14ac:dyDescent="0.25">
      <c r="A290"/>
      <c r="B290"/>
      <c r="C290"/>
      <c r="D290"/>
      <c r="E290"/>
      <c r="F290"/>
      <c r="G290"/>
      <c r="H290"/>
      <c r="I290"/>
    </row>
    <row r="291" spans="1:9" ht="12.5" x14ac:dyDescent="0.25">
      <c r="A291"/>
      <c r="B291"/>
      <c r="C291"/>
      <c r="D291"/>
      <c r="E291"/>
      <c r="F291"/>
      <c r="G291"/>
      <c r="H291"/>
      <c r="I291"/>
    </row>
    <row r="292" spans="1:9" ht="12.5" x14ac:dyDescent="0.25">
      <c r="A292"/>
      <c r="B292"/>
      <c r="C292"/>
      <c r="D292"/>
      <c r="E292"/>
      <c r="F292"/>
      <c r="G292"/>
      <c r="H292"/>
      <c r="I292"/>
    </row>
    <row r="293" spans="1:9" ht="12.5" x14ac:dyDescent="0.25">
      <c r="A293"/>
      <c r="B293"/>
      <c r="C293"/>
      <c r="D293"/>
      <c r="E293"/>
      <c r="F293"/>
      <c r="G293"/>
      <c r="H293"/>
      <c r="I293"/>
    </row>
    <row r="294" spans="1:9" ht="12.5" x14ac:dyDescent="0.25">
      <c r="A294"/>
      <c r="B294"/>
      <c r="C294"/>
      <c r="D294"/>
      <c r="E294"/>
      <c r="F294"/>
      <c r="G294"/>
      <c r="H294"/>
      <c r="I294"/>
    </row>
    <row r="295" spans="1:9" ht="12.5" x14ac:dyDescent="0.25">
      <c r="A295"/>
      <c r="B295"/>
      <c r="C295"/>
      <c r="D295"/>
      <c r="E295"/>
      <c r="F295"/>
      <c r="G295"/>
      <c r="H295"/>
      <c r="I295"/>
    </row>
    <row r="296" spans="1:9" ht="12.5" x14ac:dyDescent="0.25">
      <c r="A296"/>
      <c r="B296"/>
      <c r="C296"/>
      <c r="D296"/>
      <c r="E296"/>
      <c r="F296"/>
      <c r="G296"/>
      <c r="H296"/>
      <c r="I296"/>
    </row>
    <row r="297" spans="1:9" ht="12.5" x14ac:dyDescent="0.25">
      <c r="A297"/>
      <c r="B297"/>
      <c r="C297"/>
      <c r="D297"/>
      <c r="E297"/>
      <c r="F297"/>
      <c r="G297"/>
      <c r="H297"/>
      <c r="I297"/>
    </row>
    <row r="298" spans="1:9" ht="12.5" x14ac:dyDescent="0.25">
      <c r="A298"/>
      <c r="B298"/>
      <c r="C298"/>
      <c r="D298"/>
      <c r="E298"/>
      <c r="F298"/>
      <c r="G298"/>
      <c r="H298"/>
      <c r="I298"/>
    </row>
    <row r="299" spans="1:9" ht="12.5" x14ac:dyDescent="0.25">
      <c r="A299"/>
      <c r="B299"/>
      <c r="C299"/>
      <c r="D299"/>
      <c r="E299"/>
      <c r="F299"/>
      <c r="G299"/>
      <c r="H299"/>
      <c r="I299"/>
    </row>
    <row r="300" spans="1:9" ht="12.5" x14ac:dyDescent="0.25">
      <c r="A300"/>
      <c r="B300"/>
      <c r="C300"/>
      <c r="D300"/>
      <c r="E300"/>
      <c r="F300"/>
      <c r="G300"/>
      <c r="H300"/>
      <c r="I300"/>
    </row>
    <row r="301" spans="1:9" ht="12.5" x14ac:dyDescent="0.25">
      <c r="A301"/>
      <c r="B301"/>
      <c r="C301"/>
      <c r="D301"/>
      <c r="E301"/>
      <c r="F301"/>
      <c r="G301"/>
      <c r="H301"/>
      <c r="I301"/>
    </row>
    <row r="302" spans="1:9" ht="12.5" x14ac:dyDescent="0.25">
      <c r="A302"/>
      <c r="B302"/>
      <c r="C302"/>
      <c r="D302"/>
      <c r="E302"/>
      <c r="F302"/>
      <c r="G302"/>
      <c r="H302"/>
      <c r="I302"/>
    </row>
    <row r="303" spans="1:9" ht="12.5" x14ac:dyDescent="0.25">
      <c r="A303"/>
      <c r="B303"/>
      <c r="C303"/>
      <c r="D303"/>
      <c r="E303"/>
      <c r="F303"/>
      <c r="G303"/>
      <c r="H303"/>
      <c r="I303"/>
    </row>
    <row r="304" spans="1:9" ht="12.5" x14ac:dyDescent="0.25">
      <c r="A304"/>
      <c r="B304"/>
      <c r="C304"/>
      <c r="D304"/>
      <c r="E304"/>
      <c r="F304"/>
      <c r="G304"/>
      <c r="H304"/>
      <c r="I304"/>
    </row>
    <row r="305" spans="1:9" ht="12.5" x14ac:dyDescent="0.25">
      <c r="A305"/>
      <c r="B305"/>
      <c r="C305"/>
      <c r="D305"/>
      <c r="E305"/>
      <c r="F305"/>
      <c r="G305"/>
      <c r="H305"/>
      <c r="I305"/>
    </row>
    <row r="306" spans="1:9" ht="12.5" x14ac:dyDescent="0.25">
      <c r="A306"/>
      <c r="B306"/>
      <c r="C306"/>
      <c r="D306"/>
      <c r="E306"/>
      <c r="F306"/>
      <c r="G306"/>
      <c r="H306"/>
      <c r="I306"/>
    </row>
    <row r="307" spans="1:9" ht="12.5" x14ac:dyDescent="0.25">
      <c r="A307"/>
      <c r="B307"/>
      <c r="C307"/>
      <c r="D307"/>
      <c r="E307"/>
      <c r="F307"/>
      <c r="G307"/>
      <c r="H307"/>
      <c r="I307"/>
    </row>
    <row r="308" spans="1:9" ht="12.5" x14ac:dyDescent="0.25">
      <c r="A308"/>
      <c r="B308"/>
      <c r="C308"/>
      <c r="D308"/>
      <c r="E308"/>
      <c r="F308"/>
      <c r="G308"/>
      <c r="H308"/>
      <c r="I308"/>
    </row>
    <row r="309" spans="1:9" ht="12.5" x14ac:dyDescent="0.25">
      <c r="A309"/>
      <c r="B309"/>
      <c r="C309"/>
      <c r="D309"/>
      <c r="E309"/>
      <c r="F309"/>
      <c r="G309"/>
      <c r="H309"/>
      <c r="I309"/>
    </row>
    <row r="310" spans="1:9" ht="12.5" x14ac:dyDescent="0.25">
      <c r="A310"/>
      <c r="B310"/>
      <c r="C310"/>
      <c r="D310"/>
      <c r="E310"/>
      <c r="F310"/>
      <c r="G310"/>
      <c r="H310"/>
      <c r="I310"/>
    </row>
    <row r="311" spans="1:9" ht="12.5" x14ac:dyDescent="0.25">
      <c r="A311"/>
      <c r="B311"/>
      <c r="C311"/>
      <c r="D311"/>
      <c r="E311"/>
      <c r="F311"/>
      <c r="G311"/>
      <c r="H311"/>
      <c r="I311"/>
    </row>
    <row r="312" spans="1:9" ht="12.5" x14ac:dyDescent="0.25">
      <c r="A312"/>
      <c r="B312"/>
      <c r="C312"/>
      <c r="D312"/>
      <c r="E312"/>
      <c r="F312"/>
      <c r="G312"/>
      <c r="H312"/>
      <c r="I312"/>
    </row>
    <row r="313" spans="1:9" ht="12.5" x14ac:dyDescent="0.25">
      <c r="A313"/>
      <c r="B313"/>
      <c r="C313"/>
      <c r="D313"/>
      <c r="E313"/>
      <c r="F313"/>
      <c r="G313"/>
      <c r="H313"/>
      <c r="I313"/>
    </row>
    <row r="314" spans="1:9" ht="12.5" x14ac:dyDescent="0.25">
      <c r="A314"/>
      <c r="B314"/>
      <c r="C314"/>
      <c r="D314"/>
      <c r="E314"/>
      <c r="F314"/>
      <c r="G314"/>
      <c r="H314"/>
      <c r="I314"/>
    </row>
    <row r="315" spans="1:9" ht="12.5" x14ac:dyDescent="0.25">
      <c r="A315"/>
      <c r="B315"/>
      <c r="C315"/>
      <c r="D315"/>
      <c r="E315"/>
      <c r="F315"/>
      <c r="G315"/>
      <c r="H315"/>
      <c r="I315"/>
    </row>
    <row r="316" spans="1:9" ht="12.5" x14ac:dyDescent="0.25">
      <c r="A316"/>
      <c r="B316"/>
      <c r="C316"/>
      <c r="D316"/>
      <c r="E316"/>
      <c r="F316"/>
      <c r="G316"/>
      <c r="H316"/>
      <c r="I316"/>
    </row>
    <row r="317" spans="1:9" ht="12.5" x14ac:dyDescent="0.25">
      <c r="A317"/>
      <c r="B317"/>
      <c r="C317"/>
      <c r="D317"/>
      <c r="E317"/>
      <c r="F317"/>
      <c r="G317"/>
      <c r="H317"/>
      <c r="I317"/>
    </row>
    <row r="318" spans="1:9" ht="12.5" x14ac:dyDescent="0.25">
      <c r="A318"/>
      <c r="B318"/>
      <c r="C318"/>
      <c r="D318"/>
      <c r="E318"/>
      <c r="F318"/>
      <c r="G318"/>
      <c r="H318"/>
      <c r="I318"/>
    </row>
    <row r="319" spans="1:9" ht="12.5" x14ac:dyDescent="0.25">
      <c r="A319"/>
      <c r="B319"/>
      <c r="C319"/>
      <c r="D319"/>
      <c r="E319"/>
      <c r="F319"/>
      <c r="G319"/>
      <c r="H319"/>
      <c r="I319"/>
    </row>
    <row r="320" spans="1:9" ht="12.5" x14ac:dyDescent="0.25">
      <c r="A320"/>
      <c r="B320"/>
      <c r="C320"/>
      <c r="D320"/>
      <c r="E320"/>
      <c r="F320"/>
      <c r="G320"/>
      <c r="H320"/>
      <c r="I320"/>
    </row>
    <row r="321" spans="1:9" ht="12.5" x14ac:dyDescent="0.25">
      <c r="A321"/>
      <c r="B321"/>
      <c r="C321"/>
      <c r="D321"/>
      <c r="E321"/>
      <c r="F321"/>
      <c r="G321"/>
      <c r="H321"/>
      <c r="I321"/>
    </row>
    <row r="322" spans="1:9" ht="12.5" x14ac:dyDescent="0.25">
      <c r="A322"/>
      <c r="B322"/>
      <c r="C322"/>
      <c r="D322"/>
      <c r="E322"/>
      <c r="F322"/>
      <c r="G322"/>
      <c r="H322"/>
      <c r="I322"/>
    </row>
    <row r="323" spans="1:9" ht="12.5" x14ac:dyDescent="0.25">
      <c r="A323"/>
      <c r="B323"/>
      <c r="C323"/>
      <c r="D323"/>
      <c r="E323"/>
      <c r="F323"/>
      <c r="G323"/>
      <c r="H323"/>
      <c r="I323"/>
    </row>
    <row r="324" spans="1:9" ht="12.5" x14ac:dyDescent="0.25">
      <c r="A324"/>
      <c r="B324"/>
      <c r="C324"/>
      <c r="D324"/>
      <c r="E324"/>
      <c r="F324"/>
      <c r="G324"/>
      <c r="H324"/>
      <c r="I324"/>
    </row>
    <row r="325" spans="1:9" ht="12.5" x14ac:dyDescent="0.25">
      <c r="A325"/>
      <c r="B325"/>
      <c r="C325"/>
      <c r="D325"/>
      <c r="E325"/>
      <c r="F325"/>
      <c r="G325"/>
      <c r="H325"/>
      <c r="I325"/>
    </row>
    <row r="326" spans="1:9" ht="12.5" x14ac:dyDescent="0.25">
      <c r="A326"/>
      <c r="B326"/>
      <c r="C326"/>
      <c r="D326"/>
      <c r="E326"/>
      <c r="F326"/>
      <c r="G326"/>
      <c r="H326"/>
      <c r="I326"/>
    </row>
    <row r="327" spans="1:9" ht="12.5" x14ac:dyDescent="0.25">
      <c r="A327"/>
      <c r="B327"/>
      <c r="C327"/>
      <c r="D327"/>
      <c r="E327"/>
      <c r="F327"/>
      <c r="G327"/>
      <c r="H327"/>
      <c r="I327"/>
    </row>
    <row r="328" spans="1:9" ht="12.5" x14ac:dyDescent="0.25">
      <c r="A328"/>
      <c r="B328"/>
      <c r="C328"/>
      <c r="D328"/>
      <c r="E328"/>
      <c r="F328"/>
      <c r="G328"/>
      <c r="H328"/>
      <c r="I328"/>
    </row>
    <row r="329" spans="1:9" x14ac:dyDescent="0.25">
      <c r="F329" s="1"/>
      <c r="G329" s="1"/>
      <c r="H329" s="1"/>
      <c r="I329" s="1"/>
    </row>
    <row r="330" spans="1:9" x14ac:dyDescent="0.25">
      <c r="F330" s="1"/>
      <c r="G330" s="1"/>
      <c r="H330" s="1"/>
      <c r="I330" s="1"/>
    </row>
    <row r="331" spans="1:9" x14ac:dyDescent="0.25">
      <c r="F331" s="1"/>
      <c r="G331" s="1"/>
      <c r="H331" s="1"/>
      <c r="I331" s="1"/>
    </row>
    <row r="332" spans="1:9" x14ac:dyDescent="0.25">
      <c r="F332" s="1"/>
      <c r="G332" s="1"/>
      <c r="H332" s="1"/>
      <c r="I332" s="1"/>
    </row>
    <row r="333" spans="1:9" x14ac:dyDescent="0.25">
      <c r="F333" s="1"/>
      <c r="G333" s="1"/>
      <c r="H333" s="1"/>
      <c r="I333" s="1"/>
    </row>
    <row r="334" spans="1:9" x14ac:dyDescent="0.25">
      <c r="F334" s="1"/>
      <c r="G334" s="1"/>
      <c r="H334" s="1"/>
      <c r="I334" s="1"/>
    </row>
    <row r="335" spans="1:9" x14ac:dyDescent="0.25">
      <c r="F335" s="1"/>
      <c r="G335" s="1"/>
      <c r="H335" s="1"/>
      <c r="I335" s="1"/>
    </row>
    <row r="336" spans="1:9" x14ac:dyDescent="0.25">
      <c r="F336" s="1"/>
      <c r="G336" s="1"/>
      <c r="H336" s="1"/>
      <c r="I336" s="1"/>
    </row>
    <row r="337" s="1" customFormat="1" x14ac:dyDescent="0.25"/>
    <row r="338" s="1" customFormat="1" x14ac:dyDescent="0.25"/>
    <row r="339" s="1" customFormat="1" x14ac:dyDescent="0.25"/>
    <row r="340" s="1" customFormat="1" x14ac:dyDescent="0.25"/>
    <row r="341" s="1" customFormat="1" x14ac:dyDescent="0.25"/>
    <row r="342" s="1" customFormat="1" x14ac:dyDescent="0.25"/>
    <row r="343" s="1" customFormat="1" x14ac:dyDescent="0.25"/>
    <row r="344" s="1" customFormat="1" x14ac:dyDescent="0.25"/>
    <row r="345" s="1" customFormat="1" x14ac:dyDescent="0.25"/>
    <row r="346" s="1" customFormat="1" x14ac:dyDescent="0.25"/>
    <row r="347" s="1" customFormat="1" x14ac:dyDescent="0.25"/>
    <row r="348" s="1" customFormat="1" x14ac:dyDescent="0.25"/>
    <row r="349" s="1" customFormat="1" x14ac:dyDescent="0.25"/>
    <row r="350" s="1" customFormat="1" x14ac:dyDescent="0.25"/>
    <row r="351" s="1" customFormat="1" x14ac:dyDescent="0.25"/>
    <row r="352" s="1" customFormat="1" x14ac:dyDescent="0.25"/>
    <row r="353" s="1" customFormat="1" x14ac:dyDescent="0.25"/>
    <row r="354" s="1" customFormat="1" x14ac:dyDescent="0.25"/>
    <row r="355" s="1" customFormat="1" x14ac:dyDescent="0.25"/>
    <row r="356" s="1" customFormat="1" x14ac:dyDescent="0.25"/>
    <row r="357" s="1" customFormat="1" x14ac:dyDescent="0.25"/>
    <row r="358" s="1" customFormat="1" x14ac:dyDescent="0.25"/>
    <row r="359" s="1" customFormat="1" x14ac:dyDescent="0.25"/>
    <row r="360" s="1" customFormat="1" x14ac:dyDescent="0.25"/>
    <row r="361" s="1" customFormat="1" x14ac:dyDescent="0.25"/>
    <row r="362" s="1" customFormat="1" x14ac:dyDescent="0.25"/>
    <row r="363" s="1" customFormat="1" x14ac:dyDescent="0.25"/>
    <row r="364" s="1" customFormat="1" x14ac:dyDescent="0.25"/>
    <row r="365" s="1" customFormat="1" x14ac:dyDescent="0.25"/>
    <row r="366" s="1" customFormat="1" x14ac:dyDescent="0.25"/>
    <row r="367" s="1" customFormat="1" x14ac:dyDescent="0.25"/>
    <row r="368" s="1" customFormat="1" x14ac:dyDescent="0.25"/>
    <row r="369" s="1" customFormat="1" x14ac:dyDescent="0.25"/>
    <row r="370" s="1" customFormat="1" x14ac:dyDescent="0.25"/>
    <row r="371" s="1" customFormat="1" x14ac:dyDescent="0.25"/>
    <row r="372" s="1" customFormat="1" x14ac:dyDescent="0.25"/>
    <row r="373" s="1" customFormat="1" x14ac:dyDescent="0.25"/>
    <row r="374" s="1" customFormat="1" x14ac:dyDescent="0.25"/>
    <row r="375" s="1" customFormat="1" x14ac:dyDescent="0.25"/>
    <row r="376" s="1" customFormat="1" x14ac:dyDescent="0.25"/>
    <row r="377" s="1" customFormat="1" x14ac:dyDescent="0.25"/>
    <row r="378" s="1" customFormat="1" x14ac:dyDescent="0.25"/>
    <row r="379" s="1" customFormat="1" x14ac:dyDescent="0.25"/>
    <row r="380" s="1" customFormat="1" x14ac:dyDescent="0.25"/>
    <row r="381" s="1" customFormat="1" x14ac:dyDescent="0.25"/>
    <row r="382" s="1" customFormat="1" x14ac:dyDescent="0.25"/>
    <row r="383" s="1" customFormat="1" x14ac:dyDescent="0.25"/>
    <row r="384" s="1" customFormat="1" x14ac:dyDescent="0.25"/>
    <row r="385" s="1" customFormat="1" x14ac:dyDescent="0.25"/>
    <row r="386" s="1" customFormat="1" x14ac:dyDescent="0.25"/>
    <row r="387" s="1" customFormat="1" x14ac:dyDescent="0.25"/>
    <row r="388" s="1" customFormat="1" x14ac:dyDescent="0.25"/>
    <row r="389" s="1" customFormat="1" x14ac:dyDescent="0.25"/>
    <row r="390" s="1" customFormat="1" x14ac:dyDescent="0.25"/>
    <row r="391" s="1" customFormat="1" x14ac:dyDescent="0.25"/>
    <row r="392" s="1" customFormat="1" x14ac:dyDescent="0.25"/>
    <row r="393" s="1" customFormat="1" x14ac:dyDescent="0.25"/>
    <row r="394" s="1" customFormat="1" x14ac:dyDescent="0.25"/>
    <row r="395" s="1" customFormat="1" x14ac:dyDescent="0.25"/>
    <row r="396" s="1" customFormat="1" x14ac:dyDescent="0.25"/>
    <row r="397" s="1" customFormat="1" x14ac:dyDescent="0.25"/>
    <row r="398" s="1" customFormat="1" x14ac:dyDescent="0.25"/>
    <row r="399" s="1" customFormat="1" x14ac:dyDescent="0.25"/>
    <row r="400" s="1" customFormat="1" x14ac:dyDescent="0.25"/>
    <row r="401" s="1" customFormat="1" x14ac:dyDescent="0.25"/>
    <row r="402" s="1" customFormat="1" x14ac:dyDescent="0.25"/>
    <row r="403" s="1" customFormat="1" x14ac:dyDescent="0.25"/>
    <row r="404" s="1" customFormat="1" x14ac:dyDescent="0.25"/>
    <row r="405" s="1" customFormat="1" x14ac:dyDescent="0.25"/>
    <row r="406" s="1" customFormat="1" x14ac:dyDescent="0.25"/>
    <row r="407" s="1" customFormat="1" x14ac:dyDescent="0.25"/>
    <row r="408" s="1" customFormat="1" x14ac:dyDescent="0.25"/>
    <row r="409" s="1" customFormat="1" x14ac:dyDescent="0.25"/>
    <row r="410" s="1" customFormat="1" x14ac:dyDescent="0.25"/>
    <row r="411" s="1" customFormat="1" x14ac:dyDescent="0.25"/>
    <row r="412" s="1" customFormat="1" x14ac:dyDescent="0.25"/>
    <row r="413" s="1" customFormat="1" x14ac:dyDescent="0.25"/>
    <row r="414" s="1" customFormat="1" x14ac:dyDescent="0.25"/>
    <row r="415" s="1" customFormat="1" x14ac:dyDescent="0.25"/>
    <row r="416" s="1" customFormat="1" x14ac:dyDescent="0.25"/>
    <row r="417" s="1" customFormat="1" x14ac:dyDescent="0.25"/>
    <row r="418" s="1" customFormat="1" x14ac:dyDescent="0.25"/>
    <row r="419" s="1" customFormat="1" x14ac:dyDescent="0.25"/>
    <row r="420" s="1" customFormat="1" x14ac:dyDescent="0.25"/>
    <row r="421" s="1" customFormat="1" x14ac:dyDescent="0.25"/>
    <row r="422" s="1" customFormat="1" x14ac:dyDescent="0.25"/>
    <row r="423" s="1" customFormat="1" x14ac:dyDescent="0.25"/>
    <row r="424" s="1" customFormat="1" x14ac:dyDescent="0.25"/>
    <row r="425" s="1" customFormat="1" x14ac:dyDescent="0.25"/>
    <row r="426" s="1" customFormat="1" x14ac:dyDescent="0.25"/>
    <row r="427" s="1" customFormat="1" x14ac:dyDescent="0.25"/>
    <row r="428" s="1" customFormat="1" x14ac:dyDescent="0.25"/>
    <row r="429" s="1" customFormat="1" x14ac:dyDescent="0.25"/>
    <row r="430" s="1" customFormat="1" x14ac:dyDescent="0.25"/>
    <row r="431" s="1" customFormat="1" x14ac:dyDescent="0.25"/>
    <row r="432" s="1" customFormat="1" x14ac:dyDescent="0.25"/>
    <row r="433" s="1" customFormat="1" x14ac:dyDescent="0.25"/>
    <row r="434" s="1" customFormat="1" x14ac:dyDescent="0.25"/>
    <row r="435" s="1" customFormat="1" x14ac:dyDescent="0.25"/>
    <row r="436" s="1" customFormat="1" x14ac:dyDescent="0.25"/>
    <row r="437" s="1" customFormat="1" x14ac:dyDescent="0.25"/>
    <row r="438" s="1" customFormat="1" x14ac:dyDescent="0.25"/>
    <row r="439" s="1" customFormat="1" x14ac:dyDescent="0.25"/>
    <row r="440" s="1" customFormat="1" x14ac:dyDescent="0.25"/>
    <row r="441" s="1" customFormat="1" x14ac:dyDescent="0.25"/>
    <row r="442" s="1" customFormat="1" x14ac:dyDescent="0.25"/>
    <row r="443" s="1" customFormat="1" x14ac:dyDescent="0.25"/>
    <row r="444" s="1" customFormat="1" x14ac:dyDescent="0.25"/>
    <row r="445" s="1" customFormat="1" x14ac:dyDescent="0.25"/>
    <row r="446" s="1" customFormat="1" x14ac:dyDescent="0.25"/>
    <row r="447" s="1" customFormat="1" x14ac:dyDescent="0.25"/>
    <row r="448" s="1" customFormat="1" x14ac:dyDescent="0.25"/>
    <row r="449" s="1" customFormat="1" x14ac:dyDescent="0.25"/>
    <row r="450" s="1" customFormat="1" x14ac:dyDescent="0.25"/>
    <row r="451" s="1" customFormat="1" x14ac:dyDescent="0.25"/>
    <row r="452" s="1" customFormat="1" x14ac:dyDescent="0.25"/>
    <row r="453" s="1" customFormat="1" x14ac:dyDescent="0.25"/>
    <row r="454" s="1" customFormat="1" x14ac:dyDescent="0.25"/>
    <row r="455" s="1" customFormat="1" x14ac:dyDescent="0.25"/>
    <row r="456" s="1" customFormat="1" x14ac:dyDescent="0.25"/>
    <row r="457" s="1" customFormat="1" x14ac:dyDescent="0.25"/>
    <row r="458" s="1" customFormat="1" x14ac:dyDescent="0.25"/>
    <row r="459" s="1" customFormat="1" x14ac:dyDescent="0.25"/>
    <row r="460" s="1" customFormat="1" x14ac:dyDescent="0.25"/>
    <row r="461" s="1" customFormat="1" x14ac:dyDescent="0.25"/>
    <row r="462" s="1" customFormat="1" x14ac:dyDescent="0.25"/>
    <row r="463" s="1" customFormat="1" x14ac:dyDescent="0.25"/>
    <row r="464" s="1" customFormat="1" x14ac:dyDescent="0.25"/>
    <row r="465" s="1" customFormat="1" x14ac:dyDescent="0.25"/>
    <row r="466" s="1" customFormat="1" x14ac:dyDescent="0.25"/>
    <row r="467" s="1" customFormat="1" x14ac:dyDescent="0.25"/>
    <row r="468" s="1" customFormat="1" x14ac:dyDescent="0.25"/>
    <row r="469" s="1" customFormat="1" x14ac:dyDescent="0.25"/>
    <row r="470" s="1" customFormat="1" x14ac:dyDescent="0.25"/>
    <row r="471" s="1" customFormat="1" x14ac:dyDescent="0.25"/>
    <row r="472" s="1" customFormat="1" x14ac:dyDescent="0.25"/>
    <row r="473" s="1" customFormat="1" x14ac:dyDescent="0.25"/>
    <row r="474" s="1" customFormat="1" x14ac:dyDescent="0.25"/>
    <row r="475" s="1" customFormat="1" x14ac:dyDescent="0.25"/>
    <row r="476" s="1" customFormat="1" x14ac:dyDescent="0.25"/>
    <row r="477" s="1" customFormat="1" x14ac:dyDescent="0.25"/>
    <row r="478" s="1" customFormat="1" x14ac:dyDescent="0.25"/>
    <row r="479" s="1" customFormat="1" x14ac:dyDescent="0.25"/>
    <row r="480" s="1" customFormat="1" x14ac:dyDescent="0.25"/>
    <row r="481" s="1" customFormat="1" x14ac:dyDescent="0.25"/>
    <row r="482" s="1" customFormat="1" x14ac:dyDescent="0.25"/>
    <row r="483" s="1" customFormat="1" x14ac:dyDescent="0.25"/>
    <row r="484" s="1" customFormat="1" x14ac:dyDescent="0.25"/>
    <row r="485" s="1" customFormat="1" x14ac:dyDescent="0.25"/>
    <row r="486" s="1" customFormat="1" x14ac:dyDescent="0.25"/>
    <row r="487" s="1" customFormat="1" x14ac:dyDescent="0.25"/>
    <row r="488" s="1" customFormat="1" x14ac:dyDescent="0.25"/>
    <row r="489" s="1" customFormat="1" x14ac:dyDescent="0.25"/>
    <row r="490" s="1" customFormat="1" x14ac:dyDescent="0.25"/>
    <row r="491" s="1" customFormat="1" x14ac:dyDescent="0.25"/>
    <row r="492" s="1" customFormat="1" x14ac:dyDescent="0.25"/>
    <row r="493" s="1" customFormat="1" x14ac:dyDescent="0.25"/>
    <row r="494" s="1" customFormat="1" x14ac:dyDescent="0.25"/>
    <row r="495" s="1" customFormat="1" x14ac:dyDescent="0.25"/>
    <row r="496" s="1" customFormat="1" x14ac:dyDescent="0.25"/>
    <row r="497" s="1" customFormat="1" x14ac:dyDescent="0.25"/>
    <row r="498" s="1" customFormat="1" x14ac:dyDescent="0.25"/>
    <row r="499" s="1" customFormat="1" x14ac:dyDescent="0.25"/>
    <row r="500" s="1" customFormat="1" x14ac:dyDescent="0.25"/>
    <row r="501" s="1" customFormat="1" x14ac:dyDescent="0.25"/>
    <row r="502" s="1" customFormat="1" x14ac:dyDescent="0.25"/>
    <row r="503" s="1" customFormat="1" x14ac:dyDescent="0.25"/>
    <row r="504" s="1" customFormat="1" x14ac:dyDescent="0.25"/>
    <row r="505" s="1" customFormat="1" x14ac:dyDescent="0.25"/>
    <row r="506" s="1" customFormat="1" x14ac:dyDescent="0.25"/>
    <row r="507" s="1" customFormat="1" x14ac:dyDescent="0.25"/>
    <row r="508" s="1" customFormat="1" x14ac:dyDescent="0.25"/>
    <row r="509" s="1" customFormat="1" x14ac:dyDescent="0.25"/>
    <row r="510" s="1" customFormat="1" x14ac:dyDescent="0.25"/>
    <row r="511" s="1" customFormat="1" x14ac:dyDescent="0.25"/>
    <row r="512" s="1" customFormat="1" x14ac:dyDescent="0.25"/>
    <row r="513" s="1" customFormat="1" x14ac:dyDescent="0.25"/>
    <row r="514" s="1" customFormat="1" x14ac:dyDescent="0.25"/>
    <row r="515" s="1" customFormat="1" x14ac:dyDescent="0.25"/>
    <row r="516" s="1" customFormat="1" x14ac:dyDescent="0.25"/>
    <row r="517" s="1" customFormat="1" x14ac:dyDescent="0.25"/>
    <row r="518" s="1" customFormat="1" x14ac:dyDescent="0.25"/>
    <row r="519" s="1" customFormat="1" x14ac:dyDescent="0.25"/>
    <row r="520" s="1" customFormat="1" x14ac:dyDescent="0.25"/>
    <row r="521" s="1" customFormat="1" x14ac:dyDescent="0.25"/>
    <row r="522" s="1" customFormat="1" x14ac:dyDescent="0.25"/>
    <row r="523" s="1" customFormat="1" x14ac:dyDescent="0.25"/>
    <row r="524" s="1" customFormat="1" x14ac:dyDescent="0.25"/>
    <row r="525" s="1" customFormat="1" x14ac:dyDescent="0.25"/>
    <row r="526" s="1" customFormat="1" x14ac:dyDescent="0.25"/>
    <row r="527" s="1" customFormat="1" x14ac:dyDescent="0.25"/>
    <row r="528" s="1" customFormat="1" x14ac:dyDescent="0.25"/>
    <row r="529" s="1" customFormat="1" x14ac:dyDescent="0.25"/>
    <row r="530" s="1" customFormat="1" x14ac:dyDescent="0.25"/>
    <row r="531" s="1" customFormat="1" x14ac:dyDescent="0.25"/>
    <row r="532" s="1" customFormat="1" x14ac:dyDescent="0.25"/>
    <row r="533" s="1" customFormat="1" x14ac:dyDescent="0.25"/>
    <row r="534" s="1" customFormat="1" x14ac:dyDescent="0.25"/>
    <row r="535" s="1" customFormat="1" x14ac:dyDescent="0.25"/>
    <row r="536" s="1" customFormat="1" x14ac:dyDescent="0.25"/>
    <row r="537" s="1" customFormat="1" x14ac:dyDescent="0.25"/>
    <row r="538" s="1" customFormat="1" x14ac:dyDescent="0.25"/>
    <row r="539" s="1" customFormat="1" x14ac:dyDescent="0.25"/>
    <row r="540" s="1" customFormat="1" x14ac:dyDescent="0.25"/>
    <row r="541" s="1" customFormat="1" x14ac:dyDescent="0.25"/>
    <row r="542" s="1" customFormat="1" x14ac:dyDescent="0.25"/>
    <row r="543" s="1" customFormat="1" x14ac:dyDescent="0.25"/>
    <row r="544" s="1" customFormat="1" x14ac:dyDescent="0.25"/>
    <row r="545" s="1" customFormat="1" x14ac:dyDescent="0.25"/>
    <row r="546" s="1" customFormat="1" x14ac:dyDescent="0.25"/>
    <row r="547" s="1" customFormat="1" x14ac:dyDescent="0.25"/>
    <row r="548" s="1" customFormat="1" x14ac:dyDescent="0.25"/>
    <row r="549" s="1" customFormat="1" x14ac:dyDescent="0.25"/>
    <row r="550" s="1" customFormat="1" x14ac:dyDescent="0.25"/>
    <row r="551" s="1" customFormat="1" x14ac:dyDescent="0.25"/>
    <row r="552" s="1" customFormat="1" x14ac:dyDescent="0.25"/>
    <row r="553" s="1" customFormat="1" x14ac:dyDescent="0.25"/>
    <row r="554" s="1" customFormat="1" x14ac:dyDescent="0.25"/>
    <row r="555" s="1" customFormat="1" x14ac:dyDescent="0.25"/>
    <row r="556" s="1" customFormat="1" x14ac:dyDescent="0.25"/>
    <row r="557" s="1" customFormat="1" x14ac:dyDescent="0.25"/>
    <row r="558" s="1" customFormat="1" x14ac:dyDescent="0.25"/>
    <row r="559" s="1" customFormat="1" x14ac:dyDescent="0.25"/>
    <row r="560" s="1" customFormat="1" x14ac:dyDescent="0.25"/>
    <row r="561" s="1" customFormat="1" x14ac:dyDescent="0.25"/>
    <row r="562" s="1" customFormat="1" x14ac:dyDescent="0.25"/>
    <row r="563" s="1" customFormat="1" x14ac:dyDescent="0.25"/>
    <row r="564" s="1" customFormat="1" x14ac:dyDescent="0.25"/>
    <row r="565" s="1" customFormat="1" x14ac:dyDescent="0.25"/>
    <row r="566" s="1" customFormat="1" x14ac:dyDescent="0.25"/>
    <row r="567" s="1" customFormat="1" x14ac:dyDescent="0.25"/>
    <row r="568" s="1" customFormat="1" x14ac:dyDescent="0.25"/>
    <row r="569" s="1" customFormat="1" x14ac:dyDescent="0.25"/>
    <row r="570" s="1" customFormat="1" x14ac:dyDescent="0.25"/>
    <row r="571" s="1" customFormat="1" x14ac:dyDescent="0.25"/>
    <row r="572" s="1" customFormat="1" x14ac:dyDescent="0.25"/>
    <row r="573" s="1" customFormat="1" x14ac:dyDescent="0.25"/>
    <row r="574" s="1" customFormat="1" x14ac:dyDescent="0.25"/>
    <row r="575" s="1" customFormat="1" x14ac:dyDescent="0.25"/>
    <row r="576" s="1" customFormat="1" x14ac:dyDescent="0.25"/>
    <row r="577" s="1" customFormat="1" x14ac:dyDescent="0.25"/>
    <row r="578" s="1" customFormat="1" x14ac:dyDescent="0.25"/>
    <row r="579" s="1" customFormat="1" x14ac:dyDescent="0.25"/>
    <row r="580" s="1" customFormat="1" x14ac:dyDescent="0.25"/>
    <row r="581" s="1" customFormat="1" x14ac:dyDescent="0.25"/>
    <row r="582" s="1" customFormat="1" x14ac:dyDescent="0.25"/>
    <row r="583" s="1" customFormat="1" x14ac:dyDescent="0.25"/>
    <row r="584" s="1" customFormat="1" x14ac:dyDescent="0.25"/>
    <row r="585" s="1" customFormat="1" x14ac:dyDescent="0.25"/>
    <row r="586" s="1" customFormat="1" x14ac:dyDescent="0.25"/>
    <row r="587" s="1" customFormat="1" x14ac:dyDescent="0.25"/>
    <row r="588" s="1" customFormat="1" x14ac:dyDescent="0.25"/>
    <row r="589" s="1" customFormat="1" x14ac:dyDescent="0.25"/>
    <row r="590" s="1" customFormat="1" x14ac:dyDescent="0.25"/>
    <row r="591" s="1" customFormat="1" x14ac:dyDescent="0.25"/>
    <row r="592" s="1" customFormat="1" x14ac:dyDescent="0.25"/>
    <row r="593" spans="6:9" x14ac:dyDescent="0.25">
      <c r="F593" s="1"/>
      <c r="G593" s="1"/>
      <c r="H593" s="1"/>
      <c r="I593" s="1"/>
    </row>
    <row r="594" spans="6:9" x14ac:dyDescent="0.25">
      <c r="F594" s="1"/>
      <c r="G594" s="1"/>
      <c r="H594" s="1"/>
      <c r="I594" s="1"/>
    </row>
    <row r="595" spans="6:9" x14ac:dyDescent="0.25">
      <c r="F595" s="1"/>
      <c r="G595" s="1"/>
      <c r="H595" s="1"/>
      <c r="I595" s="1"/>
    </row>
    <row r="596" spans="6:9" x14ac:dyDescent="0.25">
      <c r="F596" s="1"/>
      <c r="G596" s="1"/>
      <c r="H596" s="1"/>
      <c r="I596" s="1"/>
    </row>
    <row r="597" spans="6:9" x14ac:dyDescent="0.25">
      <c r="F597" s="1"/>
      <c r="G597" s="1"/>
      <c r="H597" s="1"/>
      <c r="I597" s="1"/>
    </row>
    <row r="598" spans="6:9" x14ac:dyDescent="0.25">
      <c r="G598" s="32"/>
      <c r="H598" s="1"/>
      <c r="I598" s="1"/>
    </row>
    <row r="599" spans="6:9" x14ac:dyDescent="0.25">
      <c r="G599" s="32"/>
      <c r="H599" s="1"/>
      <c r="I599" s="1"/>
    </row>
    <row r="600" spans="6:9" x14ac:dyDescent="0.25">
      <c r="G600" s="32"/>
      <c r="H600" s="1"/>
      <c r="I600" s="1"/>
    </row>
    <row r="601" spans="6:9" x14ac:dyDescent="0.25">
      <c r="G601" s="32"/>
      <c r="H601" s="1"/>
      <c r="I601" s="1"/>
    </row>
    <row r="602" spans="6:9" x14ac:dyDescent="0.25">
      <c r="G602" s="32"/>
      <c r="H602" s="1"/>
      <c r="I602" s="1"/>
    </row>
    <row r="603" spans="6:9" x14ac:dyDescent="0.25">
      <c r="G603" s="32"/>
      <c r="H603" s="1"/>
      <c r="I603" s="1"/>
    </row>
    <row r="604" spans="6:9" x14ac:dyDescent="0.25">
      <c r="G604" s="32"/>
      <c r="H604" s="1"/>
      <c r="I604" s="1"/>
    </row>
    <row r="605" spans="6:9" x14ac:dyDescent="0.25">
      <c r="G605" s="32"/>
      <c r="H605" s="1"/>
      <c r="I605" s="1"/>
    </row>
    <row r="606" spans="6:9" x14ac:dyDescent="0.25">
      <c r="G606" s="32"/>
      <c r="H606" s="1"/>
      <c r="I606" s="1"/>
    </row>
    <row r="607" spans="6:9" x14ac:dyDescent="0.25">
      <c r="G607" s="32"/>
      <c r="H607" s="1"/>
      <c r="I607" s="1"/>
    </row>
    <row r="608" spans="6:9" x14ac:dyDescent="0.25">
      <c r="G608" s="32"/>
      <c r="H608" s="1"/>
      <c r="I608" s="1"/>
    </row>
    <row r="609" spans="7:9" x14ac:dyDescent="0.25">
      <c r="G609" s="32"/>
      <c r="H609" s="1"/>
      <c r="I609" s="1"/>
    </row>
    <row r="610" spans="7:9" x14ac:dyDescent="0.25">
      <c r="G610" s="32"/>
      <c r="H610" s="1"/>
      <c r="I610" s="1"/>
    </row>
    <row r="611" spans="7:9" x14ac:dyDescent="0.25">
      <c r="G611" s="32"/>
    </row>
    <row r="612" spans="7:9" x14ac:dyDescent="0.25">
      <c r="G612" s="32"/>
    </row>
    <row r="613" spans="7:9" x14ac:dyDescent="0.25">
      <c r="G613" s="32"/>
    </row>
    <row r="614" spans="7:9" x14ac:dyDescent="0.25">
      <c r="G614" s="32"/>
    </row>
    <row r="615" spans="7:9" x14ac:dyDescent="0.25">
      <c r="G615" s="32"/>
    </row>
    <row r="616" spans="7:9" x14ac:dyDescent="0.25">
      <c r="G616" s="32"/>
    </row>
    <row r="617" spans="7:9" x14ac:dyDescent="0.25">
      <c r="G617" s="32"/>
    </row>
    <row r="618" spans="7:9" x14ac:dyDescent="0.25">
      <c r="G618" s="32"/>
    </row>
    <row r="619" spans="7:9" x14ac:dyDescent="0.25">
      <c r="G619" s="32"/>
    </row>
    <row r="620" spans="7:9" x14ac:dyDescent="0.25">
      <c r="G620" s="32"/>
    </row>
    <row r="621" spans="7:9" x14ac:dyDescent="0.25">
      <c r="G621" s="32"/>
    </row>
    <row r="622" spans="7:9" x14ac:dyDescent="0.25">
      <c r="G622" s="32"/>
    </row>
    <row r="623" spans="7:9" x14ac:dyDescent="0.25">
      <c r="G623" s="32"/>
    </row>
    <row r="624" spans="7:9" x14ac:dyDescent="0.25">
      <c r="G624" s="32"/>
    </row>
    <row r="625" spans="7:7" x14ac:dyDescent="0.25">
      <c r="G625" s="32"/>
    </row>
    <row r="626" spans="7:7" x14ac:dyDescent="0.25">
      <c r="G626" s="32"/>
    </row>
    <row r="627" spans="7:7" x14ac:dyDescent="0.25">
      <c r="G627" s="32"/>
    </row>
    <row r="628" spans="7:7" x14ac:dyDescent="0.25">
      <c r="G628" s="32"/>
    </row>
    <row r="629" spans="7:7" x14ac:dyDescent="0.25">
      <c r="G629" s="32"/>
    </row>
    <row r="630" spans="7:7" x14ac:dyDescent="0.25">
      <c r="G630" s="32"/>
    </row>
    <row r="631" spans="7:7" x14ac:dyDescent="0.25">
      <c r="G631" s="32"/>
    </row>
    <row r="632" spans="7:7" x14ac:dyDescent="0.25">
      <c r="G632" s="32"/>
    </row>
    <row r="633" spans="7:7" x14ac:dyDescent="0.25">
      <c r="G633" s="32"/>
    </row>
    <row r="634" spans="7:7" x14ac:dyDescent="0.25">
      <c r="G634" s="32"/>
    </row>
    <row r="635" spans="7:7" x14ac:dyDescent="0.25">
      <c r="G635" s="32"/>
    </row>
    <row r="636" spans="7:7" x14ac:dyDescent="0.25">
      <c r="G636" s="32"/>
    </row>
    <row r="637" spans="7:7" x14ac:dyDescent="0.25">
      <c r="G637" s="32"/>
    </row>
    <row r="638" spans="7:7" x14ac:dyDescent="0.25">
      <c r="G638" s="32"/>
    </row>
    <row r="639" spans="7:7" x14ac:dyDescent="0.25">
      <c r="G639" s="32"/>
    </row>
    <row r="640" spans="7:7" x14ac:dyDescent="0.25">
      <c r="G640" s="32"/>
    </row>
    <row r="641" spans="7:7" x14ac:dyDescent="0.25">
      <c r="G641" s="32"/>
    </row>
    <row r="642" spans="7:7" x14ac:dyDescent="0.25">
      <c r="G642" s="32"/>
    </row>
    <row r="643" spans="7:7" x14ac:dyDescent="0.25">
      <c r="G643" s="32"/>
    </row>
    <row r="644" spans="7:7" x14ac:dyDescent="0.25">
      <c r="G644" s="32"/>
    </row>
    <row r="645" spans="7:7" x14ac:dyDescent="0.25">
      <c r="G645" s="32"/>
    </row>
    <row r="646" spans="7:7" x14ac:dyDescent="0.25">
      <c r="G646" s="32"/>
    </row>
    <row r="647" spans="7:7" x14ac:dyDescent="0.25">
      <c r="G647" s="32"/>
    </row>
    <row r="648" spans="7:7" x14ac:dyDescent="0.25">
      <c r="G648" s="32"/>
    </row>
    <row r="649" spans="7:7" x14ac:dyDescent="0.25">
      <c r="G649" s="32"/>
    </row>
    <row r="650" spans="7:7" x14ac:dyDescent="0.25">
      <c r="G650" s="32"/>
    </row>
    <row r="651" spans="7:7" x14ac:dyDescent="0.25">
      <c r="G651" s="32"/>
    </row>
    <row r="652" spans="7:7" x14ac:dyDescent="0.25">
      <c r="G652" s="32"/>
    </row>
    <row r="653" spans="7:7" x14ac:dyDescent="0.25">
      <c r="G653" s="32"/>
    </row>
    <row r="654" spans="7:7" x14ac:dyDescent="0.25">
      <c r="G654" s="32"/>
    </row>
    <row r="655" spans="7:7" x14ac:dyDescent="0.25">
      <c r="G655" s="32"/>
    </row>
    <row r="656" spans="7:7" x14ac:dyDescent="0.25">
      <c r="G656" s="32"/>
    </row>
    <row r="657" spans="7:7" x14ac:dyDescent="0.25">
      <c r="G657" s="32"/>
    </row>
    <row r="658" spans="7:7" x14ac:dyDescent="0.25">
      <c r="G658" s="32"/>
    </row>
    <row r="659" spans="7:7" x14ac:dyDescent="0.25">
      <c r="G659" s="32"/>
    </row>
    <row r="660" spans="7:7" x14ac:dyDescent="0.25">
      <c r="G660" s="32"/>
    </row>
    <row r="661" spans="7:7" x14ac:dyDescent="0.25">
      <c r="G661" s="32"/>
    </row>
    <row r="662" spans="7:7" x14ac:dyDescent="0.25">
      <c r="G662" s="32"/>
    </row>
    <row r="663" spans="7:7" x14ac:dyDescent="0.25">
      <c r="G663" s="32"/>
    </row>
    <row r="664" spans="7:7" x14ac:dyDescent="0.25">
      <c r="G664" s="32"/>
    </row>
    <row r="665" spans="7:7" x14ac:dyDescent="0.25">
      <c r="G665" s="32"/>
    </row>
    <row r="666" spans="7:7" x14ac:dyDescent="0.25">
      <c r="G666" s="32"/>
    </row>
    <row r="667" spans="7:7" x14ac:dyDescent="0.25">
      <c r="G667" s="32"/>
    </row>
    <row r="668" spans="7:7" x14ac:dyDescent="0.25">
      <c r="G668" s="32"/>
    </row>
    <row r="669" spans="7:7" x14ac:dyDescent="0.25">
      <c r="G669" s="32"/>
    </row>
    <row r="670" spans="7:7" x14ac:dyDescent="0.25">
      <c r="G670" s="32"/>
    </row>
    <row r="671" spans="7:7" x14ac:dyDescent="0.25">
      <c r="G671" s="32"/>
    </row>
    <row r="672" spans="7:7" x14ac:dyDescent="0.25">
      <c r="G672" s="32"/>
    </row>
    <row r="673" spans="7:7" x14ac:dyDescent="0.25">
      <c r="G673" s="32"/>
    </row>
    <row r="674" spans="7:7" x14ac:dyDescent="0.25">
      <c r="G674" s="32"/>
    </row>
    <row r="675" spans="7:7" x14ac:dyDescent="0.25">
      <c r="G675" s="32"/>
    </row>
    <row r="676" spans="7:7" x14ac:dyDescent="0.25">
      <c r="G676" s="32"/>
    </row>
    <row r="677" spans="7:7" x14ac:dyDescent="0.25">
      <c r="G677" s="32"/>
    </row>
    <row r="678" spans="7:7" x14ac:dyDescent="0.25">
      <c r="G678" s="32"/>
    </row>
    <row r="679" spans="7:7" x14ac:dyDescent="0.25">
      <c r="G679" s="32"/>
    </row>
    <row r="680" spans="7:7" x14ac:dyDescent="0.25">
      <c r="G680" s="32"/>
    </row>
    <row r="681" spans="7:7" x14ac:dyDescent="0.25">
      <c r="G681" s="32"/>
    </row>
    <row r="682" spans="7:7" x14ac:dyDescent="0.25">
      <c r="G682" s="32"/>
    </row>
    <row r="683" spans="7:7" x14ac:dyDescent="0.25">
      <c r="G683" s="32"/>
    </row>
    <row r="684" spans="7:7" x14ac:dyDescent="0.25">
      <c r="G684" s="32"/>
    </row>
    <row r="685" spans="7:7" x14ac:dyDescent="0.25">
      <c r="G685" s="32"/>
    </row>
    <row r="686" spans="7:7" x14ac:dyDescent="0.25">
      <c r="G686" s="32"/>
    </row>
    <row r="687" spans="7:7" x14ac:dyDescent="0.25">
      <c r="G687" s="32"/>
    </row>
    <row r="688" spans="7:7" x14ac:dyDescent="0.25">
      <c r="G688" s="32"/>
    </row>
    <row r="689" spans="7:7" x14ac:dyDescent="0.25">
      <c r="G689" s="32"/>
    </row>
    <row r="690" spans="7:7" x14ac:dyDescent="0.25">
      <c r="G690" s="32"/>
    </row>
    <row r="691" spans="7:7" x14ac:dyDescent="0.25">
      <c r="G691" s="32"/>
    </row>
    <row r="692" spans="7:7" x14ac:dyDescent="0.25">
      <c r="G692" s="32"/>
    </row>
    <row r="693" spans="7:7" x14ac:dyDescent="0.25">
      <c r="G693" s="32"/>
    </row>
    <row r="694" spans="7:7" x14ac:dyDescent="0.25">
      <c r="G694" s="32"/>
    </row>
    <row r="695" spans="7:7" x14ac:dyDescent="0.25">
      <c r="G695" s="32"/>
    </row>
    <row r="696" spans="7:7" x14ac:dyDescent="0.25">
      <c r="G696" s="32"/>
    </row>
    <row r="697" spans="7:7" x14ac:dyDescent="0.25">
      <c r="G697" s="32"/>
    </row>
    <row r="698" spans="7:7" x14ac:dyDescent="0.25">
      <c r="G698" s="32"/>
    </row>
    <row r="699" spans="7:7" x14ac:dyDescent="0.25">
      <c r="G699" s="32"/>
    </row>
    <row r="700" spans="7:7" x14ac:dyDescent="0.25">
      <c r="G700" s="32"/>
    </row>
    <row r="701" spans="7:7" x14ac:dyDescent="0.25">
      <c r="G701" s="32"/>
    </row>
    <row r="702" spans="7:7" x14ac:dyDescent="0.25">
      <c r="G702" s="32"/>
    </row>
    <row r="703" spans="7:7" x14ac:dyDescent="0.25">
      <c r="G703" s="32"/>
    </row>
    <row r="704" spans="7:7" x14ac:dyDescent="0.25">
      <c r="G704" s="32"/>
    </row>
    <row r="705" spans="7:7" x14ac:dyDescent="0.25">
      <c r="G705" s="32"/>
    </row>
    <row r="706" spans="7:7" x14ac:dyDescent="0.25">
      <c r="G706" s="32"/>
    </row>
    <row r="707" spans="7:7" x14ac:dyDescent="0.25">
      <c r="G707" s="32"/>
    </row>
    <row r="708" spans="7:7" x14ac:dyDescent="0.25">
      <c r="G708" s="32"/>
    </row>
    <row r="709" spans="7:7" x14ac:dyDescent="0.25">
      <c r="G709" s="32"/>
    </row>
    <row r="710" spans="7:7" x14ac:dyDescent="0.25">
      <c r="G710" s="32"/>
    </row>
    <row r="711" spans="7:7" x14ac:dyDescent="0.25">
      <c r="G711" s="32"/>
    </row>
    <row r="712" spans="7:7" x14ac:dyDescent="0.25">
      <c r="G712" s="32"/>
    </row>
    <row r="713" spans="7:7" x14ac:dyDescent="0.25">
      <c r="G713" s="32"/>
    </row>
    <row r="714" spans="7:7" x14ac:dyDescent="0.25">
      <c r="G714" s="32"/>
    </row>
    <row r="715" spans="7:7" x14ac:dyDescent="0.25">
      <c r="G715" s="32"/>
    </row>
    <row r="716" spans="7:7" x14ac:dyDescent="0.25">
      <c r="G716" s="32"/>
    </row>
    <row r="717" spans="7:7" x14ac:dyDescent="0.25">
      <c r="G717" s="32"/>
    </row>
    <row r="718" spans="7:7" x14ac:dyDescent="0.25">
      <c r="G718" s="32"/>
    </row>
    <row r="719" spans="7:7" x14ac:dyDescent="0.25">
      <c r="G719" s="32"/>
    </row>
    <row r="720" spans="7:7" x14ac:dyDescent="0.25">
      <c r="G720" s="32"/>
    </row>
    <row r="721" spans="7:7" x14ac:dyDescent="0.25">
      <c r="G721" s="32"/>
    </row>
    <row r="722" spans="7:7" x14ac:dyDescent="0.25">
      <c r="G722" s="32"/>
    </row>
    <row r="723" spans="7:7" x14ac:dyDescent="0.25">
      <c r="G723" s="32"/>
    </row>
    <row r="724" spans="7:7" x14ac:dyDescent="0.25">
      <c r="G724" s="32"/>
    </row>
    <row r="725" spans="7:7" x14ac:dyDescent="0.25">
      <c r="G725" s="32"/>
    </row>
    <row r="726" spans="7:7" x14ac:dyDescent="0.25">
      <c r="G726" s="32"/>
    </row>
    <row r="727" spans="7:7" x14ac:dyDescent="0.25">
      <c r="G727" s="32"/>
    </row>
    <row r="728" spans="7:7" x14ac:dyDescent="0.25">
      <c r="G728" s="32"/>
    </row>
    <row r="729" spans="7:7" x14ac:dyDescent="0.25">
      <c r="G729" s="32"/>
    </row>
    <row r="730" spans="7:7" x14ac:dyDescent="0.25">
      <c r="G730" s="32"/>
    </row>
    <row r="731" spans="7:7" x14ac:dyDescent="0.25">
      <c r="G731" s="32"/>
    </row>
    <row r="732" spans="7:7" x14ac:dyDescent="0.25">
      <c r="G732" s="32"/>
    </row>
    <row r="733" spans="7:7" x14ac:dyDescent="0.25">
      <c r="G733" s="32"/>
    </row>
    <row r="734" spans="7:7" x14ac:dyDescent="0.25">
      <c r="G734" s="32"/>
    </row>
    <row r="735" spans="7:7" x14ac:dyDescent="0.25">
      <c r="G735" s="32"/>
    </row>
    <row r="736" spans="7:7" x14ac:dyDescent="0.25">
      <c r="G736" s="32"/>
    </row>
    <row r="737" spans="7:7" x14ac:dyDescent="0.25">
      <c r="G737" s="32"/>
    </row>
    <row r="738" spans="7:7" x14ac:dyDescent="0.25">
      <c r="G738" s="32"/>
    </row>
    <row r="739" spans="7:7" x14ac:dyDescent="0.25">
      <c r="G739" s="32"/>
    </row>
    <row r="740" spans="7:7" x14ac:dyDescent="0.25">
      <c r="G740" s="32"/>
    </row>
    <row r="741" spans="7:7" x14ac:dyDescent="0.25">
      <c r="G741" s="32"/>
    </row>
    <row r="742" spans="7:7" x14ac:dyDescent="0.25">
      <c r="G742" s="32"/>
    </row>
    <row r="743" spans="7:7" x14ac:dyDescent="0.25">
      <c r="G743" s="32"/>
    </row>
    <row r="744" spans="7:7" x14ac:dyDescent="0.25">
      <c r="G744" s="32"/>
    </row>
    <row r="745" spans="7:7" x14ac:dyDescent="0.25">
      <c r="G745" s="32"/>
    </row>
    <row r="746" spans="7:7" x14ac:dyDescent="0.25">
      <c r="G746" s="32"/>
    </row>
    <row r="747" spans="7:7" x14ac:dyDescent="0.25">
      <c r="G747" s="32"/>
    </row>
    <row r="748" spans="7:7" x14ac:dyDescent="0.25">
      <c r="G748" s="32"/>
    </row>
    <row r="749" spans="7:7" x14ac:dyDescent="0.25">
      <c r="G749" s="32"/>
    </row>
    <row r="750" spans="7:7" x14ac:dyDescent="0.25">
      <c r="G750" s="32"/>
    </row>
    <row r="751" spans="7:7" x14ac:dyDescent="0.25">
      <c r="G751" s="32"/>
    </row>
    <row r="752" spans="7:7" x14ac:dyDescent="0.25">
      <c r="G752" s="32"/>
    </row>
    <row r="753" spans="7:7" x14ac:dyDescent="0.25">
      <c r="G753" s="32"/>
    </row>
    <row r="754" spans="7:7" x14ac:dyDescent="0.25">
      <c r="G754" s="32"/>
    </row>
    <row r="755" spans="7:7" x14ac:dyDescent="0.25">
      <c r="G755" s="32"/>
    </row>
    <row r="756" spans="7:7" x14ac:dyDescent="0.25">
      <c r="G756" s="32"/>
    </row>
    <row r="757" spans="7:7" x14ac:dyDescent="0.25">
      <c r="G757" s="32"/>
    </row>
    <row r="758" spans="7:7" x14ac:dyDescent="0.25">
      <c r="G758" s="32"/>
    </row>
    <row r="759" spans="7:7" x14ac:dyDescent="0.25">
      <c r="G759" s="32"/>
    </row>
    <row r="760" spans="7:7" x14ac:dyDescent="0.25">
      <c r="G760" s="32"/>
    </row>
    <row r="761" spans="7:7" x14ac:dyDescent="0.25">
      <c r="G761" s="32"/>
    </row>
    <row r="762" spans="7:7" x14ac:dyDescent="0.25">
      <c r="G762" s="32"/>
    </row>
    <row r="763" spans="7:7" x14ac:dyDescent="0.25">
      <c r="G763" s="32"/>
    </row>
    <row r="764" spans="7:7" x14ac:dyDescent="0.25">
      <c r="G764" s="32"/>
    </row>
    <row r="765" spans="7:7" x14ac:dyDescent="0.25">
      <c r="G765" s="32"/>
    </row>
    <row r="766" spans="7:7" x14ac:dyDescent="0.25">
      <c r="G766" s="32"/>
    </row>
    <row r="767" spans="7:7" x14ac:dyDescent="0.25">
      <c r="G767" s="32"/>
    </row>
    <row r="768" spans="7:7" x14ac:dyDescent="0.25">
      <c r="G768" s="32"/>
    </row>
    <row r="769" spans="7:7" x14ac:dyDescent="0.25">
      <c r="G769" s="32"/>
    </row>
    <row r="770" spans="7:7" x14ac:dyDescent="0.25">
      <c r="G770" s="32"/>
    </row>
    <row r="771" spans="7:7" x14ac:dyDescent="0.25">
      <c r="G771" s="32"/>
    </row>
    <row r="772" spans="7:7" x14ac:dyDescent="0.25">
      <c r="G772" s="32"/>
    </row>
    <row r="773" spans="7:7" x14ac:dyDescent="0.25">
      <c r="G773" s="32"/>
    </row>
    <row r="774" spans="7:7" x14ac:dyDescent="0.25">
      <c r="G774" s="32"/>
    </row>
    <row r="775" spans="7:7" x14ac:dyDescent="0.25">
      <c r="G775" s="32"/>
    </row>
    <row r="776" spans="7:7" x14ac:dyDescent="0.25">
      <c r="G776" s="32"/>
    </row>
    <row r="777" spans="7:7" x14ac:dyDescent="0.25">
      <c r="G777" s="32"/>
    </row>
    <row r="778" spans="7:7" x14ac:dyDescent="0.25">
      <c r="G778" s="32"/>
    </row>
    <row r="779" spans="7:7" x14ac:dyDescent="0.25">
      <c r="G779" s="32"/>
    </row>
    <row r="780" spans="7:7" x14ac:dyDescent="0.25">
      <c r="G780" s="32"/>
    </row>
    <row r="781" spans="7:7" x14ac:dyDescent="0.25">
      <c r="G781" s="32"/>
    </row>
    <row r="782" spans="7:7" x14ac:dyDescent="0.25">
      <c r="G782" s="32"/>
    </row>
    <row r="783" spans="7:7" x14ac:dyDescent="0.25">
      <c r="G783" s="32"/>
    </row>
    <row r="784" spans="7:7" x14ac:dyDescent="0.25">
      <c r="G784" s="32"/>
    </row>
    <row r="785" spans="7:7" x14ac:dyDescent="0.25">
      <c r="G785" s="32"/>
    </row>
    <row r="786" spans="7:7" x14ac:dyDescent="0.25">
      <c r="G786" s="32"/>
    </row>
    <row r="787" spans="7:7" x14ac:dyDescent="0.25">
      <c r="G787" s="32"/>
    </row>
    <row r="788" spans="7:7" x14ac:dyDescent="0.25">
      <c r="G788" s="32"/>
    </row>
    <row r="789" spans="7:7" x14ac:dyDescent="0.25">
      <c r="G789" s="32"/>
    </row>
    <row r="790" spans="7:7" x14ac:dyDescent="0.25">
      <c r="G790" s="32"/>
    </row>
    <row r="791" spans="7:7" x14ac:dyDescent="0.25">
      <c r="G791" s="32"/>
    </row>
    <row r="792" spans="7:7" x14ac:dyDescent="0.25">
      <c r="G792" s="32"/>
    </row>
    <row r="793" spans="7:7" x14ac:dyDescent="0.25">
      <c r="G793" s="32"/>
    </row>
    <row r="794" spans="7:7" x14ac:dyDescent="0.25">
      <c r="G794" s="32"/>
    </row>
    <row r="795" spans="7:7" x14ac:dyDescent="0.25">
      <c r="G795" s="32"/>
    </row>
    <row r="796" spans="7:7" x14ac:dyDescent="0.25">
      <c r="G796" s="32"/>
    </row>
    <row r="797" spans="7:7" x14ac:dyDescent="0.25">
      <c r="G797" s="32"/>
    </row>
    <row r="798" spans="7:7" x14ac:dyDescent="0.25">
      <c r="G798" s="32"/>
    </row>
    <row r="799" spans="7:7" x14ac:dyDescent="0.25">
      <c r="G799" s="32"/>
    </row>
    <row r="800" spans="7:7" x14ac:dyDescent="0.25">
      <c r="G800" s="32"/>
    </row>
    <row r="801" spans="7:7" x14ac:dyDescent="0.25">
      <c r="G801" s="32"/>
    </row>
    <row r="802" spans="7:7" x14ac:dyDescent="0.25">
      <c r="G802" s="32"/>
    </row>
    <row r="803" spans="7:7" x14ac:dyDescent="0.25">
      <c r="G803" s="32"/>
    </row>
    <row r="804" spans="7:7" x14ac:dyDescent="0.25">
      <c r="G804" s="32"/>
    </row>
    <row r="805" spans="7:7" x14ac:dyDescent="0.25">
      <c r="G805" s="32"/>
    </row>
    <row r="806" spans="7:7" x14ac:dyDescent="0.25">
      <c r="G806" s="32"/>
    </row>
    <row r="807" spans="7:7" x14ac:dyDescent="0.25">
      <c r="G807" s="32"/>
    </row>
    <row r="808" spans="7:7" x14ac:dyDescent="0.25">
      <c r="G808" s="32"/>
    </row>
    <row r="809" spans="7:7" x14ac:dyDescent="0.25">
      <c r="G809" s="32"/>
    </row>
    <row r="810" spans="7:7" x14ac:dyDescent="0.25">
      <c r="G810" s="32"/>
    </row>
    <row r="811" spans="7:7" x14ac:dyDescent="0.25">
      <c r="G811" s="32"/>
    </row>
    <row r="812" spans="7:7" x14ac:dyDescent="0.25">
      <c r="G812" s="32"/>
    </row>
    <row r="813" spans="7:7" x14ac:dyDescent="0.25">
      <c r="G813" s="32"/>
    </row>
    <row r="814" spans="7:7" x14ac:dyDescent="0.25">
      <c r="G814" s="32"/>
    </row>
    <row r="815" spans="7:7" x14ac:dyDescent="0.25">
      <c r="G815" s="32"/>
    </row>
    <row r="816" spans="7:7" x14ac:dyDescent="0.25">
      <c r="G816" s="32"/>
    </row>
    <row r="817" spans="7:7" x14ac:dyDescent="0.25">
      <c r="G817" s="32"/>
    </row>
    <row r="818" spans="7:7" x14ac:dyDescent="0.25">
      <c r="G818" s="32"/>
    </row>
    <row r="819" spans="7:7" x14ac:dyDescent="0.25">
      <c r="G819" s="32"/>
    </row>
    <row r="820" spans="7:7" x14ac:dyDescent="0.25">
      <c r="G820" s="32"/>
    </row>
    <row r="821" spans="7:7" x14ac:dyDescent="0.25">
      <c r="G821" s="32"/>
    </row>
    <row r="822" spans="7:7" x14ac:dyDescent="0.25">
      <c r="G822" s="32"/>
    </row>
    <row r="823" spans="7:7" x14ac:dyDescent="0.25">
      <c r="G823" s="32"/>
    </row>
    <row r="824" spans="7:7" x14ac:dyDescent="0.25">
      <c r="G824" s="32"/>
    </row>
    <row r="825" spans="7:7" x14ac:dyDescent="0.25">
      <c r="G825" s="32"/>
    </row>
    <row r="826" spans="7:7" x14ac:dyDescent="0.25">
      <c r="G826" s="32"/>
    </row>
    <row r="827" spans="7:7" x14ac:dyDescent="0.25">
      <c r="G827" s="32"/>
    </row>
    <row r="828" spans="7:7" x14ac:dyDescent="0.25">
      <c r="G828" s="32"/>
    </row>
    <row r="829" spans="7:7" x14ac:dyDescent="0.25">
      <c r="G829" s="32"/>
    </row>
    <row r="830" spans="7:7" x14ac:dyDescent="0.25">
      <c r="G830" s="32"/>
    </row>
    <row r="831" spans="7:7" x14ac:dyDescent="0.25">
      <c r="G831" s="32"/>
    </row>
    <row r="832" spans="7:7" x14ac:dyDescent="0.25">
      <c r="G832" s="32"/>
    </row>
    <row r="833" spans="7:7" x14ac:dyDescent="0.25">
      <c r="G833" s="32"/>
    </row>
    <row r="834" spans="7:7" x14ac:dyDescent="0.25">
      <c r="G834" s="32"/>
    </row>
    <row r="835" spans="7:7" x14ac:dyDescent="0.25">
      <c r="G835" s="32"/>
    </row>
    <row r="836" spans="7:7" x14ac:dyDescent="0.25">
      <c r="G836" s="32"/>
    </row>
    <row r="837" spans="7:7" x14ac:dyDescent="0.25">
      <c r="G837" s="32"/>
    </row>
    <row r="838" spans="7:7" x14ac:dyDescent="0.25">
      <c r="G838" s="32"/>
    </row>
    <row r="839" spans="7:7" x14ac:dyDescent="0.25">
      <c r="G839" s="32"/>
    </row>
    <row r="840" spans="7:7" x14ac:dyDescent="0.25">
      <c r="G840" s="32"/>
    </row>
    <row r="841" spans="7:7" x14ac:dyDescent="0.25">
      <c r="G841" s="32"/>
    </row>
    <row r="842" spans="7:7" x14ac:dyDescent="0.25">
      <c r="G842" s="32"/>
    </row>
    <row r="843" spans="7:7" x14ac:dyDescent="0.25">
      <c r="G843" s="32"/>
    </row>
    <row r="844" spans="7:7" x14ac:dyDescent="0.25">
      <c r="G844" s="32"/>
    </row>
    <row r="845" spans="7:7" x14ac:dyDescent="0.25">
      <c r="G845" s="32"/>
    </row>
    <row r="846" spans="7:7" x14ac:dyDescent="0.25">
      <c r="G846" s="32"/>
    </row>
    <row r="847" spans="7:7" x14ac:dyDescent="0.25">
      <c r="G847" s="32"/>
    </row>
    <row r="848" spans="7:7" x14ac:dyDescent="0.25">
      <c r="G848" s="32"/>
    </row>
    <row r="849" spans="7:7" x14ac:dyDescent="0.25">
      <c r="G849" s="32"/>
    </row>
    <row r="850" spans="7:7" x14ac:dyDescent="0.25">
      <c r="G850" s="32"/>
    </row>
    <row r="851" spans="7:7" x14ac:dyDescent="0.25">
      <c r="G851" s="32"/>
    </row>
    <row r="852" spans="7:7" x14ac:dyDescent="0.25">
      <c r="G852" s="32"/>
    </row>
    <row r="853" spans="7:7" x14ac:dyDescent="0.25">
      <c r="G853" s="32"/>
    </row>
    <row r="854" spans="7:7" x14ac:dyDescent="0.25">
      <c r="G854" s="32"/>
    </row>
    <row r="855" spans="7:7" x14ac:dyDescent="0.25">
      <c r="G855" s="32"/>
    </row>
    <row r="856" spans="7:7" x14ac:dyDescent="0.25">
      <c r="G856" s="32"/>
    </row>
    <row r="857" spans="7:7" x14ac:dyDescent="0.25">
      <c r="G857" s="32"/>
    </row>
    <row r="858" spans="7:7" x14ac:dyDescent="0.25">
      <c r="G858" s="32"/>
    </row>
    <row r="859" spans="7:7" x14ac:dyDescent="0.25">
      <c r="G859" s="32"/>
    </row>
    <row r="860" spans="7:7" x14ac:dyDescent="0.25">
      <c r="G860" s="32"/>
    </row>
    <row r="861" spans="7:7" x14ac:dyDescent="0.25">
      <c r="G861" s="32"/>
    </row>
    <row r="862" spans="7:7" x14ac:dyDescent="0.25">
      <c r="G862" s="32"/>
    </row>
    <row r="863" spans="7:7" x14ac:dyDescent="0.25">
      <c r="G863" s="32"/>
    </row>
    <row r="864" spans="7:7" x14ac:dyDescent="0.25">
      <c r="G864" s="32"/>
    </row>
    <row r="865" spans="7:7" x14ac:dyDescent="0.25">
      <c r="G865" s="32"/>
    </row>
    <row r="866" spans="7:7" x14ac:dyDescent="0.25">
      <c r="G866" s="32"/>
    </row>
    <row r="867" spans="7:7" x14ac:dyDescent="0.25">
      <c r="G867" s="32"/>
    </row>
    <row r="868" spans="7:7" x14ac:dyDescent="0.25">
      <c r="G868" s="32"/>
    </row>
    <row r="869" spans="7:7" x14ac:dyDescent="0.25">
      <c r="G869" s="32"/>
    </row>
    <row r="870" spans="7:7" x14ac:dyDescent="0.25">
      <c r="G870" s="32"/>
    </row>
    <row r="871" spans="7:7" x14ac:dyDescent="0.25">
      <c r="G871" s="32"/>
    </row>
    <row r="872" spans="7:7" x14ac:dyDescent="0.25">
      <c r="G872" s="32"/>
    </row>
    <row r="873" spans="7:7" x14ac:dyDescent="0.25">
      <c r="G873" s="32"/>
    </row>
    <row r="874" spans="7:7" x14ac:dyDescent="0.25">
      <c r="G874" s="32"/>
    </row>
    <row r="875" spans="7:7" x14ac:dyDescent="0.25">
      <c r="G875" s="32"/>
    </row>
    <row r="876" spans="7:7" x14ac:dyDescent="0.25">
      <c r="G876" s="32"/>
    </row>
    <row r="877" spans="7:7" x14ac:dyDescent="0.25">
      <c r="G877" s="32"/>
    </row>
    <row r="878" spans="7:7" x14ac:dyDescent="0.25">
      <c r="G878" s="32"/>
    </row>
    <row r="879" spans="7:7" x14ac:dyDescent="0.25">
      <c r="G879" s="32"/>
    </row>
    <row r="880" spans="7:7" x14ac:dyDescent="0.25">
      <c r="G880" s="32"/>
    </row>
    <row r="881" spans="7:7" x14ac:dyDescent="0.25">
      <c r="G881" s="32"/>
    </row>
    <row r="882" spans="7:7" x14ac:dyDescent="0.25">
      <c r="G882" s="32"/>
    </row>
    <row r="883" spans="7:7" x14ac:dyDescent="0.25">
      <c r="G883" s="32"/>
    </row>
    <row r="884" spans="7:7" x14ac:dyDescent="0.25">
      <c r="G884" s="32"/>
    </row>
    <row r="885" spans="7:7" x14ac:dyDescent="0.25">
      <c r="G885" s="32"/>
    </row>
    <row r="886" spans="7:7" x14ac:dyDescent="0.25">
      <c r="G886" s="32"/>
    </row>
    <row r="887" spans="7:7" x14ac:dyDescent="0.25">
      <c r="G887" s="32"/>
    </row>
    <row r="888" spans="7:7" x14ac:dyDescent="0.25">
      <c r="G888" s="32"/>
    </row>
    <row r="889" spans="7:7" x14ac:dyDescent="0.25">
      <c r="G889" s="32"/>
    </row>
    <row r="890" spans="7:7" x14ac:dyDescent="0.25">
      <c r="G890" s="32"/>
    </row>
    <row r="891" spans="7:7" x14ac:dyDescent="0.25">
      <c r="G891" s="32"/>
    </row>
    <row r="892" spans="7:7" x14ac:dyDescent="0.25">
      <c r="G892" s="32"/>
    </row>
    <row r="893" spans="7:7" x14ac:dyDescent="0.25">
      <c r="G893" s="32"/>
    </row>
    <row r="894" spans="7:7" x14ac:dyDescent="0.25">
      <c r="G894" s="32"/>
    </row>
    <row r="895" spans="7:7" x14ac:dyDescent="0.25">
      <c r="G895" s="32"/>
    </row>
    <row r="896" spans="7:7" x14ac:dyDescent="0.25">
      <c r="G896" s="32"/>
    </row>
    <row r="897" spans="7:7" x14ac:dyDescent="0.25">
      <c r="G897" s="32"/>
    </row>
    <row r="898" spans="7:7" x14ac:dyDescent="0.25">
      <c r="G898" s="32"/>
    </row>
    <row r="899" spans="7:7" x14ac:dyDescent="0.25">
      <c r="G899" s="32"/>
    </row>
    <row r="900" spans="7:7" x14ac:dyDescent="0.25">
      <c r="G900" s="32"/>
    </row>
    <row r="901" spans="7:7" x14ac:dyDescent="0.25">
      <c r="G901" s="32"/>
    </row>
    <row r="902" spans="7:7" x14ac:dyDescent="0.25">
      <c r="G902" s="32"/>
    </row>
    <row r="903" spans="7:7" x14ac:dyDescent="0.25">
      <c r="G903" s="32"/>
    </row>
    <row r="904" spans="7:7" x14ac:dyDescent="0.25">
      <c r="G904" s="32"/>
    </row>
    <row r="905" spans="7:7" x14ac:dyDescent="0.25">
      <c r="G905" s="32"/>
    </row>
    <row r="906" spans="7:7" x14ac:dyDescent="0.25">
      <c r="G906" s="32"/>
    </row>
    <row r="907" spans="7:7" x14ac:dyDescent="0.25">
      <c r="G907" s="32"/>
    </row>
    <row r="908" spans="7:7" x14ac:dyDescent="0.25">
      <c r="G908" s="32"/>
    </row>
    <row r="909" spans="7:7" x14ac:dyDescent="0.25">
      <c r="G909" s="32"/>
    </row>
    <row r="910" spans="7:7" x14ac:dyDescent="0.25">
      <c r="G910" s="32"/>
    </row>
    <row r="911" spans="7:7" x14ac:dyDescent="0.25">
      <c r="G911" s="32"/>
    </row>
    <row r="912" spans="7:7" x14ac:dyDescent="0.25">
      <c r="G912" s="32"/>
    </row>
    <row r="913" spans="7:7" x14ac:dyDescent="0.25">
      <c r="G913" s="32"/>
    </row>
    <row r="914" spans="7:7" x14ac:dyDescent="0.25">
      <c r="G914" s="32"/>
    </row>
    <row r="915" spans="7:7" x14ac:dyDescent="0.25">
      <c r="G915" s="32"/>
    </row>
    <row r="916" spans="7:7" x14ac:dyDescent="0.25">
      <c r="G916" s="32"/>
    </row>
    <row r="917" spans="7:7" x14ac:dyDescent="0.25">
      <c r="G917" s="32"/>
    </row>
    <row r="918" spans="7:7" x14ac:dyDescent="0.25">
      <c r="G918" s="32"/>
    </row>
    <row r="919" spans="7:7" x14ac:dyDescent="0.25">
      <c r="G919" s="32"/>
    </row>
    <row r="920" spans="7:7" x14ac:dyDescent="0.25">
      <c r="G920" s="32"/>
    </row>
    <row r="921" spans="7:7" x14ac:dyDescent="0.25">
      <c r="G921" s="32"/>
    </row>
    <row r="922" spans="7:7" x14ac:dyDescent="0.25">
      <c r="G922" s="32"/>
    </row>
    <row r="923" spans="7:7" x14ac:dyDescent="0.25">
      <c r="G923" s="32"/>
    </row>
    <row r="924" spans="7:7" x14ac:dyDescent="0.25">
      <c r="G924" s="32"/>
    </row>
    <row r="925" spans="7:7" x14ac:dyDescent="0.25">
      <c r="G925" s="32"/>
    </row>
    <row r="926" spans="7:7" x14ac:dyDescent="0.25">
      <c r="G926" s="32"/>
    </row>
    <row r="927" spans="7:7" x14ac:dyDescent="0.25">
      <c r="G927" s="32"/>
    </row>
    <row r="928" spans="7:7" x14ac:dyDescent="0.25">
      <c r="G928" s="32"/>
    </row>
    <row r="929" spans="7:7" x14ac:dyDescent="0.25">
      <c r="G929" s="32"/>
    </row>
    <row r="930" spans="7:7" x14ac:dyDescent="0.25">
      <c r="G930" s="32"/>
    </row>
    <row r="931" spans="7:7" x14ac:dyDescent="0.25">
      <c r="G931" s="32"/>
    </row>
    <row r="932" spans="7:7" x14ac:dyDescent="0.25">
      <c r="G932" s="32"/>
    </row>
  </sheetData>
  <mergeCells count="2">
    <mergeCell ref="D2:E2"/>
    <mergeCell ref="F2:I2"/>
  </mergeCells>
  <pageMargins left="0.25" right="0.25" top="0.75" bottom="0.75" header="0.3" footer="0.3"/>
  <pageSetup orientation="landscape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50D5D-8480-49E0-AC38-1324C11681EC}">
  <dimension ref="A2:Q933"/>
  <sheetViews>
    <sheetView zoomScaleNormal="100" zoomScaleSheetLayoutView="75" workbookViewId="0">
      <selection activeCell="A2" sqref="A2:I29"/>
    </sheetView>
  </sheetViews>
  <sheetFormatPr defaultColWidth="10.54296875" defaultRowHeight="11.5" x14ac:dyDescent="0.25"/>
  <cols>
    <col min="1" max="1" width="16.81640625" style="1" bestFit="1" customWidth="1"/>
    <col min="2" max="2" width="12.1796875" style="1" bestFit="1" customWidth="1"/>
    <col min="3" max="3" width="17.54296875" style="1" bestFit="1" customWidth="1"/>
    <col min="4" max="4" width="17" style="1" bestFit="1" customWidth="1"/>
    <col min="5" max="5" width="6.26953125" style="1" bestFit="1" customWidth="1"/>
    <col min="6" max="6" width="6.26953125" style="29" bestFit="1" customWidth="1"/>
    <col min="7" max="7" width="5.1796875" style="30" bestFit="1" customWidth="1"/>
    <col min="8" max="8" width="5.1796875" style="8" bestFit="1" customWidth="1"/>
    <col min="9" max="9" width="5.1796875" style="31" bestFit="1" customWidth="1"/>
    <col min="10" max="16384" width="10.54296875" style="1"/>
  </cols>
  <sheetData>
    <row r="2" spans="1:17" x14ac:dyDescent="0.25">
      <c r="D2" s="539" t="s">
        <v>1716</v>
      </c>
      <c r="E2" s="539"/>
      <c r="F2" s="525" t="str">
        <f>Individuals!F2</f>
        <v>Gus Day 3</v>
      </c>
      <c r="G2" s="526"/>
      <c r="H2" s="526"/>
      <c r="I2" s="526"/>
    </row>
    <row r="3" spans="1:17" x14ac:dyDescent="0.25">
      <c r="A3" s="476" t="s">
        <v>504</v>
      </c>
      <c r="B3" s="477" t="s">
        <v>1601</v>
      </c>
      <c r="C3" s="33"/>
      <c r="G3" s="32"/>
    </row>
    <row r="4" spans="1:17" x14ac:dyDescent="0.25">
      <c r="G4" s="32"/>
    </row>
    <row r="5" spans="1:17" s="34" customFormat="1" ht="12.5" x14ac:dyDescent="0.25">
      <c r="A5" s="477"/>
      <c r="B5" s="477"/>
      <c r="C5" s="477"/>
      <c r="D5" s="477"/>
      <c r="E5" s="478" t="s">
        <v>518</v>
      </c>
      <c r="F5" s="479"/>
      <c r="G5" s="479"/>
      <c r="H5" s="479"/>
      <c r="I5"/>
    </row>
    <row r="6" spans="1:17" s="35" customFormat="1" ht="34.5" x14ac:dyDescent="0.25">
      <c r="A6" s="480" t="s">
        <v>507</v>
      </c>
      <c r="B6" s="480" t="s">
        <v>1</v>
      </c>
      <c r="C6" s="480" t="s">
        <v>2</v>
      </c>
      <c r="D6" s="480" t="s">
        <v>508</v>
      </c>
      <c r="E6" s="481" t="s">
        <v>519</v>
      </c>
      <c r="F6" s="482" t="s">
        <v>520</v>
      </c>
      <c r="G6" s="482" t="s">
        <v>515</v>
      </c>
      <c r="H6" s="482" t="s">
        <v>516</v>
      </c>
      <c r="I6"/>
    </row>
    <row r="7" spans="1:17" ht="12.5" x14ac:dyDescent="0.25">
      <c r="A7" s="477" t="s">
        <v>866</v>
      </c>
      <c r="B7" s="477" t="s">
        <v>1468</v>
      </c>
      <c r="C7" s="477" t="s">
        <v>2094</v>
      </c>
      <c r="D7" s="477" t="s">
        <v>1637</v>
      </c>
      <c r="E7" s="483"/>
      <c r="F7" s="515">
        <v>4</v>
      </c>
      <c r="G7" s="484">
        <v>56.3</v>
      </c>
      <c r="H7" s="484">
        <v>56.3</v>
      </c>
      <c r="I7"/>
    </row>
    <row r="8" spans="1:17" ht="12.5" x14ac:dyDescent="0.25">
      <c r="A8" s="477" t="s">
        <v>2191</v>
      </c>
      <c r="B8" s="477" t="s">
        <v>2182</v>
      </c>
      <c r="C8" s="477" t="s">
        <v>2199</v>
      </c>
      <c r="D8" s="477" t="s">
        <v>1708</v>
      </c>
      <c r="E8" s="485">
        <v>2</v>
      </c>
      <c r="F8" s="516">
        <v>4</v>
      </c>
      <c r="G8" s="486">
        <v>53.9</v>
      </c>
      <c r="H8" s="486">
        <v>53.9</v>
      </c>
      <c r="I8"/>
      <c r="K8" s="266"/>
      <c r="L8" s="266"/>
      <c r="M8" s="266"/>
    </row>
    <row r="9" spans="1:17" ht="12.5" x14ac:dyDescent="0.25">
      <c r="A9" s="477" t="s">
        <v>864</v>
      </c>
      <c r="B9" s="477" t="s">
        <v>78</v>
      </c>
      <c r="C9" s="477" t="s">
        <v>79</v>
      </c>
      <c r="D9" s="477" t="s">
        <v>1637</v>
      </c>
      <c r="E9" s="485">
        <v>1</v>
      </c>
      <c r="F9" s="516">
        <v>2</v>
      </c>
      <c r="G9" s="486">
        <v>51.600000000000009</v>
      </c>
      <c r="H9" s="486">
        <v>51.600000000000009</v>
      </c>
      <c r="I9"/>
      <c r="K9" s="266"/>
      <c r="L9" s="266"/>
      <c r="M9" s="266"/>
    </row>
    <row r="10" spans="1:17" ht="12.5" x14ac:dyDescent="0.25">
      <c r="A10" s="477" t="s">
        <v>2190</v>
      </c>
      <c r="B10" s="477" t="s">
        <v>99</v>
      </c>
      <c r="C10" s="477" t="s">
        <v>2197</v>
      </c>
      <c r="D10" s="477" t="s">
        <v>1708</v>
      </c>
      <c r="E10" s="485">
        <v>1</v>
      </c>
      <c r="F10" s="516">
        <v>3</v>
      </c>
      <c r="G10" s="486">
        <v>44.5</v>
      </c>
      <c r="H10" s="486">
        <v>44.5</v>
      </c>
      <c r="I10"/>
    </row>
    <row r="11" spans="1:17" ht="12.5" x14ac:dyDescent="0.25">
      <c r="A11" s="477" t="s">
        <v>1267</v>
      </c>
      <c r="B11" s="477" t="s">
        <v>1069</v>
      </c>
      <c r="C11" s="477" t="s">
        <v>207</v>
      </c>
      <c r="D11" s="477" t="s">
        <v>1637</v>
      </c>
      <c r="E11" s="485"/>
      <c r="F11" s="516">
        <v>2</v>
      </c>
      <c r="G11" s="486">
        <v>43.5</v>
      </c>
      <c r="H11" s="486">
        <v>43.5</v>
      </c>
      <c r="I11"/>
    </row>
    <row r="12" spans="1:17" ht="12.5" x14ac:dyDescent="0.25">
      <c r="A12" s="477" t="s">
        <v>1875</v>
      </c>
      <c r="B12" s="477" t="s">
        <v>110</v>
      </c>
      <c r="C12" s="477" t="s">
        <v>946</v>
      </c>
      <c r="D12" s="477" t="s">
        <v>1637</v>
      </c>
      <c r="E12" s="485">
        <v>1</v>
      </c>
      <c r="F12" s="516">
        <v>4</v>
      </c>
      <c r="G12" s="486">
        <v>43.3</v>
      </c>
      <c r="H12" s="486">
        <v>43.3</v>
      </c>
      <c r="I12"/>
      <c r="K12" s="2"/>
      <c r="L12" s="2"/>
      <c r="M12" s="2"/>
      <c r="N12" s="2"/>
      <c r="O12" s="259"/>
      <c r="P12" s="259"/>
      <c r="Q12" s="3"/>
    </row>
    <row r="13" spans="1:17" ht="12.5" x14ac:dyDescent="0.25">
      <c r="A13" s="477" t="s">
        <v>2192</v>
      </c>
      <c r="B13" s="477" t="s">
        <v>2195</v>
      </c>
      <c r="C13" s="477" t="s">
        <v>1518</v>
      </c>
      <c r="D13" s="477" t="s">
        <v>1708</v>
      </c>
      <c r="E13" s="485"/>
      <c r="F13" s="516">
        <v>3</v>
      </c>
      <c r="G13" s="486">
        <v>35.42</v>
      </c>
      <c r="H13" s="486">
        <v>35.42</v>
      </c>
      <c r="I13"/>
    </row>
    <row r="14" spans="1:17" ht="12.5" x14ac:dyDescent="0.25">
      <c r="A14" s="487" t="s">
        <v>1733</v>
      </c>
      <c r="B14" s="477" t="s">
        <v>98</v>
      </c>
      <c r="C14" s="477" t="s">
        <v>1759</v>
      </c>
      <c r="D14" s="477" t="s">
        <v>1637</v>
      </c>
      <c r="E14" s="485"/>
      <c r="F14" s="516">
        <v>3</v>
      </c>
      <c r="G14" s="486">
        <v>35.200000000000003</v>
      </c>
      <c r="H14" s="486">
        <v>35.200000000000003</v>
      </c>
      <c r="I14"/>
    </row>
    <row r="15" spans="1:17" ht="12.5" x14ac:dyDescent="0.25">
      <c r="A15" s="477" t="s">
        <v>1973</v>
      </c>
      <c r="B15" s="477" t="s">
        <v>99</v>
      </c>
      <c r="C15" s="477" t="s">
        <v>2198</v>
      </c>
      <c r="D15" s="477" t="s">
        <v>1708</v>
      </c>
      <c r="E15" s="485"/>
      <c r="F15" s="516">
        <v>2</v>
      </c>
      <c r="G15" s="486">
        <v>24.200000000000003</v>
      </c>
      <c r="H15" s="486">
        <v>24.200000000000003</v>
      </c>
      <c r="I15"/>
    </row>
    <row r="16" spans="1:17" ht="12.5" x14ac:dyDescent="0.25">
      <c r="A16" s="477" t="s">
        <v>1610</v>
      </c>
      <c r="B16" s="477" t="s">
        <v>1626</v>
      </c>
      <c r="C16" s="477" t="s">
        <v>1627</v>
      </c>
      <c r="D16" s="477" t="s">
        <v>1637</v>
      </c>
      <c r="E16" s="485">
        <v>1</v>
      </c>
      <c r="F16" s="516">
        <v>2</v>
      </c>
      <c r="G16" s="486">
        <v>17.3</v>
      </c>
      <c r="H16" s="486">
        <v>17.3</v>
      </c>
      <c r="I16"/>
    </row>
    <row r="17" spans="1:10" ht="12.5" x14ac:dyDescent="0.25">
      <c r="A17" s="477" t="s">
        <v>1891</v>
      </c>
      <c r="B17" s="477" t="s">
        <v>149</v>
      </c>
      <c r="C17" s="477" t="s">
        <v>223</v>
      </c>
      <c r="D17" s="477" t="s">
        <v>1637</v>
      </c>
      <c r="E17" s="485"/>
      <c r="F17" s="516">
        <v>1</v>
      </c>
      <c r="G17" s="486">
        <v>16.899999999999999</v>
      </c>
      <c r="H17" s="486">
        <v>16.899999999999999</v>
      </c>
      <c r="I17"/>
    </row>
    <row r="18" spans="1:10" s="47" customFormat="1" ht="12.5" x14ac:dyDescent="0.25">
      <c r="A18" s="477" t="s">
        <v>2193</v>
      </c>
      <c r="B18" s="477" t="s">
        <v>2196</v>
      </c>
      <c r="C18" s="477" t="s">
        <v>2200</v>
      </c>
      <c r="D18" s="477" t="s">
        <v>1708</v>
      </c>
      <c r="E18" s="485"/>
      <c r="F18" s="516"/>
      <c r="G18" s="486">
        <v>0</v>
      </c>
      <c r="H18" s="486">
        <v>0</v>
      </c>
      <c r="I18"/>
    </row>
    <row r="19" spans="1:10" ht="12.5" x14ac:dyDescent="0.25">
      <c r="A19" s="477" t="s">
        <v>1970</v>
      </c>
      <c r="B19" s="477" t="s">
        <v>1971</v>
      </c>
      <c r="C19" s="477" t="s">
        <v>1972</v>
      </c>
      <c r="D19" s="477" t="s">
        <v>1708</v>
      </c>
      <c r="E19" s="485"/>
      <c r="F19" s="516"/>
      <c r="G19" s="486">
        <v>0</v>
      </c>
      <c r="H19" s="486">
        <v>0</v>
      </c>
      <c r="I19"/>
    </row>
    <row r="20" spans="1:10" ht="12.5" x14ac:dyDescent="0.25">
      <c r="A20" s="477" t="s">
        <v>2194</v>
      </c>
      <c r="B20" s="477" t="s">
        <v>99</v>
      </c>
      <c r="C20" s="477" t="s">
        <v>2201</v>
      </c>
      <c r="D20" s="477" t="s">
        <v>1708</v>
      </c>
      <c r="E20" s="485"/>
      <c r="F20" s="516"/>
      <c r="G20" s="486">
        <v>0</v>
      </c>
      <c r="H20" s="486">
        <v>0</v>
      </c>
      <c r="I20"/>
    </row>
    <row r="21" spans="1:10" ht="12.5" x14ac:dyDescent="0.25">
      <c r="A21" s="487" t="s">
        <v>514</v>
      </c>
      <c r="B21" s="487"/>
      <c r="C21" s="487"/>
      <c r="D21" s="487"/>
      <c r="E21" s="488">
        <v>6</v>
      </c>
      <c r="F21" s="517">
        <v>30</v>
      </c>
      <c r="G21" s="489">
        <v>422.12</v>
      </c>
      <c r="H21" s="489">
        <v>422.12</v>
      </c>
      <c r="I21"/>
    </row>
    <row r="22" spans="1:10" ht="13" thickBot="1" x14ac:dyDescent="0.3">
      <c r="A22"/>
      <c r="B22" s="289"/>
      <c r="C22" s="289"/>
      <c r="D22" s="266"/>
      <c r="F22" s="1"/>
      <c r="G22" s="1"/>
      <c r="H22" s="1"/>
      <c r="I22"/>
    </row>
    <row r="23" spans="1:10" ht="13.5" thickTop="1" x14ac:dyDescent="0.3">
      <c r="A23" s="466" t="s">
        <v>1637</v>
      </c>
      <c r="B23" s="467">
        <v>20</v>
      </c>
      <c r="C23" s="468">
        <v>247.2</v>
      </c>
      <c r="D23" s="290"/>
      <c r="F23" s="1"/>
      <c r="G23" s="1"/>
      <c r="H23" s="1"/>
      <c r="I23"/>
    </row>
    <row r="24" spans="1:10" ht="13.5" thickBot="1" x14ac:dyDescent="0.35">
      <c r="A24" s="286" t="s">
        <v>1708</v>
      </c>
      <c r="B24" s="262">
        <v>15</v>
      </c>
      <c r="C24" s="475">
        <v>158</v>
      </c>
      <c r="D24" s="263"/>
      <c r="E24" s="263"/>
      <c r="F24" s="263"/>
      <c r="G24" s="265"/>
      <c r="H24" s="263"/>
      <c r="I24" s="263"/>
      <c r="J24"/>
    </row>
    <row r="25" spans="1:10" ht="14" thickTop="1" thickBot="1" x14ac:dyDescent="0.35">
      <c r="A25" s="272"/>
      <c r="B25" s="273"/>
      <c r="C25" s="273"/>
      <c r="D25" s="273"/>
      <c r="E25" s="273"/>
      <c r="F25" s="270"/>
      <c r="G25" s="265"/>
      <c r="H25" s="270"/>
      <c r="I25" s="274"/>
    </row>
    <row r="26" spans="1:10" ht="13.5" thickBot="1" x14ac:dyDescent="0.35">
      <c r="A26" s="322" t="s">
        <v>1734</v>
      </c>
      <c r="B26" s="322" t="s">
        <v>78</v>
      </c>
      <c r="C26" s="322" t="s">
        <v>79</v>
      </c>
      <c r="D26" s="322" t="s">
        <v>19</v>
      </c>
      <c r="E26" s="471">
        <v>12.2</v>
      </c>
      <c r="F26" s="30"/>
      <c r="G26" s="263"/>
      <c r="H26" s="272"/>
      <c r="I26" s="1"/>
    </row>
    <row r="27" spans="1:10" ht="13" thickBot="1" x14ac:dyDescent="0.3">
      <c r="A27" s="322" t="s">
        <v>1735</v>
      </c>
      <c r="B27" s="322" t="s">
        <v>110</v>
      </c>
      <c r="C27" s="322" t="s">
        <v>946</v>
      </c>
      <c r="D27" s="322" t="s">
        <v>1354</v>
      </c>
      <c r="E27" s="471">
        <v>22.2</v>
      </c>
      <c r="F27"/>
      <c r="G27"/>
      <c r="H27"/>
      <c r="I27" s="1"/>
    </row>
    <row r="28" spans="1:10" ht="13" thickBot="1" x14ac:dyDescent="0.3">
      <c r="A28" s="322" t="s">
        <v>1735</v>
      </c>
      <c r="B28" s="322" t="s">
        <v>1069</v>
      </c>
      <c r="C28" s="322" t="s">
        <v>207</v>
      </c>
      <c r="D28" s="322" t="s">
        <v>1354</v>
      </c>
      <c r="E28" s="471">
        <v>22.2</v>
      </c>
      <c r="F28"/>
      <c r="G28"/>
      <c r="H28"/>
      <c r="I28" s="1"/>
    </row>
    <row r="29" spans="1:10" ht="13" thickBot="1" x14ac:dyDescent="0.3">
      <c r="A29" s="472" t="s">
        <v>1968</v>
      </c>
      <c r="B29" s="472" t="s">
        <v>2182</v>
      </c>
      <c r="C29" s="472" t="s">
        <v>2199</v>
      </c>
      <c r="D29" s="472"/>
      <c r="E29" s="473">
        <v>6</v>
      </c>
      <c r="F29"/>
      <c r="G29"/>
      <c r="H29"/>
      <c r="I29" s="1"/>
    </row>
    <row r="30" spans="1:10" ht="12.5" x14ac:dyDescent="0.25">
      <c r="A30"/>
      <c r="B30"/>
      <c r="C30"/>
      <c r="D30"/>
      <c r="E30"/>
      <c r="F30"/>
      <c r="G30"/>
      <c r="H30"/>
      <c r="I30"/>
    </row>
    <row r="31" spans="1:10" ht="12.5" x14ac:dyDescent="0.25">
      <c r="A31"/>
      <c r="B31"/>
      <c r="C31"/>
      <c r="D31"/>
      <c r="E31"/>
      <c r="F31"/>
      <c r="G31"/>
      <c r="H31"/>
      <c r="I31"/>
    </row>
    <row r="32" spans="1:10" ht="12.5" x14ac:dyDescent="0.25">
      <c r="A32"/>
      <c r="B32"/>
      <c r="C32"/>
      <c r="D32"/>
      <c r="E32"/>
      <c r="F32"/>
      <c r="G32"/>
      <c r="H32"/>
      <c r="I32"/>
    </row>
    <row r="33" spans="1:9" ht="12.5" x14ac:dyDescent="0.25">
      <c r="A33"/>
      <c r="B33"/>
      <c r="C33"/>
      <c r="D33"/>
      <c r="E33"/>
      <c r="F33"/>
      <c r="G33"/>
      <c r="H33"/>
      <c r="I33"/>
    </row>
    <row r="34" spans="1:9" ht="12.5" x14ac:dyDescent="0.25">
      <c r="A34"/>
      <c r="B34"/>
      <c r="C34"/>
      <c r="D34"/>
      <c r="E34"/>
      <c r="F34"/>
      <c r="G34"/>
      <c r="H34"/>
      <c r="I34"/>
    </row>
    <row r="35" spans="1:9" ht="12.5" x14ac:dyDescent="0.25">
      <c r="A35"/>
      <c r="B35"/>
      <c r="C35"/>
      <c r="D35"/>
      <c r="E35"/>
      <c r="F35"/>
      <c r="G35"/>
      <c r="H35"/>
      <c r="I35"/>
    </row>
    <row r="36" spans="1:9" ht="12.5" x14ac:dyDescent="0.25">
      <c r="A36"/>
      <c r="B36"/>
      <c r="C36"/>
      <c r="D36"/>
      <c r="E36"/>
      <c r="F36"/>
      <c r="G36"/>
      <c r="H36"/>
      <c r="I36"/>
    </row>
    <row r="37" spans="1:9" ht="12.5" x14ac:dyDescent="0.25">
      <c r="A37"/>
      <c r="B37"/>
      <c r="C37"/>
      <c r="D37"/>
      <c r="E37"/>
      <c r="F37"/>
      <c r="G37"/>
      <c r="H37"/>
      <c r="I37"/>
    </row>
    <row r="38" spans="1:9" ht="12.5" x14ac:dyDescent="0.25">
      <c r="A38"/>
      <c r="B38"/>
      <c r="C38"/>
      <c r="D38"/>
      <c r="E38"/>
      <c r="F38"/>
      <c r="G38"/>
      <c r="H38"/>
      <c r="I38"/>
    </row>
    <row r="39" spans="1:9" ht="12.5" x14ac:dyDescent="0.25">
      <c r="A39"/>
      <c r="B39"/>
      <c r="C39"/>
      <c r="D39"/>
      <c r="E39"/>
      <c r="F39"/>
      <c r="G39"/>
      <c r="H39"/>
      <c r="I39"/>
    </row>
    <row r="40" spans="1:9" ht="12.5" x14ac:dyDescent="0.25">
      <c r="A40"/>
      <c r="B40"/>
      <c r="C40"/>
      <c r="D40"/>
      <c r="E40"/>
      <c r="F40"/>
      <c r="G40"/>
      <c r="H40"/>
      <c r="I40"/>
    </row>
    <row r="41" spans="1:9" ht="12.5" x14ac:dyDescent="0.25">
      <c r="A41"/>
      <c r="B41"/>
      <c r="C41"/>
      <c r="D41"/>
      <c r="E41"/>
      <c r="F41"/>
      <c r="G41"/>
      <c r="H41"/>
      <c r="I41"/>
    </row>
    <row r="42" spans="1:9" ht="12.5" x14ac:dyDescent="0.25">
      <c r="A42"/>
      <c r="B42"/>
      <c r="C42"/>
      <c r="D42"/>
      <c r="E42"/>
      <c r="F42"/>
      <c r="G42"/>
      <c r="H42"/>
      <c r="I42"/>
    </row>
    <row r="43" spans="1:9" ht="12.5" x14ac:dyDescent="0.25">
      <c r="A43"/>
      <c r="B43"/>
      <c r="C43"/>
      <c r="D43"/>
      <c r="E43"/>
      <c r="F43"/>
      <c r="G43"/>
      <c r="H43"/>
      <c r="I43"/>
    </row>
    <row r="44" spans="1:9" ht="12.5" x14ac:dyDescent="0.25">
      <c r="A44"/>
      <c r="B44"/>
      <c r="C44"/>
      <c r="D44"/>
      <c r="E44"/>
      <c r="F44"/>
      <c r="G44"/>
      <c r="H44"/>
      <c r="I44"/>
    </row>
    <row r="45" spans="1:9" ht="12.5" x14ac:dyDescent="0.25">
      <c r="A45"/>
      <c r="B45"/>
      <c r="C45"/>
      <c r="D45"/>
      <c r="E45"/>
      <c r="F45"/>
      <c r="G45"/>
      <c r="H45"/>
      <c r="I45"/>
    </row>
    <row r="46" spans="1:9" ht="12.5" x14ac:dyDescent="0.25">
      <c r="A46"/>
      <c r="B46"/>
      <c r="C46"/>
      <c r="D46"/>
      <c r="E46"/>
      <c r="F46"/>
      <c r="G46"/>
      <c r="H46"/>
      <c r="I46"/>
    </row>
    <row r="47" spans="1:9" ht="12.5" x14ac:dyDescent="0.25">
      <c r="A47"/>
      <c r="B47"/>
      <c r="C47"/>
      <c r="D47"/>
      <c r="E47"/>
      <c r="F47"/>
      <c r="G47"/>
      <c r="H47"/>
      <c r="I47"/>
    </row>
    <row r="48" spans="1:9" s="47" customFormat="1" ht="12.5" x14ac:dyDescent="0.25">
      <c r="A48"/>
      <c r="B48"/>
      <c r="C48"/>
      <c r="D48"/>
      <c r="E48"/>
      <c r="F48"/>
      <c r="G48"/>
      <c r="H48"/>
      <c r="I48"/>
    </row>
    <row r="49" spans="1:9" ht="12.5" x14ac:dyDescent="0.25">
      <c r="A49"/>
      <c r="B49"/>
      <c r="C49"/>
      <c r="D49"/>
      <c r="E49"/>
      <c r="F49"/>
      <c r="G49"/>
      <c r="H49"/>
      <c r="I49"/>
    </row>
    <row r="50" spans="1:9" ht="12.5" x14ac:dyDescent="0.25">
      <c r="A50"/>
      <c r="B50"/>
      <c r="C50"/>
      <c r="D50"/>
      <c r="E50"/>
      <c r="F50"/>
      <c r="G50"/>
      <c r="H50"/>
      <c r="I50"/>
    </row>
    <row r="51" spans="1:9" ht="12.5" x14ac:dyDescent="0.25">
      <c r="A51"/>
      <c r="B51"/>
      <c r="C51"/>
      <c r="D51"/>
      <c r="E51"/>
      <c r="F51"/>
      <c r="G51"/>
      <c r="H51"/>
      <c r="I51"/>
    </row>
    <row r="52" spans="1:9" ht="12.5" x14ac:dyDescent="0.25">
      <c r="A52"/>
      <c r="B52"/>
      <c r="C52"/>
      <c r="D52"/>
      <c r="E52"/>
      <c r="F52"/>
      <c r="G52"/>
      <c r="H52"/>
      <c r="I52"/>
    </row>
    <row r="53" spans="1:9" ht="12.5" x14ac:dyDescent="0.25">
      <c r="A53"/>
      <c r="B53"/>
      <c r="C53"/>
      <c r="D53"/>
      <c r="E53"/>
      <c r="F53"/>
      <c r="G53"/>
      <c r="H53"/>
      <c r="I53"/>
    </row>
    <row r="54" spans="1:9" ht="12.5" x14ac:dyDescent="0.25">
      <c r="A54"/>
      <c r="B54"/>
      <c r="C54"/>
      <c r="D54"/>
      <c r="E54"/>
      <c r="F54"/>
      <c r="G54"/>
      <c r="H54"/>
      <c r="I54"/>
    </row>
    <row r="55" spans="1:9" ht="12.5" x14ac:dyDescent="0.25">
      <c r="A55"/>
      <c r="B55"/>
      <c r="C55"/>
      <c r="D55"/>
      <c r="E55"/>
      <c r="F55"/>
      <c r="G55"/>
      <c r="H55"/>
      <c r="I55"/>
    </row>
    <row r="56" spans="1:9" ht="12.5" x14ac:dyDescent="0.25">
      <c r="A56"/>
      <c r="B56"/>
      <c r="C56"/>
      <c r="D56"/>
      <c r="E56"/>
      <c r="F56"/>
      <c r="G56"/>
      <c r="H56"/>
      <c r="I56"/>
    </row>
    <row r="57" spans="1:9" ht="12.5" x14ac:dyDescent="0.25">
      <c r="A57"/>
      <c r="B57"/>
      <c r="C57"/>
      <c r="D57"/>
      <c r="E57"/>
      <c r="F57"/>
      <c r="G57"/>
      <c r="H57"/>
      <c r="I57"/>
    </row>
    <row r="58" spans="1:9" ht="12.5" x14ac:dyDescent="0.25">
      <c r="A58"/>
      <c r="B58"/>
      <c r="C58"/>
      <c r="D58"/>
      <c r="E58"/>
      <c r="F58"/>
      <c r="G58"/>
      <c r="H58"/>
      <c r="I58"/>
    </row>
    <row r="59" spans="1:9" ht="12.5" x14ac:dyDescent="0.25">
      <c r="A59"/>
      <c r="B59"/>
      <c r="C59"/>
      <c r="D59"/>
      <c r="E59"/>
      <c r="F59"/>
      <c r="G59"/>
      <c r="H59"/>
      <c r="I59"/>
    </row>
    <row r="60" spans="1:9" ht="12.5" x14ac:dyDescent="0.25">
      <c r="A60"/>
      <c r="B60"/>
      <c r="C60"/>
      <c r="D60"/>
      <c r="E60"/>
      <c r="F60"/>
      <c r="G60"/>
      <c r="H60"/>
      <c r="I60"/>
    </row>
    <row r="61" spans="1:9" ht="12.75" customHeight="1" x14ac:dyDescent="0.25">
      <c r="A61"/>
      <c r="B61"/>
      <c r="C61"/>
      <c r="D61"/>
      <c r="E61"/>
      <c r="F61"/>
      <c r="G61"/>
      <c r="H61"/>
      <c r="I61"/>
    </row>
    <row r="62" spans="1:9" ht="12.5" x14ac:dyDescent="0.25">
      <c r="A62"/>
      <c r="B62"/>
      <c r="C62"/>
      <c r="D62"/>
      <c r="E62"/>
      <c r="F62"/>
      <c r="G62"/>
      <c r="H62"/>
      <c r="I62"/>
    </row>
    <row r="63" spans="1:9" ht="12.5" x14ac:dyDescent="0.25">
      <c r="A63"/>
      <c r="B63"/>
      <c r="C63"/>
      <c r="D63"/>
      <c r="E63"/>
      <c r="F63"/>
      <c r="G63"/>
      <c r="H63"/>
      <c r="I63"/>
    </row>
    <row r="64" spans="1:9" ht="12.5" x14ac:dyDescent="0.25">
      <c r="A64"/>
      <c r="B64"/>
      <c r="C64"/>
      <c r="D64"/>
      <c r="E64"/>
      <c r="F64"/>
      <c r="G64"/>
      <c r="H64"/>
      <c r="I64"/>
    </row>
    <row r="65" spans="1:9" ht="12.5" x14ac:dyDescent="0.25">
      <c r="A65"/>
      <c r="B65"/>
      <c r="C65"/>
      <c r="D65"/>
      <c r="E65"/>
      <c r="F65"/>
      <c r="G65"/>
      <c r="H65"/>
      <c r="I65"/>
    </row>
    <row r="66" spans="1:9" ht="12.5" x14ac:dyDescent="0.25">
      <c r="A66"/>
      <c r="B66"/>
      <c r="C66"/>
      <c r="D66"/>
      <c r="E66"/>
      <c r="F66"/>
      <c r="G66"/>
      <c r="H66"/>
      <c r="I66"/>
    </row>
    <row r="67" spans="1:9" ht="12.5" x14ac:dyDescent="0.25">
      <c r="A67"/>
      <c r="B67"/>
      <c r="C67"/>
      <c r="D67"/>
      <c r="E67"/>
      <c r="F67"/>
      <c r="G67"/>
      <c r="H67"/>
      <c r="I67"/>
    </row>
    <row r="68" spans="1:9" ht="12.5" x14ac:dyDescent="0.25">
      <c r="A68"/>
      <c r="B68"/>
      <c r="C68"/>
      <c r="D68"/>
      <c r="E68"/>
      <c r="F68"/>
      <c r="G68"/>
      <c r="H68"/>
      <c r="I68"/>
    </row>
    <row r="69" spans="1:9" ht="12.5" x14ac:dyDescent="0.25">
      <c r="A69"/>
      <c r="B69"/>
      <c r="C69"/>
      <c r="D69"/>
      <c r="E69"/>
      <c r="F69"/>
      <c r="G69"/>
      <c r="H69"/>
      <c r="I69"/>
    </row>
    <row r="70" spans="1:9" ht="12.5" x14ac:dyDescent="0.25">
      <c r="A70"/>
      <c r="B70"/>
      <c r="C70"/>
      <c r="D70"/>
      <c r="E70"/>
      <c r="F70"/>
      <c r="G70"/>
      <c r="H70"/>
      <c r="I70"/>
    </row>
    <row r="71" spans="1:9" ht="12.5" x14ac:dyDescent="0.25">
      <c r="A71"/>
      <c r="B71"/>
      <c r="C71"/>
      <c r="D71"/>
      <c r="E71"/>
      <c r="F71"/>
      <c r="G71"/>
      <c r="H71"/>
      <c r="I71"/>
    </row>
    <row r="72" spans="1:9" ht="12.5" x14ac:dyDescent="0.25">
      <c r="A72"/>
      <c r="B72"/>
      <c r="C72"/>
      <c r="D72"/>
      <c r="E72"/>
      <c r="F72"/>
      <c r="G72"/>
      <c r="H72"/>
      <c r="I72"/>
    </row>
    <row r="73" spans="1:9" ht="12.5" x14ac:dyDescent="0.25">
      <c r="A73"/>
      <c r="B73"/>
      <c r="C73"/>
      <c r="D73"/>
      <c r="E73"/>
      <c r="F73"/>
      <c r="G73"/>
      <c r="H73"/>
      <c r="I73"/>
    </row>
    <row r="74" spans="1:9" ht="12.5" x14ac:dyDescent="0.25">
      <c r="A74"/>
      <c r="B74"/>
      <c r="C74"/>
      <c r="D74"/>
      <c r="E74"/>
      <c r="F74"/>
      <c r="G74"/>
      <c r="H74"/>
      <c r="I74"/>
    </row>
    <row r="75" spans="1:9" ht="12.5" x14ac:dyDescent="0.25">
      <c r="A75"/>
      <c r="B75"/>
      <c r="C75"/>
      <c r="D75"/>
      <c r="E75"/>
      <c r="F75"/>
      <c r="G75"/>
      <c r="H75"/>
      <c r="I75"/>
    </row>
    <row r="76" spans="1:9" ht="12.5" x14ac:dyDescent="0.25">
      <c r="A76"/>
      <c r="B76"/>
      <c r="C76"/>
      <c r="D76"/>
      <c r="E76"/>
      <c r="F76"/>
      <c r="G76"/>
      <c r="H76"/>
      <c r="I76"/>
    </row>
    <row r="77" spans="1:9" ht="12.5" x14ac:dyDescent="0.25">
      <c r="A77"/>
      <c r="B77"/>
      <c r="C77"/>
      <c r="D77"/>
      <c r="E77"/>
      <c r="F77"/>
      <c r="G77"/>
      <c r="H77"/>
      <c r="I77"/>
    </row>
    <row r="78" spans="1:9" ht="12.5" x14ac:dyDescent="0.25">
      <c r="A78"/>
      <c r="B78"/>
      <c r="C78"/>
      <c r="D78"/>
      <c r="E78"/>
      <c r="F78"/>
      <c r="G78"/>
      <c r="H78"/>
      <c r="I78"/>
    </row>
    <row r="79" spans="1:9" ht="12.5" x14ac:dyDescent="0.25">
      <c r="A79"/>
      <c r="B79"/>
      <c r="C79"/>
      <c r="D79"/>
      <c r="E79"/>
      <c r="F79"/>
      <c r="G79"/>
      <c r="H79"/>
      <c r="I79"/>
    </row>
    <row r="80" spans="1:9" ht="12.5" x14ac:dyDescent="0.25">
      <c r="A80"/>
      <c r="B80"/>
      <c r="C80"/>
      <c r="D80"/>
      <c r="E80"/>
      <c r="F80"/>
      <c r="G80"/>
      <c r="H80"/>
      <c r="I80"/>
    </row>
    <row r="81" spans="1:9" ht="12.5" x14ac:dyDescent="0.25">
      <c r="A81"/>
      <c r="B81"/>
      <c r="C81"/>
      <c r="D81"/>
      <c r="E81"/>
      <c r="F81"/>
      <c r="G81"/>
      <c r="H81"/>
      <c r="I81"/>
    </row>
    <row r="82" spans="1:9" ht="12.5" x14ac:dyDescent="0.25">
      <c r="A82"/>
      <c r="B82"/>
      <c r="C82"/>
      <c r="D82"/>
      <c r="E82"/>
      <c r="F82"/>
      <c r="G82"/>
      <c r="H82"/>
      <c r="I82"/>
    </row>
    <row r="83" spans="1:9" ht="12.5" x14ac:dyDescent="0.25">
      <c r="A83"/>
      <c r="B83"/>
      <c r="C83"/>
      <c r="D83"/>
      <c r="E83"/>
      <c r="F83"/>
      <c r="G83"/>
      <c r="H83"/>
      <c r="I83"/>
    </row>
    <row r="84" spans="1:9" ht="12.5" x14ac:dyDescent="0.25">
      <c r="A84"/>
      <c r="B84"/>
      <c r="C84"/>
      <c r="D84"/>
      <c r="E84"/>
      <c r="F84"/>
      <c r="G84"/>
      <c r="H84"/>
      <c r="I84"/>
    </row>
    <row r="85" spans="1:9" ht="12.5" x14ac:dyDescent="0.25">
      <c r="A85"/>
      <c r="B85"/>
      <c r="C85"/>
      <c r="D85"/>
      <c r="E85"/>
      <c r="F85"/>
      <c r="G85"/>
      <c r="H85"/>
      <c r="I85"/>
    </row>
    <row r="86" spans="1:9" ht="12.5" x14ac:dyDescent="0.25">
      <c r="A86"/>
      <c r="B86"/>
      <c r="C86"/>
      <c r="D86"/>
      <c r="E86"/>
      <c r="F86"/>
      <c r="G86"/>
      <c r="H86"/>
      <c r="I86"/>
    </row>
    <row r="87" spans="1:9" ht="12.5" x14ac:dyDescent="0.25">
      <c r="A87"/>
      <c r="B87"/>
      <c r="C87"/>
      <c r="D87"/>
      <c r="E87"/>
      <c r="F87"/>
      <c r="G87"/>
      <c r="H87"/>
      <c r="I87"/>
    </row>
    <row r="88" spans="1:9" ht="12.5" x14ac:dyDescent="0.25">
      <c r="A88"/>
      <c r="B88"/>
      <c r="C88"/>
      <c r="D88"/>
      <c r="E88"/>
      <c r="F88"/>
      <c r="G88"/>
      <c r="H88"/>
      <c r="I88"/>
    </row>
    <row r="89" spans="1:9" ht="12.5" x14ac:dyDescent="0.25">
      <c r="A89"/>
      <c r="B89"/>
      <c r="C89"/>
      <c r="D89"/>
      <c r="E89"/>
      <c r="F89"/>
      <c r="G89"/>
      <c r="H89"/>
      <c r="I89"/>
    </row>
    <row r="90" spans="1:9" ht="12.5" x14ac:dyDescent="0.25">
      <c r="A90"/>
      <c r="B90"/>
      <c r="C90"/>
      <c r="D90"/>
      <c r="E90"/>
      <c r="F90"/>
      <c r="G90"/>
      <c r="H90"/>
      <c r="I90"/>
    </row>
    <row r="91" spans="1:9" ht="12.5" x14ac:dyDescent="0.25">
      <c r="A91"/>
      <c r="B91"/>
      <c r="C91"/>
      <c r="D91"/>
      <c r="E91"/>
      <c r="F91"/>
      <c r="G91"/>
      <c r="H91"/>
      <c r="I91"/>
    </row>
    <row r="92" spans="1:9" ht="12.5" x14ac:dyDescent="0.25">
      <c r="A92"/>
      <c r="B92"/>
      <c r="C92"/>
      <c r="D92"/>
      <c r="E92"/>
      <c r="F92"/>
      <c r="G92"/>
      <c r="H92"/>
      <c r="I92"/>
    </row>
    <row r="93" spans="1:9" ht="12.5" x14ac:dyDescent="0.25">
      <c r="A93"/>
      <c r="B93"/>
      <c r="C93"/>
      <c r="D93"/>
      <c r="E93"/>
      <c r="F93"/>
      <c r="G93"/>
      <c r="H93"/>
      <c r="I93"/>
    </row>
    <row r="94" spans="1:9" ht="12.5" x14ac:dyDescent="0.25">
      <c r="A94"/>
      <c r="B94"/>
      <c r="C94"/>
      <c r="D94"/>
      <c r="E94"/>
      <c r="F94"/>
      <c r="G94"/>
      <c r="H94"/>
      <c r="I94"/>
    </row>
    <row r="95" spans="1:9" ht="12.5" x14ac:dyDescent="0.25">
      <c r="A95"/>
      <c r="B95"/>
      <c r="C95"/>
      <c r="D95"/>
      <c r="E95"/>
      <c r="F95"/>
      <c r="G95"/>
      <c r="H95"/>
      <c r="I95"/>
    </row>
    <row r="96" spans="1:9" ht="12.5" x14ac:dyDescent="0.25">
      <c r="A96"/>
      <c r="B96"/>
      <c r="C96"/>
      <c r="D96"/>
      <c r="E96"/>
      <c r="F96"/>
      <c r="G96"/>
      <c r="H96"/>
      <c r="I96"/>
    </row>
    <row r="97" spans="1:9" ht="12.5" x14ac:dyDescent="0.25">
      <c r="A97"/>
      <c r="B97"/>
      <c r="C97"/>
      <c r="D97"/>
      <c r="E97"/>
      <c r="F97"/>
      <c r="G97"/>
      <c r="H97"/>
      <c r="I97"/>
    </row>
    <row r="98" spans="1:9" ht="12.5" x14ac:dyDescent="0.25">
      <c r="A98"/>
      <c r="B98"/>
      <c r="C98"/>
      <c r="D98"/>
      <c r="E98"/>
      <c r="F98"/>
      <c r="G98"/>
      <c r="H98"/>
      <c r="I98"/>
    </row>
    <row r="99" spans="1:9" ht="12.5" x14ac:dyDescent="0.25">
      <c r="A99"/>
      <c r="B99"/>
      <c r="C99"/>
      <c r="D99"/>
      <c r="E99"/>
      <c r="F99"/>
      <c r="G99"/>
      <c r="H99"/>
      <c r="I99"/>
    </row>
    <row r="100" spans="1:9" ht="12.5" x14ac:dyDescent="0.25">
      <c r="A100"/>
      <c r="B100"/>
      <c r="C100"/>
      <c r="D100"/>
      <c r="E100"/>
      <c r="F100"/>
      <c r="G100"/>
      <c r="H100"/>
      <c r="I100"/>
    </row>
    <row r="101" spans="1:9" ht="12.5" x14ac:dyDescent="0.25">
      <c r="A101"/>
      <c r="B101"/>
      <c r="C101"/>
      <c r="D101"/>
      <c r="E101"/>
      <c r="F101"/>
      <c r="G101"/>
      <c r="H101"/>
      <c r="I101"/>
    </row>
    <row r="102" spans="1:9" ht="12.5" x14ac:dyDescent="0.25">
      <c r="A102"/>
      <c r="B102"/>
      <c r="C102"/>
      <c r="D102"/>
      <c r="E102"/>
      <c r="F102"/>
      <c r="G102"/>
      <c r="H102"/>
      <c r="I102"/>
    </row>
    <row r="103" spans="1:9" ht="12.5" x14ac:dyDescent="0.25">
      <c r="A103"/>
      <c r="B103"/>
      <c r="C103"/>
      <c r="D103"/>
      <c r="E103"/>
      <c r="F103"/>
      <c r="G103"/>
      <c r="H103"/>
      <c r="I103"/>
    </row>
    <row r="104" spans="1:9" ht="12.5" x14ac:dyDescent="0.25">
      <c r="A104"/>
      <c r="B104"/>
      <c r="C104"/>
      <c r="D104"/>
      <c r="E104"/>
      <c r="F104"/>
      <c r="G104"/>
      <c r="H104"/>
      <c r="I104"/>
    </row>
    <row r="105" spans="1:9" ht="12.5" x14ac:dyDescent="0.25">
      <c r="A105"/>
      <c r="B105"/>
      <c r="C105"/>
      <c r="D105"/>
      <c r="E105"/>
      <c r="F105"/>
      <c r="G105"/>
      <c r="H105"/>
      <c r="I105"/>
    </row>
    <row r="106" spans="1:9" ht="12.5" x14ac:dyDescent="0.25">
      <c r="A106"/>
      <c r="B106"/>
      <c r="C106"/>
      <c r="D106"/>
      <c r="E106"/>
      <c r="F106"/>
      <c r="G106"/>
      <c r="H106"/>
      <c r="I106"/>
    </row>
    <row r="107" spans="1:9" ht="12.5" x14ac:dyDescent="0.25">
      <c r="A107"/>
      <c r="B107"/>
      <c r="C107"/>
      <c r="D107"/>
      <c r="E107"/>
      <c r="F107"/>
      <c r="G107"/>
      <c r="H107"/>
      <c r="I107"/>
    </row>
    <row r="108" spans="1:9" ht="12.5" x14ac:dyDescent="0.25">
      <c r="A108"/>
      <c r="B108"/>
      <c r="C108"/>
      <c r="D108"/>
      <c r="E108"/>
      <c r="F108"/>
      <c r="G108"/>
      <c r="H108"/>
      <c r="I108"/>
    </row>
    <row r="109" spans="1:9" ht="12.5" x14ac:dyDescent="0.25">
      <c r="A109"/>
      <c r="B109"/>
      <c r="C109"/>
      <c r="D109"/>
      <c r="E109"/>
      <c r="F109"/>
      <c r="G109"/>
      <c r="H109"/>
      <c r="I109"/>
    </row>
    <row r="110" spans="1:9" ht="12.5" x14ac:dyDescent="0.25">
      <c r="A110"/>
      <c r="B110"/>
      <c r="C110"/>
      <c r="D110"/>
      <c r="E110"/>
      <c r="F110"/>
      <c r="G110"/>
      <c r="H110"/>
      <c r="I110"/>
    </row>
    <row r="111" spans="1:9" ht="12.5" x14ac:dyDescent="0.25">
      <c r="A111"/>
      <c r="B111"/>
      <c r="C111"/>
      <c r="D111"/>
      <c r="E111"/>
      <c r="F111"/>
      <c r="G111"/>
      <c r="H111"/>
      <c r="I111"/>
    </row>
    <row r="112" spans="1:9" ht="12.5" x14ac:dyDescent="0.25">
      <c r="A112"/>
      <c r="B112"/>
      <c r="C112"/>
      <c r="D112"/>
      <c r="E112"/>
      <c r="F112"/>
      <c r="G112"/>
      <c r="H112"/>
      <c r="I112"/>
    </row>
    <row r="113" spans="1:9" ht="12.5" x14ac:dyDescent="0.25">
      <c r="A113"/>
      <c r="B113"/>
      <c r="C113"/>
      <c r="D113"/>
      <c r="E113"/>
      <c r="F113"/>
      <c r="G113"/>
      <c r="H113"/>
      <c r="I113"/>
    </row>
    <row r="114" spans="1:9" ht="12.5" x14ac:dyDescent="0.25">
      <c r="A114"/>
      <c r="B114"/>
      <c r="C114"/>
      <c r="D114"/>
      <c r="E114"/>
      <c r="F114"/>
      <c r="G114"/>
      <c r="H114"/>
      <c r="I114"/>
    </row>
    <row r="115" spans="1:9" ht="12.5" x14ac:dyDescent="0.25">
      <c r="A115"/>
      <c r="B115"/>
      <c r="C115"/>
      <c r="D115"/>
      <c r="E115"/>
      <c r="F115"/>
      <c r="G115"/>
      <c r="H115"/>
      <c r="I115"/>
    </row>
    <row r="116" spans="1:9" ht="12.5" x14ac:dyDescent="0.25">
      <c r="A116"/>
      <c r="B116"/>
      <c r="C116"/>
      <c r="D116"/>
      <c r="E116"/>
      <c r="F116"/>
      <c r="G116"/>
      <c r="H116"/>
      <c r="I116"/>
    </row>
    <row r="117" spans="1:9" ht="12.5" x14ac:dyDescent="0.25">
      <c r="A117"/>
      <c r="B117"/>
      <c r="C117"/>
      <c r="D117"/>
      <c r="E117"/>
      <c r="F117"/>
      <c r="G117"/>
      <c r="H117"/>
      <c r="I117"/>
    </row>
    <row r="118" spans="1:9" ht="12.5" x14ac:dyDescent="0.25">
      <c r="A118"/>
      <c r="B118"/>
      <c r="C118"/>
      <c r="D118"/>
      <c r="E118"/>
      <c r="F118"/>
      <c r="G118"/>
      <c r="H118"/>
      <c r="I118"/>
    </row>
    <row r="119" spans="1:9" ht="12.5" x14ac:dyDescent="0.25">
      <c r="A119"/>
      <c r="B119"/>
      <c r="C119"/>
      <c r="D119"/>
      <c r="E119"/>
      <c r="F119"/>
      <c r="G119"/>
      <c r="H119"/>
      <c r="I119"/>
    </row>
    <row r="120" spans="1:9" ht="12.5" x14ac:dyDescent="0.25">
      <c r="A120"/>
      <c r="B120"/>
      <c r="C120"/>
      <c r="D120"/>
      <c r="E120"/>
      <c r="F120"/>
      <c r="G120"/>
      <c r="H120"/>
      <c r="I120"/>
    </row>
    <row r="121" spans="1:9" ht="12.5" x14ac:dyDescent="0.25">
      <c r="A121"/>
      <c r="B121"/>
      <c r="C121"/>
      <c r="D121"/>
      <c r="E121"/>
      <c r="F121"/>
      <c r="G121"/>
      <c r="H121"/>
      <c r="I121"/>
    </row>
    <row r="122" spans="1:9" ht="12.5" x14ac:dyDescent="0.25">
      <c r="A122"/>
      <c r="B122"/>
      <c r="C122"/>
      <c r="D122"/>
      <c r="E122"/>
      <c r="F122"/>
      <c r="G122"/>
      <c r="H122"/>
      <c r="I122"/>
    </row>
    <row r="123" spans="1:9" ht="12.5" x14ac:dyDescent="0.25">
      <c r="A123"/>
      <c r="B123"/>
      <c r="C123"/>
      <c r="D123"/>
      <c r="E123"/>
      <c r="F123"/>
      <c r="G123"/>
      <c r="H123"/>
      <c r="I123"/>
    </row>
    <row r="124" spans="1:9" ht="12.5" x14ac:dyDescent="0.25">
      <c r="A124"/>
      <c r="B124"/>
      <c r="C124"/>
      <c r="D124"/>
      <c r="E124"/>
      <c r="F124"/>
      <c r="G124"/>
      <c r="H124"/>
      <c r="I124"/>
    </row>
    <row r="125" spans="1:9" ht="12.5" x14ac:dyDescent="0.25">
      <c r="A125"/>
      <c r="B125"/>
      <c r="C125"/>
      <c r="D125"/>
      <c r="E125"/>
      <c r="F125"/>
      <c r="G125"/>
      <c r="H125"/>
      <c r="I125"/>
    </row>
    <row r="126" spans="1:9" ht="12.5" x14ac:dyDescent="0.25">
      <c r="A126"/>
      <c r="B126"/>
      <c r="C126"/>
      <c r="D126"/>
      <c r="E126"/>
      <c r="F126"/>
      <c r="G126"/>
      <c r="H126"/>
      <c r="I126"/>
    </row>
    <row r="127" spans="1:9" ht="12.5" x14ac:dyDescent="0.25">
      <c r="A127"/>
      <c r="B127"/>
      <c r="C127"/>
      <c r="D127"/>
      <c r="E127"/>
      <c r="F127"/>
      <c r="G127"/>
      <c r="H127"/>
      <c r="I127"/>
    </row>
    <row r="128" spans="1:9" ht="12.5" x14ac:dyDescent="0.25">
      <c r="A128"/>
      <c r="B128"/>
      <c r="C128"/>
      <c r="D128"/>
      <c r="E128"/>
      <c r="F128"/>
      <c r="G128"/>
      <c r="H128"/>
      <c r="I128"/>
    </row>
    <row r="129" spans="1:9" ht="12.5" x14ac:dyDescent="0.25">
      <c r="A129"/>
      <c r="B129"/>
      <c r="C129"/>
      <c r="D129"/>
      <c r="E129"/>
      <c r="F129"/>
      <c r="G129"/>
      <c r="H129"/>
      <c r="I129"/>
    </row>
    <row r="130" spans="1:9" ht="12.5" x14ac:dyDescent="0.25">
      <c r="A130"/>
      <c r="B130"/>
      <c r="C130"/>
      <c r="D130"/>
      <c r="E130"/>
      <c r="F130"/>
      <c r="G130"/>
      <c r="H130"/>
      <c r="I130"/>
    </row>
    <row r="131" spans="1:9" ht="12.5" x14ac:dyDescent="0.25">
      <c r="A131"/>
      <c r="B131"/>
      <c r="C131"/>
      <c r="D131"/>
      <c r="E131"/>
      <c r="F131"/>
      <c r="G131"/>
      <c r="H131"/>
      <c r="I131"/>
    </row>
    <row r="132" spans="1:9" ht="12.5" x14ac:dyDescent="0.25">
      <c r="A132"/>
      <c r="B132"/>
      <c r="C132"/>
      <c r="D132"/>
      <c r="E132"/>
      <c r="F132"/>
      <c r="G132"/>
      <c r="H132"/>
      <c r="I132"/>
    </row>
    <row r="133" spans="1:9" ht="12.5" x14ac:dyDescent="0.25">
      <c r="A133"/>
      <c r="B133"/>
      <c r="C133"/>
      <c r="D133"/>
      <c r="E133"/>
      <c r="F133"/>
      <c r="G133"/>
      <c r="H133"/>
      <c r="I133"/>
    </row>
    <row r="134" spans="1:9" ht="12.5" x14ac:dyDescent="0.25">
      <c r="A134"/>
      <c r="B134"/>
      <c r="C134"/>
      <c r="D134"/>
      <c r="E134"/>
      <c r="F134"/>
      <c r="G134"/>
      <c r="H134"/>
      <c r="I134"/>
    </row>
    <row r="135" spans="1:9" ht="12.5" x14ac:dyDescent="0.25">
      <c r="A135"/>
      <c r="B135"/>
      <c r="C135"/>
      <c r="D135"/>
      <c r="E135"/>
      <c r="F135"/>
      <c r="G135"/>
      <c r="H135"/>
      <c r="I135"/>
    </row>
    <row r="136" spans="1:9" ht="12.5" x14ac:dyDescent="0.25">
      <c r="A136"/>
      <c r="B136"/>
      <c r="C136"/>
      <c r="D136"/>
      <c r="E136"/>
      <c r="F136"/>
      <c r="G136"/>
      <c r="H136"/>
      <c r="I136"/>
    </row>
    <row r="137" spans="1:9" ht="12.5" x14ac:dyDescent="0.25">
      <c r="A137"/>
      <c r="B137"/>
      <c r="C137"/>
      <c r="D137"/>
      <c r="E137"/>
      <c r="F137"/>
      <c r="G137"/>
      <c r="H137"/>
      <c r="I137"/>
    </row>
    <row r="138" spans="1:9" ht="12.5" x14ac:dyDescent="0.25">
      <c r="A138"/>
      <c r="B138"/>
      <c r="C138"/>
      <c r="D138"/>
      <c r="E138"/>
      <c r="F138"/>
      <c r="G138"/>
      <c r="H138"/>
      <c r="I138"/>
    </row>
    <row r="139" spans="1:9" ht="12.5" x14ac:dyDescent="0.25">
      <c r="A139"/>
      <c r="B139"/>
      <c r="C139"/>
      <c r="D139"/>
      <c r="E139"/>
      <c r="F139"/>
      <c r="G139"/>
      <c r="H139"/>
      <c r="I139"/>
    </row>
    <row r="140" spans="1:9" ht="12.5" x14ac:dyDescent="0.25">
      <c r="A140"/>
      <c r="B140"/>
      <c r="C140"/>
      <c r="D140"/>
      <c r="E140"/>
      <c r="F140"/>
      <c r="G140"/>
      <c r="H140"/>
      <c r="I140"/>
    </row>
    <row r="141" spans="1:9" ht="12.5" x14ac:dyDescent="0.25">
      <c r="A141"/>
      <c r="B141"/>
      <c r="C141"/>
      <c r="D141"/>
      <c r="E141"/>
      <c r="F141"/>
      <c r="G141"/>
      <c r="H141"/>
      <c r="I141"/>
    </row>
    <row r="142" spans="1:9" ht="12.5" x14ac:dyDescent="0.25">
      <c r="A142"/>
      <c r="B142"/>
      <c r="C142"/>
      <c r="D142"/>
      <c r="E142"/>
      <c r="F142"/>
      <c r="G142"/>
      <c r="H142"/>
      <c r="I142"/>
    </row>
    <row r="143" spans="1:9" ht="12.5" x14ac:dyDescent="0.25">
      <c r="A143"/>
      <c r="B143"/>
      <c r="C143"/>
      <c r="D143"/>
      <c r="E143"/>
      <c r="F143"/>
      <c r="G143"/>
      <c r="H143"/>
      <c r="I143"/>
    </row>
    <row r="144" spans="1:9" ht="12.5" x14ac:dyDescent="0.25">
      <c r="A144"/>
      <c r="B144"/>
      <c r="C144"/>
      <c r="D144"/>
      <c r="E144"/>
      <c r="F144"/>
      <c r="G144"/>
      <c r="H144"/>
      <c r="I144"/>
    </row>
    <row r="145" spans="1:9" ht="12.5" x14ac:dyDescent="0.25">
      <c r="A145"/>
      <c r="B145"/>
      <c r="C145"/>
      <c r="D145"/>
      <c r="E145"/>
      <c r="F145"/>
      <c r="G145"/>
      <c r="H145"/>
      <c r="I145"/>
    </row>
    <row r="146" spans="1:9" ht="12.5" x14ac:dyDescent="0.25">
      <c r="A146"/>
      <c r="B146"/>
      <c r="C146"/>
      <c r="D146"/>
      <c r="E146"/>
      <c r="F146"/>
      <c r="G146"/>
      <c r="H146"/>
      <c r="I146"/>
    </row>
    <row r="147" spans="1:9" ht="12.5" x14ac:dyDescent="0.25">
      <c r="A147"/>
      <c r="B147"/>
      <c r="C147"/>
      <c r="D147"/>
      <c r="E147"/>
      <c r="F147"/>
      <c r="G147"/>
      <c r="H147"/>
      <c r="I147"/>
    </row>
    <row r="148" spans="1:9" ht="12.5" x14ac:dyDescent="0.25">
      <c r="A148"/>
      <c r="B148"/>
      <c r="C148"/>
      <c r="D148"/>
      <c r="E148"/>
      <c r="F148"/>
      <c r="G148"/>
      <c r="H148"/>
      <c r="I148"/>
    </row>
    <row r="149" spans="1:9" ht="12.5" x14ac:dyDescent="0.25">
      <c r="A149"/>
      <c r="B149"/>
      <c r="C149"/>
      <c r="D149"/>
      <c r="E149"/>
      <c r="F149"/>
      <c r="G149"/>
      <c r="H149"/>
      <c r="I149"/>
    </row>
    <row r="150" spans="1:9" ht="12.5" x14ac:dyDescent="0.25">
      <c r="A150"/>
      <c r="B150"/>
      <c r="C150"/>
      <c r="D150"/>
      <c r="E150"/>
      <c r="F150"/>
      <c r="G150"/>
      <c r="H150"/>
      <c r="I150"/>
    </row>
    <row r="151" spans="1:9" ht="12.5" x14ac:dyDescent="0.25">
      <c r="A151"/>
      <c r="B151"/>
      <c r="C151"/>
      <c r="D151"/>
      <c r="E151"/>
      <c r="F151"/>
      <c r="G151"/>
      <c r="H151"/>
      <c r="I151"/>
    </row>
    <row r="152" spans="1:9" ht="12.5" x14ac:dyDescent="0.25">
      <c r="A152"/>
      <c r="B152"/>
      <c r="C152"/>
      <c r="D152"/>
      <c r="E152"/>
      <c r="F152"/>
      <c r="G152"/>
      <c r="H152"/>
      <c r="I152"/>
    </row>
    <row r="153" spans="1:9" ht="12.5" x14ac:dyDescent="0.25">
      <c r="A153"/>
      <c r="B153"/>
      <c r="C153"/>
      <c r="D153"/>
      <c r="E153"/>
      <c r="F153"/>
      <c r="G153"/>
      <c r="H153"/>
      <c r="I153"/>
    </row>
    <row r="154" spans="1:9" ht="12.5" x14ac:dyDescent="0.25">
      <c r="A154"/>
      <c r="B154"/>
      <c r="C154"/>
      <c r="D154"/>
      <c r="E154"/>
      <c r="F154"/>
      <c r="G154"/>
      <c r="H154"/>
      <c r="I154"/>
    </row>
    <row r="155" spans="1:9" ht="12.5" x14ac:dyDescent="0.25">
      <c r="A155"/>
      <c r="B155"/>
      <c r="C155"/>
      <c r="D155"/>
      <c r="E155"/>
      <c r="F155"/>
      <c r="G155"/>
      <c r="H155"/>
      <c r="I155"/>
    </row>
    <row r="156" spans="1:9" ht="12.5" x14ac:dyDescent="0.25">
      <c r="A156"/>
      <c r="B156"/>
      <c r="C156"/>
      <c r="D156"/>
      <c r="E156"/>
      <c r="F156"/>
      <c r="G156"/>
      <c r="H156"/>
      <c r="I156"/>
    </row>
    <row r="157" spans="1:9" ht="12.5" x14ac:dyDescent="0.25">
      <c r="A157"/>
      <c r="B157"/>
      <c r="C157"/>
      <c r="D157"/>
      <c r="E157"/>
      <c r="F157"/>
      <c r="G157"/>
      <c r="H157"/>
      <c r="I157"/>
    </row>
    <row r="158" spans="1:9" ht="12.5" x14ac:dyDescent="0.25">
      <c r="A158"/>
      <c r="B158"/>
      <c r="C158"/>
      <c r="D158"/>
      <c r="E158"/>
      <c r="F158"/>
      <c r="G158"/>
      <c r="H158"/>
      <c r="I158"/>
    </row>
    <row r="159" spans="1:9" ht="12.5" x14ac:dyDescent="0.25">
      <c r="A159"/>
      <c r="B159"/>
      <c r="C159"/>
      <c r="D159"/>
      <c r="E159"/>
      <c r="F159"/>
      <c r="G159"/>
      <c r="H159"/>
      <c r="I159"/>
    </row>
    <row r="160" spans="1:9" ht="12.5" x14ac:dyDescent="0.25">
      <c r="A160"/>
      <c r="B160"/>
      <c r="C160"/>
      <c r="D160"/>
      <c r="E160"/>
      <c r="F160"/>
      <c r="G160"/>
      <c r="H160"/>
      <c r="I160"/>
    </row>
    <row r="161" spans="1:9" ht="12.5" x14ac:dyDescent="0.25">
      <c r="A161"/>
      <c r="B161"/>
      <c r="C161"/>
      <c r="D161"/>
      <c r="E161"/>
      <c r="F161"/>
      <c r="G161"/>
      <c r="H161"/>
      <c r="I161"/>
    </row>
    <row r="162" spans="1:9" ht="12.5" x14ac:dyDescent="0.25">
      <c r="A162"/>
      <c r="B162"/>
      <c r="C162"/>
      <c r="D162"/>
      <c r="E162"/>
      <c r="F162"/>
      <c r="G162"/>
      <c r="H162"/>
      <c r="I162"/>
    </row>
    <row r="163" spans="1:9" ht="12.5" x14ac:dyDescent="0.25">
      <c r="A163"/>
      <c r="B163"/>
      <c r="C163"/>
      <c r="D163"/>
      <c r="E163"/>
      <c r="F163"/>
      <c r="G163"/>
      <c r="H163"/>
      <c r="I163"/>
    </row>
    <row r="164" spans="1:9" ht="12.5" x14ac:dyDescent="0.25">
      <c r="A164"/>
      <c r="B164"/>
      <c r="C164"/>
      <c r="D164"/>
      <c r="E164"/>
      <c r="F164"/>
      <c r="G164"/>
      <c r="H164"/>
      <c r="I164"/>
    </row>
    <row r="165" spans="1:9" ht="12.5" x14ac:dyDescent="0.25">
      <c r="A165"/>
      <c r="B165"/>
      <c r="C165"/>
      <c r="D165"/>
      <c r="E165"/>
      <c r="F165"/>
      <c r="G165"/>
      <c r="H165"/>
      <c r="I165"/>
    </row>
    <row r="166" spans="1:9" ht="12.5" x14ac:dyDescent="0.25">
      <c r="A166"/>
      <c r="B166"/>
      <c r="C166"/>
      <c r="D166"/>
      <c r="E166"/>
      <c r="F166"/>
      <c r="G166"/>
      <c r="H166"/>
      <c r="I166"/>
    </row>
    <row r="167" spans="1:9" ht="12.5" x14ac:dyDescent="0.25">
      <c r="A167"/>
      <c r="B167"/>
      <c r="C167"/>
      <c r="D167"/>
      <c r="E167"/>
      <c r="F167"/>
      <c r="G167"/>
      <c r="H167"/>
      <c r="I167"/>
    </row>
    <row r="168" spans="1:9" ht="12.5" x14ac:dyDescent="0.25">
      <c r="A168"/>
      <c r="B168"/>
      <c r="C168"/>
      <c r="D168"/>
      <c r="E168"/>
      <c r="F168"/>
      <c r="G168"/>
      <c r="H168"/>
      <c r="I168"/>
    </row>
    <row r="169" spans="1:9" ht="12.5" x14ac:dyDescent="0.25">
      <c r="A169"/>
      <c r="B169"/>
      <c r="C169"/>
      <c r="D169"/>
      <c r="E169"/>
      <c r="F169"/>
      <c r="G169"/>
      <c r="H169"/>
      <c r="I169"/>
    </row>
    <row r="170" spans="1:9" ht="12.5" x14ac:dyDescent="0.25">
      <c r="A170"/>
      <c r="B170"/>
      <c r="C170"/>
      <c r="D170"/>
      <c r="E170"/>
      <c r="F170"/>
      <c r="G170"/>
      <c r="H170"/>
      <c r="I170"/>
    </row>
    <row r="171" spans="1:9" ht="12.5" x14ac:dyDescent="0.25">
      <c r="A171"/>
      <c r="B171"/>
      <c r="C171"/>
      <c r="D171"/>
      <c r="E171"/>
      <c r="F171"/>
      <c r="G171"/>
      <c r="H171"/>
      <c r="I171"/>
    </row>
    <row r="172" spans="1:9" ht="12.5" x14ac:dyDescent="0.25">
      <c r="A172"/>
      <c r="B172"/>
      <c r="C172"/>
      <c r="D172"/>
      <c r="E172"/>
      <c r="F172"/>
      <c r="G172"/>
      <c r="H172"/>
      <c r="I172"/>
    </row>
    <row r="173" spans="1:9" ht="12.5" x14ac:dyDescent="0.25">
      <c r="A173"/>
      <c r="B173"/>
      <c r="C173"/>
      <c r="D173"/>
      <c r="E173"/>
      <c r="F173"/>
      <c r="G173"/>
      <c r="H173"/>
      <c r="I173"/>
    </row>
    <row r="174" spans="1:9" ht="12.5" x14ac:dyDescent="0.25">
      <c r="A174"/>
      <c r="B174"/>
      <c r="C174"/>
      <c r="D174"/>
      <c r="E174"/>
      <c r="F174"/>
      <c r="G174"/>
      <c r="H174"/>
      <c r="I174"/>
    </row>
    <row r="175" spans="1:9" ht="12.5" x14ac:dyDescent="0.25">
      <c r="A175"/>
      <c r="B175"/>
      <c r="C175"/>
      <c r="D175"/>
      <c r="E175"/>
      <c r="F175"/>
      <c r="G175"/>
      <c r="H175"/>
      <c r="I175"/>
    </row>
    <row r="176" spans="1:9" ht="12.5" x14ac:dyDescent="0.25">
      <c r="A176"/>
      <c r="B176"/>
      <c r="C176"/>
      <c r="D176"/>
      <c r="E176"/>
      <c r="F176"/>
      <c r="G176"/>
      <c r="H176"/>
      <c r="I176"/>
    </row>
    <row r="177" spans="1:9" ht="12.5" x14ac:dyDescent="0.25">
      <c r="A177"/>
      <c r="B177"/>
      <c r="C177"/>
      <c r="D177"/>
      <c r="E177"/>
      <c r="F177"/>
      <c r="G177"/>
      <c r="H177"/>
      <c r="I177"/>
    </row>
    <row r="178" spans="1:9" ht="12.5" x14ac:dyDescent="0.25">
      <c r="A178"/>
      <c r="B178"/>
      <c r="C178"/>
      <c r="D178"/>
      <c r="E178"/>
      <c r="F178"/>
      <c r="G178"/>
      <c r="H178"/>
      <c r="I178"/>
    </row>
    <row r="179" spans="1:9" ht="12.5" x14ac:dyDescent="0.25">
      <c r="A179"/>
      <c r="B179"/>
      <c r="C179"/>
      <c r="D179"/>
      <c r="E179"/>
      <c r="F179"/>
      <c r="G179"/>
      <c r="H179"/>
      <c r="I179"/>
    </row>
    <row r="180" spans="1:9" ht="12.5" x14ac:dyDescent="0.25">
      <c r="A180"/>
      <c r="B180"/>
      <c r="C180"/>
      <c r="D180"/>
      <c r="E180"/>
      <c r="F180"/>
      <c r="G180"/>
      <c r="H180"/>
      <c r="I180"/>
    </row>
    <row r="181" spans="1:9" ht="12.5" x14ac:dyDescent="0.25">
      <c r="A181"/>
      <c r="B181"/>
      <c r="C181"/>
      <c r="D181"/>
      <c r="E181"/>
      <c r="F181"/>
      <c r="G181"/>
      <c r="H181"/>
      <c r="I181"/>
    </row>
    <row r="182" spans="1:9" ht="12.5" x14ac:dyDescent="0.25">
      <c r="A182"/>
      <c r="B182"/>
      <c r="C182"/>
      <c r="D182"/>
      <c r="E182"/>
      <c r="F182"/>
      <c r="G182"/>
      <c r="H182"/>
      <c r="I182"/>
    </row>
    <row r="183" spans="1:9" ht="12.5" x14ac:dyDescent="0.25">
      <c r="A183"/>
      <c r="B183"/>
      <c r="C183"/>
      <c r="D183"/>
      <c r="E183"/>
      <c r="F183"/>
      <c r="G183"/>
      <c r="H183"/>
      <c r="I183"/>
    </row>
    <row r="184" spans="1:9" ht="12.5" x14ac:dyDescent="0.25">
      <c r="A184"/>
      <c r="B184"/>
      <c r="C184"/>
      <c r="D184"/>
      <c r="E184"/>
      <c r="F184"/>
      <c r="G184"/>
      <c r="H184"/>
      <c r="I184"/>
    </row>
    <row r="185" spans="1:9" ht="12.5" x14ac:dyDescent="0.25">
      <c r="A185"/>
      <c r="B185"/>
      <c r="C185"/>
      <c r="D185"/>
      <c r="E185"/>
      <c r="F185"/>
      <c r="G185"/>
      <c r="H185"/>
      <c r="I185"/>
    </row>
    <row r="186" spans="1:9" ht="12.5" x14ac:dyDescent="0.25">
      <c r="A186"/>
      <c r="B186"/>
      <c r="C186"/>
      <c r="D186"/>
      <c r="E186"/>
      <c r="F186"/>
      <c r="G186"/>
      <c r="H186"/>
      <c r="I186"/>
    </row>
    <row r="187" spans="1:9" ht="12.5" x14ac:dyDescent="0.25">
      <c r="A187"/>
      <c r="B187"/>
      <c r="C187"/>
      <c r="D187"/>
      <c r="E187"/>
      <c r="F187"/>
      <c r="G187"/>
      <c r="H187"/>
      <c r="I187"/>
    </row>
    <row r="188" spans="1:9" ht="12.5" x14ac:dyDescent="0.25">
      <c r="A188"/>
      <c r="B188"/>
      <c r="C188"/>
      <c r="D188"/>
      <c r="E188"/>
      <c r="F188"/>
      <c r="G188"/>
      <c r="H188"/>
      <c r="I188"/>
    </row>
    <row r="189" spans="1:9" ht="12.5" x14ac:dyDescent="0.25">
      <c r="A189"/>
      <c r="B189"/>
      <c r="C189"/>
      <c r="D189"/>
      <c r="E189"/>
      <c r="F189"/>
      <c r="G189"/>
      <c r="H189"/>
      <c r="I189"/>
    </row>
    <row r="190" spans="1:9" ht="12.5" x14ac:dyDescent="0.25">
      <c r="A190"/>
      <c r="B190"/>
      <c r="C190"/>
      <c r="D190"/>
      <c r="E190"/>
      <c r="F190"/>
      <c r="G190"/>
      <c r="H190"/>
      <c r="I190"/>
    </row>
    <row r="191" spans="1:9" ht="12.5" x14ac:dyDescent="0.25">
      <c r="A191"/>
      <c r="B191"/>
      <c r="C191"/>
      <c r="D191"/>
      <c r="E191"/>
      <c r="F191"/>
      <c r="G191"/>
      <c r="H191"/>
      <c r="I191"/>
    </row>
    <row r="192" spans="1:9" ht="12.5" x14ac:dyDescent="0.25">
      <c r="A192"/>
      <c r="B192"/>
      <c r="C192"/>
      <c r="D192"/>
      <c r="E192"/>
      <c r="F192"/>
      <c r="G192"/>
      <c r="H192"/>
      <c r="I192"/>
    </row>
    <row r="193" spans="1:9" ht="12.5" x14ac:dyDescent="0.25">
      <c r="A193"/>
      <c r="B193"/>
      <c r="C193"/>
      <c r="D193"/>
      <c r="E193"/>
      <c r="F193"/>
      <c r="G193"/>
      <c r="H193"/>
      <c r="I193"/>
    </row>
    <row r="194" spans="1:9" ht="12.5" x14ac:dyDescent="0.25">
      <c r="A194"/>
      <c r="B194"/>
      <c r="C194"/>
      <c r="D194"/>
      <c r="E194"/>
      <c r="F194"/>
      <c r="G194"/>
      <c r="H194"/>
      <c r="I194"/>
    </row>
    <row r="195" spans="1:9" ht="12.5" x14ac:dyDescent="0.25">
      <c r="A195"/>
      <c r="B195"/>
      <c r="C195"/>
      <c r="D195"/>
      <c r="E195"/>
      <c r="F195"/>
      <c r="G195"/>
      <c r="H195"/>
      <c r="I195"/>
    </row>
    <row r="196" spans="1:9" ht="12.5" x14ac:dyDescent="0.25">
      <c r="A196"/>
      <c r="B196"/>
      <c r="C196"/>
      <c r="D196"/>
      <c r="E196"/>
      <c r="F196"/>
      <c r="G196"/>
      <c r="H196"/>
      <c r="I196"/>
    </row>
    <row r="197" spans="1:9" ht="12.5" x14ac:dyDescent="0.25">
      <c r="A197"/>
      <c r="B197"/>
      <c r="C197"/>
      <c r="D197"/>
      <c r="E197"/>
      <c r="F197"/>
      <c r="G197"/>
      <c r="H197"/>
      <c r="I197"/>
    </row>
    <row r="198" spans="1:9" ht="12.5" x14ac:dyDescent="0.25">
      <c r="A198"/>
      <c r="B198"/>
      <c r="C198"/>
      <c r="D198"/>
      <c r="E198"/>
      <c r="F198"/>
      <c r="G198"/>
      <c r="H198"/>
      <c r="I198"/>
    </row>
    <row r="199" spans="1:9" ht="12.5" x14ac:dyDescent="0.25">
      <c r="A199"/>
      <c r="B199"/>
      <c r="C199"/>
      <c r="D199"/>
      <c r="E199"/>
      <c r="F199"/>
      <c r="G199"/>
      <c r="H199"/>
      <c r="I199"/>
    </row>
    <row r="200" spans="1:9" ht="12.5" x14ac:dyDescent="0.25">
      <c r="A200"/>
      <c r="B200"/>
      <c r="C200"/>
      <c r="D200"/>
      <c r="E200"/>
      <c r="F200"/>
      <c r="G200"/>
      <c r="H200"/>
      <c r="I200"/>
    </row>
    <row r="201" spans="1:9" ht="12.5" x14ac:dyDescent="0.25">
      <c r="A201"/>
      <c r="B201"/>
      <c r="C201"/>
      <c r="D201"/>
      <c r="E201"/>
      <c r="F201"/>
      <c r="G201"/>
      <c r="H201"/>
      <c r="I201"/>
    </row>
    <row r="202" spans="1:9" ht="12.5" x14ac:dyDescent="0.25">
      <c r="A202"/>
      <c r="B202"/>
      <c r="C202"/>
      <c r="D202"/>
      <c r="E202"/>
      <c r="F202"/>
      <c r="G202"/>
      <c r="H202"/>
      <c r="I202"/>
    </row>
    <row r="203" spans="1:9" ht="12.5" x14ac:dyDescent="0.25">
      <c r="A203"/>
      <c r="B203"/>
      <c r="C203"/>
      <c r="D203"/>
      <c r="E203"/>
      <c r="F203"/>
      <c r="G203"/>
      <c r="H203"/>
      <c r="I203"/>
    </row>
    <row r="204" spans="1:9" ht="12.5" x14ac:dyDescent="0.25">
      <c r="A204"/>
      <c r="B204"/>
      <c r="C204"/>
      <c r="D204"/>
      <c r="E204"/>
      <c r="F204"/>
      <c r="G204"/>
      <c r="H204"/>
      <c r="I204"/>
    </row>
    <row r="205" spans="1:9" ht="12.5" x14ac:dyDescent="0.25">
      <c r="A205"/>
      <c r="B205"/>
      <c r="C205"/>
      <c r="D205"/>
      <c r="E205"/>
      <c r="F205"/>
      <c r="G205"/>
      <c r="H205"/>
      <c r="I205"/>
    </row>
    <row r="206" spans="1:9" ht="12.5" x14ac:dyDescent="0.25">
      <c r="A206"/>
      <c r="B206"/>
      <c r="C206"/>
      <c r="D206"/>
      <c r="E206"/>
      <c r="F206"/>
      <c r="G206"/>
      <c r="H206"/>
      <c r="I206"/>
    </row>
    <row r="207" spans="1:9" ht="12.5" x14ac:dyDescent="0.25">
      <c r="A207"/>
      <c r="B207"/>
      <c r="C207"/>
      <c r="D207"/>
      <c r="E207"/>
      <c r="F207"/>
      <c r="G207"/>
      <c r="H207"/>
      <c r="I207"/>
    </row>
    <row r="208" spans="1:9" ht="12.5" x14ac:dyDescent="0.25">
      <c r="A208"/>
      <c r="B208"/>
      <c r="C208"/>
      <c r="D208"/>
      <c r="E208"/>
      <c r="F208"/>
      <c r="G208"/>
      <c r="H208"/>
      <c r="I208"/>
    </row>
    <row r="209" spans="1:9" ht="12.5" x14ac:dyDescent="0.25">
      <c r="A209"/>
      <c r="B209"/>
      <c r="C209"/>
      <c r="D209"/>
      <c r="E209"/>
      <c r="F209"/>
      <c r="G209"/>
      <c r="H209"/>
      <c r="I209"/>
    </row>
    <row r="210" spans="1:9" ht="12.5" x14ac:dyDescent="0.25">
      <c r="A210"/>
      <c r="B210"/>
      <c r="C210"/>
      <c r="D210"/>
      <c r="E210"/>
      <c r="F210"/>
      <c r="G210"/>
      <c r="H210"/>
      <c r="I210"/>
    </row>
    <row r="211" spans="1:9" ht="12.5" x14ac:dyDescent="0.25">
      <c r="A211"/>
      <c r="B211"/>
      <c r="C211"/>
      <c r="D211"/>
      <c r="E211"/>
      <c r="F211"/>
      <c r="G211"/>
      <c r="H211"/>
      <c r="I211"/>
    </row>
    <row r="212" spans="1:9" ht="12.5" x14ac:dyDescent="0.25">
      <c r="A212"/>
      <c r="B212"/>
      <c r="C212"/>
      <c r="D212"/>
      <c r="E212"/>
      <c r="F212"/>
      <c r="G212"/>
      <c r="H212"/>
      <c r="I212"/>
    </row>
    <row r="213" spans="1:9" ht="12.5" x14ac:dyDescent="0.25">
      <c r="A213"/>
      <c r="B213"/>
      <c r="C213"/>
      <c r="D213"/>
      <c r="E213"/>
      <c r="F213"/>
      <c r="G213"/>
      <c r="H213"/>
      <c r="I213"/>
    </row>
    <row r="214" spans="1:9" ht="12.5" x14ac:dyDescent="0.25">
      <c r="A214"/>
      <c r="B214"/>
      <c r="C214"/>
      <c r="D214"/>
      <c r="E214"/>
      <c r="F214"/>
      <c r="G214"/>
      <c r="H214"/>
      <c r="I214"/>
    </row>
    <row r="215" spans="1:9" ht="12.5" x14ac:dyDescent="0.25">
      <c r="A215"/>
      <c r="B215"/>
      <c r="C215"/>
      <c r="D215"/>
      <c r="E215"/>
      <c r="F215"/>
      <c r="G215"/>
      <c r="H215"/>
      <c r="I215"/>
    </row>
    <row r="216" spans="1:9" ht="12.5" x14ac:dyDescent="0.25">
      <c r="A216"/>
      <c r="B216"/>
      <c r="C216"/>
      <c r="D216"/>
      <c r="E216"/>
      <c r="F216"/>
      <c r="G216"/>
      <c r="H216"/>
      <c r="I216"/>
    </row>
    <row r="217" spans="1:9" ht="12.5" x14ac:dyDescent="0.25">
      <c r="A217"/>
      <c r="B217"/>
      <c r="C217"/>
      <c r="D217"/>
      <c r="E217"/>
      <c r="F217"/>
      <c r="G217"/>
      <c r="H217"/>
      <c r="I217"/>
    </row>
    <row r="218" spans="1:9" ht="12.5" x14ac:dyDescent="0.25">
      <c r="A218"/>
      <c r="B218"/>
      <c r="C218"/>
      <c r="D218"/>
      <c r="E218"/>
      <c r="F218"/>
      <c r="G218"/>
      <c r="H218"/>
      <c r="I218"/>
    </row>
    <row r="219" spans="1:9" ht="12.5" x14ac:dyDescent="0.25">
      <c r="A219"/>
      <c r="B219"/>
      <c r="C219"/>
      <c r="D219"/>
      <c r="E219"/>
      <c r="F219"/>
      <c r="G219"/>
      <c r="H219"/>
      <c r="I219"/>
    </row>
    <row r="220" spans="1:9" ht="12.5" x14ac:dyDescent="0.25">
      <c r="A220"/>
      <c r="B220"/>
      <c r="C220"/>
      <c r="D220"/>
      <c r="E220"/>
      <c r="F220"/>
      <c r="G220"/>
      <c r="H220"/>
      <c r="I220"/>
    </row>
    <row r="221" spans="1:9" ht="12.5" x14ac:dyDescent="0.25">
      <c r="A221"/>
      <c r="B221"/>
      <c r="C221"/>
      <c r="D221"/>
      <c r="E221"/>
      <c r="F221"/>
      <c r="G221"/>
      <c r="H221"/>
      <c r="I221"/>
    </row>
    <row r="222" spans="1:9" ht="12.5" x14ac:dyDescent="0.25">
      <c r="A222"/>
      <c r="B222"/>
      <c r="C222"/>
      <c r="D222"/>
      <c r="E222"/>
      <c r="F222"/>
      <c r="G222"/>
      <c r="H222"/>
      <c r="I222"/>
    </row>
    <row r="223" spans="1:9" ht="12.5" x14ac:dyDescent="0.25">
      <c r="A223"/>
      <c r="B223"/>
      <c r="C223"/>
      <c r="D223"/>
      <c r="E223"/>
      <c r="F223"/>
      <c r="G223"/>
      <c r="H223"/>
      <c r="I223"/>
    </row>
    <row r="224" spans="1:9" ht="12.5" x14ac:dyDescent="0.25">
      <c r="A224"/>
      <c r="B224"/>
      <c r="C224"/>
      <c r="D224"/>
      <c r="E224"/>
      <c r="F224"/>
      <c r="G224"/>
      <c r="H224"/>
      <c r="I224"/>
    </row>
    <row r="225" spans="1:9" ht="12.5" x14ac:dyDescent="0.25">
      <c r="A225"/>
      <c r="B225"/>
      <c r="C225"/>
      <c r="D225"/>
      <c r="E225"/>
      <c r="F225"/>
      <c r="G225"/>
      <c r="H225"/>
      <c r="I225"/>
    </row>
    <row r="226" spans="1:9" ht="12.5" x14ac:dyDescent="0.25">
      <c r="A226"/>
      <c r="B226"/>
      <c r="C226"/>
      <c r="D226"/>
      <c r="E226"/>
      <c r="F226"/>
      <c r="G226"/>
      <c r="H226"/>
      <c r="I226"/>
    </row>
    <row r="227" spans="1:9" ht="12.5" x14ac:dyDescent="0.25">
      <c r="A227"/>
      <c r="B227"/>
      <c r="C227"/>
      <c r="D227"/>
      <c r="E227"/>
      <c r="F227"/>
      <c r="G227"/>
      <c r="H227"/>
      <c r="I227"/>
    </row>
    <row r="228" spans="1:9" ht="12.5" x14ac:dyDescent="0.25">
      <c r="A228"/>
      <c r="B228"/>
      <c r="C228"/>
      <c r="D228"/>
      <c r="E228"/>
      <c r="F228"/>
      <c r="G228"/>
      <c r="H228"/>
      <c r="I228"/>
    </row>
    <row r="229" spans="1:9" ht="12.5" x14ac:dyDescent="0.25">
      <c r="A229"/>
      <c r="B229"/>
      <c r="C229"/>
      <c r="D229"/>
      <c r="E229"/>
      <c r="F229"/>
      <c r="G229"/>
      <c r="H229"/>
      <c r="I229"/>
    </row>
    <row r="230" spans="1:9" ht="12.5" x14ac:dyDescent="0.25">
      <c r="A230"/>
      <c r="B230"/>
      <c r="C230"/>
      <c r="D230"/>
      <c r="E230"/>
      <c r="F230"/>
      <c r="G230"/>
      <c r="H230"/>
      <c r="I230"/>
    </row>
    <row r="231" spans="1:9" ht="12.5" x14ac:dyDescent="0.25">
      <c r="A231"/>
      <c r="B231"/>
      <c r="C231"/>
      <c r="D231"/>
      <c r="E231"/>
      <c r="F231"/>
      <c r="G231"/>
      <c r="H231"/>
      <c r="I231"/>
    </row>
    <row r="232" spans="1:9" ht="12.5" x14ac:dyDescent="0.25">
      <c r="A232"/>
      <c r="B232"/>
      <c r="C232"/>
      <c r="D232"/>
      <c r="E232"/>
      <c r="F232"/>
      <c r="G232"/>
      <c r="H232"/>
      <c r="I232"/>
    </row>
    <row r="233" spans="1:9" ht="12.5" x14ac:dyDescent="0.25">
      <c r="A233"/>
      <c r="B233"/>
      <c r="C233"/>
      <c r="D233"/>
      <c r="E233"/>
      <c r="F233"/>
      <c r="G233"/>
      <c r="H233"/>
      <c r="I233"/>
    </row>
    <row r="234" spans="1:9" ht="12.5" x14ac:dyDescent="0.25">
      <c r="A234"/>
      <c r="B234"/>
      <c r="C234"/>
      <c r="D234"/>
      <c r="E234"/>
      <c r="F234"/>
      <c r="G234"/>
      <c r="H234"/>
      <c r="I234"/>
    </row>
    <row r="235" spans="1:9" ht="12.5" x14ac:dyDescent="0.25">
      <c r="A235"/>
      <c r="B235"/>
      <c r="C235"/>
      <c r="D235"/>
      <c r="E235"/>
      <c r="F235"/>
      <c r="G235"/>
      <c r="H235"/>
      <c r="I235"/>
    </row>
    <row r="236" spans="1:9" ht="12.5" x14ac:dyDescent="0.25">
      <c r="A236"/>
      <c r="B236"/>
      <c r="C236"/>
      <c r="D236"/>
      <c r="E236"/>
      <c r="F236"/>
      <c r="G236"/>
      <c r="H236"/>
      <c r="I236"/>
    </row>
    <row r="237" spans="1:9" ht="12.5" x14ac:dyDescent="0.25">
      <c r="A237"/>
      <c r="B237"/>
      <c r="C237"/>
      <c r="D237"/>
      <c r="E237"/>
      <c r="F237"/>
      <c r="G237"/>
      <c r="H237"/>
      <c r="I237"/>
    </row>
    <row r="238" spans="1:9" ht="12.5" x14ac:dyDescent="0.25">
      <c r="A238"/>
      <c r="B238"/>
      <c r="C238"/>
      <c r="D238"/>
      <c r="E238"/>
      <c r="F238"/>
      <c r="G238"/>
      <c r="H238"/>
      <c r="I238"/>
    </row>
    <row r="239" spans="1:9" ht="12.5" x14ac:dyDescent="0.25">
      <c r="A239"/>
      <c r="B239"/>
      <c r="C239"/>
      <c r="D239"/>
      <c r="E239"/>
      <c r="F239"/>
      <c r="G239"/>
      <c r="H239"/>
      <c r="I239"/>
    </row>
    <row r="240" spans="1:9" ht="12.5" x14ac:dyDescent="0.25">
      <c r="A240"/>
      <c r="B240"/>
      <c r="C240"/>
      <c r="D240"/>
      <c r="E240"/>
      <c r="F240"/>
      <c r="G240"/>
      <c r="H240"/>
      <c r="I240"/>
    </row>
    <row r="241" spans="1:9" ht="12.5" x14ac:dyDescent="0.25">
      <c r="A241"/>
      <c r="B241"/>
      <c r="C241"/>
      <c r="D241"/>
      <c r="E241"/>
      <c r="F241"/>
      <c r="G241"/>
      <c r="H241"/>
      <c r="I241"/>
    </row>
    <row r="242" spans="1:9" ht="12.5" x14ac:dyDescent="0.25">
      <c r="A242"/>
      <c r="B242"/>
      <c r="C242"/>
      <c r="D242"/>
      <c r="E242"/>
      <c r="F242"/>
      <c r="G242"/>
      <c r="H242"/>
      <c r="I242"/>
    </row>
    <row r="243" spans="1:9" ht="12.5" x14ac:dyDescent="0.25">
      <c r="A243"/>
      <c r="B243"/>
      <c r="C243"/>
      <c r="D243"/>
      <c r="E243"/>
      <c r="F243"/>
      <c r="G243"/>
      <c r="H243"/>
      <c r="I243"/>
    </row>
    <row r="244" spans="1:9" ht="12.5" x14ac:dyDescent="0.25">
      <c r="A244"/>
      <c r="B244"/>
      <c r="C244"/>
      <c r="D244"/>
      <c r="E244"/>
      <c r="F244"/>
      <c r="G244"/>
      <c r="H244"/>
      <c r="I244"/>
    </row>
    <row r="245" spans="1:9" ht="12.5" x14ac:dyDescent="0.25">
      <c r="A245"/>
      <c r="B245"/>
      <c r="C245"/>
      <c r="D245"/>
      <c r="E245"/>
      <c r="F245"/>
      <c r="G245"/>
      <c r="H245"/>
      <c r="I245"/>
    </row>
    <row r="246" spans="1:9" ht="12.5" x14ac:dyDescent="0.25">
      <c r="A246"/>
      <c r="B246"/>
      <c r="C246"/>
      <c r="D246"/>
      <c r="E246"/>
      <c r="F246"/>
      <c r="G246"/>
      <c r="H246"/>
      <c r="I246"/>
    </row>
    <row r="247" spans="1:9" ht="12.5" x14ac:dyDescent="0.25">
      <c r="A247"/>
      <c r="B247"/>
      <c r="C247"/>
      <c r="D247"/>
      <c r="E247"/>
      <c r="F247"/>
      <c r="G247"/>
      <c r="H247"/>
      <c r="I247"/>
    </row>
    <row r="248" spans="1:9" ht="12.5" x14ac:dyDescent="0.25">
      <c r="A248"/>
      <c r="B248"/>
      <c r="C248"/>
      <c r="D248"/>
      <c r="E248"/>
      <c r="F248"/>
      <c r="G248"/>
      <c r="H248"/>
      <c r="I248"/>
    </row>
    <row r="249" spans="1:9" ht="12.5" x14ac:dyDescent="0.25">
      <c r="A249"/>
      <c r="B249"/>
      <c r="C249"/>
      <c r="D249"/>
      <c r="E249"/>
      <c r="F249"/>
      <c r="G249"/>
      <c r="H249"/>
      <c r="I249"/>
    </row>
    <row r="250" spans="1:9" ht="12.5" x14ac:dyDescent="0.25">
      <c r="A250"/>
      <c r="B250"/>
      <c r="C250"/>
      <c r="D250"/>
      <c r="E250"/>
      <c r="F250"/>
      <c r="G250"/>
      <c r="H250"/>
      <c r="I250"/>
    </row>
    <row r="251" spans="1:9" ht="12.5" x14ac:dyDescent="0.25">
      <c r="A251"/>
      <c r="B251"/>
      <c r="C251"/>
      <c r="D251"/>
      <c r="E251"/>
      <c r="F251"/>
      <c r="G251"/>
      <c r="H251"/>
      <c r="I251"/>
    </row>
    <row r="252" spans="1:9" ht="12.5" x14ac:dyDescent="0.25">
      <c r="A252"/>
      <c r="B252"/>
      <c r="C252"/>
      <c r="D252"/>
      <c r="E252"/>
      <c r="F252"/>
      <c r="G252"/>
      <c r="H252"/>
      <c r="I252"/>
    </row>
    <row r="253" spans="1:9" ht="12.5" x14ac:dyDescent="0.25">
      <c r="A253"/>
      <c r="B253"/>
      <c r="C253"/>
      <c r="D253"/>
      <c r="E253"/>
      <c r="F253"/>
      <c r="G253"/>
      <c r="H253"/>
      <c r="I253"/>
    </row>
    <row r="254" spans="1:9" ht="12.5" x14ac:dyDescent="0.25">
      <c r="A254"/>
      <c r="B254"/>
      <c r="C254"/>
      <c r="D254"/>
      <c r="E254"/>
      <c r="F254"/>
      <c r="G254"/>
      <c r="H254"/>
      <c r="I254"/>
    </row>
    <row r="255" spans="1:9" ht="12.5" x14ac:dyDescent="0.25">
      <c r="A255"/>
      <c r="B255"/>
      <c r="C255"/>
      <c r="D255"/>
      <c r="E255"/>
      <c r="F255"/>
      <c r="G255"/>
      <c r="H255"/>
      <c r="I255"/>
    </row>
    <row r="256" spans="1:9" ht="12.5" x14ac:dyDescent="0.25">
      <c r="A256"/>
      <c r="B256"/>
      <c r="C256"/>
      <c r="D256"/>
      <c r="E256"/>
      <c r="F256"/>
      <c r="G256"/>
      <c r="H256"/>
      <c r="I256"/>
    </row>
    <row r="257" spans="1:9" ht="12.5" x14ac:dyDescent="0.25">
      <c r="A257"/>
      <c r="B257"/>
      <c r="C257"/>
      <c r="D257"/>
      <c r="E257"/>
      <c r="F257"/>
      <c r="G257"/>
      <c r="H257"/>
      <c r="I257"/>
    </row>
    <row r="258" spans="1:9" ht="12.5" x14ac:dyDescent="0.25">
      <c r="A258"/>
      <c r="B258"/>
      <c r="C258"/>
      <c r="D258"/>
      <c r="E258"/>
      <c r="F258"/>
      <c r="G258"/>
      <c r="H258"/>
      <c r="I258"/>
    </row>
    <row r="259" spans="1:9" ht="12.5" x14ac:dyDescent="0.25">
      <c r="A259"/>
      <c r="B259"/>
      <c r="C259"/>
      <c r="D259"/>
      <c r="E259"/>
      <c r="F259"/>
      <c r="G259"/>
      <c r="H259"/>
      <c r="I259"/>
    </row>
    <row r="260" spans="1:9" ht="12.5" x14ac:dyDescent="0.25">
      <c r="A260"/>
      <c r="B260"/>
      <c r="C260"/>
      <c r="D260"/>
      <c r="E260"/>
      <c r="F260"/>
      <c r="G260"/>
      <c r="H260"/>
      <c r="I260"/>
    </row>
    <row r="261" spans="1:9" ht="12.5" x14ac:dyDescent="0.25">
      <c r="A261"/>
      <c r="B261"/>
      <c r="C261"/>
      <c r="D261"/>
      <c r="E261"/>
      <c r="F261"/>
      <c r="G261"/>
      <c r="H261"/>
      <c r="I261"/>
    </row>
    <row r="262" spans="1:9" ht="12.5" x14ac:dyDescent="0.25">
      <c r="A262"/>
      <c r="B262"/>
      <c r="C262"/>
      <c r="D262"/>
      <c r="E262"/>
      <c r="F262"/>
      <c r="G262"/>
      <c r="H262"/>
      <c r="I262"/>
    </row>
    <row r="263" spans="1:9" ht="12.5" x14ac:dyDescent="0.25">
      <c r="A263"/>
      <c r="B263"/>
      <c r="C263"/>
      <c r="D263"/>
      <c r="E263"/>
      <c r="F263"/>
      <c r="G263"/>
      <c r="H263"/>
      <c r="I263"/>
    </row>
    <row r="264" spans="1:9" ht="12.5" x14ac:dyDescent="0.25">
      <c r="A264"/>
      <c r="B264"/>
      <c r="C264"/>
      <c r="D264"/>
      <c r="E264"/>
      <c r="F264"/>
      <c r="G264"/>
      <c r="H264"/>
      <c r="I264"/>
    </row>
    <row r="265" spans="1:9" ht="12.5" x14ac:dyDescent="0.25">
      <c r="A265"/>
      <c r="B265"/>
      <c r="C265"/>
      <c r="D265"/>
      <c r="E265"/>
      <c r="F265"/>
      <c r="G265"/>
      <c r="H265"/>
      <c r="I265"/>
    </row>
    <row r="266" spans="1:9" ht="12.5" x14ac:dyDescent="0.25">
      <c r="A266"/>
      <c r="B266"/>
      <c r="C266"/>
      <c r="D266"/>
      <c r="E266"/>
      <c r="F266"/>
      <c r="G266"/>
      <c r="H266"/>
      <c r="I266"/>
    </row>
    <row r="267" spans="1:9" ht="12.5" x14ac:dyDescent="0.25">
      <c r="A267"/>
      <c r="B267"/>
      <c r="C267"/>
      <c r="D267"/>
      <c r="E267"/>
      <c r="F267"/>
      <c r="G267"/>
      <c r="H267"/>
      <c r="I267"/>
    </row>
    <row r="268" spans="1:9" ht="12.5" x14ac:dyDescent="0.25">
      <c r="A268"/>
      <c r="B268"/>
      <c r="C268"/>
      <c r="D268"/>
      <c r="E268"/>
      <c r="F268"/>
      <c r="G268"/>
      <c r="H268"/>
      <c r="I268"/>
    </row>
    <row r="269" spans="1:9" ht="12.5" x14ac:dyDescent="0.25">
      <c r="A269"/>
      <c r="B269"/>
      <c r="C269"/>
      <c r="D269"/>
      <c r="E269"/>
      <c r="F269"/>
      <c r="G269"/>
      <c r="H269"/>
      <c r="I269"/>
    </row>
    <row r="270" spans="1:9" ht="12.5" x14ac:dyDescent="0.25">
      <c r="A270"/>
      <c r="B270"/>
      <c r="C270"/>
      <c r="D270"/>
      <c r="E270"/>
      <c r="F270"/>
      <c r="G270"/>
      <c r="H270"/>
      <c r="I270"/>
    </row>
    <row r="271" spans="1:9" ht="12.5" x14ac:dyDescent="0.25">
      <c r="A271"/>
      <c r="B271"/>
      <c r="C271"/>
      <c r="D271"/>
      <c r="E271"/>
      <c r="F271"/>
      <c r="G271"/>
      <c r="H271"/>
      <c r="I271"/>
    </row>
    <row r="272" spans="1:9" ht="12.5" x14ac:dyDescent="0.25">
      <c r="A272"/>
      <c r="B272"/>
      <c r="C272"/>
      <c r="D272"/>
      <c r="E272"/>
      <c r="F272"/>
      <c r="G272"/>
      <c r="H272"/>
      <c r="I272"/>
    </row>
    <row r="273" spans="1:9" ht="12.5" x14ac:dyDescent="0.25">
      <c r="A273"/>
      <c r="B273"/>
      <c r="C273"/>
      <c r="D273"/>
      <c r="E273"/>
      <c r="F273"/>
      <c r="G273"/>
      <c r="H273"/>
      <c r="I273"/>
    </row>
    <row r="274" spans="1:9" ht="12.5" x14ac:dyDescent="0.25">
      <c r="A274"/>
      <c r="B274"/>
      <c r="C274"/>
      <c r="D274"/>
      <c r="E274"/>
      <c r="F274"/>
      <c r="G274"/>
      <c r="H274"/>
      <c r="I274"/>
    </row>
    <row r="275" spans="1:9" ht="12.5" x14ac:dyDescent="0.25">
      <c r="A275"/>
      <c r="B275"/>
      <c r="C275"/>
      <c r="D275"/>
      <c r="E275"/>
      <c r="F275"/>
      <c r="G275"/>
      <c r="H275"/>
      <c r="I275"/>
    </row>
    <row r="276" spans="1:9" ht="12.5" x14ac:dyDescent="0.25">
      <c r="A276"/>
      <c r="B276"/>
      <c r="C276"/>
      <c r="D276"/>
      <c r="E276"/>
      <c r="F276"/>
      <c r="G276"/>
      <c r="H276"/>
      <c r="I276"/>
    </row>
    <row r="277" spans="1:9" ht="12.5" x14ac:dyDescent="0.25">
      <c r="A277"/>
      <c r="B277"/>
      <c r="C277"/>
      <c r="D277"/>
      <c r="E277"/>
      <c r="F277"/>
      <c r="G277"/>
      <c r="H277"/>
      <c r="I277"/>
    </row>
    <row r="278" spans="1:9" ht="12.5" x14ac:dyDescent="0.25">
      <c r="A278"/>
      <c r="B278"/>
      <c r="C278"/>
      <c r="D278"/>
      <c r="E278"/>
      <c r="F278"/>
      <c r="G278"/>
      <c r="H278"/>
      <c r="I278"/>
    </row>
    <row r="279" spans="1:9" ht="12.5" x14ac:dyDescent="0.25">
      <c r="A279"/>
      <c r="B279"/>
      <c r="C279"/>
      <c r="D279"/>
      <c r="E279"/>
      <c r="F279"/>
      <c r="G279"/>
      <c r="H279"/>
      <c r="I279"/>
    </row>
    <row r="280" spans="1:9" ht="12.5" x14ac:dyDescent="0.25">
      <c r="A280"/>
      <c r="B280"/>
      <c r="C280"/>
      <c r="D280"/>
      <c r="E280"/>
      <c r="F280"/>
      <c r="G280"/>
      <c r="H280"/>
      <c r="I280"/>
    </row>
    <row r="281" spans="1:9" ht="12.5" x14ac:dyDescent="0.25">
      <c r="A281"/>
      <c r="B281"/>
      <c r="C281"/>
      <c r="D281"/>
      <c r="E281"/>
      <c r="F281"/>
      <c r="G281"/>
      <c r="H281"/>
      <c r="I281"/>
    </row>
    <row r="282" spans="1:9" ht="12.5" x14ac:dyDescent="0.25">
      <c r="A282"/>
      <c r="B282"/>
      <c r="C282"/>
      <c r="D282"/>
      <c r="E282"/>
      <c r="F282"/>
      <c r="G282"/>
      <c r="H282"/>
      <c r="I282"/>
    </row>
    <row r="283" spans="1:9" ht="12.5" x14ac:dyDescent="0.25">
      <c r="A283"/>
      <c r="B283"/>
      <c r="C283"/>
      <c r="D283"/>
      <c r="E283"/>
      <c r="F283"/>
      <c r="G283"/>
      <c r="H283"/>
      <c r="I283"/>
    </row>
    <row r="284" spans="1:9" ht="12.5" x14ac:dyDescent="0.25">
      <c r="A284"/>
      <c r="B284"/>
      <c r="C284"/>
      <c r="D284"/>
      <c r="E284"/>
      <c r="F284"/>
      <c r="G284"/>
      <c r="H284"/>
      <c r="I284"/>
    </row>
    <row r="285" spans="1:9" ht="12.5" x14ac:dyDescent="0.25">
      <c r="A285"/>
      <c r="B285"/>
      <c r="C285"/>
      <c r="D285"/>
      <c r="E285"/>
      <c r="F285"/>
      <c r="G285"/>
      <c r="H285"/>
      <c r="I285"/>
    </row>
    <row r="286" spans="1:9" ht="12.5" x14ac:dyDescent="0.25">
      <c r="A286"/>
      <c r="B286"/>
      <c r="C286"/>
      <c r="D286"/>
      <c r="E286"/>
      <c r="F286"/>
      <c r="G286"/>
      <c r="H286"/>
      <c r="I286"/>
    </row>
    <row r="287" spans="1:9" ht="12.5" x14ac:dyDescent="0.25">
      <c r="A287"/>
      <c r="B287"/>
      <c r="C287"/>
      <c r="D287"/>
      <c r="E287"/>
      <c r="F287"/>
      <c r="G287"/>
      <c r="H287"/>
      <c r="I287"/>
    </row>
    <row r="288" spans="1:9" ht="12.5" x14ac:dyDescent="0.25">
      <c r="A288"/>
      <c r="B288"/>
      <c r="C288"/>
      <c r="D288"/>
      <c r="E288"/>
      <c r="F288"/>
      <c r="G288"/>
      <c r="H288"/>
      <c r="I288"/>
    </row>
    <row r="289" spans="1:9" ht="12.5" x14ac:dyDescent="0.25">
      <c r="A289"/>
      <c r="B289"/>
      <c r="C289"/>
      <c r="D289"/>
      <c r="E289"/>
      <c r="F289"/>
      <c r="G289"/>
      <c r="H289"/>
      <c r="I289"/>
    </row>
    <row r="290" spans="1:9" ht="12.5" x14ac:dyDescent="0.25">
      <c r="A290"/>
      <c r="B290"/>
      <c r="C290"/>
      <c r="D290"/>
      <c r="E290"/>
      <c r="F290"/>
      <c r="G290"/>
      <c r="H290"/>
      <c r="I290"/>
    </row>
    <row r="291" spans="1:9" ht="12.5" x14ac:dyDescent="0.25">
      <c r="A291"/>
      <c r="B291"/>
      <c r="C291"/>
      <c r="D291"/>
      <c r="E291"/>
      <c r="F291"/>
      <c r="G291"/>
      <c r="H291"/>
      <c r="I291"/>
    </row>
    <row r="292" spans="1:9" ht="12.5" x14ac:dyDescent="0.25">
      <c r="A292"/>
      <c r="B292"/>
      <c r="C292"/>
      <c r="D292"/>
      <c r="E292"/>
      <c r="F292"/>
      <c r="G292"/>
      <c r="H292"/>
      <c r="I292"/>
    </row>
    <row r="293" spans="1:9" ht="12.5" x14ac:dyDescent="0.25">
      <c r="A293"/>
      <c r="B293"/>
      <c r="C293"/>
      <c r="D293"/>
      <c r="E293"/>
      <c r="F293"/>
      <c r="G293"/>
      <c r="H293"/>
      <c r="I293"/>
    </row>
    <row r="294" spans="1:9" ht="12.5" x14ac:dyDescent="0.25">
      <c r="A294"/>
      <c r="B294"/>
      <c r="C294"/>
      <c r="D294"/>
      <c r="E294"/>
      <c r="F294"/>
      <c r="G294"/>
      <c r="H294"/>
      <c r="I294"/>
    </row>
    <row r="295" spans="1:9" ht="12.5" x14ac:dyDescent="0.25">
      <c r="A295"/>
      <c r="B295"/>
      <c r="C295"/>
      <c r="D295"/>
      <c r="E295"/>
      <c r="F295"/>
      <c r="G295"/>
      <c r="H295"/>
      <c r="I295"/>
    </row>
    <row r="296" spans="1:9" ht="12.5" x14ac:dyDescent="0.25">
      <c r="A296"/>
      <c r="B296"/>
      <c r="C296"/>
      <c r="D296"/>
      <c r="E296"/>
      <c r="F296"/>
      <c r="G296"/>
      <c r="H296"/>
      <c r="I296"/>
    </row>
    <row r="297" spans="1:9" ht="12.5" x14ac:dyDescent="0.25">
      <c r="A297"/>
      <c r="B297"/>
      <c r="C297"/>
      <c r="D297"/>
      <c r="E297"/>
      <c r="F297"/>
      <c r="G297"/>
      <c r="H297"/>
      <c r="I297"/>
    </row>
    <row r="298" spans="1:9" ht="12.5" x14ac:dyDescent="0.25">
      <c r="A298"/>
      <c r="B298"/>
      <c r="C298"/>
      <c r="D298"/>
      <c r="E298"/>
      <c r="F298"/>
      <c r="G298"/>
      <c r="H298"/>
      <c r="I298"/>
    </row>
    <row r="299" spans="1:9" ht="12.5" x14ac:dyDescent="0.25">
      <c r="A299"/>
      <c r="B299"/>
      <c r="C299"/>
      <c r="D299"/>
      <c r="E299"/>
      <c r="F299"/>
      <c r="G299"/>
      <c r="H299"/>
      <c r="I299"/>
    </row>
    <row r="300" spans="1:9" ht="12.5" x14ac:dyDescent="0.25">
      <c r="A300"/>
      <c r="B300"/>
      <c r="C300"/>
      <c r="D300"/>
      <c r="E300"/>
      <c r="F300"/>
      <c r="G300"/>
      <c r="H300"/>
      <c r="I300"/>
    </row>
    <row r="301" spans="1:9" ht="12.5" x14ac:dyDescent="0.25">
      <c r="A301"/>
      <c r="B301"/>
      <c r="C301"/>
      <c r="D301"/>
      <c r="E301"/>
      <c r="F301"/>
      <c r="G301"/>
      <c r="H301"/>
      <c r="I301"/>
    </row>
    <row r="302" spans="1:9" ht="12.5" x14ac:dyDescent="0.25">
      <c r="A302"/>
      <c r="B302"/>
      <c r="C302"/>
      <c r="D302"/>
      <c r="E302"/>
      <c r="F302"/>
      <c r="G302"/>
      <c r="H302"/>
      <c r="I302"/>
    </row>
    <row r="303" spans="1:9" ht="12.5" x14ac:dyDescent="0.25">
      <c r="A303"/>
      <c r="B303"/>
      <c r="C303"/>
      <c r="D303"/>
      <c r="E303"/>
      <c r="F303"/>
      <c r="G303"/>
      <c r="H303"/>
      <c r="I303"/>
    </row>
    <row r="304" spans="1:9" ht="12.5" x14ac:dyDescent="0.25">
      <c r="A304"/>
      <c r="B304"/>
      <c r="C304"/>
      <c r="D304"/>
      <c r="E304"/>
      <c r="F304"/>
      <c r="G304"/>
      <c r="H304"/>
      <c r="I304"/>
    </row>
    <row r="305" spans="1:9" ht="12.5" x14ac:dyDescent="0.25">
      <c r="A305"/>
      <c r="B305"/>
      <c r="C305"/>
      <c r="D305"/>
      <c r="E305"/>
      <c r="F305"/>
      <c r="G305"/>
      <c r="H305"/>
      <c r="I305"/>
    </row>
    <row r="306" spans="1:9" ht="12.5" x14ac:dyDescent="0.25">
      <c r="A306"/>
      <c r="B306"/>
      <c r="C306"/>
      <c r="D306"/>
      <c r="E306"/>
      <c r="F306"/>
      <c r="G306"/>
      <c r="H306"/>
      <c r="I306"/>
    </row>
    <row r="307" spans="1:9" ht="12.5" x14ac:dyDescent="0.25">
      <c r="A307"/>
      <c r="B307"/>
      <c r="C307"/>
      <c r="D307"/>
      <c r="E307"/>
      <c r="F307"/>
      <c r="G307"/>
      <c r="H307"/>
      <c r="I307"/>
    </row>
    <row r="308" spans="1:9" ht="12.5" x14ac:dyDescent="0.25">
      <c r="A308"/>
      <c r="B308"/>
      <c r="C308"/>
      <c r="D308"/>
      <c r="E308"/>
      <c r="F308"/>
      <c r="G308"/>
      <c r="H308"/>
      <c r="I308"/>
    </row>
    <row r="309" spans="1:9" ht="12.5" x14ac:dyDescent="0.25">
      <c r="A309"/>
      <c r="B309"/>
      <c r="C309"/>
      <c r="D309"/>
      <c r="E309"/>
      <c r="F309"/>
      <c r="G309"/>
      <c r="H309"/>
      <c r="I309"/>
    </row>
    <row r="310" spans="1:9" ht="12.5" x14ac:dyDescent="0.25">
      <c r="A310"/>
      <c r="B310"/>
      <c r="C310"/>
      <c r="D310"/>
      <c r="E310"/>
      <c r="F310"/>
      <c r="G310"/>
      <c r="H310"/>
      <c r="I310"/>
    </row>
    <row r="311" spans="1:9" ht="12.5" x14ac:dyDescent="0.25">
      <c r="A311"/>
      <c r="B311"/>
      <c r="C311"/>
      <c r="D311"/>
      <c r="E311"/>
      <c r="F311"/>
      <c r="G311"/>
      <c r="H311"/>
      <c r="I311"/>
    </row>
    <row r="312" spans="1:9" ht="12.5" x14ac:dyDescent="0.25">
      <c r="A312"/>
      <c r="B312"/>
      <c r="C312"/>
      <c r="D312"/>
      <c r="E312"/>
      <c r="F312"/>
      <c r="G312"/>
      <c r="H312"/>
      <c r="I312"/>
    </row>
    <row r="313" spans="1:9" ht="12.5" x14ac:dyDescent="0.25">
      <c r="A313"/>
      <c r="B313"/>
      <c r="C313"/>
      <c r="D313"/>
      <c r="E313"/>
      <c r="F313"/>
      <c r="G313"/>
      <c r="H313"/>
      <c r="I313"/>
    </row>
    <row r="314" spans="1:9" ht="12.5" x14ac:dyDescent="0.25">
      <c r="A314"/>
      <c r="B314"/>
      <c r="C314"/>
      <c r="D314"/>
      <c r="E314"/>
      <c r="F314"/>
      <c r="G314"/>
      <c r="H314"/>
      <c r="I314"/>
    </row>
    <row r="315" spans="1:9" ht="12.5" x14ac:dyDescent="0.25">
      <c r="A315"/>
      <c r="B315"/>
      <c r="C315"/>
      <c r="D315"/>
      <c r="E315"/>
      <c r="F315"/>
      <c r="G315"/>
      <c r="H315"/>
      <c r="I315"/>
    </row>
    <row r="316" spans="1:9" ht="12.5" x14ac:dyDescent="0.25">
      <c r="A316"/>
      <c r="B316"/>
      <c r="C316"/>
      <c r="D316"/>
      <c r="E316"/>
      <c r="F316"/>
      <c r="G316"/>
      <c r="H316"/>
      <c r="I316"/>
    </row>
    <row r="317" spans="1:9" ht="12.5" x14ac:dyDescent="0.25">
      <c r="A317"/>
      <c r="B317"/>
      <c r="C317"/>
      <c r="D317"/>
      <c r="E317"/>
      <c r="F317"/>
      <c r="G317"/>
      <c r="H317"/>
      <c r="I317"/>
    </row>
    <row r="318" spans="1:9" ht="12.5" x14ac:dyDescent="0.25">
      <c r="A318"/>
      <c r="B318"/>
      <c r="C318"/>
      <c r="D318"/>
      <c r="E318"/>
      <c r="F318"/>
      <c r="G318"/>
      <c r="H318"/>
      <c r="I318"/>
    </row>
    <row r="319" spans="1:9" ht="12.5" x14ac:dyDescent="0.25">
      <c r="A319"/>
      <c r="B319"/>
      <c r="C319"/>
      <c r="D319"/>
      <c r="E319"/>
      <c r="F319"/>
      <c r="G319"/>
      <c r="H319"/>
      <c r="I319"/>
    </row>
    <row r="320" spans="1:9" ht="12.5" x14ac:dyDescent="0.25">
      <c r="A320"/>
      <c r="B320"/>
      <c r="C320"/>
      <c r="D320"/>
      <c r="E320"/>
      <c r="F320"/>
      <c r="G320"/>
      <c r="H320"/>
      <c r="I320"/>
    </row>
    <row r="321" spans="1:9" ht="12.5" x14ac:dyDescent="0.25">
      <c r="A321"/>
      <c r="B321"/>
      <c r="C321"/>
      <c r="D321"/>
      <c r="E321"/>
      <c r="F321"/>
      <c r="G321"/>
      <c r="H321"/>
      <c r="I321"/>
    </row>
    <row r="322" spans="1:9" ht="12.5" x14ac:dyDescent="0.25">
      <c r="A322"/>
      <c r="B322"/>
      <c r="C322"/>
      <c r="D322"/>
      <c r="E322"/>
      <c r="F322"/>
      <c r="G322"/>
      <c r="H322"/>
      <c r="I322"/>
    </row>
    <row r="323" spans="1:9" ht="12.5" x14ac:dyDescent="0.25">
      <c r="A323"/>
      <c r="B323"/>
      <c r="C323"/>
      <c r="D323"/>
      <c r="E323"/>
      <c r="F323"/>
      <c r="G323"/>
      <c r="H323"/>
      <c r="I323"/>
    </row>
    <row r="324" spans="1:9" ht="12.5" x14ac:dyDescent="0.25">
      <c r="A324"/>
      <c r="B324"/>
      <c r="C324"/>
      <c r="D324"/>
      <c r="E324"/>
      <c r="F324"/>
      <c r="G324"/>
      <c r="H324"/>
      <c r="I324"/>
    </row>
    <row r="325" spans="1:9" ht="12.5" x14ac:dyDescent="0.25">
      <c r="A325"/>
      <c r="B325"/>
      <c r="C325"/>
      <c r="D325"/>
      <c r="E325"/>
      <c r="F325"/>
      <c r="G325"/>
      <c r="H325"/>
      <c r="I325"/>
    </row>
    <row r="326" spans="1:9" ht="12.5" x14ac:dyDescent="0.25">
      <c r="A326"/>
      <c r="B326"/>
      <c r="C326"/>
      <c r="D326"/>
      <c r="E326"/>
      <c r="F326"/>
      <c r="G326"/>
      <c r="H326"/>
      <c r="I326"/>
    </row>
    <row r="327" spans="1:9" ht="12.5" x14ac:dyDescent="0.25">
      <c r="A327"/>
      <c r="B327"/>
      <c r="C327"/>
      <c r="D327"/>
      <c r="E327"/>
      <c r="F327"/>
      <c r="G327"/>
      <c r="H327"/>
      <c r="I327"/>
    </row>
    <row r="328" spans="1:9" ht="12.5" x14ac:dyDescent="0.25">
      <c r="A328"/>
      <c r="B328"/>
      <c r="C328"/>
      <c r="D328"/>
      <c r="E328"/>
      <c r="F328"/>
      <c r="G328"/>
      <c r="H328"/>
      <c r="I328"/>
    </row>
    <row r="329" spans="1:9" ht="12.5" x14ac:dyDescent="0.25">
      <c r="A329"/>
      <c r="B329"/>
      <c r="C329"/>
      <c r="D329"/>
      <c r="E329"/>
      <c r="F329"/>
      <c r="G329"/>
      <c r="H329"/>
      <c r="I329"/>
    </row>
    <row r="330" spans="1:9" x14ac:dyDescent="0.25">
      <c r="F330" s="1"/>
      <c r="G330" s="1"/>
      <c r="H330" s="1"/>
      <c r="I330" s="1"/>
    </row>
    <row r="331" spans="1:9" x14ac:dyDescent="0.25">
      <c r="F331" s="1"/>
      <c r="G331" s="1"/>
      <c r="H331" s="1"/>
      <c r="I331" s="1"/>
    </row>
    <row r="332" spans="1:9" x14ac:dyDescent="0.25">
      <c r="F332" s="1"/>
      <c r="G332" s="1"/>
      <c r="H332" s="1"/>
      <c r="I332" s="1"/>
    </row>
    <row r="333" spans="1:9" x14ac:dyDescent="0.25">
      <c r="F333" s="1"/>
      <c r="G333" s="1"/>
      <c r="H333" s="1"/>
      <c r="I333" s="1"/>
    </row>
    <row r="334" spans="1:9" x14ac:dyDescent="0.25">
      <c r="F334" s="1"/>
      <c r="G334" s="1"/>
      <c r="H334" s="1"/>
      <c r="I334" s="1"/>
    </row>
    <row r="335" spans="1:9" x14ac:dyDescent="0.25">
      <c r="F335" s="1"/>
      <c r="G335" s="1"/>
      <c r="H335" s="1"/>
      <c r="I335" s="1"/>
    </row>
    <row r="336" spans="1:9" x14ac:dyDescent="0.25">
      <c r="F336" s="1"/>
      <c r="G336" s="1"/>
      <c r="H336" s="1"/>
      <c r="I336" s="1"/>
    </row>
    <row r="337" s="1" customFormat="1" x14ac:dyDescent="0.25"/>
    <row r="338" s="1" customFormat="1" x14ac:dyDescent="0.25"/>
    <row r="339" s="1" customFormat="1" x14ac:dyDescent="0.25"/>
    <row r="340" s="1" customFormat="1" x14ac:dyDescent="0.25"/>
    <row r="341" s="1" customFormat="1" x14ac:dyDescent="0.25"/>
    <row r="342" s="1" customFormat="1" x14ac:dyDescent="0.25"/>
    <row r="343" s="1" customFormat="1" x14ac:dyDescent="0.25"/>
    <row r="344" s="1" customFormat="1" x14ac:dyDescent="0.25"/>
    <row r="345" s="1" customFormat="1" x14ac:dyDescent="0.25"/>
    <row r="346" s="1" customFormat="1" x14ac:dyDescent="0.25"/>
    <row r="347" s="1" customFormat="1" x14ac:dyDescent="0.25"/>
    <row r="348" s="1" customFormat="1" x14ac:dyDescent="0.25"/>
    <row r="349" s="1" customFormat="1" x14ac:dyDescent="0.25"/>
    <row r="350" s="1" customFormat="1" x14ac:dyDescent="0.25"/>
    <row r="351" s="1" customFormat="1" x14ac:dyDescent="0.25"/>
    <row r="352" s="1" customFormat="1" x14ac:dyDescent="0.25"/>
    <row r="353" s="1" customFormat="1" x14ac:dyDescent="0.25"/>
    <row r="354" s="1" customFormat="1" x14ac:dyDescent="0.25"/>
    <row r="355" s="1" customFormat="1" x14ac:dyDescent="0.25"/>
    <row r="356" s="1" customFormat="1" x14ac:dyDescent="0.25"/>
    <row r="357" s="1" customFormat="1" x14ac:dyDescent="0.25"/>
    <row r="358" s="1" customFormat="1" x14ac:dyDescent="0.25"/>
    <row r="359" s="1" customFormat="1" x14ac:dyDescent="0.25"/>
    <row r="360" s="1" customFormat="1" x14ac:dyDescent="0.25"/>
    <row r="361" s="1" customFormat="1" x14ac:dyDescent="0.25"/>
    <row r="362" s="1" customFormat="1" x14ac:dyDescent="0.25"/>
    <row r="363" s="1" customFormat="1" x14ac:dyDescent="0.25"/>
    <row r="364" s="1" customFormat="1" x14ac:dyDescent="0.25"/>
    <row r="365" s="1" customFormat="1" x14ac:dyDescent="0.25"/>
    <row r="366" s="1" customFormat="1" x14ac:dyDescent="0.25"/>
    <row r="367" s="1" customFormat="1" x14ac:dyDescent="0.25"/>
    <row r="368" s="1" customFormat="1" x14ac:dyDescent="0.25"/>
    <row r="369" s="1" customFormat="1" x14ac:dyDescent="0.25"/>
    <row r="370" s="1" customFormat="1" x14ac:dyDescent="0.25"/>
    <row r="371" s="1" customFormat="1" x14ac:dyDescent="0.25"/>
    <row r="372" s="1" customFormat="1" x14ac:dyDescent="0.25"/>
    <row r="373" s="1" customFormat="1" x14ac:dyDescent="0.25"/>
    <row r="374" s="1" customFormat="1" x14ac:dyDescent="0.25"/>
    <row r="375" s="1" customFormat="1" x14ac:dyDescent="0.25"/>
    <row r="376" s="1" customFormat="1" x14ac:dyDescent="0.25"/>
    <row r="377" s="1" customFormat="1" x14ac:dyDescent="0.25"/>
    <row r="378" s="1" customFormat="1" x14ac:dyDescent="0.25"/>
    <row r="379" s="1" customFormat="1" x14ac:dyDescent="0.25"/>
    <row r="380" s="1" customFormat="1" x14ac:dyDescent="0.25"/>
    <row r="381" s="1" customFormat="1" x14ac:dyDescent="0.25"/>
    <row r="382" s="1" customFormat="1" x14ac:dyDescent="0.25"/>
    <row r="383" s="1" customFormat="1" x14ac:dyDescent="0.25"/>
    <row r="384" s="1" customFormat="1" x14ac:dyDescent="0.25"/>
    <row r="385" s="1" customFormat="1" x14ac:dyDescent="0.25"/>
    <row r="386" s="1" customFormat="1" x14ac:dyDescent="0.25"/>
    <row r="387" s="1" customFormat="1" x14ac:dyDescent="0.25"/>
    <row r="388" s="1" customFormat="1" x14ac:dyDescent="0.25"/>
    <row r="389" s="1" customFormat="1" x14ac:dyDescent="0.25"/>
    <row r="390" s="1" customFormat="1" x14ac:dyDescent="0.25"/>
    <row r="391" s="1" customFormat="1" x14ac:dyDescent="0.25"/>
    <row r="392" s="1" customFormat="1" x14ac:dyDescent="0.25"/>
    <row r="393" s="1" customFormat="1" x14ac:dyDescent="0.25"/>
    <row r="394" s="1" customFormat="1" x14ac:dyDescent="0.25"/>
    <row r="395" s="1" customFormat="1" x14ac:dyDescent="0.25"/>
    <row r="396" s="1" customFormat="1" x14ac:dyDescent="0.25"/>
    <row r="397" s="1" customFormat="1" x14ac:dyDescent="0.25"/>
    <row r="398" s="1" customFormat="1" x14ac:dyDescent="0.25"/>
    <row r="399" s="1" customFormat="1" x14ac:dyDescent="0.25"/>
    <row r="400" s="1" customFormat="1" x14ac:dyDescent="0.25"/>
    <row r="401" s="1" customFormat="1" x14ac:dyDescent="0.25"/>
    <row r="402" s="1" customFormat="1" x14ac:dyDescent="0.25"/>
    <row r="403" s="1" customFormat="1" x14ac:dyDescent="0.25"/>
    <row r="404" s="1" customFormat="1" x14ac:dyDescent="0.25"/>
    <row r="405" s="1" customFormat="1" x14ac:dyDescent="0.25"/>
    <row r="406" s="1" customFormat="1" x14ac:dyDescent="0.25"/>
    <row r="407" s="1" customFormat="1" x14ac:dyDescent="0.25"/>
    <row r="408" s="1" customFormat="1" x14ac:dyDescent="0.25"/>
    <row r="409" s="1" customFormat="1" x14ac:dyDescent="0.25"/>
    <row r="410" s="1" customFormat="1" x14ac:dyDescent="0.25"/>
    <row r="411" s="1" customFormat="1" x14ac:dyDescent="0.25"/>
    <row r="412" s="1" customFormat="1" x14ac:dyDescent="0.25"/>
    <row r="413" s="1" customFormat="1" x14ac:dyDescent="0.25"/>
    <row r="414" s="1" customFormat="1" x14ac:dyDescent="0.25"/>
    <row r="415" s="1" customFormat="1" x14ac:dyDescent="0.25"/>
    <row r="416" s="1" customFormat="1" x14ac:dyDescent="0.25"/>
    <row r="417" s="1" customFormat="1" x14ac:dyDescent="0.25"/>
    <row r="418" s="1" customFormat="1" x14ac:dyDescent="0.25"/>
    <row r="419" s="1" customFormat="1" x14ac:dyDescent="0.25"/>
    <row r="420" s="1" customFormat="1" x14ac:dyDescent="0.25"/>
    <row r="421" s="1" customFormat="1" x14ac:dyDescent="0.25"/>
    <row r="422" s="1" customFormat="1" x14ac:dyDescent="0.25"/>
    <row r="423" s="1" customFormat="1" x14ac:dyDescent="0.25"/>
    <row r="424" s="1" customFormat="1" x14ac:dyDescent="0.25"/>
    <row r="425" s="1" customFormat="1" x14ac:dyDescent="0.25"/>
    <row r="426" s="1" customFormat="1" x14ac:dyDescent="0.25"/>
    <row r="427" s="1" customFormat="1" x14ac:dyDescent="0.25"/>
    <row r="428" s="1" customFormat="1" x14ac:dyDescent="0.25"/>
    <row r="429" s="1" customFormat="1" x14ac:dyDescent="0.25"/>
    <row r="430" s="1" customFormat="1" x14ac:dyDescent="0.25"/>
    <row r="431" s="1" customFormat="1" x14ac:dyDescent="0.25"/>
    <row r="432" s="1" customFormat="1" x14ac:dyDescent="0.25"/>
    <row r="433" s="1" customFormat="1" x14ac:dyDescent="0.25"/>
    <row r="434" s="1" customFormat="1" x14ac:dyDescent="0.25"/>
    <row r="435" s="1" customFormat="1" x14ac:dyDescent="0.25"/>
    <row r="436" s="1" customFormat="1" x14ac:dyDescent="0.25"/>
    <row r="437" s="1" customFormat="1" x14ac:dyDescent="0.25"/>
    <row r="438" s="1" customFormat="1" x14ac:dyDescent="0.25"/>
    <row r="439" s="1" customFormat="1" x14ac:dyDescent="0.25"/>
    <row r="440" s="1" customFormat="1" x14ac:dyDescent="0.25"/>
    <row r="441" s="1" customFormat="1" x14ac:dyDescent="0.25"/>
    <row r="442" s="1" customFormat="1" x14ac:dyDescent="0.25"/>
    <row r="443" s="1" customFormat="1" x14ac:dyDescent="0.25"/>
    <row r="444" s="1" customFormat="1" x14ac:dyDescent="0.25"/>
    <row r="445" s="1" customFormat="1" x14ac:dyDescent="0.25"/>
    <row r="446" s="1" customFormat="1" x14ac:dyDescent="0.25"/>
    <row r="447" s="1" customFormat="1" x14ac:dyDescent="0.25"/>
    <row r="448" s="1" customFormat="1" x14ac:dyDescent="0.25"/>
    <row r="449" s="1" customFormat="1" x14ac:dyDescent="0.25"/>
    <row r="450" s="1" customFormat="1" x14ac:dyDescent="0.25"/>
    <row r="451" s="1" customFormat="1" x14ac:dyDescent="0.25"/>
    <row r="452" s="1" customFormat="1" x14ac:dyDescent="0.25"/>
    <row r="453" s="1" customFormat="1" x14ac:dyDescent="0.25"/>
    <row r="454" s="1" customFormat="1" x14ac:dyDescent="0.25"/>
    <row r="455" s="1" customFormat="1" x14ac:dyDescent="0.25"/>
    <row r="456" s="1" customFormat="1" x14ac:dyDescent="0.25"/>
    <row r="457" s="1" customFormat="1" x14ac:dyDescent="0.25"/>
    <row r="458" s="1" customFormat="1" x14ac:dyDescent="0.25"/>
    <row r="459" s="1" customFormat="1" x14ac:dyDescent="0.25"/>
    <row r="460" s="1" customFormat="1" x14ac:dyDescent="0.25"/>
    <row r="461" s="1" customFormat="1" x14ac:dyDescent="0.25"/>
    <row r="462" s="1" customFormat="1" x14ac:dyDescent="0.25"/>
    <row r="463" s="1" customFormat="1" x14ac:dyDescent="0.25"/>
    <row r="464" s="1" customFormat="1" x14ac:dyDescent="0.25"/>
    <row r="465" s="1" customFormat="1" x14ac:dyDescent="0.25"/>
    <row r="466" s="1" customFormat="1" x14ac:dyDescent="0.25"/>
    <row r="467" s="1" customFormat="1" x14ac:dyDescent="0.25"/>
    <row r="468" s="1" customFormat="1" x14ac:dyDescent="0.25"/>
    <row r="469" s="1" customFormat="1" x14ac:dyDescent="0.25"/>
    <row r="470" s="1" customFormat="1" x14ac:dyDescent="0.25"/>
    <row r="471" s="1" customFormat="1" x14ac:dyDescent="0.25"/>
    <row r="472" s="1" customFormat="1" x14ac:dyDescent="0.25"/>
    <row r="473" s="1" customFormat="1" x14ac:dyDescent="0.25"/>
    <row r="474" s="1" customFormat="1" x14ac:dyDescent="0.25"/>
    <row r="475" s="1" customFormat="1" x14ac:dyDescent="0.25"/>
    <row r="476" s="1" customFormat="1" x14ac:dyDescent="0.25"/>
    <row r="477" s="1" customFormat="1" x14ac:dyDescent="0.25"/>
    <row r="478" s="1" customFormat="1" x14ac:dyDescent="0.25"/>
    <row r="479" s="1" customFormat="1" x14ac:dyDescent="0.25"/>
    <row r="480" s="1" customFormat="1" x14ac:dyDescent="0.25"/>
    <row r="481" s="1" customFormat="1" x14ac:dyDescent="0.25"/>
    <row r="482" s="1" customFormat="1" x14ac:dyDescent="0.25"/>
    <row r="483" s="1" customFormat="1" x14ac:dyDescent="0.25"/>
    <row r="484" s="1" customFormat="1" x14ac:dyDescent="0.25"/>
    <row r="485" s="1" customFormat="1" x14ac:dyDescent="0.25"/>
    <row r="486" s="1" customFormat="1" x14ac:dyDescent="0.25"/>
    <row r="487" s="1" customFormat="1" x14ac:dyDescent="0.25"/>
    <row r="488" s="1" customFormat="1" x14ac:dyDescent="0.25"/>
    <row r="489" s="1" customFormat="1" x14ac:dyDescent="0.25"/>
    <row r="490" s="1" customFormat="1" x14ac:dyDescent="0.25"/>
    <row r="491" s="1" customFormat="1" x14ac:dyDescent="0.25"/>
    <row r="492" s="1" customFormat="1" x14ac:dyDescent="0.25"/>
    <row r="493" s="1" customFormat="1" x14ac:dyDescent="0.25"/>
    <row r="494" s="1" customFormat="1" x14ac:dyDescent="0.25"/>
    <row r="495" s="1" customFormat="1" x14ac:dyDescent="0.25"/>
    <row r="496" s="1" customFormat="1" x14ac:dyDescent="0.25"/>
    <row r="497" s="1" customFormat="1" x14ac:dyDescent="0.25"/>
    <row r="498" s="1" customFormat="1" x14ac:dyDescent="0.25"/>
    <row r="499" s="1" customFormat="1" x14ac:dyDescent="0.25"/>
    <row r="500" s="1" customFormat="1" x14ac:dyDescent="0.25"/>
    <row r="501" s="1" customFormat="1" x14ac:dyDescent="0.25"/>
    <row r="502" s="1" customFormat="1" x14ac:dyDescent="0.25"/>
    <row r="503" s="1" customFormat="1" x14ac:dyDescent="0.25"/>
    <row r="504" s="1" customFormat="1" x14ac:dyDescent="0.25"/>
    <row r="505" s="1" customFormat="1" x14ac:dyDescent="0.25"/>
    <row r="506" s="1" customFormat="1" x14ac:dyDescent="0.25"/>
    <row r="507" s="1" customFormat="1" x14ac:dyDescent="0.25"/>
    <row r="508" s="1" customFormat="1" x14ac:dyDescent="0.25"/>
    <row r="509" s="1" customFormat="1" x14ac:dyDescent="0.25"/>
    <row r="510" s="1" customFormat="1" x14ac:dyDescent="0.25"/>
    <row r="511" s="1" customFormat="1" x14ac:dyDescent="0.25"/>
    <row r="512" s="1" customFormat="1" x14ac:dyDescent="0.25"/>
    <row r="513" s="1" customFormat="1" x14ac:dyDescent="0.25"/>
    <row r="514" s="1" customFormat="1" x14ac:dyDescent="0.25"/>
    <row r="515" s="1" customFormat="1" x14ac:dyDescent="0.25"/>
    <row r="516" s="1" customFormat="1" x14ac:dyDescent="0.25"/>
    <row r="517" s="1" customFormat="1" x14ac:dyDescent="0.25"/>
    <row r="518" s="1" customFormat="1" x14ac:dyDescent="0.25"/>
    <row r="519" s="1" customFormat="1" x14ac:dyDescent="0.25"/>
    <row r="520" s="1" customFormat="1" x14ac:dyDescent="0.25"/>
    <row r="521" s="1" customFormat="1" x14ac:dyDescent="0.25"/>
    <row r="522" s="1" customFormat="1" x14ac:dyDescent="0.25"/>
    <row r="523" s="1" customFormat="1" x14ac:dyDescent="0.25"/>
    <row r="524" s="1" customFormat="1" x14ac:dyDescent="0.25"/>
    <row r="525" s="1" customFormat="1" x14ac:dyDescent="0.25"/>
    <row r="526" s="1" customFormat="1" x14ac:dyDescent="0.25"/>
    <row r="527" s="1" customFormat="1" x14ac:dyDescent="0.25"/>
    <row r="528" s="1" customFormat="1" x14ac:dyDescent="0.25"/>
    <row r="529" s="1" customFormat="1" x14ac:dyDescent="0.25"/>
    <row r="530" s="1" customFormat="1" x14ac:dyDescent="0.25"/>
    <row r="531" s="1" customFormat="1" x14ac:dyDescent="0.25"/>
    <row r="532" s="1" customFormat="1" x14ac:dyDescent="0.25"/>
    <row r="533" s="1" customFormat="1" x14ac:dyDescent="0.25"/>
    <row r="534" s="1" customFormat="1" x14ac:dyDescent="0.25"/>
    <row r="535" s="1" customFormat="1" x14ac:dyDescent="0.25"/>
    <row r="536" s="1" customFormat="1" x14ac:dyDescent="0.25"/>
    <row r="537" s="1" customFormat="1" x14ac:dyDescent="0.25"/>
    <row r="538" s="1" customFormat="1" x14ac:dyDescent="0.25"/>
    <row r="539" s="1" customFormat="1" x14ac:dyDescent="0.25"/>
    <row r="540" s="1" customFormat="1" x14ac:dyDescent="0.25"/>
    <row r="541" s="1" customFormat="1" x14ac:dyDescent="0.25"/>
    <row r="542" s="1" customFormat="1" x14ac:dyDescent="0.25"/>
    <row r="543" s="1" customFormat="1" x14ac:dyDescent="0.25"/>
    <row r="544" s="1" customFormat="1" x14ac:dyDescent="0.25"/>
    <row r="545" s="1" customFormat="1" x14ac:dyDescent="0.25"/>
    <row r="546" s="1" customFormat="1" x14ac:dyDescent="0.25"/>
    <row r="547" s="1" customFormat="1" x14ac:dyDescent="0.25"/>
    <row r="548" s="1" customFormat="1" x14ac:dyDescent="0.25"/>
    <row r="549" s="1" customFormat="1" x14ac:dyDescent="0.25"/>
    <row r="550" s="1" customFormat="1" x14ac:dyDescent="0.25"/>
    <row r="551" s="1" customFormat="1" x14ac:dyDescent="0.25"/>
    <row r="552" s="1" customFormat="1" x14ac:dyDescent="0.25"/>
    <row r="553" s="1" customFormat="1" x14ac:dyDescent="0.25"/>
    <row r="554" s="1" customFormat="1" x14ac:dyDescent="0.25"/>
    <row r="555" s="1" customFormat="1" x14ac:dyDescent="0.25"/>
    <row r="556" s="1" customFormat="1" x14ac:dyDescent="0.25"/>
    <row r="557" s="1" customFormat="1" x14ac:dyDescent="0.25"/>
    <row r="558" s="1" customFormat="1" x14ac:dyDescent="0.25"/>
    <row r="559" s="1" customFormat="1" x14ac:dyDescent="0.25"/>
    <row r="560" s="1" customFormat="1" x14ac:dyDescent="0.25"/>
    <row r="561" s="1" customFormat="1" x14ac:dyDescent="0.25"/>
    <row r="562" s="1" customFormat="1" x14ac:dyDescent="0.25"/>
    <row r="563" s="1" customFormat="1" x14ac:dyDescent="0.25"/>
    <row r="564" s="1" customFormat="1" x14ac:dyDescent="0.25"/>
    <row r="565" s="1" customFormat="1" x14ac:dyDescent="0.25"/>
    <row r="566" s="1" customFormat="1" x14ac:dyDescent="0.25"/>
    <row r="567" s="1" customFormat="1" x14ac:dyDescent="0.25"/>
    <row r="568" s="1" customFormat="1" x14ac:dyDescent="0.25"/>
    <row r="569" s="1" customFormat="1" x14ac:dyDescent="0.25"/>
    <row r="570" s="1" customFormat="1" x14ac:dyDescent="0.25"/>
    <row r="571" s="1" customFormat="1" x14ac:dyDescent="0.25"/>
    <row r="572" s="1" customFormat="1" x14ac:dyDescent="0.25"/>
    <row r="573" s="1" customFormat="1" x14ac:dyDescent="0.25"/>
    <row r="574" s="1" customFormat="1" x14ac:dyDescent="0.25"/>
    <row r="575" s="1" customFormat="1" x14ac:dyDescent="0.25"/>
    <row r="576" s="1" customFormat="1" x14ac:dyDescent="0.25"/>
    <row r="577" s="1" customFormat="1" x14ac:dyDescent="0.25"/>
    <row r="578" s="1" customFormat="1" x14ac:dyDescent="0.25"/>
    <row r="579" s="1" customFormat="1" x14ac:dyDescent="0.25"/>
    <row r="580" s="1" customFormat="1" x14ac:dyDescent="0.25"/>
    <row r="581" s="1" customFormat="1" x14ac:dyDescent="0.25"/>
    <row r="582" s="1" customFormat="1" x14ac:dyDescent="0.25"/>
    <row r="583" s="1" customFormat="1" x14ac:dyDescent="0.25"/>
    <row r="584" s="1" customFormat="1" x14ac:dyDescent="0.25"/>
    <row r="585" s="1" customFormat="1" x14ac:dyDescent="0.25"/>
    <row r="586" s="1" customFormat="1" x14ac:dyDescent="0.25"/>
    <row r="587" s="1" customFormat="1" x14ac:dyDescent="0.25"/>
    <row r="588" s="1" customFormat="1" x14ac:dyDescent="0.25"/>
    <row r="589" s="1" customFormat="1" x14ac:dyDescent="0.25"/>
    <row r="590" s="1" customFormat="1" x14ac:dyDescent="0.25"/>
    <row r="591" s="1" customFormat="1" x14ac:dyDescent="0.25"/>
    <row r="592" s="1" customFormat="1" x14ac:dyDescent="0.25"/>
    <row r="593" spans="6:9" x14ac:dyDescent="0.25">
      <c r="F593" s="1"/>
      <c r="G593" s="1"/>
      <c r="H593" s="1"/>
      <c r="I593" s="1"/>
    </row>
    <row r="594" spans="6:9" x14ac:dyDescent="0.25">
      <c r="F594" s="1"/>
      <c r="G594" s="1"/>
      <c r="H594" s="1"/>
      <c r="I594" s="1"/>
    </row>
    <row r="595" spans="6:9" x14ac:dyDescent="0.25">
      <c r="F595" s="1"/>
      <c r="G595" s="1"/>
      <c r="H595" s="1"/>
      <c r="I595" s="1"/>
    </row>
    <row r="596" spans="6:9" x14ac:dyDescent="0.25">
      <c r="F596" s="1"/>
      <c r="G596" s="1"/>
      <c r="H596" s="1"/>
      <c r="I596" s="1"/>
    </row>
    <row r="597" spans="6:9" x14ac:dyDescent="0.25">
      <c r="F597" s="1"/>
      <c r="G597" s="1"/>
      <c r="H597" s="1"/>
      <c r="I597" s="1"/>
    </row>
    <row r="598" spans="6:9" x14ac:dyDescent="0.25">
      <c r="F598" s="1"/>
      <c r="G598" s="1"/>
      <c r="H598" s="1"/>
      <c r="I598" s="1"/>
    </row>
    <row r="599" spans="6:9" x14ac:dyDescent="0.25">
      <c r="G599" s="32"/>
      <c r="H599" s="1"/>
      <c r="I599" s="1"/>
    </row>
    <row r="600" spans="6:9" x14ac:dyDescent="0.25">
      <c r="G600" s="32"/>
      <c r="H600" s="1"/>
      <c r="I600" s="1"/>
    </row>
    <row r="601" spans="6:9" x14ac:dyDescent="0.25">
      <c r="G601" s="32"/>
      <c r="H601" s="1"/>
      <c r="I601" s="1"/>
    </row>
    <row r="602" spans="6:9" x14ac:dyDescent="0.25">
      <c r="G602" s="32"/>
      <c r="H602" s="1"/>
      <c r="I602" s="1"/>
    </row>
    <row r="603" spans="6:9" x14ac:dyDescent="0.25">
      <c r="G603" s="32"/>
      <c r="H603" s="1"/>
      <c r="I603" s="1"/>
    </row>
    <row r="604" spans="6:9" x14ac:dyDescent="0.25">
      <c r="G604" s="32"/>
      <c r="H604" s="1"/>
      <c r="I604" s="1"/>
    </row>
    <row r="605" spans="6:9" x14ac:dyDescent="0.25">
      <c r="G605" s="32"/>
      <c r="H605" s="1"/>
      <c r="I605" s="1"/>
    </row>
    <row r="606" spans="6:9" x14ac:dyDescent="0.25">
      <c r="G606" s="32"/>
      <c r="H606" s="1"/>
      <c r="I606" s="1"/>
    </row>
    <row r="607" spans="6:9" x14ac:dyDescent="0.25">
      <c r="G607" s="32"/>
      <c r="H607" s="1"/>
      <c r="I607" s="1"/>
    </row>
    <row r="608" spans="6:9" x14ac:dyDescent="0.25">
      <c r="G608" s="32"/>
      <c r="H608" s="1"/>
      <c r="I608" s="1"/>
    </row>
    <row r="609" spans="7:9" x14ac:dyDescent="0.25">
      <c r="G609" s="32"/>
      <c r="H609" s="1"/>
      <c r="I609" s="1"/>
    </row>
    <row r="610" spans="7:9" x14ac:dyDescent="0.25">
      <c r="G610" s="32"/>
      <c r="H610" s="1"/>
      <c r="I610" s="1"/>
    </row>
    <row r="611" spans="7:9" x14ac:dyDescent="0.25">
      <c r="G611" s="32"/>
      <c r="H611" s="1"/>
      <c r="I611" s="1"/>
    </row>
    <row r="612" spans="7:9" x14ac:dyDescent="0.25">
      <c r="G612" s="32"/>
    </row>
    <row r="613" spans="7:9" x14ac:dyDescent="0.25">
      <c r="G613" s="32"/>
    </row>
    <row r="614" spans="7:9" x14ac:dyDescent="0.25">
      <c r="G614" s="32"/>
    </row>
    <row r="615" spans="7:9" x14ac:dyDescent="0.25">
      <c r="G615" s="32"/>
    </row>
    <row r="616" spans="7:9" x14ac:dyDescent="0.25">
      <c r="G616" s="32"/>
    </row>
    <row r="617" spans="7:9" x14ac:dyDescent="0.25">
      <c r="G617" s="32"/>
    </row>
    <row r="618" spans="7:9" x14ac:dyDescent="0.25">
      <c r="G618" s="32"/>
    </row>
    <row r="619" spans="7:9" x14ac:dyDescent="0.25">
      <c r="G619" s="32"/>
    </row>
    <row r="620" spans="7:9" x14ac:dyDescent="0.25">
      <c r="G620" s="32"/>
    </row>
    <row r="621" spans="7:9" x14ac:dyDescent="0.25">
      <c r="G621" s="32"/>
    </row>
    <row r="622" spans="7:9" x14ac:dyDescent="0.25">
      <c r="G622" s="32"/>
    </row>
    <row r="623" spans="7:9" x14ac:dyDescent="0.25">
      <c r="G623" s="32"/>
    </row>
    <row r="624" spans="7:9" x14ac:dyDescent="0.25">
      <c r="G624" s="32"/>
    </row>
    <row r="625" spans="7:7" x14ac:dyDescent="0.25">
      <c r="G625" s="32"/>
    </row>
    <row r="626" spans="7:7" x14ac:dyDescent="0.25">
      <c r="G626" s="32"/>
    </row>
    <row r="627" spans="7:7" x14ac:dyDescent="0.25">
      <c r="G627" s="32"/>
    </row>
    <row r="628" spans="7:7" x14ac:dyDescent="0.25">
      <c r="G628" s="32"/>
    </row>
    <row r="629" spans="7:7" x14ac:dyDescent="0.25">
      <c r="G629" s="32"/>
    </row>
    <row r="630" spans="7:7" x14ac:dyDescent="0.25">
      <c r="G630" s="32"/>
    </row>
    <row r="631" spans="7:7" x14ac:dyDescent="0.25">
      <c r="G631" s="32"/>
    </row>
    <row r="632" spans="7:7" x14ac:dyDescent="0.25">
      <c r="G632" s="32"/>
    </row>
    <row r="633" spans="7:7" x14ac:dyDescent="0.25">
      <c r="G633" s="32"/>
    </row>
    <row r="634" spans="7:7" x14ac:dyDescent="0.25">
      <c r="G634" s="32"/>
    </row>
    <row r="635" spans="7:7" x14ac:dyDescent="0.25">
      <c r="G635" s="32"/>
    </row>
    <row r="636" spans="7:7" x14ac:dyDescent="0.25">
      <c r="G636" s="32"/>
    </row>
    <row r="637" spans="7:7" x14ac:dyDescent="0.25">
      <c r="G637" s="32"/>
    </row>
    <row r="638" spans="7:7" x14ac:dyDescent="0.25">
      <c r="G638" s="32"/>
    </row>
    <row r="639" spans="7:7" x14ac:dyDescent="0.25">
      <c r="G639" s="32"/>
    </row>
    <row r="640" spans="7:7" x14ac:dyDescent="0.25">
      <c r="G640" s="32"/>
    </row>
    <row r="641" spans="7:7" x14ac:dyDescent="0.25">
      <c r="G641" s="32"/>
    </row>
    <row r="642" spans="7:7" x14ac:dyDescent="0.25">
      <c r="G642" s="32"/>
    </row>
    <row r="643" spans="7:7" x14ac:dyDescent="0.25">
      <c r="G643" s="32"/>
    </row>
    <row r="644" spans="7:7" x14ac:dyDescent="0.25">
      <c r="G644" s="32"/>
    </row>
    <row r="645" spans="7:7" x14ac:dyDescent="0.25">
      <c r="G645" s="32"/>
    </row>
    <row r="646" spans="7:7" x14ac:dyDescent="0.25">
      <c r="G646" s="32"/>
    </row>
    <row r="647" spans="7:7" x14ac:dyDescent="0.25">
      <c r="G647" s="32"/>
    </row>
    <row r="648" spans="7:7" x14ac:dyDescent="0.25">
      <c r="G648" s="32"/>
    </row>
    <row r="649" spans="7:7" x14ac:dyDescent="0.25">
      <c r="G649" s="32"/>
    </row>
    <row r="650" spans="7:7" x14ac:dyDescent="0.25">
      <c r="G650" s="32"/>
    </row>
    <row r="651" spans="7:7" x14ac:dyDescent="0.25">
      <c r="G651" s="32"/>
    </row>
    <row r="652" spans="7:7" x14ac:dyDescent="0.25">
      <c r="G652" s="32"/>
    </row>
    <row r="653" spans="7:7" x14ac:dyDescent="0.25">
      <c r="G653" s="32"/>
    </row>
    <row r="654" spans="7:7" x14ac:dyDescent="0.25">
      <c r="G654" s="32"/>
    </row>
    <row r="655" spans="7:7" x14ac:dyDescent="0.25">
      <c r="G655" s="32"/>
    </row>
    <row r="656" spans="7:7" x14ac:dyDescent="0.25">
      <c r="G656" s="32"/>
    </row>
    <row r="657" spans="7:7" x14ac:dyDescent="0.25">
      <c r="G657" s="32"/>
    </row>
    <row r="658" spans="7:7" x14ac:dyDescent="0.25">
      <c r="G658" s="32"/>
    </row>
    <row r="659" spans="7:7" x14ac:dyDescent="0.25">
      <c r="G659" s="32"/>
    </row>
    <row r="660" spans="7:7" x14ac:dyDescent="0.25">
      <c r="G660" s="32"/>
    </row>
    <row r="661" spans="7:7" x14ac:dyDescent="0.25">
      <c r="G661" s="32"/>
    </row>
    <row r="662" spans="7:7" x14ac:dyDescent="0.25">
      <c r="G662" s="32"/>
    </row>
    <row r="663" spans="7:7" x14ac:dyDescent="0.25">
      <c r="G663" s="32"/>
    </row>
    <row r="664" spans="7:7" x14ac:dyDescent="0.25">
      <c r="G664" s="32"/>
    </row>
    <row r="665" spans="7:7" x14ac:dyDescent="0.25">
      <c r="G665" s="32"/>
    </row>
    <row r="666" spans="7:7" x14ac:dyDescent="0.25">
      <c r="G666" s="32"/>
    </row>
    <row r="667" spans="7:7" x14ac:dyDescent="0.25">
      <c r="G667" s="32"/>
    </row>
    <row r="668" spans="7:7" x14ac:dyDescent="0.25">
      <c r="G668" s="32"/>
    </row>
    <row r="669" spans="7:7" x14ac:dyDescent="0.25">
      <c r="G669" s="32"/>
    </row>
    <row r="670" spans="7:7" x14ac:dyDescent="0.25">
      <c r="G670" s="32"/>
    </row>
    <row r="671" spans="7:7" x14ac:dyDescent="0.25">
      <c r="G671" s="32"/>
    </row>
    <row r="672" spans="7:7" x14ac:dyDescent="0.25">
      <c r="G672" s="32"/>
    </row>
    <row r="673" spans="7:7" x14ac:dyDescent="0.25">
      <c r="G673" s="32"/>
    </row>
    <row r="674" spans="7:7" x14ac:dyDescent="0.25">
      <c r="G674" s="32"/>
    </row>
    <row r="675" spans="7:7" x14ac:dyDescent="0.25">
      <c r="G675" s="32"/>
    </row>
    <row r="676" spans="7:7" x14ac:dyDescent="0.25">
      <c r="G676" s="32"/>
    </row>
    <row r="677" spans="7:7" x14ac:dyDescent="0.25">
      <c r="G677" s="32"/>
    </row>
    <row r="678" spans="7:7" x14ac:dyDescent="0.25">
      <c r="G678" s="32"/>
    </row>
    <row r="679" spans="7:7" x14ac:dyDescent="0.25">
      <c r="G679" s="32"/>
    </row>
    <row r="680" spans="7:7" x14ac:dyDescent="0.25">
      <c r="G680" s="32"/>
    </row>
    <row r="681" spans="7:7" x14ac:dyDescent="0.25">
      <c r="G681" s="32"/>
    </row>
    <row r="682" spans="7:7" x14ac:dyDescent="0.25">
      <c r="G682" s="32"/>
    </row>
    <row r="683" spans="7:7" x14ac:dyDescent="0.25">
      <c r="G683" s="32"/>
    </row>
    <row r="684" spans="7:7" x14ac:dyDescent="0.25">
      <c r="G684" s="32"/>
    </row>
    <row r="685" spans="7:7" x14ac:dyDescent="0.25">
      <c r="G685" s="32"/>
    </row>
    <row r="686" spans="7:7" x14ac:dyDescent="0.25">
      <c r="G686" s="32"/>
    </row>
    <row r="687" spans="7:7" x14ac:dyDescent="0.25">
      <c r="G687" s="32"/>
    </row>
    <row r="688" spans="7:7" x14ac:dyDescent="0.25">
      <c r="G688" s="32"/>
    </row>
    <row r="689" spans="7:7" x14ac:dyDescent="0.25">
      <c r="G689" s="32"/>
    </row>
    <row r="690" spans="7:7" x14ac:dyDescent="0.25">
      <c r="G690" s="32"/>
    </row>
    <row r="691" spans="7:7" x14ac:dyDescent="0.25">
      <c r="G691" s="32"/>
    </row>
    <row r="692" spans="7:7" x14ac:dyDescent="0.25">
      <c r="G692" s="32"/>
    </row>
    <row r="693" spans="7:7" x14ac:dyDescent="0.25">
      <c r="G693" s="32"/>
    </row>
    <row r="694" spans="7:7" x14ac:dyDescent="0.25">
      <c r="G694" s="32"/>
    </row>
    <row r="695" spans="7:7" x14ac:dyDescent="0.25">
      <c r="G695" s="32"/>
    </row>
    <row r="696" spans="7:7" x14ac:dyDescent="0.25">
      <c r="G696" s="32"/>
    </row>
    <row r="697" spans="7:7" x14ac:dyDescent="0.25">
      <c r="G697" s="32"/>
    </row>
    <row r="698" spans="7:7" x14ac:dyDescent="0.25">
      <c r="G698" s="32"/>
    </row>
    <row r="699" spans="7:7" x14ac:dyDescent="0.25">
      <c r="G699" s="32"/>
    </row>
    <row r="700" spans="7:7" x14ac:dyDescent="0.25">
      <c r="G700" s="32"/>
    </row>
    <row r="701" spans="7:7" x14ac:dyDescent="0.25">
      <c r="G701" s="32"/>
    </row>
    <row r="702" spans="7:7" x14ac:dyDescent="0.25">
      <c r="G702" s="32"/>
    </row>
    <row r="703" spans="7:7" x14ac:dyDescent="0.25">
      <c r="G703" s="32"/>
    </row>
    <row r="704" spans="7:7" x14ac:dyDescent="0.25">
      <c r="G704" s="32"/>
    </row>
    <row r="705" spans="7:7" x14ac:dyDescent="0.25">
      <c r="G705" s="32"/>
    </row>
    <row r="706" spans="7:7" x14ac:dyDescent="0.25">
      <c r="G706" s="32"/>
    </row>
    <row r="707" spans="7:7" x14ac:dyDescent="0.25">
      <c r="G707" s="32"/>
    </row>
    <row r="708" spans="7:7" x14ac:dyDescent="0.25">
      <c r="G708" s="32"/>
    </row>
    <row r="709" spans="7:7" x14ac:dyDescent="0.25">
      <c r="G709" s="32"/>
    </row>
    <row r="710" spans="7:7" x14ac:dyDescent="0.25">
      <c r="G710" s="32"/>
    </row>
    <row r="711" spans="7:7" x14ac:dyDescent="0.25">
      <c r="G711" s="32"/>
    </row>
    <row r="712" spans="7:7" x14ac:dyDescent="0.25">
      <c r="G712" s="32"/>
    </row>
    <row r="713" spans="7:7" x14ac:dyDescent="0.25">
      <c r="G713" s="32"/>
    </row>
    <row r="714" spans="7:7" x14ac:dyDescent="0.25">
      <c r="G714" s="32"/>
    </row>
    <row r="715" spans="7:7" x14ac:dyDescent="0.25">
      <c r="G715" s="32"/>
    </row>
    <row r="716" spans="7:7" x14ac:dyDescent="0.25">
      <c r="G716" s="32"/>
    </row>
    <row r="717" spans="7:7" x14ac:dyDescent="0.25">
      <c r="G717" s="32"/>
    </row>
    <row r="718" spans="7:7" x14ac:dyDescent="0.25">
      <c r="G718" s="32"/>
    </row>
    <row r="719" spans="7:7" x14ac:dyDescent="0.25">
      <c r="G719" s="32"/>
    </row>
    <row r="720" spans="7:7" x14ac:dyDescent="0.25">
      <c r="G720" s="32"/>
    </row>
    <row r="721" spans="7:7" x14ac:dyDescent="0.25">
      <c r="G721" s="32"/>
    </row>
    <row r="722" spans="7:7" x14ac:dyDescent="0.25">
      <c r="G722" s="32"/>
    </row>
    <row r="723" spans="7:7" x14ac:dyDescent="0.25">
      <c r="G723" s="32"/>
    </row>
    <row r="724" spans="7:7" x14ac:dyDescent="0.25">
      <c r="G724" s="32"/>
    </row>
    <row r="725" spans="7:7" x14ac:dyDescent="0.25">
      <c r="G725" s="32"/>
    </row>
    <row r="726" spans="7:7" x14ac:dyDescent="0.25">
      <c r="G726" s="32"/>
    </row>
    <row r="727" spans="7:7" x14ac:dyDescent="0.25">
      <c r="G727" s="32"/>
    </row>
    <row r="728" spans="7:7" x14ac:dyDescent="0.25">
      <c r="G728" s="32"/>
    </row>
    <row r="729" spans="7:7" x14ac:dyDescent="0.25">
      <c r="G729" s="32"/>
    </row>
    <row r="730" spans="7:7" x14ac:dyDescent="0.25">
      <c r="G730" s="32"/>
    </row>
    <row r="731" spans="7:7" x14ac:dyDescent="0.25">
      <c r="G731" s="32"/>
    </row>
    <row r="732" spans="7:7" x14ac:dyDescent="0.25">
      <c r="G732" s="32"/>
    </row>
    <row r="733" spans="7:7" x14ac:dyDescent="0.25">
      <c r="G733" s="32"/>
    </row>
    <row r="734" spans="7:7" x14ac:dyDescent="0.25">
      <c r="G734" s="32"/>
    </row>
    <row r="735" spans="7:7" x14ac:dyDescent="0.25">
      <c r="G735" s="32"/>
    </row>
    <row r="736" spans="7:7" x14ac:dyDescent="0.25">
      <c r="G736" s="32"/>
    </row>
    <row r="737" spans="7:7" x14ac:dyDescent="0.25">
      <c r="G737" s="32"/>
    </row>
    <row r="738" spans="7:7" x14ac:dyDescent="0.25">
      <c r="G738" s="32"/>
    </row>
    <row r="739" spans="7:7" x14ac:dyDescent="0.25">
      <c r="G739" s="32"/>
    </row>
    <row r="740" spans="7:7" x14ac:dyDescent="0.25">
      <c r="G740" s="32"/>
    </row>
    <row r="741" spans="7:7" x14ac:dyDescent="0.25">
      <c r="G741" s="32"/>
    </row>
    <row r="742" spans="7:7" x14ac:dyDescent="0.25">
      <c r="G742" s="32"/>
    </row>
    <row r="743" spans="7:7" x14ac:dyDescent="0.25">
      <c r="G743" s="32"/>
    </row>
    <row r="744" spans="7:7" x14ac:dyDescent="0.25">
      <c r="G744" s="32"/>
    </row>
    <row r="745" spans="7:7" x14ac:dyDescent="0.25">
      <c r="G745" s="32"/>
    </row>
    <row r="746" spans="7:7" x14ac:dyDescent="0.25">
      <c r="G746" s="32"/>
    </row>
    <row r="747" spans="7:7" x14ac:dyDescent="0.25">
      <c r="G747" s="32"/>
    </row>
    <row r="748" spans="7:7" x14ac:dyDescent="0.25">
      <c r="G748" s="32"/>
    </row>
    <row r="749" spans="7:7" x14ac:dyDescent="0.25">
      <c r="G749" s="32"/>
    </row>
    <row r="750" spans="7:7" x14ac:dyDescent="0.25">
      <c r="G750" s="32"/>
    </row>
    <row r="751" spans="7:7" x14ac:dyDescent="0.25">
      <c r="G751" s="32"/>
    </row>
    <row r="752" spans="7:7" x14ac:dyDescent="0.25">
      <c r="G752" s="32"/>
    </row>
    <row r="753" spans="7:7" x14ac:dyDescent="0.25">
      <c r="G753" s="32"/>
    </row>
    <row r="754" spans="7:7" x14ac:dyDescent="0.25">
      <c r="G754" s="32"/>
    </row>
    <row r="755" spans="7:7" x14ac:dyDescent="0.25">
      <c r="G755" s="32"/>
    </row>
    <row r="756" spans="7:7" x14ac:dyDescent="0.25">
      <c r="G756" s="32"/>
    </row>
    <row r="757" spans="7:7" x14ac:dyDescent="0.25">
      <c r="G757" s="32"/>
    </row>
    <row r="758" spans="7:7" x14ac:dyDescent="0.25">
      <c r="G758" s="32"/>
    </row>
    <row r="759" spans="7:7" x14ac:dyDescent="0.25">
      <c r="G759" s="32"/>
    </row>
    <row r="760" spans="7:7" x14ac:dyDescent="0.25">
      <c r="G760" s="32"/>
    </row>
    <row r="761" spans="7:7" x14ac:dyDescent="0.25">
      <c r="G761" s="32"/>
    </row>
    <row r="762" spans="7:7" x14ac:dyDescent="0.25">
      <c r="G762" s="32"/>
    </row>
    <row r="763" spans="7:7" x14ac:dyDescent="0.25">
      <c r="G763" s="32"/>
    </row>
    <row r="764" spans="7:7" x14ac:dyDescent="0.25">
      <c r="G764" s="32"/>
    </row>
    <row r="765" spans="7:7" x14ac:dyDescent="0.25">
      <c r="G765" s="32"/>
    </row>
    <row r="766" spans="7:7" x14ac:dyDescent="0.25">
      <c r="G766" s="32"/>
    </row>
    <row r="767" spans="7:7" x14ac:dyDescent="0.25">
      <c r="G767" s="32"/>
    </row>
    <row r="768" spans="7:7" x14ac:dyDescent="0.25">
      <c r="G768" s="32"/>
    </row>
    <row r="769" spans="7:7" x14ac:dyDescent="0.25">
      <c r="G769" s="32"/>
    </row>
    <row r="770" spans="7:7" x14ac:dyDescent="0.25">
      <c r="G770" s="32"/>
    </row>
    <row r="771" spans="7:7" x14ac:dyDescent="0.25">
      <c r="G771" s="32"/>
    </row>
    <row r="772" spans="7:7" x14ac:dyDescent="0.25">
      <c r="G772" s="32"/>
    </row>
    <row r="773" spans="7:7" x14ac:dyDescent="0.25">
      <c r="G773" s="32"/>
    </row>
    <row r="774" spans="7:7" x14ac:dyDescent="0.25">
      <c r="G774" s="32"/>
    </row>
    <row r="775" spans="7:7" x14ac:dyDescent="0.25">
      <c r="G775" s="32"/>
    </row>
    <row r="776" spans="7:7" x14ac:dyDescent="0.25">
      <c r="G776" s="32"/>
    </row>
    <row r="777" spans="7:7" x14ac:dyDescent="0.25">
      <c r="G777" s="32"/>
    </row>
    <row r="778" spans="7:7" x14ac:dyDescent="0.25">
      <c r="G778" s="32"/>
    </row>
    <row r="779" spans="7:7" x14ac:dyDescent="0.25">
      <c r="G779" s="32"/>
    </row>
    <row r="780" spans="7:7" x14ac:dyDescent="0.25">
      <c r="G780" s="32"/>
    </row>
    <row r="781" spans="7:7" x14ac:dyDescent="0.25">
      <c r="G781" s="32"/>
    </row>
    <row r="782" spans="7:7" x14ac:dyDescent="0.25">
      <c r="G782" s="32"/>
    </row>
    <row r="783" spans="7:7" x14ac:dyDescent="0.25">
      <c r="G783" s="32"/>
    </row>
    <row r="784" spans="7:7" x14ac:dyDescent="0.25">
      <c r="G784" s="32"/>
    </row>
    <row r="785" spans="7:7" x14ac:dyDescent="0.25">
      <c r="G785" s="32"/>
    </row>
    <row r="786" spans="7:7" x14ac:dyDescent="0.25">
      <c r="G786" s="32"/>
    </row>
    <row r="787" spans="7:7" x14ac:dyDescent="0.25">
      <c r="G787" s="32"/>
    </row>
    <row r="788" spans="7:7" x14ac:dyDescent="0.25">
      <c r="G788" s="32"/>
    </row>
    <row r="789" spans="7:7" x14ac:dyDescent="0.25">
      <c r="G789" s="32"/>
    </row>
    <row r="790" spans="7:7" x14ac:dyDescent="0.25">
      <c r="G790" s="32"/>
    </row>
    <row r="791" spans="7:7" x14ac:dyDescent="0.25">
      <c r="G791" s="32"/>
    </row>
    <row r="792" spans="7:7" x14ac:dyDescent="0.25">
      <c r="G792" s="32"/>
    </row>
    <row r="793" spans="7:7" x14ac:dyDescent="0.25">
      <c r="G793" s="32"/>
    </row>
    <row r="794" spans="7:7" x14ac:dyDescent="0.25">
      <c r="G794" s="32"/>
    </row>
    <row r="795" spans="7:7" x14ac:dyDescent="0.25">
      <c r="G795" s="32"/>
    </row>
    <row r="796" spans="7:7" x14ac:dyDescent="0.25">
      <c r="G796" s="32"/>
    </row>
    <row r="797" spans="7:7" x14ac:dyDescent="0.25">
      <c r="G797" s="32"/>
    </row>
    <row r="798" spans="7:7" x14ac:dyDescent="0.25">
      <c r="G798" s="32"/>
    </row>
    <row r="799" spans="7:7" x14ac:dyDescent="0.25">
      <c r="G799" s="32"/>
    </row>
    <row r="800" spans="7:7" x14ac:dyDescent="0.25">
      <c r="G800" s="32"/>
    </row>
    <row r="801" spans="7:7" x14ac:dyDescent="0.25">
      <c r="G801" s="32"/>
    </row>
    <row r="802" spans="7:7" x14ac:dyDescent="0.25">
      <c r="G802" s="32"/>
    </row>
    <row r="803" spans="7:7" x14ac:dyDescent="0.25">
      <c r="G803" s="32"/>
    </row>
    <row r="804" spans="7:7" x14ac:dyDescent="0.25">
      <c r="G804" s="32"/>
    </row>
    <row r="805" spans="7:7" x14ac:dyDescent="0.25">
      <c r="G805" s="32"/>
    </row>
    <row r="806" spans="7:7" x14ac:dyDescent="0.25">
      <c r="G806" s="32"/>
    </row>
    <row r="807" spans="7:7" x14ac:dyDescent="0.25">
      <c r="G807" s="32"/>
    </row>
    <row r="808" spans="7:7" x14ac:dyDescent="0.25">
      <c r="G808" s="32"/>
    </row>
    <row r="809" spans="7:7" x14ac:dyDescent="0.25">
      <c r="G809" s="32"/>
    </row>
    <row r="810" spans="7:7" x14ac:dyDescent="0.25">
      <c r="G810" s="32"/>
    </row>
    <row r="811" spans="7:7" x14ac:dyDescent="0.25">
      <c r="G811" s="32"/>
    </row>
    <row r="812" spans="7:7" x14ac:dyDescent="0.25">
      <c r="G812" s="32"/>
    </row>
    <row r="813" spans="7:7" x14ac:dyDescent="0.25">
      <c r="G813" s="32"/>
    </row>
    <row r="814" spans="7:7" x14ac:dyDescent="0.25">
      <c r="G814" s="32"/>
    </row>
    <row r="815" spans="7:7" x14ac:dyDescent="0.25">
      <c r="G815" s="32"/>
    </row>
    <row r="816" spans="7:7" x14ac:dyDescent="0.25">
      <c r="G816" s="32"/>
    </row>
    <row r="817" spans="7:7" x14ac:dyDescent="0.25">
      <c r="G817" s="32"/>
    </row>
    <row r="818" spans="7:7" x14ac:dyDescent="0.25">
      <c r="G818" s="32"/>
    </row>
    <row r="819" spans="7:7" x14ac:dyDescent="0.25">
      <c r="G819" s="32"/>
    </row>
    <row r="820" spans="7:7" x14ac:dyDescent="0.25">
      <c r="G820" s="32"/>
    </row>
    <row r="821" spans="7:7" x14ac:dyDescent="0.25">
      <c r="G821" s="32"/>
    </row>
    <row r="822" spans="7:7" x14ac:dyDescent="0.25">
      <c r="G822" s="32"/>
    </row>
    <row r="823" spans="7:7" x14ac:dyDescent="0.25">
      <c r="G823" s="32"/>
    </row>
    <row r="824" spans="7:7" x14ac:dyDescent="0.25">
      <c r="G824" s="32"/>
    </row>
    <row r="825" spans="7:7" x14ac:dyDescent="0.25">
      <c r="G825" s="32"/>
    </row>
    <row r="826" spans="7:7" x14ac:dyDescent="0.25">
      <c r="G826" s="32"/>
    </row>
    <row r="827" spans="7:7" x14ac:dyDescent="0.25">
      <c r="G827" s="32"/>
    </row>
    <row r="828" spans="7:7" x14ac:dyDescent="0.25">
      <c r="G828" s="32"/>
    </row>
    <row r="829" spans="7:7" x14ac:dyDescent="0.25">
      <c r="G829" s="32"/>
    </row>
    <row r="830" spans="7:7" x14ac:dyDescent="0.25">
      <c r="G830" s="32"/>
    </row>
    <row r="831" spans="7:7" x14ac:dyDescent="0.25">
      <c r="G831" s="32"/>
    </row>
    <row r="832" spans="7:7" x14ac:dyDescent="0.25">
      <c r="G832" s="32"/>
    </row>
    <row r="833" spans="7:7" x14ac:dyDescent="0.25">
      <c r="G833" s="32"/>
    </row>
    <row r="834" spans="7:7" x14ac:dyDescent="0.25">
      <c r="G834" s="32"/>
    </row>
    <row r="835" spans="7:7" x14ac:dyDescent="0.25">
      <c r="G835" s="32"/>
    </row>
    <row r="836" spans="7:7" x14ac:dyDescent="0.25">
      <c r="G836" s="32"/>
    </row>
    <row r="837" spans="7:7" x14ac:dyDescent="0.25">
      <c r="G837" s="32"/>
    </row>
    <row r="838" spans="7:7" x14ac:dyDescent="0.25">
      <c r="G838" s="32"/>
    </row>
    <row r="839" spans="7:7" x14ac:dyDescent="0.25">
      <c r="G839" s="32"/>
    </row>
    <row r="840" spans="7:7" x14ac:dyDescent="0.25">
      <c r="G840" s="32"/>
    </row>
    <row r="841" spans="7:7" x14ac:dyDescent="0.25">
      <c r="G841" s="32"/>
    </row>
    <row r="842" spans="7:7" x14ac:dyDescent="0.25">
      <c r="G842" s="32"/>
    </row>
    <row r="843" spans="7:7" x14ac:dyDescent="0.25">
      <c r="G843" s="32"/>
    </row>
    <row r="844" spans="7:7" x14ac:dyDescent="0.25">
      <c r="G844" s="32"/>
    </row>
    <row r="845" spans="7:7" x14ac:dyDescent="0.25">
      <c r="G845" s="32"/>
    </row>
    <row r="846" spans="7:7" x14ac:dyDescent="0.25">
      <c r="G846" s="32"/>
    </row>
    <row r="847" spans="7:7" x14ac:dyDescent="0.25">
      <c r="G847" s="32"/>
    </row>
    <row r="848" spans="7:7" x14ac:dyDescent="0.25">
      <c r="G848" s="32"/>
    </row>
    <row r="849" spans="7:7" x14ac:dyDescent="0.25">
      <c r="G849" s="32"/>
    </row>
    <row r="850" spans="7:7" x14ac:dyDescent="0.25">
      <c r="G850" s="32"/>
    </row>
    <row r="851" spans="7:7" x14ac:dyDescent="0.25">
      <c r="G851" s="32"/>
    </row>
    <row r="852" spans="7:7" x14ac:dyDescent="0.25">
      <c r="G852" s="32"/>
    </row>
    <row r="853" spans="7:7" x14ac:dyDescent="0.25">
      <c r="G853" s="32"/>
    </row>
    <row r="854" spans="7:7" x14ac:dyDescent="0.25">
      <c r="G854" s="32"/>
    </row>
    <row r="855" spans="7:7" x14ac:dyDescent="0.25">
      <c r="G855" s="32"/>
    </row>
    <row r="856" spans="7:7" x14ac:dyDescent="0.25">
      <c r="G856" s="32"/>
    </row>
    <row r="857" spans="7:7" x14ac:dyDescent="0.25">
      <c r="G857" s="32"/>
    </row>
    <row r="858" spans="7:7" x14ac:dyDescent="0.25">
      <c r="G858" s="32"/>
    </row>
    <row r="859" spans="7:7" x14ac:dyDescent="0.25">
      <c r="G859" s="32"/>
    </row>
    <row r="860" spans="7:7" x14ac:dyDescent="0.25">
      <c r="G860" s="32"/>
    </row>
    <row r="861" spans="7:7" x14ac:dyDescent="0.25">
      <c r="G861" s="32"/>
    </row>
    <row r="862" spans="7:7" x14ac:dyDescent="0.25">
      <c r="G862" s="32"/>
    </row>
    <row r="863" spans="7:7" x14ac:dyDescent="0.25">
      <c r="G863" s="32"/>
    </row>
    <row r="864" spans="7:7" x14ac:dyDescent="0.25">
      <c r="G864" s="32"/>
    </row>
    <row r="865" spans="7:7" x14ac:dyDescent="0.25">
      <c r="G865" s="32"/>
    </row>
    <row r="866" spans="7:7" x14ac:dyDescent="0.25">
      <c r="G866" s="32"/>
    </row>
    <row r="867" spans="7:7" x14ac:dyDescent="0.25">
      <c r="G867" s="32"/>
    </row>
    <row r="868" spans="7:7" x14ac:dyDescent="0.25">
      <c r="G868" s="32"/>
    </row>
    <row r="869" spans="7:7" x14ac:dyDescent="0.25">
      <c r="G869" s="32"/>
    </row>
    <row r="870" spans="7:7" x14ac:dyDescent="0.25">
      <c r="G870" s="32"/>
    </row>
    <row r="871" spans="7:7" x14ac:dyDescent="0.25">
      <c r="G871" s="32"/>
    </row>
    <row r="872" spans="7:7" x14ac:dyDescent="0.25">
      <c r="G872" s="32"/>
    </row>
    <row r="873" spans="7:7" x14ac:dyDescent="0.25">
      <c r="G873" s="32"/>
    </row>
    <row r="874" spans="7:7" x14ac:dyDescent="0.25">
      <c r="G874" s="32"/>
    </row>
    <row r="875" spans="7:7" x14ac:dyDescent="0.25">
      <c r="G875" s="32"/>
    </row>
    <row r="876" spans="7:7" x14ac:dyDescent="0.25">
      <c r="G876" s="32"/>
    </row>
    <row r="877" spans="7:7" x14ac:dyDescent="0.25">
      <c r="G877" s="32"/>
    </row>
    <row r="878" spans="7:7" x14ac:dyDescent="0.25">
      <c r="G878" s="32"/>
    </row>
    <row r="879" spans="7:7" x14ac:dyDescent="0.25">
      <c r="G879" s="32"/>
    </row>
    <row r="880" spans="7:7" x14ac:dyDescent="0.25">
      <c r="G880" s="32"/>
    </row>
    <row r="881" spans="7:7" x14ac:dyDescent="0.25">
      <c r="G881" s="32"/>
    </row>
    <row r="882" spans="7:7" x14ac:dyDescent="0.25">
      <c r="G882" s="32"/>
    </row>
    <row r="883" spans="7:7" x14ac:dyDescent="0.25">
      <c r="G883" s="32"/>
    </row>
    <row r="884" spans="7:7" x14ac:dyDescent="0.25">
      <c r="G884" s="32"/>
    </row>
    <row r="885" spans="7:7" x14ac:dyDescent="0.25">
      <c r="G885" s="32"/>
    </row>
    <row r="886" spans="7:7" x14ac:dyDescent="0.25">
      <c r="G886" s="32"/>
    </row>
    <row r="887" spans="7:7" x14ac:dyDescent="0.25">
      <c r="G887" s="32"/>
    </row>
    <row r="888" spans="7:7" x14ac:dyDescent="0.25">
      <c r="G888" s="32"/>
    </row>
    <row r="889" spans="7:7" x14ac:dyDescent="0.25">
      <c r="G889" s="32"/>
    </row>
    <row r="890" spans="7:7" x14ac:dyDescent="0.25">
      <c r="G890" s="32"/>
    </row>
    <row r="891" spans="7:7" x14ac:dyDescent="0.25">
      <c r="G891" s="32"/>
    </row>
    <row r="892" spans="7:7" x14ac:dyDescent="0.25">
      <c r="G892" s="32"/>
    </row>
    <row r="893" spans="7:7" x14ac:dyDescent="0.25">
      <c r="G893" s="32"/>
    </row>
    <row r="894" spans="7:7" x14ac:dyDescent="0.25">
      <c r="G894" s="32"/>
    </row>
    <row r="895" spans="7:7" x14ac:dyDescent="0.25">
      <c r="G895" s="32"/>
    </row>
    <row r="896" spans="7:7" x14ac:dyDescent="0.25">
      <c r="G896" s="32"/>
    </row>
    <row r="897" spans="7:7" x14ac:dyDescent="0.25">
      <c r="G897" s="32"/>
    </row>
    <row r="898" spans="7:7" x14ac:dyDescent="0.25">
      <c r="G898" s="32"/>
    </row>
    <row r="899" spans="7:7" x14ac:dyDescent="0.25">
      <c r="G899" s="32"/>
    </row>
    <row r="900" spans="7:7" x14ac:dyDescent="0.25">
      <c r="G900" s="32"/>
    </row>
    <row r="901" spans="7:7" x14ac:dyDescent="0.25">
      <c r="G901" s="32"/>
    </row>
    <row r="902" spans="7:7" x14ac:dyDescent="0.25">
      <c r="G902" s="32"/>
    </row>
    <row r="903" spans="7:7" x14ac:dyDescent="0.25">
      <c r="G903" s="32"/>
    </row>
    <row r="904" spans="7:7" x14ac:dyDescent="0.25">
      <c r="G904" s="32"/>
    </row>
    <row r="905" spans="7:7" x14ac:dyDescent="0.25">
      <c r="G905" s="32"/>
    </row>
    <row r="906" spans="7:7" x14ac:dyDescent="0.25">
      <c r="G906" s="32"/>
    </row>
    <row r="907" spans="7:7" x14ac:dyDescent="0.25">
      <c r="G907" s="32"/>
    </row>
    <row r="908" spans="7:7" x14ac:dyDescent="0.25">
      <c r="G908" s="32"/>
    </row>
    <row r="909" spans="7:7" x14ac:dyDescent="0.25">
      <c r="G909" s="32"/>
    </row>
    <row r="910" spans="7:7" x14ac:dyDescent="0.25">
      <c r="G910" s="32"/>
    </row>
    <row r="911" spans="7:7" x14ac:dyDescent="0.25">
      <c r="G911" s="32"/>
    </row>
    <row r="912" spans="7:7" x14ac:dyDescent="0.25">
      <c r="G912" s="32"/>
    </row>
    <row r="913" spans="7:7" x14ac:dyDescent="0.25">
      <c r="G913" s="32"/>
    </row>
    <row r="914" spans="7:7" x14ac:dyDescent="0.25">
      <c r="G914" s="32"/>
    </row>
    <row r="915" spans="7:7" x14ac:dyDescent="0.25">
      <c r="G915" s="32"/>
    </row>
    <row r="916" spans="7:7" x14ac:dyDescent="0.25">
      <c r="G916" s="32"/>
    </row>
    <row r="917" spans="7:7" x14ac:dyDescent="0.25">
      <c r="G917" s="32"/>
    </row>
    <row r="918" spans="7:7" x14ac:dyDescent="0.25">
      <c r="G918" s="32"/>
    </row>
    <row r="919" spans="7:7" x14ac:dyDescent="0.25">
      <c r="G919" s="32"/>
    </row>
    <row r="920" spans="7:7" x14ac:dyDescent="0.25">
      <c r="G920" s="32"/>
    </row>
    <row r="921" spans="7:7" x14ac:dyDescent="0.25">
      <c r="G921" s="32"/>
    </row>
    <row r="922" spans="7:7" x14ac:dyDescent="0.25">
      <c r="G922" s="32"/>
    </row>
    <row r="923" spans="7:7" x14ac:dyDescent="0.25">
      <c r="G923" s="32"/>
    </row>
    <row r="924" spans="7:7" x14ac:dyDescent="0.25">
      <c r="G924" s="32"/>
    </row>
    <row r="925" spans="7:7" x14ac:dyDescent="0.25">
      <c r="G925" s="32"/>
    </row>
    <row r="926" spans="7:7" x14ac:dyDescent="0.25">
      <c r="G926" s="32"/>
    </row>
    <row r="927" spans="7:7" x14ac:dyDescent="0.25">
      <c r="G927" s="32"/>
    </row>
    <row r="928" spans="7:7" x14ac:dyDescent="0.25">
      <c r="G928" s="32"/>
    </row>
    <row r="929" spans="7:7" x14ac:dyDescent="0.25">
      <c r="G929" s="32"/>
    </row>
    <row r="930" spans="7:7" x14ac:dyDescent="0.25">
      <c r="G930" s="32"/>
    </row>
    <row r="931" spans="7:7" x14ac:dyDescent="0.25">
      <c r="G931" s="32"/>
    </row>
    <row r="932" spans="7:7" x14ac:dyDescent="0.25">
      <c r="G932" s="32"/>
    </row>
    <row r="933" spans="7:7" x14ac:dyDescent="0.25">
      <c r="G933" s="32"/>
    </row>
  </sheetData>
  <mergeCells count="2">
    <mergeCell ref="D2:E2"/>
    <mergeCell ref="F2:I2"/>
  </mergeCells>
  <dataValidations count="1">
    <dataValidation type="list" allowBlank="1" showInputMessage="1" showErrorMessage="1" sqref="O12 F25" xr:uid="{2EAADDDA-3189-4E64-A538-755CE366A6D8}">
      <formula1>Edibles</formula1>
    </dataValidation>
  </dataValidations>
  <pageMargins left="0.25" right="0.25" top="0.75" bottom="0.75" header="0.3" footer="0.3"/>
  <pageSetup orientation="landscape"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66111C-A2BB-472B-BBFD-93BBD4B9603D}">
  <dimension ref="A1:H10"/>
  <sheetViews>
    <sheetView workbookViewId="0"/>
  </sheetViews>
  <sheetFormatPr defaultRowHeight="12.5" x14ac:dyDescent="0.25"/>
  <cols>
    <col min="4" max="4" width="12.08984375" bestFit="1" customWidth="1"/>
    <col min="5" max="5" width="6.26953125" bestFit="1" customWidth="1"/>
    <col min="6" max="6" width="6.36328125" bestFit="1" customWidth="1"/>
    <col min="7" max="7" width="7.08984375" bestFit="1" customWidth="1"/>
    <col min="8" max="8" width="5.1796875" bestFit="1" customWidth="1"/>
  </cols>
  <sheetData>
    <row r="1" spans="1:8" x14ac:dyDescent="0.25">
      <c r="A1" s="476" t="s">
        <v>504</v>
      </c>
      <c r="B1" s="477" t="s">
        <v>2257</v>
      </c>
    </row>
    <row r="3" spans="1:8" x14ac:dyDescent="0.25">
      <c r="A3" s="477"/>
      <c r="B3" s="477"/>
      <c r="C3" s="477"/>
      <c r="D3" s="477"/>
      <c r="E3" s="478" t="s">
        <v>518</v>
      </c>
      <c r="F3" s="479"/>
      <c r="G3" s="479"/>
      <c r="H3" s="479"/>
    </row>
    <row r="4" spans="1:8" ht="23" x14ac:dyDescent="0.25">
      <c r="A4" s="480" t="s">
        <v>507</v>
      </c>
      <c r="B4" s="480" t="s">
        <v>1</v>
      </c>
      <c r="C4" s="480" t="s">
        <v>2</v>
      </c>
      <c r="D4" s="480" t="s">
        <v>508</v>
      </c>
      <c r="E4" s="481" t="s">
        <v>519</v>
      </c>
      <c r="F4" s="482" t="s">
        <v>520</v>
      </c>
      <c r="G4" s="482" t="s">
        <v>515</v>
      </c>
      <c r="H4" s="482" t="s">
        <v>516</v>
      </c>
    </row>
    <row r="5" spans="1:8" x14ac:dyDescent="0.25">
      <c r="A5" s="477" t="s">
        <v>2217</v>
      </c>
      <c r="B5" s="477" t="s">
        <v>2220</v>
      </c>
      <c r="C5" s="477" t="s">
        <v>157</v>
      </c>
      <c r="D5" s="477" t="s">
        <v>1638</v>
      </c>
      <c r="E5" s="483"/>
      <c r="F5" s="515">
        <v>2</v>
      </c>
      <c r="G5" s="484">
        <v>37.4</v>
      </c>
      <c r="H5" s="484">
        <v>37.4</v>
      </c>
    </row>
    <row r="6" spans="1:8" x14ac:dyDescent="0.25">
      <c r="A6" s="477" t="s">
        <v>616</v>
      </c>
      <c r="B6" s="477" t="s">
        <v>263</v>
      </c>
      <c r="C6" s="477" t="s">
        <v>1992</v>
      </c>
      <c r="D6" s="477" t="s">
        <v>1736</v>
      </c>
      <c r="E6" s="485"/>
      <c r="F6" s="516">
        <v>2</v>
      </c>
      <c r="G6" s="486">
        <v>36.799999999999997</v>
      </c>
      <c r="H6" s="486">
        <v>36.799999999999997</v>
      </c>
    </row>
    <row r="7" spans="1:8" x14ac:dyDescent="0.25">
      <c r="A7" s="477" t="s">
        <v>537</v>
      </c>
      <c r="B7" s="477" t="s">
        <v>411</v>
      </c>
      <c r="C7" s="477" t="s">
        <v>114</v>
      </c>
      <c r="D7" s="477" t="s">
        <v>1736</v>
      </c>
      <c r="E7" s="485"/>
      <c r="F7" s="516">
        <v>2</v>
      </c>
      <c r="G7" s="486">
        <v>31.4</v>
      </c>
      <c r="H7" s="486">
        <v>31.4</v>
      </c>
    </row>
    <row r="8" spans="1:8" x14ac:dyDescent="0.25">
      <c r="A8" s="477" t="s">
        <v>2216</v>
      </c>
      <c r="B8" s="477" t="s">
        <v>114</v>
      </c>
      <c r="C8" s="477" t="s">
        <v>340</v>
      </c>
      <c r="D8" s="477" t="s">
        <v>1638</v>
      </c>
      <c r="E8" s="485"/>
      <c r="F8" s="516">
        <v>1</v>
      </c>
      <c r="G8" s="486">
        <v>19.899999999999999</v>
      </c>
      <c r="H8" s="486">
        <v>19.899999999999999</v>
      </c>
    </row>
    <row r="9" spans="1:8" x14ac:dyDescent="0.25">
      <c r="A9" s="487" t="s">
        <v>543</v>
      </c>
      <c r="B9" s="477" t="s">
        <v>177</v>
      </c>
      <c r="C9" s="477" t="s">
        <v>96</v>
      </c>
      <c r="D9" s="477" t="s">
        <v>1736</v>
      </c>
      <c r="E9" s="485"/>
      <c r="F9" s="516">
        <v>1</v>
      </c>
      <c r="G9" s="486">
        <v>19.100000000000001</v>
      </c>
      <c r="H9" s="486">
        <v>19.100000000000001</v>
      </c>
    </row>
    <row r="10" spans="1:8" x14ac:dyDescent="0.25">
      <c r="A10" s="487" t="s">
        <v>514</v>
      </c>
      <c r="B10" s="487"/>
      <c r="C10" s="487"/>
      <c r="D10" s="487"/>
      <c r="E10" s="488"/>
      <c r="F10" s="517">
        <v>8</v>
      </c>
      <c r="G10" s="489">
        <v>144.60000000000002</v>
      </c>
      <c r="H10" s="489">
        <v>144.60000000000002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D5442-E7B4-498D-B8D8-2FA347CC7C59}">
  <dimension ref="A1:H11"/>
  <sheetViews>
    <sheetView workbookViewId="0"/>
  </sheetViews>
  <sheetFormatPr defaultRowHeight="12.5" x14ac:dyDescent="0.25"/>
  <cols>
    <col min="4" max="4" width="12.08984375" bestFit="1" customWidth="1"/>
    <col min="5" max="5" width="6.26953125" bestFit="1" customWidth="1"/>
    <col min="6" max="6" width="6.36328125" bestFit="1" customWidth="1"/>
    <col min="7" max="7" width="7.08984375" bestFit="1" customWidth="1"/>
    <col min="8" max="8" width="5.1796875" bestFit="1" customWidth="1"/>
  </cols>
  <sheetData>
    <row r="1" spans="1:8" x14ac:dyDescent="0.25">
      <c r="A1" s="476" t="s">
        <v>504</v>
      </c>
      <c r="B1" s="477" t="s">
        <v>2265</v>
      </c>
    </row>
    <row r="3" spans="1:8" x14ac:dyDescent="0.25">
      <c r="A3" s="477"/>
      <c r="B3" s="477"/>
      <c r="C3" s="477"/>
      <c r="D3" s="477"/>
      <c r="E3" s="478" t="s">
        <v>518</v>
      </c>
      <c r="F3" s="479"/>
      <c r="G3" s="479"/>
      <c r="H3" s="479"/>
    </row>
    <row r="4" spans="1:8" ht="23" x14ac:dyDescent="0.25">
      <c r="A4" s="480" t="s">
        <v>507</v>
      </c>
      <c r="B4" s="480" t="s">
        <v>1</v>
      </c>
      <c r="C4" s="480" t="s">
        <v>2</v>
      </c>
      <c r="D4" s="480" t="s">
        <v>508</v>
      </c>
      <c r="E4" s="481" t="s">
        <v>519</v>
      </c>
      <c r="F4" s="482" t="s">
        <v>520</v>
      </c>
      <c r="G4" s="482" t="s">
        <v>515</v>
      </c>
      <c r="H4" s="482" t="s">
        <v>516</v>
      </c>
    </row>
    <row r="5" spans="1:8" x14ac:dyDescent="0.25">
      <c r="A5" s="477" t="s">
        <v>616</v>
      </c>
      <c r="B5" s="477" t="s">
        <v>263</v>
      </c>
      <c r="C5" s="477" t="s">
        <v>1992</v>
      </c>
      <c r="D5" s="477" t="s">
        <v>1736</v>
      </c>
      <c r="E5" s="483">
        <v>1</v>
      </c>
      <c r="F5" s="515">
        <v>2</v>
      </c>
      <c r="G5" s="484">
        <v>55.5</v>
      </c>
      <c r="H5" s="484">
        <v>55.5</v>
      </c>
    </row>
    <row r="6" spans="1:8" x14ac:dyDescent="0.25">
      <c r="A6" s="477" t="s">
        <v>2217</v>
      </c>
      <c r="B6" s="477" t="s">
        <v>2220</v>
      </c>
      <c r="C6" s="477" t="s">
        <v>157</v>
      </c>
      <c r="D6" s="477" t="s">
        <v>1638</v>
      </c>
      <c r="E6" s="485"/>
      <c r="F6" s="516">
        <v>2</v>
      </c>
      <c r="G6" s="486">
        <v>45.3</v>
      </c>
      <c r="H6" s="486">
        <v>45.3</v>
      </c>
    </row>
    <row r="7" spans="1:8" x14ac:dyDescent="0.25">
      <c r="A7" s="487" t="s">
        <v>543</v>
      </c>
      <c r="B7" s="477" t="s">
        <v>177</v>
      </c>
      <c r="C7" s="477" t="s">
        <v>96</v>
      </c>
      <c r="D7" s="477" t="s">
        <v>1736</v>
      </c>
      <c r="E7" s="485"/>
      <c r="F7" s="516">
        <v>2</v>
      </c>
      <c r="G7" s="486">
        <v>45.099999999999994</v>
      </c>
      <c r="H7" s="486">
        <v>45.099999999999994</v>
      </c>
    </row>
    <row r="8" spans="1:8" x14ac:dyDescent="0.25">
      <c r="A8" s="487" t="s">
        <v>588</v>
      </c>
      <c r="B8" s="477" t="s">
        <v>131</v>
      </c>
      <c r="C8" s="477" t="s">
        <v>274</v>
      </c>
      <c r="D8" s="477" t="s">
        <v>1736</v>
      </c>
      <c r="E8" s="485"/>
      <c r="F8" s="516">
        <v>1</v>
      </c>
      <c r="G8" s="486">
        <v>23</v>
      </c>
      <c r="H8" s="486">
        <v>23</v>
      </c>
    </row>
    <row r="9" spans="1:8" x14ac:dyDescent="0.25">
      <c r="A9" s="477" t="s">
        <v>2269</v>
      </c>
      <c r="B9" s="477" t="s">
        <v>2264</v>
      </c>
      <c r="C9" s="477" t="s">
        <v>366</v>
      </c>
      <c r="D9" s="477" t="s">
        <v>1638</v>
      </c>
      <c r="E9" s="485"/>
      <c r="F9" s="516"/>
      <c r="G9" s="486">
        <v>0</v>
      </c>
      <c r="H9" s="486">
        <v>0</v>
      </c>
    </row>
    <row r="10" spans="1:8" x14ac:dyDescent="0.25">
      <c r="A10" s="477" t="s">
        <v>2218</v>
      </c>
      <c r="B10" s="477" t="s">
        <v>99</v>
      </c>
      <c r="C10" s="477" t="s">
        <v>2221</v>
      </c>
      <c r="D10" s="477" t="s">
        <v>1638</v>
      </c>
      <c r="E10" s="485"/>
      <c r="F10" s="516"/>
      <c r="G10" s="486">
        <v>0</v>
      </c>
      <c r="H10" s="486">
        <v>0</v>
      </c>
    </row>
    <row r="11" spans="1:8" x14ac:dyDescent="0.25">
      <c r="A11" s="487" t="s">
        <v>514</v>
      </c>
      <c r="B11" s="487"/>
      <c r="C11" s="487"/>
      <c r="D11" s="487"/>
      <c r="E11" s="488">
        <v>1</v>
      </c>
      <c r="F11" s="517">
        <v>7</v>
      </c>
      <c r="G11" s="489">
        <v>168.9</v>
      </c>
      <c r="H11" s="489">
        <v>168.9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D2A96-9EB1-4A3F-AE38-24E9B66948CC}">
  <dimension ref="A1:H14"/>
  <sheetViews>
    <sheetView workbookViewId="0"/>
  </sheetViews>
  <sheetFormatPr defaultRowHeight="12.5" x14ac:dyDescent="0.25"/>
  <cols>
    <col min="4" max="4" width="12.08984375" bestFit="1" customWidth="1"/>
    <col min="5" max="5" width="6.26953125" bestFit="1" customWidth="1"/>
    <col min="6" max="6" width="6.36328125" bestFit="1" customWidth="1"/>
    <col min="7" max="7" width="7.08984375" bestFit="1" customWidth="1"/>
    <col min="8" max="8" width="5.1796875" bestFit="1" customWidth="1"/>
  </cols>
  <sheetData>
    <row r="1" spans="1:8" x14ac:dyDescent="0.25">
      <c r="A1" s="476" t="s">
        <v>504</v>
      </c>
      <c r="B1" s="477" t="s">
        <v>2267</v>
      </c>
    </row>
    <row r="3" spans="1:8" x14ac:dyDescent="0.25">
      <c r="A3" s="477"/>
      <c r="B3" s="477"/>
      <c r="C3" s="477"/>
      <c r="D3" s="477"/>
      <c r="E3" s="478" t="s">
        <v>518</v>
      </c>
      <c r="F3" s="479"/>
      <c r="G3" s="479"/>
      <c r="H3" s="479"/>
    </row>
    <row r="4" spans="1:8" ht="23" x14ac:dyDescent="0.25">
      <c r="A4" s="480" t="s">
        <v>507</v>
      </c>
      <c r="B4" s="480" t="s">
        <v>1</v>
      </c>
      <c r="C4" s="480" t="s">
        <v>2</v>
      </c>
      <c r="D4" s="480" t="s">
        <v>508</v>
      </c>
      <c r="E4" s="481" t="s">
        <v>519</v>
      </c>
      <c r="F4" s="482" t="s">
        <v>520</v>
      </c>
      <c r="G4" s="482" t="s">
        <v>515</v>
      </c>
      <c r="H4" s="482" t="s">
        <v>516</v>
      </c>
    </row>
    <row r="5" spans="1:8" x14ac:dyDescent="0.25">
      <c r="A5" s="477" t="s">
        <v>1421</v>
      </c>
      <c r="B5" s="477" t="s">
        <v>975</v>
      </c>
      <c r="C5" s="477" t="s">
        <v>2256</v>
      </c>
      <c r="D5" s="477" t="s">
        <v>1736</v>
      </c>
      <c r="E5" s="483"/>
      <c r="F5" s="515">
        <v>6</v>
      </c>
      <c r="G5" s="484">
        <v>56.6</v>
      </c>
      <c r="H5" s="484">
        <v>56.6</v>
      </c>
    </row>
    <row r="6" spans="1:8" x14ac:dyDescent="0.25">
      <c r="A6" s="477" t="s">
        <v>2269</v>
      </c>
      <c r="B6" s="477" t="s">
        <v>2264</v>
      </c>
      <c r="C6" s="477" t="s">
        <v>366</v>
      </c>
      <c r="D6" s="477" t="s">
        <v>1638</v>
      </c>
      <c r="E6" s="485"/>
      <c r="F6" s="516">
        <v>2</v>
      </c>
      <c r="G6" s="486">
        <v>19.399999999999999</v>
      </c>
      <c r="H6" s="486">
        <v>19.399999999999999</v>
      </c>
    </row>
    <row r="7" spans="1:8" x14ac:dyDescent="0.25">
      <c r="A7" s="477" t="s">
        <v>2216</v>
      </c>
      <c r="B7" s="477" t="s">
        <v>114</v>
      </c>
      <c r="C7" s="477" t="s">
        <v>340</v>
      </c>
      <c r="D7" s="477" t="s">
        <v>1638</v>
      </c>
      <c r="E7" s="485"/>
      <c r="F7" s="516">
        <v>2</v>
      </c>
      <c r="G7" s="486">
        <v>17</v>
      </c>
      <c r="H7" s="486">
        <v>17</v>
      </c>
    </row>
    <row r="8" spans="1:8" x14ac:dyDescent="0.25">
      <c r="A8" s="477" t="s">
        <v>2217</v>
      </c>
      <c r="B8" s="477" t="s">
        <v>2220</v>
      </c>
      <c r="C8" s="477" t="s">
        <v>157</v>
      </c>
      <c r="D8" s="477" t="s">
        <v>1638</v>
      </c>
      <c r="E8" s="485"/>
      <c r="F8" s="516">
        <v>2</v>
      </c>
      <c r="G8" s="486">
        <v>15.4</v>
      </c>
      <c r="H8" s="486">
        <v>15.4</v>
      </c>
    </row>
    <row r="9" spans="1:8" x14ac:dyDescent="0.25">
      <c r="A9" s="477" t="s">
        <v>537</v>
      </c>
      <c r="B9" s="477" t="s">
        <v>411</v>
      </c>
      <c r="C9" s="477" t="s">
        <v>114</v>
      </c>
      <c r="D9" s="477" t="s">
        <v>1736</v>
      </c>
      <c r="E9" s="485"/>
      <c r="F9" s="516">
        <v>2</v>
      </c>
      <c r="G9" s="486">
        <v>14.3</v>
      </c>
      <c r="H9" s="486">
        <v>14.3</v>
      </c>
    </row>
    <row r="10" spans="1:8" x14ac:dyDescent="0.25">
      <c r="A10" s="477" t="s">
        <v>2215</v>
      </c>
      <c r="B10" s="477" t="s">
        <v>1278</v>
      </c>
      <c r="C10" s="477" t="s">
        <v>390</v>
      </c>
      <c r="D10" s="477" t="s">
        <v>1638</v>
      </c>
      <c r="E10" s="485"/>
      <c r="F10" s="516">
        <v>2</v>
      </c>
      <c r="G10" s="486">
        <v>13.6</v>
      </c>
      <c r="H10" s="486">
        <v>13.6</v>
      </c>
    </row>
    <row r="11" spans="1:8" x14ac:dyDescent="0.25">
      <c r="A11" s="477" t="s">
        <v>2218</v>
      </c>
      <c r="B11" s="477" t="s">
        <v>99</v>
      </c>
      <c r="C11" s="477" t="s">
        <v>2221</v>
      </c>
      <c r="D11" s="477" t="s">
        <v>1638</v>
      </c>
      <c r="E11" s="485"/>
      <c r="F11" s="516">
        <v>1</v>
      </c>
      <c r="G11" s="486">
        <v>9.8000000000000007</v>
      </c>
      <c r="H11" s="486">
        <v>9.8000000000000007</v>
      </c>
    </row>
    <row r="12" spans="1:8" x14ac:dyDescent="0.25">
      <c r="A12" s="477" t="s">
        <v>2261</v>
      </c>
      <c r="B12" s="477" t="s">
        <v>2262</v>
      </c>
      <c r="C12" s="477" t="s">
        <v>2263</v>
      </c>
      <c r="D12" s="477" t="s">
        <v>1638</v>
      </c>
      <c r="E12" s="485"/>
      <c r="F12" s="516">
        <v>1</v>
      </c>
      <c r="G12" s="486">
        <v>9.5</v>
      </c>
      <c r="H12" s="486">
        <v>9.5</v>
      </c>
    </row>
    <row r="13" spans="1:8" x14ac:dyDescent="0.25">
      <c r="A13" s="477" t="s">
        <v>732</v>
      </c>
      <c r="B13" s="477" t="s">
        <v>266</v>
      </c>
      <c r="C13" s="477" t="s">
        <v>267</v>
      </c>
      <c r="D13" s="477" t="s">
        <v>1736</v>
      </c>
      <c r="E13" s="485"/>
      <c r="F13" s="516">
        <v>1</v>
      </c>
      <c r="G13" s="486">
        <v>6</v>
      </c>
      <c r="H13" s="486">
        <v>6</v>
      </c>
    </row>
    <row r="14" spans="1:8" x14ac:dyDescent="0.25">
      <c r="A14" s="487" t="s">
        <v>514</v>
      </c>
      <c r="B14" s="487"/>
      <c r="C14" s="487"/>
      <c r="D14" s="487"/>
      <c r="E14" s="488"/>
      <c r="F14" s="517">
        <v>19</v>
      </c>
      <c r="G14" s="489">
        <v>161.59999999999997</v>
      </c>
      <c r="H14" s="489">
        <v>161.59999999999997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09827B-7BE5-474F-A0C9-B5B85E33BE49}">
  <dimension ref="A1:H16"/>
  <sheetViews>
    <sheetView workbookViewId="0"/>
  </sheetViews>
  <sheetFormatPr defaultRowHeight="12.5" x14ac:dyDescent="0.25"/>
  <cols>
    <col min="4" max="4" width="12.08984375" bestFit="1" customWidth="1"/>
    <col min="5" max="5" width="6.26953125" bestFit="1" customWidth="1"/>
    <col min="6" max="6" width="6.36328125" bestFit="1" customWidth="1"/>
    <col min="7" max="7" width="7.08984375" bestFit="1" customWidth="1"/>
    <col min="8" max="8" width="5.1796875" bestFit="1" customWidth="1"/>
  </cols>
  <sheetData>
    <row r="1" spans="1:8" x14ac:dyDescent="0.25">
      <c r="A1" s="476" t="s">
        <v>504</v>
      </c>
      <c r="B1" s="477" t="s">
        <v>504</v>
      </c>
    </row>
    <row r="3" spans="1:8" x14ac:dyDescent="0.25">
      <c r="A3" s="477"/>
      <c r="B3" s="477"/>
      <c r="C3" s="477"/>
      <c r="D3" s="477"/>
      <c r="E3" s="478" t="s">
        <v>518</v>
      </c>
      <c r="F3" s="479"/>
      <c r="G3" s="479"/>
      <c r="H3" s="479"/>
    </row>
    <row r="4" spans="1:8" ht="23" x14ac:dyDescent="0.25">
      <c r="A4" s="480" t="s">
        <v>507</v>
      </c>
      <c r="B4" s="480" t="s">
        <v>1</v>
      </c>
      <c r="C4" s="480" t="s">
        <v>2</v>
      </c>
      <c r="D4" s="480" t="s">
        <v>508</v>
      </c>
      <c r="E4" s="481" t="s">
        <v>519</v>
      </c>
      <c r="F4" s="482" t="s">
        <v>520</v>
      </c>
      <c r="G4" s="482" t="s">
        <v>515</v>
      </c>
      <c r="H4" s="482" t="s">
        <v>516</v>
      </c>
    </row>
    <row r="5" spans="1:8" x14ac:dyDescent="0.25">
      <c r="A5" s="477" t="s">
        <v>2216</v>
      </c>
      <c r="B5" s="477" t="s">
        <v>114</v>
      </c>
      <c r="C5" s="477" t="s">
        <v>340</v>
      </c>
      <c r="D5" s="477" t="s">
        <v>1638</v>
      </c>
      <c r="E5" s="483">
        <v>1</v>
      </c>
      <c r="F5" s="515"/>
      <c r="G5" s="484">
        <v>8.1999999999999993</v>
      </c>
      <c r="H5" s="484">
        <v>8.1999999999999993</v>
      </c>
    </row>
    <row r="6" spans="1:8" x14ac:dyDescent="0.25">
      <c r="A6" s="477" t="s">
        <v>2260</v>
      </c>
      <c r="B6" s="477" t="s">
        <v>321</v>
      </c>
      <c r="C6" s="477" t="s">
        <v>87</v>
      </c>
      <c r="D6" s="477" t="s">
        <v>1638</v>
      </c>
      <c r="E6" s="485">
        <v>3</v>
      </c>
      <c r="F6" s="516"/>
      <c r="G6" s="486">
        <v>6.1</v>
      </c>
      <c r="H6" s="486">
        <v>6.1</v>
      </c>
    </row>
    <row r="7" spans="1:8" x14ac:dyDescent="0.25">
      <c r="A7" s="477" t="s">
        <v>2215</v>
      </c>
      <c r="B7" s="477" t="s">
        <v>1278</v>
      </c>
      <c r="C7" s="477" t="s">
        <v>390</v>
      </c>
      <c r="D7" s="477" t="s">
        <v>1638</v>
      </c>
      <c r="E7" s="485">
        <v>1</v>
      </c>
      <c r="F7" s="516"/>
      <c r="G7" s="486">
        <v>2.8</v>
      </c>
      <c r="H7" s="486">
        <v>2.8</v>
      </c>
    </row>
    <row r="8" spans="1:8" x14ac:dyDescent="0.25">
      <c r="A8" s="487" t="s">
        <v>588</v>
      </c>
      <c r="B8" s="477" t="s">
        <v>131</v>
      </c>
      <c r="C8" s="477" t="s">
        <v>274</v>
      </c>
      <c r="D8" s="477" t="s">
        <v>1736</v>
      </c>
      <c r="E8" s="485"/>
      <c r="F8" s="516"/>
      <c r="G8" s="486">
        <v>0</v>
      </c>
      <c r="H8" s="486">
        <v>0</v>
      </c>
    </row>
    <row r="9" spans="1:8" x14ac:dyDescent="0.25">
      <c r="A9" s="477" t="s">
        <v>2261</v>
      </c>
      <c r="B9" s="477" t="s">
        <v>2262</v>
      </c>
      <c r="C9" s="477" t="s">
        <v>2263</v>
      </c>
      <c r="D9" s="477" t="s">
        <v>1638</v>
      </c>
      <c r="E9" s="485"/>
      <c r="F9" s="516"/>
      <c r="G9" s="486">
        <v>0</v>
      </c>
      <c r="H9" s="486">
        <v>0</v>
      </c>
    </row>
    <row r="10" spans="1:8" x14ac:dyDescent="0.25">
      <c r="A10" s="487" t="s">
        <v>543</v>
      </c>
      <c r="B10" s="477" t="s">
        <v>177</v>
      </c>
      <c r="C10" s="477" t="s">
        <v>96</v>
      </c>
      <c r="D10" s="477" t="s">
        <v>1736</v>
      </c>
      <c r="E10" s="485"/>
      <c r="F10" s="516"/>
      <c r="G10" s="486">
        <v>0</v>
      </c>
      <c r="H10" s="486">
        <v>0</v>
      </c>
    </row>
    <row r="11" spans="1:8" x14ac:dyDescent="0.25">
      <c r="A11" s="477" t="s">
        <v>732</v>
      </c>
      <c r="B11" s="477" t="s">
        <v>266</v>
      </c>
      <c r="C11" s="477" t="s">
        <v>267</v>
      </c>
      <c r="D11" s="477" t="s">
        <v>1736</v>
      </c>
      <c r="E11" s="485"/>
      <c r="F11" s="516"/>
      <c r="G11" s="486">
        <v>0</v>
      </c>
      <c r="H11" s="486">
        <v>0</v>
      </c>
    </row>
    <row r="12" spans="1:8" x14ac:dyDescent="0.25">
      <c r="A12" s="477" t="s">
        <v>1421</v>
      </c>
      <c r="B12" s="477" t="s">
        <v>975</v>
      </c>
      <c r="C12" s="477" t="s">
        <v>2256</v>
      </c>
      <c r="D12" s="477" t="s">
        <v>1736</v>
      </c>
      <c r="E12" s="485"/>
      <c r="F12" s="516"/>
      <c r="G12" s="486">
        <v>0</v>
      </c>
      <c r="H12" s="486">
        <v>0</v>
      </c>
    </row>
    <row r="13" spans="1:8" x14ac:dyDescent="0.25">
      <c r="A13" s="487" t="s">
        <v>586</v>
      </c>
      <c r="B13" s="477" t="s">
        <v>82</v>
      </c>
      <c r="C13" s="477" t="s">
        <v>373</v>
      </c>
      <c r="D13" s="477" t="s">
        <v>1736</v>
      </c>
      <c r="E13" s="485"/>
      <c r="F13" s="516"/>
      <c r="G13" s="486">
        <v>0</v>
      </c>
      <c r="H13" s="486">
        <v>0</v>
      </c>
    </row>
    <row r="14" spans="1:8" x14ac:dyDescent="0.25">
      <c r="A14" s="477" t="s">
        <v>537</v>
      </c>
      <c r="B14" s="477" t="s">
        <v>411</v>
      </c>
      <c r="C14" s="477" t="s">
        <v>114</v>
      </c>
      <c r="D14" s="477" t="s">
        <v>1736</v>
      </c>
      <c r="E14" s="485"/>
      <c r="F14" s="516"/>
      <c r="G14" s="486">
        <v>0</v>
      </c>
      <c r="H14" s="486">
        <v>0</v>
      </c>
    </row>
    <row r="15" spans="1:8" x14ac:dyDescent="0.25">
      <c r="A15" s="477" t="s">
        <v>2218</v>
      </c>
      <c r="B15" s="477" t="s">
        <v>99</v>
      </c>
      <c r="C15" s="477" t="s">
        <v>2221</v>
      </c>
      <c r="D15" s="477" t="s">
        <v>1638</v>
      </c>
      <c r="E15" s="485"/>
      <c r="F15" s="516"/>
      <c r="G15" s="486">
        <v>0</v>
      </c>
      <c r="H15" s="486">
        <v>0</v>
      </c>
    </row>
    <row r="16" spans="1:8" x14ac:dyDescent="0.25">
      <c r="A16" s="487" t="s">
        <v>514</v>
      </c>
      <c r="B16" s="487"/>
      <c r="C16" s="487"/>
      <c r="D16" s="487"/>
      <c r="E16" s="488">
        <v>5</v>
      </c>
      <c r="F16" s="517"/>
      <c r="G16" s="489">
        <v>17.099999999999998</v>
      </c>
      <c r="H16" s="489">
        <v>17.099999999999998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337A30-BEDC-457B-8C2C-78F963E24D90}">
  <dimension ref="A2:I933"/>
  <sheetViews>
    <sheetView zoomScaleNormal="100" zoomScaleSheetLayoutView="75" workbookViewId="0">
      <selection activeCell="A2" sqref="A2:I29"/>
    </sheetView>
  </sheetViews>
  <sheetFormatPr defaultColWidth="10.54296875" defaultRowHeight="11.5" x14ac:dyDescent="0.25"/>
  <cols>
    <col min="1" max="1" width="17.54296875" style="1" customWidth="1"/>
    <col min="2" max="2" width="15.81640625" style="1" customWidth="1"/>
    <col min="3" max="3" width="17.54296875" style="1" bestFit="1" customWidth="1"/>
    <col min="4" max="4" width="17" style="1" bestFit="1" customWidth="1"/>
    <col min="5" max="5" width="6.26953125" style="1" bestFit="1" customWidth="1"/>
    <col min="6" max="6" width="6.26953125" style="29" bestFit="1" customWidth="1"/>
    <col min="7" max="7" width="7.08984375" style="30" bestFit="1" customWidth="1"/>
    <col min="8" max="8" width="5.1796875" style="8" bestFit="1" customWidth="1"/>
    <col min="9" max="9" width="5.1796875" style="31" bestFit="1" customWidth="1"/>
    <col min="10" max="10" width="10.54296875" style="1"/>
    <col min="11" max="11" width="18.81640625" style="1" customWidth="1"/>
    <col min="12" max="16384" width="10.54296875" style="1"/>
  </cols>
  <sheetData>
    <row r="2" spans="1:9" x14ac:dyDescent="0.25">
      <c r="D2" s="539" t="s">
        <v>1717</v>
      </c>
      <c r="E2" s="539"/>
      <c r="F2" s="525" t="str">
        <f>Individuals!F2</f>
        <v>Gus Day 3</v>
      </c>
      <c r="G2" s="526"/>
      <c r="H2" s="526"/>
      <c r="I2" s="526"/>
    </row>
    <row r="3" spans="1:9" x14ac:dyDescent="0.25">
      <c r="A3" s="476" t="s">
        <v>504</v>
      </c>
      <c r="B3" s="477" t="s">
        <v>1601</v>
      </c>
      <c r="C3" s="33"/>
      <c r="G3" s="32"/>
    </row>
    <row r="4" spans="1:9" x14ac:dyDescent="0.25">
      <c r="G4" s="32"/>
    </row>
    <row r="5" spans="1:9" s="34" customFormat="1" ht="12.5" x14ac:dyDescent="0.25">
      <c r="A5" s="477"/>
      <c r="B5" s="477"/>
      <c r="C5" s="477"/>
      <c r="D5" s="477"/>
      <c r="E5" s="478" t="s">
        <v>518</v>
      </c>
      <c r="F5" s="479"/>
      <c r="G5" s="479"/>
      <c r="H5" s="479"/>
      <c r="I5"/>
    </row>
    <row r="6" spans="1:9" s="35" customFormat="1" ht="34.5" x14ac:dyDescent="0.25">
      <c r="A6" s="480" t="s">
        <v>507</v>
      </c>
      <c r="B6" s="480" t="s">
        <v>1</v>
      </c>
      <c r="C6" s="480" t="s">
        <v>2</v>
      </c>
      <c r="D6" s="480" t="s">
        <v>508</v>
      </c>
      <c r="E6" s="481" t="s">
        <v>519</v>
      </c>
      <c r="F6" s="482" t="s">
        <v>520</v>
      </c>
      <c r="G6" s="482" t="s">
        <v>515</v>
      </c>
      <c r="H6" s="482" t="s">
        <v>516</v>
      </c>
      <c r="I6"/>
    </row>
    <row r="7" spans="1:9" ht="12.5" x14ac:dyDescent="0.25">
      <c r="A7" s="477" t="s">
        <v>2217</v>
      </c>
      <c r="B7" s="477" t="s">
        <v>2220</v>
      </c>
      <c r="C7" s="477" t="s">
        <v>157</v>
      </c>
      <c r="D7" s="477" t="s">
        <v>1638</v>
      </c>
      <c r="E7" s="483"/>
      <c r="F7" s="515">
        <v>6</v>
      </c>
      <c r="G7" s="484">
        <v>98.1</v>
      </c>
      <c r="H7" s="484">
        <v>98.1</v>
      </c>
      <c r="I7"/>
    </row>
    <row r="8" spans="1:9" ht="12.5" x14ac:dyDescent="0.25">
      <c r="A8" s="477" t="s">
        <v>616</v>
      </c>
      <c r="B8" s="477" t="s">
        <v>263</v>
      </c>
      <c r="C8" s="477" t="s">
        <v>1992</v>
      </c>
      <c r="D8" s="477" t="s">
        <v>1736</v>
      </c>
      <c r="E8" s="485">
        <v>1</v>
      </c>
      <c r="F8" s="516">
        <v>4</v>
      </c>
      <c r="G8" s="486">
        <v>92.3</v>
      </c>
      <c r="H8" s="486">
        <v>92.3</v>
      </c>
      <c r="I8"/>
    </row>
    <row r="9" spans="1:9" ht="12.5" x14ac:dyDescent="0.25">
      <c r="A9" s="487" t="s">
        <v>543</v>
      </c>
      <c r="B9" s="477" t="s">
        <v>177</v>
      </c>
      <c r="C9" s="477" t="s">
        <v>96</v>
      </c>
      <c r="D9" s="477" t="s">
        <v>1736</v>
      </c>
      <c r="E9" s="485"/>
      <c r="F9" s="516">
        <v>3</v>
      </c>
      <c r="G9" s="486">
        <v>64.2</v>
      </c>
      <c r="H9" s="486">
        <v>64.2</v>
      </c>
      <c r="I9"/>
    </row>
    <row r="10" spans="1:9" ht="12.5" x14ac:dyDescent="0.25">
      <c r="A10" s="477" t="s">
        <v>1421</v>
      </c>
      <c r="B10" s="477" t="s">
        <v>975</v>
      </c>
      <c r="C10" s="477" t="s">
        <v>2256</v>
      </c>
      <c r="D10" s="477" t="s">
        <v>1736</v>
      </c>
      <c r="E10" s="485"/>
      <c r="F10" s="516">
        <v>6</v>
      </c>
      <c r="G10" s="486">
        <v>56.6</v>
      </c>
      <c r="H10" s="486">
        <v>56.6</v>
      </c>
      <c r="I10"/>
    </row>
    <row r="11" spans="1:9" ht="12.5" x14ac:dyDescent="0.25">
      <c r="A11" s="477" t="s">
        <v>537</v>
      </c>
      <c r="B11" s="477" t="s">
        <v>411</v>
      </c>
      <c r="C11" s="477" t="s">
        <v>114</v>
      </c>
      <c r="D11" s="477" t="s">
        <v>1736</v>
      </c>
      <c r="E11" s="485"/>
      <c r="F11" s="516">
        <v>4</v>
      </c>
      <c r="G11" s="486">
        <v>45.7</v>
      </c>
      <c r="H11" s="486">
        <v>45.7</v>
      </c>
      <c r="I11"/>
    </row>
    <row r="12" spans="1:9" ht="12.5" x14ac:dyDescent="0.25">
      <c r="A12" s="477" t="s">
        <v>2216</v>
      </c>
      <c r="B12" s="477" t="s">
        <v>114</v>
      </c>
      <c r="C12" s="477" t="s">
        <v>340</v>
      </c>
      <c r="D12" s="477" t="s">
        <v>1638</v>
      </c>
      <c r="E12" s="485">
        <v>1</v>
      </c>
      <c r="F12" s="516">
        <v>3</v>
      </c>
      <c r="G12" s="486">
        <v>45.099999999999994</v>
      </c>
      <c r="H12" s="486">
        <v>45.099999999999994</v>
      </c>
      <c r="I12"/>
    </row>
    <row r="13" spans="1:9" ht="12.5" x14ac:dyDescent="0.25">
      <c r="A13" s="487" t="s">
        <v>588</v>
      </c>
      <c r="B13" s="477" t="s">
        <v>131</v>
      </c>
      <c r="C13" s="477" t="s">
        <v>274</v>
      </c>
      <c r="D13" s="477" t="s">
        <v>1736</v>
      </c>
      <c r="E13" s="485"/>
      <c r="F13" s="516">
        <v>1</v>
      </c>
      <c r="G13" s="486">
        <v>23</v>
      </c>
      <c r="H13" s="486">
        <v>23</v>
      </c>
      <c r="I13"/>
    </row>
    <row r="14" spans="1:9" ht="12.5" x14ac:dyDescent="0.25">
      <c r="A14" s="477" t="s">
        <v>2269</v>
      </c>
      <c r="B14" s="477" t="s">
        <v>2264</v>
      </c>
      <c r="C14" s="477" t="s">
        <v>366</v>
      </c>
      <c r="D14" s="477" t="s">
        <v>1638</v>
      </c>
      <c r="E14" s="485"/>
      <c r="F14" s="516">
        <v>2</v>
      </c>
      <c r="G14" s="486">
        <v>19.399999999999999</v>
      </c>
      <c r="H14" s="486">
        <v>19.399999999999999</v>
      </c>
      <c r="I14"/>
    </row>
    <row r="15" spans="1:9" ht="12.5" x14ac:dyDescent="0.25">
      <c r="A15" s="477" t="s">
        <v>2215</v>
      </c>
      <c r="B15" s="477" t="s">
        <v>1278</v>
      </c>
      <c r="C15" s="477" t="s">
        <v>390</v>
      </c>
      <c r="D15" s="477" t="s">
        <v>1638</v>
      </c>
      <c r="E15" s="485">
        <v>1</v>
      </c>
      <c r="F15" s="516">
        <v>2</v>
      </c>
      <c r="G15" s="486">
        <v>16.399999999999999</v>
      </c>
      <c r="H15" s="486">
        <v>16.399999999999999</v>
      </c>
      <c r="I15"/>
    </row>
    <row r="16" spans="1:9" ht="12.5" x14ac:dyDescent="0.25">
      <c r="A16" s="477" t="s">
        <v>2218</v>
      </c>
      <c r="B16" s="477" t="s">
        <v>99</v>
      </c>
      <c r="C16" s="477" t="s">
        <v>2221</v>
      </c>
      <c r="D16" s="477" t="s">
        <v>1638</v>
      </c>
      <c r="E16" s="485"/>
      <c r="F16" s="516">
        <v>1</v>
      </c>
      <c r="G16" s="486">
        <v>9.8000000000000007</v>
      </c>
      <c r="H16" s="486">
        <v>9.8000000000000007</v>
      </c>
      <c r="I16"/>
    </row>
    <row r="17" spans="1:9" ht="12.5" x14ac:dyDescent="0.25">
      <c r="A17" s="477" t="s">
        <v>2261</v>
      </c>
      <c r="B17" s="477" t="s">
        <v>2262</v>
      </c>
      <c r="C17" s="477" t="s">
        <v>2263</v>
      </c>
      <c r="D17" s="477" t="s">
        <v>1638</v>
      </c>
      <c r="E17" s="485"/>
      <c r="F17" s="516">
        <v>1</v>
      </c>
      <c r="G17" s="486">
        <v>9.5</v>
      </c>
      <c r="H17" s="486">
        <v>9.5</v>
      </c>
      <c r="I17"/>
    </row>
    <row r="18" spans="1:9" s="47" customFormat="1" ht="12.5" x14ac:dyDescent="0.25">
      <c r="A18" s="477" t="s">
        <v>2260</v>
      </c>
      <c r="B18" s="477" t="s">
        <v>321</v>
      </c>
      <c r="C18" s="477" t="s">
        <v>87</v>
      </c>
      <c r="D18" s="477" t="s">
        <v>1638</v>
      </c>
      <c r="E18" s="485">
        <v>3</v>
      </c>
      <c r="F18" s="516"/>
      <c r="G18" s="486">
        <v>6.1</v>
      </c>
      <c r="H18" s="486">
        <v>6.1</v>
      </c>
      <c r="I18"/>
    </row>
    <row r="19" spans="1:9" ht="12.5" x14ac:dyDescent="0.25">
      <c r="A19" s="477" t="s">
        <v>732</v>
      </c>
      <c r="B19" s="477" t="s">
        <v>266</v>
      </c>
      <c r="C19" s="477" t="s">
        <v>267</v>
      </c>
      <c r="D19" s="477" t="s">
        <v>1736</v>
      </c>
      <c r="E19" s="485"/>
      <c r="F19" s="516">
        <v>1</v>
      </c>
      <c r="G19" s="486">
        <v>6</v>
      </c>
      <c r="H19" s="486">
        <v>6</v>
      </c>
      <c r="I19"/>
    </row>
    <row r="20" spans="1:9" ht="12.5" x14ac:dyDescent="0.25">
      <c r="A20" s="487" t="s">
        <v>586</v>
      </c>
      <c r="B20" s="477" t="s">
        <v>82</v>
      </c>
      <c r="C20" s="477" t="s">
        <v>373</v>
      </c>
      <c r="D20" s="477" t="s">
        <v>1736</v>
      </c>
      <c r="E20" s="485"/>
      <c r="F20" s="516"/>
      <c r="G20" s="486">
        <v>0</v>
      </c>
      <c r="H20" s="486">
        <v>0</v>
      </c>
      <c r="I20"/>
    </row>
    <row r="21" spans="1:9" ht="12.5" x14ac:dyDescent="0.25">
      <c r="A21" s="487" t="s">
        <v>514</v>
      </c>
      <c r="B21" s="487"/>
      <c r="C21" s="487"/>
      <c r="D21" s="487"/>
      <c r="E21" s="488">
        <v>6</v>
      </c>
      <c r="F21" s="517">
        <v>34</v>
      </c>
      <c r="G21" s="489">
        <v>492.20000000000005</v>
      </c>
      <c r="H21" s="489">
        <v>492.20000000000005</v>
      </c>
      <c r="I21"/>
    </row>
    <row r="22" spans="1:9" ht="13" thickBot="1" x14ac:dyDescent="0.3">
      <c r="A22"/>
      <c r="B22" s="291"/>
      <c r="C22" s="291"/>
      <c r="D22" s="291"/>
      <c r="E22"/>
      <c r="F22"/>
      <c r="G22"/>
      <c r="H22"/>
      <c r="I22"/>
    </row>
    <row r="23" spans="1:9" ht="13.5" thickTop="1" x14ac:dyDescent="0.3">
      <c r="A23" s="466" t="s">
        <v>1736</v>
      </c>
      <c r="B23" s="467">
        <v>20</v>
      </c>
      <c r="C23" s="468">
        <v>287.8</v>
      </c>
      <c r="D23" s="290"/>
      <c r="F23" s="1"/>
      <c r="G23"/>
      <c r="H23"/>
      <c r="I23"/>
    </row>
    <row r="24" spans="1:9" ht="13.5" thickBot="1" x14ac:dyDescent="0.35">
      <c r="A24" s="286" t="s">
        <v>1638</v>
      </c>
      <c r="B24" s="262">
        <v>17</v>
      </c>
      <c r="C24" s="287">
        <v>198.3</v>
      </c>
      <c r="D24" s="263"/>
      <c r="E24" s="263"/>
      <c r="F24" s="263"/>
      <c r="G24"/>
      <c r="H24"/>
      <c r="I24"/>
    </row>
    <row r="25" spans="1:9" ht="14" thickTop="1" thickBot="1" x14ac:dyDescent="0.35">
      <c r="A25" s="272"/>
      <c r="B25" s="273"/>
      <c r="C25" s="273"/>
      <c r="D25" s="273"/>
      <c r="E25" s="273"/>
      <c r="F25" s="270"/>
      <c r="G25" s="265"/>
      <c r="H25" s="270"/>
      <c r="I25" s="274"/>
    </row>
    <row r="26" spans="1:9" ht="13.5" thickBot="1" x14ac:dyDescent="0.35">
      <c r="A26" s="322" t="s">
        <v>1734</v>
      </c>
      <c r="B26" s="322" t="s">
        <v>263</v>
      </c>
      <c r="C26" s="322" t="s">
        <v>1992</v>
      </c>
      <c r="D26" s="322" t="s">
        <v>19</v>
      </c>
      <c r="E26" s="474">
        <v>13</v>
      </c>
      <c r="F26" s="265"/>
      <c r="G26" s="270"/>
      <c r="H26" s="274"/>
      <c r="I26" s="3"/>
    </row>
    <row r="27" spans="1:9" ht="13.5" thickBot="1" x14ac:dyDescent="0.35">
      <c r="A27" s="322" t="s">
        <v>1735</v>
      </c>
      <c r="B27" s="322" t="s">
        <v>2220</v>
      </c>
      <c r="C27" s="322" t="s">
        <v>157</v>
      </c>
      <c r="D27" s="322" t="s">
        <v>1354</v>
      </c>
      <c r="E27" s="471">
        <v>23.6</v>
      </c>
      <c r="F27" s="30"/>
      <c r="G27" s="263"/>
      <c r="H27" s="272"/>
      <c r="I27" s="1"/>
    </row>
    <row r="28" spans="1:9" ht="13.5" thickBot="1" x14ac:dyDescent="0.35">
      <c r="A28" s="322" t="s">
        <v>1968</v>
      </c>
      <c r="B28" s="322" t="s">
        <v>2220</v>
      </c>
      <c r="C28" s="322" t="s">
        <v>157</v>
      </c>
      <c r="D28" s="322"/>
      <c r="E28" s="471">
        <v>6</v>
      </c>
      <c r="F28" s="30"/>
      <c r="G28" s="263"/>
      <c r="H28" s="272"/>
      <c r="I28" s="1"/>
    </row>
    <row r="29" spans="1:9" ht="13" thickBot="1" x14ac:dyDescent="0.3">
      <c r="A29" s="472" t="s">
        <v>1968</v>
      </c>
      <c r="B29" s="472" t="s">
        <v>975</v>
      </c>
      <c r="C29" s="472" t="s">
        <v>2256</v>
      </c>
      <c r="D29" s="472"/>
      <c r="E29" s="473">
        <v>6</v>
      </c>
      <c r="F29"/>
      <c r="G29"/>
      <c r="H29"/>
      <c r="I29" s="1"/>
    </row>
    <row r="30" spans="1:9" ht="12.5" x14ac:dyDescent="0.25">
      <c r="A30"/>
      <c r="B30"/>
      <c r="C30"/>
      <c r="D30"/>
      <c r="E30"/>
      <c r="F30"/>
      <c r="G30"/>
      <c r="H30"/>
      <c r="I30"/>
    </row>
    <row r="31" spans="1:9" ht="12.5" x14ac:dyDescent="0.25">
      <c r="A31"/>
      <c r="B31"/>
      <c r="C31"/>
      <c r="D31"/>
      <c r="E31"/>
      <c r="F31"/>
      <c r="G31"/>
      <c r="H31"/>
      <c r="I31"/>
    </row>
    <row r="32" spans="1:9" ht="12.5" x14ac:dyDescent="0.25">
      <c r="A32"/>
      <c r="B32"/>
      <c r="C32"/>
      <c r="D32"/>
      <c r="E32"/>
      <c r="F32"/>
      <c r="G32"/>
      <c r="H32"/>
      <c r="I32"/>
    </row>
    <row r="33" spans="1:9" ht="12.5" x14ac:dyDescent="0.25">
      <c r="A33"/>
      <c r="B33"/>
      <c r="C33"/>
      <c r="D33"/>
      <c r="E33"/>
      <c r="F33"/>
      <c r="G33"/>
      <c r="H33"/>
      <c r="I33"/>
    </row>
    <row r="34" spans="1:9" ht="12.5" x14ac:dyDescent="0.25">
      <c r="A34"/>
      <c r="B34"/>
      <c r="C34"/>
      <c r="D34"/>
      <c r="E34"/>
      <c r="F34"/>
      <c r="G34"/>
      <c r="H34"/>
      <c r="I34"/>
    </row>
    <row r="35" spans="1:9" ht="12.5" x14ac:dyDescent="0.25">
      <c r="A35"/>
      <c r="B35"/>
      <c r="C35"/>
      <c r="D35"/>
      <c r="E35"/>
      <c r="F35"/>
      <c r="G35"/>
      <c r="H35"/>
      <c r="I35"/>
    </row>
    <row r="36" spans="1:9" ht="12.5" x14ac:dyDescent="0.25">
      <c r="A36"/>
      <c r="B36"/>
      <c r="C36"/>
      <c r="D36"/>
      <c r="E36"/>
      <c r="F36"/>
      <c r="G36"/>
      <c r="H36"/>
      <c r="I36"/>
    </row>
    <row r="37" spans="1:9" ht="12.5" x14ac:dyDescent="0.25">
      <c r="A37"/>
      <c r="B37"/>
      <c r="C37"/>
      <c r="D37"/>
      <c r="E37"/>
      <c r="F37"/>
      <c r="G37"/>
      <c r="H37"/>
      <c r="I37"/>
    </row>
    <row r="38" spans="1:9" ht="12.5" x14ac:dyDescent="0.25">
      <c r="A38"/>
      <c r="B38"/>
      <c r="C38"/>
      <c r="D38"/>
      <c r="E38"/>
      <c r="F38"/>
      <c r="G38"/>
      <c r="H38"/>
      <c r="I38"/>
    </row>
    <row r="39" spans="1:9" ht="12.5" x14ac:dyDescent="0.25">
      <c r="A39"/>
      <c r="B39"/>
      <c r="C39"/>
      <c r="D39"/>
      <c r="E39"/>
      <c r="F39"/>
      <c r="G39"/>
      <c r="H39"/>
      <c r="I39"/>
    </row>
    <row r="40" spans="1:9" ht="12.5" x14ac:dyDescent="0.25">
      <c r="A40"/>
      <c r="B40"/>
      <c r="C40"/>
      <c r="D40"/>
      <c r="E40"/>
      <c r="F40"/>
      <c r="G40"/>
      <c r="H40"/>
      <c r="I40"/>
    </row>
    <row r="41" spans="1:9" ht="12.5" x14ac:dyDescent="0.25">
      <c r="A41"/>
      <c r="B41"/>
      <c r="C41"/>
      <c r="D41"/>
      <c r="E41"/>
      <c r="F41"/>
      <c r="G41"/>
      <c r="H41"/>
      <c r="I41"/>
    </row>
    <row r="42" spans="1:9" ht="12.5" x14ac:dyDescent="0.25">
      <c r="A42"/>
      <c r="B42"/>
      <c r="C42"/>
      <c r="D42"/>
      <c r="E42"/>
      <c r="F42"/>
      <c r="G42"/>
      <c r="H42"/>
      <c r="I42"/>
    </row>
    <row r="43" spans="1:9" ht="12.5" x14ac:dyDescent="0.25">
      <c r="A43"/>
      <c r="B43"/>
      <c r="C43"/>
      <c r="D43"/>
      <c r="E43"/>
      <c r="F43"/>
      <c r="G43"/>
      <c r="H43"/>
      <c r="I43"/>
    </row>
    <row r="44" spans="1:9" ht="12.5" x14ac:dyDescent="0.25">
      <c r="A44"/>
      <c r="B44"/>
      <c r="C44"/>
      <c r="D44"/>
      <c r="E44"/>
      <c r="F44"/>
      <c r="G44"/>
      <c r="H44"/>
      <c r="I44"/>
    </row>
    <row r="45" spans="1:9" ht="12.5" x14ac:dyDescent="0.25">
      <c r="A45"/>
      <c r="B45"/>
      <c r="C45"/>
      <c r="D45"/>
      <c r="E45"/>
      <c r="F45"/>
      <c r="G45"/>
      <c r="H45"/>
      <c r="I45"/>
    </row>
    <row r="46" spans="1:9" ht="12.5" x14ac:dyDescent="0.25">
      <c r="A46"/>
      <c r="B46"/>
      <c r="C46"/>
      <c r="D46"/>
      <c r="E46"/>
      <c r="F46"/>
      <c r="G46"/>
      <c r="H46"/>
      <c r="I46"/>
    </row>
    <row r="47" spans="1:9" ht="12.5" x14ac:dyDescent="0.25">
      <c r="A47"/>
      <c r="B47"/>
      <c r="C47"/>
      <c r="D47"/>
      <c r="E47"/>
      <c r="F47"/>
      <c r="G47"/>
      <c r="H47"/>
      <c r="I47"/>
    </row>
    <row r="48" spans="1:9" s="47" customFormat="1" ht="12.5" x14ac:dyDescent="0.25">
      <c r="A48"/>
      <c r="B48"/>
      <c r="C48"/>
      <c r="D48"/>
      <c r="E48"/>
      <c r="F48"/>
      <c r="G48"/>
      <c r="H48"/>
      <c r="I48"/>
    </row>
    <row r="49" spans="1:9" ht="12.5" x14ac:dyDescent="0.25">
      <c r="A49"/>
      <c r="B49"/>
      <c r="C49"/>
      <c r="D49"/>
      <c r="E49"/>
      <c r="F49"/>
      <c r="G49"/>
      <c r="H49"/>
      <c r="I49"/>
    </row>
    <row r="50" spans="1:9" ht="12.5" x14ac:dyDescent="0.25">
      <c r="A50"/>
      <c r="B50"/>
      <c r="C50"/>
      <c r="D50"/>
      <c r="E50"/>
      <c r="F50"/>
      <c r="G50"/>
      <c r="H50"/>
      <c r="I50"/>
    </row>
    <row r="51" spans="1:9" ht="12.5" x14ac:dyDescent="0.25">
      <c r="A51"/>
      <c r="B51"/>
      <c r="C51"/>
      <c r="D51"/>
      <c r="E51"/>
      <c r="F51"/>
      <c r="G51"/>
      <c r="H51"/>
      <c r="I51"/>
    </row>
    <row r="52" spans="1:9" ht="12.5" x14ac:dyDescent="0.25">
      <c r="A52"/>
      <c r="B52"/>
      <c r="C52"/>
      <c r="D52"/>
      <c r="E52"/>
      <c r="F52"/>
      <c r="G52"/>
      <c r="H52"/>
      <c r="I52"/>
    </row>
    <row r="53" spans="1:9" ht="12.5" x14ac:dyDescent="0.25">
      <c r="A53"/>
      <c r="B53"/>
      <c r="C53"/>
      <c r="D53"/>
      <c r="E53"/>
      <c r="F53"/>
      <c r="G53"/>
      <c r="H53"/>
      <c r="I53"/>
    </row>
    <row r="54" spans="1:9" ht="12.5" x14ac:dyDescent="0.25">
      <c r="A54"/>
      <c r="B54"/>
      <c r="C54"/>
      <c r="D54"/>
      <c r="E54"/>
      <c r="F54"/>
      <c r="G54"/>
      <c r="H54"/>
      <c r="I54"/>
    </row>
    <row r="55" spans="1:9" ht="12.5" x14ac:dyDescent="0.25">
      <c r="A55"/>
      <c r="B55"/>
      <c r="C55"/>
      <c r="D55"/>
      <c r="E55"/>
      <c r="F55"/>
      <c r="G55"/>
      <c r="H55"/>
      <c r="I55"/>
    </row>
    <row r="56" spans="1:9" ht="12.5" x14ac:dyDescent="0.25">
      <c r="A56"/>
      <c r="B56"/>
      <c r="C56"/>
      <c r="D56"/>
      <c r="E56"/>
      <c r="F56"/>
      <c r="G56"/>
      <c r="H56"/>
      <c r="I56"/>
    </row>
    <row r="57" spans="1:9" ht="12.5" x14ac:dyDescent="0.25">
      <c r="A57"/>
      <c r="B57"/>
      <c r="C57"/>
      <c r="D57"/>
      <c r="E57"/>
      <c r="F57"/>
      <c r="G57"/>
      <c r="H57"/>
      <c r="I57"/>
    </row>
    <row r="58" spans="1:9" ht="12.5" x14ac:dyDescent="0.25">
      <c r="A58"/>
      <c r="B58"/>
      <c r="C58"/>
      <c r="D58"/>
      <c r="E58"/>
      <c r="F58"/>
      <c r="G58"/>
      <c r="H58"/>
      <c r="I58"/>
    </row>
    <row r="59" spans="1:9" ht="12.5" x14ac:dyDescent="0.25">
      <c r="A59"/>
      <c r="B59"/>
      <c r="C59"/>
      <c r="D59"/>
      <c r="E59"/>
      <c r="F59"/>
      <c r="G59"/>
      <c r="H59"/>
      <c r="I59"/>
    </row>
    <row r="60" spans="1:9" ht="12.5" x14ac:dyDescent="0.25">
      <c r="A60"/>
      <c r="B60"/>
      <c r="C60"/>
      <c r="D60"/>
      <c r="E60"/>
      <c r="F60"/>
      <c r="G60"/>
      <c r="H60"/>
      <c r="I60"/>
    </row>
    <row r="61" spans="1:9" ht="12.75" customHeight="1" x14ac:dyDescent="0.25">
      <c r="A61"/>
      <c r="B61"/>
      <c r="C61"/>
      <c r="D61"/>
      <c r="E61"/>
      <c r="F61"/>
      <c r="G61"/>
      <c r="H61"/>
      <c r="I61"/>
    </row>
    <row r="62" spans="1:9" ht="12.5" x14ac:dyDescent="0.25">
      <c r="A62"/>
      <c r="B62"/>
      <c r="C62"/>
      <c r="D62"/>
      <c r="E62"/>
      <c r="F62"/>
      <c r="G62"/>
      <c r="H62"/>
      <c r="I62"/>
    </row>
    <row r="63" spans="1:9" ht="12.5" x14ac:dyDescent="0.25">
      <c r="A63"/>
      <c r="B63"/>
      <c r="C63"/>
      <c r="D63"/>
      <c r="E63"/>
      <c r="F63"/>
      <c r="G63"/>
      <c r="H63"/>
      <c r="I63"/>
    </row>
    <row r="64" spans="1:9" ht="12.5" x14ac:dyDescent="0.25">
      <c r="A64"/>
      <c r="B64"/>
      <c r="C64"/>
      <c r="D64"/>
      <c r="E64"/>
      <c r="F64"/>
      <c r="G64"/>
      <c r="H64"/>
      <c r="I64"/>
    </row>
    <row r="65" spans="1:9" ht="12.5" x14ac:dyDescent="0.25">
      <c r="A65"/>
      <c r="B65"/>
      <c r="C65"/>
      <c r="D65"/>
      <c r="E65"/>
      <c r="F65"/>
      <c r="G65"/>
      <c r="H65"/>
      <c r="I65"/>
    </row>
    <row r="66" spans="1:9" ht="12.5" x14ac:dyDescent="0.25">
      <c r="A66"/>
      <c r="B66"/>
      <c r="C66"/>
      <c r="D66"/>
      <c r="E66"/>
      <c r="F66"/>
      <c r="G66"/>
      <c r="H66"/>
      <c r="I66"/>
    </row>
    <row r="67" spans="1:9" ht="12.5" x14ac:dyDescent="0.25">
      <c r="A67"/>
      <c r="B67"/>
      <c r="C67"/>
      <c r="D67"/>
      <c r="E67"/>
      <c r="F67"/>
      <c r="G67"/>
      <c r="H67"/>
      <c r="I67"/>
    </row>
    <row r="68" spans="1:9" ht="12.5" x14ac:dyDescent="0.25">
      <c r="A68"/>
      <c r="B68"/>
      <c r="C68"/>
      <c r="D68"/>
      <c r="E68"/>
      <c r="F68"/>
      <c r="G68"/>
      <c r="H68"/>
      <c r="I68"/>
    </row>
    <row r="69" spans="1:9" ht="12.5" x14ac:dyDescent="0.25">
      <c r="A69"/>
      <c r="B69"/>
      <c r="C69"/>
      <c r="D69"/>
      <c r="E69"/>
      <c r="F69"/>
      <c r="G69"/>
      <c r="H69"/>
      <c r="I69"/>
    </row>
    <row r="70" spans="1:9" ht="12.5" x14ac:dyDescent="0.25">
      <c r="A70"/>
      <c r="B70"/>
      <c r="C70"/>
      <c r="D70"/>
      <c r="E70"/>
      <c r="F70"/>
      <c r="G70"/>
      <c r="H70"/>
      <c r="I70"/>
    </row>
    <row r="71" spans="1:9" ht="12.5" x14ac:dyDescent="0.25">
      <c r="A71"/>
      <c r="B71"/>
      <c r="C71"/>
      <c r="D71"/>
      <c r="E71"/>
      <c r="F71"/>
      <c r="G71"/>
      <c r="H71"/>
      <c r="I71"/>
    </row>
    <row r="72" spans="1:9" ht="12.5" x14ac:dyDescent="0.25">
      <c r="A72"/>
      <c r="B72"/>
      <c r="C72"/>
      <c r="D72"/>
      <c r="E72"/>
      <c r="F72"/>
      <c r="G72"/>
      <c r="H72"/>
      <c r="I72"/>
    </row>
    <row r="73" spans="1:9" ht="12.5" x14ac:dyDescent="0.25">
      <c r="A73"/>
      <c r="B73"/>
      <c r="C73"/>
      <c r="D73"/>
      <c r="E73"/>
      <c r="F73"/>
      <c r="G73"/>
      <c r="H73"/>
      <c r="I73"/>
    </row>
    <row r="74" spans="1:9" ht="12.5" x14ac:dyDescent="0.25">
      <c r="A74"/>
      <c r="B74"/>
      <c r="C74"/>
      <c r="D74"/>
      <c r="E74"/>
      <c r="F74"/>
      <c r="G74"/>
      <c r="H74"/>
      <c r="I74"/>
    </row>
    <row r="75" spans="1:9" ht="12.5" x14ac:dyDescent="0.25">
      <c r="A75"/>
      <c r="B75"/>
      <c r="C75"/>
      <c r="D75"/>
      <c r="E75"/>
      <c r="F75"/>
      <c r="G75"/>
      <c r="H75"/>
      <c r="I75"/>
    </row>
    <row r="76" spans="1:9" ht="12.5" x14ac:dyDescent="0.25">
      <c r="A76"/>
      <c r="B76"/>
      <c r="C76"/>
      <c r="D76"/>
      <c r="E76"/>
      <c r="F76"/>
      <c r="G76"/>
      <c r="H76"/>
      <c r="I76"/>
    </row>
    <row r="77" spans="1:9" ht="12.5" x14ac:dyDescent="0.25">
      <c r="A77"/>
      <c r="B77"/>
      <c r="C77"/>
      <c r="D77"/>
      <c r="E77"/>
      <c r="F77"/>
      <c r="G77"/>
      <c r="H77"/>
      <c r="I77"/>
    </row>
    <row r="78" spans="1:9" ht="12.5" x14ac:dyDescent="0.25">
      <c r="A78"/>
      <c r="B78"/>
      <c r="C78"/>
      <c r="D78"/>
      <c r="E78"/>
      <c r="F78"/>
      <c r="G78"/>
      <c r="H78"/>
      <c r="I78"/>
    </row>
    <row r="79" spans="1:9" ht="12.5" x14ac:dyDescent="0.25">
      <c r="A79"/>
      <c r="B79"/>
      <c r="C79"/>
      <c r="D79"/>
      <c r="E79"/>
      <c r="F79"/>
      <c r="G79"/>
      <c r="H79"/>
      <c r="I79"/>
    </row>
    <row r="80" spans="1:9" ht="12.5" x14ac:dyDescent="0.25">
      <c r="A80"/>
      <c r="B80"/>
      <c r="C80"/>
      <c r="D80"/>
      <c r="E80"/>
      <c r="F80"/>
      <c r="G80"/>
      <c r="H80"/>
      <c r="I80"/>
    </row>
    <row r="81" spans="1:9" ht="12.5" x14ac:dyDescent="0.25">
      <c r="A81"/>
      <c r="B81"/>
      <c r="C81"/>
      <c r="D81"/>
      <c r="E81"/>
      <c r="F81"/>
      <c r="G81"/>
      <c r="H81"/>
      <c r="I81"/>
    </row>
    <row r="82" spans="1:9" ht="12.5" x14ac:dyDescent="0.25">
      <c r="A82"/>
      <c r="B82"/>
      <c r="C82"/>
      <c r="D82"/>
      <c r="E82"/>
      <c r="F82"/>
      <c r="G82"/>
      <c r="H82"/>
      <c r="I82"/>
    </row>
    <row r="83" spans="1:9" ht="12.5" x14ac:dyDescent="0.25">
      <c r="A83"/>
      <c r="B83"/>
      <c r="C83"/>
      <c r="D83"/>
      <c r="E83"/>
      <c r="F83"/>
      <c r="G83"/>
      <c r="H83"/>
      <c r="I83"/>
    </row>
    <row r="84" spans="1:9" ht="12.5" x14ac:dyDescent="0.25">
      <c r="A84"/>
      <c r="B84"/>
      <c r="C84"/>
      <c r="D84"/>
      <c r="E84"/>
      <c r="F84"/>
      <c r="G84"/>
      <c r="H84"/>
      <c r="I84"/>
    </row>
    <row r="85" spans="1:9" ht="12.5" x14ac:dyDescent="0.25">
      <c r="A85"/>
      <c r="B85"/>
      <c r="C85"/>
      <c r="D85"/>
      <c r="E85"/>
      <c r="F85"/>
      <c r="G85"/>
      <c r="H85"/>
      <c r="I85"/>
    </row>
    <row r="86" spans="1:9" ht="12.5" x14ac:dyDescent="0.25">
      <c r="A86"/>
      <c r="B86"/>
      <c r="C86"/>
      <c r="D86"/>
      <c r="E86"/>
      <c r="F86"/>
      <c r="G86"/>
      <c r="H86"/>
      <c r="I86"/>
    </row>
    <row r="87" spans="1:9" ht="12.5" x14ac:dyDescent="0.25">
      <c r="A87"/>
      <c r="B87"/>
      <c r="C87"/>
      <c r="D87"/>
      <c r="E87"/>
      <c r="F87"/>
      <c r="G87"/>
      <c r="H87"/>
      <c r="I87"/>
    </row>
    <row r="88" spans="1:9" ht="12.5" x14ac:dyDescent="0.25">
      <c r="A88"/>
      <c r="B88"/>
      <c r="C88"/>
      <c r="D88"/>
      <c r="E88"/>
      <c r="F88"/>
      <c r="G88"/>
      <c r="H88"/>
      <c r="I88"/>
    </row>
    <row r="89" spans="1:9" ht="12.5" x14ac:dyDescent="0.25">
      <c r="A89"/>
      <c r="B89"/>
      <c r="C89"/>
      <c r="D89"/>
      <c r="E89"/>
      <c r="F89"/>
      <c r="G89"/>
      <c r="H89"/>
      <c r="I89"/>
    </row>
    <row r="90" spans="1:9" ht="12.5" x14ac:dyDescent="0.25">
      <c r="A90"/>
      <c r="B90"/>
      <c r="C90"/>
      <c r="D90"/>
      <c r="E90"/>
      <c r="F90"/>
      <c r="G90"/>
      <c r="H90"/>
      <c r="I90"/>
    </row>
    <row r="91" spans="1:9" ht="12.5" x14ac:dyDescent="0.25">
      <c r="A91"/>
      <c r="B91"/>
      <c r="C91"/>
      <c r="D91"/>
      <c r="E91"/>
      <c r="F91"/>
      <c r="G91"/>
      <c r="H91"/>
      <c r="I91"/>
    </row>
    <row r="92" spans="1:9" ht="12.5" x14ac:dyDescent="0.25">
      <c r="A92"/>
      <c r="B92"/>
      <c r="C92"/>
      <c r="D92"/>
      <c r="E92"/>
      <c r="F92"/>
      <c r="G92"/>
      <c r="H92"/>
      <c r="I92"/>
    </row>
    <row r="93" spans="1:9" ht="12.5" x14ac:dyDescent="0.25">
      <c r="A93"/>
      <c r="B93"/>
      <c r="C93"/>
      <c r="D93"/>
      <c r="E93"/>
      <c r="F93"/>
      <c r="G93"/>
      <c r="H93"/>
      <c r="I93"/>
    </row>
    <row r="94" spans="1:9" ht="12.5" x14ac:dyDescent="0.25">
      <c r="A94"/>
      <c r="B94"/>
      <c r="C94"/>
      <c r="D94"/>
      <c r="E94"/>
      <c r="F94"/>
      <c r="G94"/>
      <c r="H94"/>
      <c r="I94"/>
    </row>
    <row r="95" spans="1:9" ht="12.5" x14ac:dyDescent="0.25">
      <c r="A95"/>
      <c r="B95"/>
      <c r="C95"/>
      <c r="D95"/>
      <c r="E95"/>
      <c r="F95"/>
      <c r="G95"/>
      <c r="H95"/>
      <c r="I95"/>
    </row>
    <row r="96" spans="1:9" ht="12.5" x14ac:dyDescent="0.25">
      <c r="A96"/>
      <c r="B96"/>
      <c r="C96"/>
      <c r="D96"/>
      <c r="E96"/>
      <c r="F96"/>
      <c r="G96"/>
      <c r="H96"/>
      <c r="I96"/>
    </row>
    <row r="97" spans="1:9" ht="12.5" x14ac:dyDescent="0.25">
      <c r="A97"/>
      <c r="B97"/>
      <c r="C97"/>
      <c r="D97"/>
      <c r="E97"/>
      <c r="F97"/>
      <c r="G97"/>
      <c r="H97"/>
      <c r="I97"/>
    </row>
    <row r="98" spans="1:9" ht="12.5" x14ac:dyDescent="0.25">
      <c r="A98"/>
      <c r="B98"/>
      <c r="C98"/>
      <c r="D98"/>
      <c r="E98"/>
      <c r="F98"/>
      <c r="G98"/>
      <c r="H98"/>
      <c r="I98"/>
    </row>
    <row r="99" spans="1:9" ht="12.5" x14ac:dyDescent="0.25">
      <c r="A99"/>
      <c r="B99"/>
      <c r="C99"/>
      <c r="D99"/>
      <c r="E99"/>
      <c r="F99"/>
      <c r="G99"/>
      <c r="H99"/>
      <c r="I99"/>
    </row>
    <row r="100" spans="1:9" ht="12.5" x14ac:dyDescent="0.25">
      <c r="A100"/>
      <c r="B100"/>
      <c r="C100"/>
      <c r="D100"/>
      <c r="E100"/>
      <c r="F100"/>
      <c r="G100"/>
      <c r="H100"/>
      <c r="I100"/>
    </row>
    <row r="101" spans="1:9" ht="12.5" x14ac:dyDescent="0.25">
      <c r="A101"/>
      <c r="B101"/>
      <c r="C101"/>
      <c r="D101"/>
      <c r="E101"/>
      <c r="F101"/>
      <c r="G101"/>
      <c r="H101"/>
      <c r="I101"/>
    </row>
    <row r="102" spans="1:9" ht="12.5" x14ac:dyDescent="0.25">
      <c r="A102"/>
      <c r="B102"/>
      <c r="C102"/>
      <c r="D102"/>
      <c r="E102"/>
      <c r="F102"/>
      <c r="G102"/>
      <c r="H102"/>
      <c r="I102"/>
    </row>
    <row r="103" spans="1:9" ht="12.5" x14ac:dyDescent="0.25">
      <c r="A103"/>
      <c r="B103"/>
      <c r="C103"/>
      <c r="D103"/>
      <c r="E103"/>
      <c r="F103"/>
      <c r="G103"/>
      <c r="H103"/>
      <c r="I103"/>
    </row>
    <row r="104" spans="1:9" ht="12.5" x14ac:dyDescent="0.25">
      <c r="A104"/>
      <c r="B104"/>
      <c r="C104"/>
      <c r="D104"/>
      <c r="E104"/>
      <c r="F104"/>
      <c r="G104"/>
      <c r="H104"/>
      <c r="I104"/>
    </row>
    <row r="105" spans="1:9" ht="12.5" x14ac:dyDescent="0.25">
      <c r="A105"/>
      <c r="B105"/>
      <c r="C105"/>
      <c r="D105"/>
      <c r="E105"/>
      <c r="F105"/>
      <c r="G105"/>
      <c r="H105"/>
      <c r="I105"/>
    </row>
    <row r="106" spans="1:9" ht="12.5" x14ac:dyDescent="0.25">
      <c r="A106"/>
      <c r="B106"/>
      <c r="C106"/>
      <c r="D106"/>
      <c r="E106"/>
      <c r="F106"/>
      <c r="G106"/>
      <c r="H106"/>
      <c r="I106"/>
    </row>
    <row r="107" spans="1:9" ht="12.5" x14ac:dyDescent="0.25">
      <c r="A107"/>
      <c r="B107"/>
      <c r="C107"/>
      <c r="D107"/>
      <c r="E107"/>
      <c r="F107"/>
      <c r="G107"/>
      <c r="H107"/>
      <c r="I107"/>
    </row>
    <row r="108" spans="1:9" ht="12.5" x14ac:dyDescent="0.25">
      <c r="A108"/>
      <c r="B108"/>
      <c r="C108"/>
      <c r="D108"/>
      <c r="E108"/>
      <c r="F108"/>
      <c r="G108"/>
      <c r="H108"/>
      <c r="I108"/>
    </row>
    <row r="109" spans="1:9" ht="12.5" x14ac:dyDescent="0.25">
      <c r="A109"/>
      <c r="B109"/>
      <c r="C109"/>
      <c r="D109"/>
      <c r="E109"/>
      <c r="F109"/>
      <c r="G109"/>
      <c r="H109"/>
      <c r="I109"/>
    </row>
    <row r="110" spans="1:9" ht="12.5" x14ac:dyDescent="0.25">
      <c r="A110"/>
      <c r="B110"/>
      <c r="C110"/>
      <c r="D110"/>
      <c r="E110"/>
      <c r="F110"/>
      <c r="G110"/>
      <c r="H110"/>
      <c r="I110"/>
    </row>
    <row r="111" spans="1:9" ht="12.5" x14ac:dyDescent="0.25">
      <c r="A111"/>
      <c r="B111"/>
      <c r="C111"/>
      <c r="D111"/>
      <c r="E111"/>
      <c r="F111"/>
      <c r="G111"/>
      <c r="H111"/>
      <c r="I111"/>
    </row>
    <row r="112" spans="1:9" ht="12.5" x14ac:dyDescent="0.25">
      <c r="A112"/>
      <c r="B112"/>
      <c r="C112"/>
      <c r="D112"/>
      <c r="E112"/>
      <c r="F112"/>
      <c r="G112"/>
      <c r="H112"/>
      <c r="I112"/>
    </row>
    <row r="113" spans="1:9" ht="12.5" x14ac:dyDescent="0.25">
      <c r="A113"/>
      <c r="B113"/>
      <c r="C113"/>
      <c r="D113"/>
      <c r="E113"/>
      <c r="F113"/>
      <c r="G113"/>
      <c r="H113"/>
      <c r="I113"/>
    </row>
    <row r="114" spans="1:9" ht="12.5" x14ac:dyDescent="0.25">
      <c r="A114"/>
      <c r="B114"/>
      <c r="C114"/>
      <c r="D114"/>
      <c r="E114"/>
      <c r="F114"/>
      <c r="G114"/>
      <c r="H114"/>
      <c r="I114"/>
    </row>
    <row r="115" spans="1:9" ht="12.5" x14ac:dyDescent="0.25">
      <c r="A115"/>
      <c r="B115"/>
      <c r="C115"/>
      <c r="D115"/>
      <c r="E115"/>
      <c r="F115"/>
      <c r="G115"/>
      <c r="H115"/>
      <c r="I115"/>
    </row>
    <row r="116" spans="1:9" ht="12.5" x14ac:dyDescent="0.25">
      <c r="A116"/>
      <c r="B116"/>
      <c r="C116"/>
      <c r="D116"/>
      <c r="E116"/>
      <c r="F116"/>
      <c r="G116"/>
      <c r="H116"/>
      <c r="I116"/>
    </row>
    <row r="117" spans="1:9" ht="12.5" x14ac:dyDescent="0.25">
      <c r="A117"/>
      <c r="B117"/>
      <c r="C117"/>
      <c r="D117"/>
      <c r="E117"/>
      <c r="F117"/>
      <c r="G117"/>
      <c r="H117"/>
      <c r="I117"/>
    </row>
    <row r="118" spans="1:9" ht="12.5" x14ac:dyDescent="0.25">
      <c r="A118"/>
      <c r="B118"/>
      <c r="C118"/>
      <c r="D118"/>
      <c r="E118"/>
      <c r="F118"/>
      <c r="G118"/>
      <c r="H118"/>
      <c r="I118"/>
    </row>
    <row r="119" spans="1:9" ht="12.5" x14ac:dyDescent="0.25">
      <c r="A119"/>
      <c r="B119"/>
      <c r="C119"/>
      <c r="D119"/>
      <c r="E119"/>
      <c r="F119"/>
      <c r="G119"/>
      <c r="H119"/>
      <c r="I119"/>
    </row>
    <row r="120" spans="1:9" ht="12.5" x14ac:dyDescent="0.25">
      <c r="A120"/>
      <c r="B120"/>
      <c r="C120"/>
      <c r="D120"/>
      <c r="E120"/>
      <c r="F120"/>
      <c r="G120"/>
      <c r="H120"/>
      <c r="I120"/>
    </row>
    <row r="121" spans="1:9" ht="12.5" x14ac:dyDescent="0.25">
      <c r="A121"/>
      <c r="B121"/>
      <c r="C121"/>
      <c r="D121"/>
      <c r="E121"/>
      <c r="F121"/>
      <c r="G121"/>
      <c r="H121"/>
      <c r="I121"/>
    </row>
    <row r="122" spans="1:9" ht="12.5" x14ac:dyDescent="0.25">
      <c r="A122"/>
      <c r="B122"/>
      <c r="C122"/>
      <c r="D122"/>
      <c r="E122"/>
      <c r="F122"/>
      <c r="G122"/>
      <c r="H122"/>
      <c r="I122"/>
    </row>
    <row r="123" spans="1:9" ht="12.5" x14ac:dyDescent="0.25">
      <c r="A123"/>
      <c r="B123"/>
      <c r="C123"/>
      <c r="D123"/>
      <c r="E123"/>
      <c r="F123"/>
      <c r="G123"/>
      <c r="H123"/>
      <c r="I123"/>
    </row>
    <row r="124" spans="1:9" ht="12.5" x14ac:dyDescent="0.25">
      <c r="A124"/>
      <c r="B124"/>
      <c r="C124"/>
      <c r="D124"/>
      <c r="E124"/>
      <c r="F124"/>
      <c r="G124"/>
      <c r="H124"/>
      <c r="I124"/>
    </row>
    <row r="125" spans="1:9" ht="12.5" x14ac:dyDescent="0.25">
      <c r="A125"/>
      <c r="B125"/>
      <c r="C125"/>
      <c r="D125"/>
      <c r="E125"/>
      <c r="F125"/>
      <c r="G125"/>
      <c r="H125"/>
      <c r="I125"/>
    </row>
    <row r="126" spans="1:9" ht="12.5" x14ac:dyDescent="0.25">
      <c r="A126"/>
      <c r="B126"/>
      <c r="C126"/>
      <c r="D126"/>
      <c r="E126"/>
      <c r="F126"/>
      <c r="G126"/>
      <c r="H126"/>
      <c r="I126"/>
    </row>
    <row r="127" spans="1:9" ht="12.5" x14ac:dyDescent="0.25">
      <c r="A127"/>
      <c r="B127"/>
      <c r="C127"/>
      <c r="D127"/>
      <c r="E127"/>
      <c r="F127"/>
      <c r="G127"/>
      <c r="H127"/>
      <c r="I127"/>
    </row>
    <row r="128" spans="1:9" ht="12.5" x14ac:dyDescent="0.25">
      <c r="A128"/>
      <c r="B128"/>
      <c r="C128"/>
      <c r="D128"/>
      <c r="E128"/>
      <c r="F128"/>
      <c r="G128"/>
      <c r="H128"/>
      <c r="I128"/>
    </row>
    <row r="129" spans="1:9" ht="12.5" x14ac:dyDescent="0.25">
      <c r="A129"/>
      <c r="B129"/>
      <c r="C129"/>
      <c r="D129"/>
      <c r="E129"/>
      <c r="F129"/>
      <c r="G129"/>
      <c r="H129"/>
      <c r="I129"/>
    </row>
    <row r="130" spans="1:9" ht="12.5" x14ac:dyDescent="0.25">
      <c r="A130"/>
      <c r="B130"/>
      <c r="C130"/>
      <c r="D130"/>
      <c r="E130"/>
      <c r="F130"/>
      <c r="G130"/>
      <c r="H130"/>
      <c r="I130"/>
    </row>
    <row r="131" spans="1:9" ht="12.5" x14ac:dyDescent="0.25">
      <c r="A131"/>
      <c r="B131"/>
      <c r="C131"/>
      <c r="D131"/>
      <c r="E131"/>
      <c r="F131"/>
      <c r="G131"/>
      <c r="H131"/>
      <c r="I131"/>
    </row>
    <row r="132" spans="1:9" ht="12.5" x14ac:dyDescent="0.25">
      <c r="A132"/>
      <c r="B132"/>
      <c r="C132"/>
      <c r="D132"/>
      <c r="E132"/>
      <c r="F132"/>
      <c r="G132"/>
      <c r="H132"/>
      <c r="I132"/>
    </row>
    <row r="133" spans="1:9" ht="12.5" x14ac:dyDescent="0.25">
      <c r="A133"/>
      <c r="B133"/>
      <c r="C133"/>
      <c r="D133"/>
      <c r="E133"/>
      <c r="F133"/>
      <c r="G133"/>
      <c r="H133"/>
      <c r="I133"/>
    </row>
    <row r="134" spans="1:9" ht="12.5" x14ac:dyDescent="0.25">
      <c r="A134"/>
      <c r="B134"/>
      <c r="C134"/>
      <c r="D134"/>
      <c r="E134"/>
      <c r="F134"/>
      <c r="G134"/>
      <c r="H134"/>
      <c r="I134"/>
    </row>
    <row r="135" spans="1:9" ht="12.5" x14ac:dyDescent="0.25">
      <c r="A135"/>
      <c r="B135"/>
      <c r="C135"/>
      <c r="D135"/>
      <c r="E135"/>
      <c r="F135"/>
      <c r="G135"/>
      <c r="H135"/>
      <c r="I135"/>
    </row>
    <row r="136" spans="1:9" ht="12.5" x14ac:dyDescent="0.25">
      <c r="A136"/>
      <c r="B136"/>
      <c r="C136"/>
      <c r="D136"/>
      <c r="E136"/>
      <c r="F136"/>
      <c r="G136"/>
      <c r="H136"/>
      <c r="I136"/>
    </row>
    <row r="137" spans="1:9" ht="12.5" x14ac:dyDescent="0.25">
      <c r="A137"/>
      <c r="B137"/>
      <c r="C137"/>
      <c r="D137"/>
      <c r="E137"/>
      <c r="F137"/>
      <c r="G137"/>
      <c r="H137"/>
      <c r="I137"/>
    </row>
    <row r="138" spans="1:9" ht="12.5" x14ac:dyDescent="0.25">
      <c r="A138"/>
      <c r="B138"/>
      <c r="C138"/>
      <c r="D138"/>
      <c r="E138"/>
      <c r="F138"/>
      <c r="G138"/>
      <c r="H138"/>
      <c r="I138"/>
    </row>
    <row r="139" spans="1:9" ht="12.5" x14ac:dyDescent="0.25">
      <c r="A139"/>
      <c r="B139"/>
      <c r="C139"/>
      <c r="D139"/>
      <c r="E139"/>
      <c r="F139"/>
      <c r="G139"/>
      <c r="H139"/>
      <c r="I139"/>
    </row>
    <row r="140" spans="1:9" ht="12.5" x14ac:dyDescent="0.25">
      <c r="A140"/>
      <c r="B140"/>
      <c r="C140"/>
      <c r="D140"/>
      <c r="E140"/>
      <c r="F140"/>
      <c r="G140"/>
      <c r="H140"/>
      <c r="I140"/>
    </row>
    <row r="141" spans="1:9" ht="12.5" x14ac:dyDescent="0.25">
      <c r="A141"/>
      <c r="B141"/>
      <c r="C141"/>
      <c r="D141"/>
      <c r="E141"/>
      <c r="F141"/>
      <c r="G141"/>
      <c r="H141"/>
      <c r="I141"/>
    </row>
    <row r="142" spans="1:9" ht="12.5" x14ac:dyDescent="0.25">
      <c r="A142"/>
      <c r="B142"/>
      <c r="C142"/>
      <c r="D142"/>
      <c r="E142"/>
      <c r="F142"/>
      <c r="G142"/>
      <c r="H142"/>
      <c r="I142"/>
    </row>
    <row r="143" spans="1:9" ht="12.5" x14ac:dyDescent="0.25">
      <c r="A143"/>
      <c r="B143"/>
      <c r="C143"/>
      <c r="D143"/>
      <c r="E143"/>
      <c r="F143"/>
      <c r="G143"/>
      <c r="H143"/>
      <c r="I143"/>
    </row>
    <row r="144" spans="1:9" ht="12.5" x14ac:dyDescent="0.25">
      <c r="A144"/>
      <c r="B144"/>
      <c r="C144"/>
      <c r="D144"/>
      <c r="E144"/>
      <c r="F144"/>
      <c r="G144"/>
      <c r="H144"/>
      <c r="I144"/>
    </row>
    <row r="145" spans="1:9" ht="12.5" x14ac:dyDescent="0.25">
      <c r="A145"/>
      <c r="B145"/>
      <c r="C145"/>
      <c r="D145"/>
      <c r="E145"/>
      <c r="F145"/>
      <c r="G145"/>
      <c r="H145"/>
      <c r="I145"/>
    </row>
    <row r="146" spans="1:9" ht="12.5" x14ac:dyDescent="0.25">
      <c r="A146"/>
      <c r="B146"/>
      <c r="C146"/>
      <c r="D146"/>
      <c r="E146"/>
      <c r="F146"/>
      <c r="G146"/>
      <c r="H146"/>
      <c r="I146"/>
    </row>
    <row r="147" spans="1:9" ht="12.5" x14ac:dyDescent="0.25">
      <c r="A147"/>
      <c r="B147"/>
      <c r="C147"/>
      <c r="D147"/>
      <c r="E147"/>
      <c r="F147"/>
      <c r="G147"/>
      <c r="H147"/>
      <c r="I147"/>
    </row>
    <row r="148" spans="1:9" ht="12.5" x14ac:dyDescent="0.25">
      <c r="A148"/>
      <c r="B148"/>
      <c r="C148"/>
      <c r="D148"/>
      <c r="E148"/>
      <c r="F148"/>
      <c r="G148"/>
      <c r="H148"/>
      <c r="I148"/>
    </row>
    <row r="149" spans="1:9" ht="12.5" x14ac:dyDescent="0.25">
      <c r="A149"/>
      <c r="B149"/>
      <c r="C149"/>
      <c r="D149"/>
      <c r="E149"/>
      <c r="F149"/>
      <c r="G149"/>
      <c r="H149"/>
      <c r="I149"/>
    </row>
    <row r="150" spans="1:9" ht="12.5" x14ac:dyDescent="0.25">
      <c r="A150"/>
      <c r="B150"/>
      <c r="C150"/>
      <c r="D150"/>
      <c r="E150"/>
      <c r="F150"/>
      <c r="G150"/>
      <c r="H150"/>
      <c r="I150"/>
    </row>
    <row r="151" spans="1:9" ht="12.5" x14ac:dyDescent="0.25">
      <c r="A151"/>
      <c r="B151"/>
      <c r="C151"/>
      <c r="D151"/>
      <c r="E151"/>
      <c r="F151"/>
      <c r="G151"/>
      <c r="H151"/>
      <c r="I151"/>
    </row>
    <row r="152" spans="1:9" ht="12.5" x14ac:dyDescent="0.25">
      <c r="A152"/>
      <c r="B152"/>
      <c r="C152"/>
      <c r="D152"/>
      <c r="E152"/>
      <c r="F152"/>
      <c r="G152"/>
      <c r="H152"/>
      <c r="I152"/>
    </row>
    <row r="153" spans="1:9" ht="12.5" x14ac:dyDescent="0.25">
      <c r="A153"/>
      <c r="B153"/>
      <c r="C153"/>
      <c r="D153"/>
      <c r="E153"/>
      <c r="F153"/>
      <c r="G153"/>
      <c r="H153"/>
      <c r="I153"/>
    </row>
    <row r="154" spans="1:9" ht="12.5" x14ac:dyDescent="0.25">
      <c r="A154"/>
      <c r="B154"/>
      <c r="C154"/>
      <c r="D154"/>
      <c r="E154"/>
      <c r="F154"/>
      <c r="G154"/>
      <c r="H154"/>
      <c r="I154"/>
    </row>
    <row r="155" spans="1:9" ht="12.5" x14ac:dyDescent="0.25">
      <c r="A155"/>
      <c r="B155"/>
      <c r="C155"/>
      <c r="D155"/>
      <c r="E155"/>
      <c r="F155"/>
      <c r="G155"/>
      <c r="H155"/>
      <c r="I155"/>
    </row>
    <row r="156" spans="1:9" ht="12.5" x14ac:dyDescent="0.25">
      <c r="A156"/>
      <c r="B156"/>
      <c r="C156"/>
      <c r="D156"/>
      <c r="E156"/>
      <c r="F156"/>
      <c r="G156"/>
      <c r="H156"/>
      <c r="I156"/>
    </row>
    <row r="157" spans="1:9" ht="12.5" x14ac:dyDescent="0.25">
      <c r="A157"/>
      <c r="B157"/>
      <c r="C157"/>
      <c r="D157"/>
      <c r="E157"/>
      <c r="F157"/>
      <c r="G157"/>
      <c r="H157"/>
      <c r="I157"/>
    </row>
    <row r="158" spans="1:9" ht="12.5" x14ac:dyDescent="0.25">
      <c r="A158"/>
      <c r="B158"/>
      <c r="C158"/>
      <c r="D158"/>
      <c r="E158"/>
      <c r="F158"/>
      <c r="G158"/>
      <c r="H158"/>
      <c r="I158"/>
    </row>
    <row r="159" spans="1:9" ht="12.5" x14ac:dyDescent="0.25">
      <c r="A159"/>
      <c r="B159"/>
      <c r="C159"/>
      <c r="D159"/>
      <c r="E159"/>
      <c r="F159"/>
      <c r="G159"/>
      <c r="H159"/>
      <c r="I159"/>
    </row>
    <row r="160" spans="1:9" ht="12.5" x14ac:dyDescent="0.25">
      <c r="A160"/>
      <c r="B160"/>
      <c r="C160"/>
      <c r="D160"/>
      <c r="E160"/>
      <c r="F160"/>
      <c r="G160"/>
      <c r="H160"/>
      <c r="I160"/>
    </row>
    <row r="161" spans="1:9" ht="12.5" x14ac:dyDescent="0.25">
      <c r="A161"/>
      <c r="B161"/>
      <c r="C161"/>
      <c r="D161"/>
      <c r="E161"/>
      <c r="F161"/>
      <c r="G161"/>
      <c r="H161"/>
      <c r="I161"/>
    </row>
    <row r="162" spans="1:9" ht="12.5" x14ac:dyDescent="0.25">
      <c r="A162"/>
      <c r="B162"/>
      <c r="C162"/>
      <c r="D162"/>
      <c r="E162"/>
      <c r="F162"/>
      <c r="G162"/>
      <c r="H162"/>
      <c r="I162"/>
    </row>
    <row r="163" spans="1:9" ht="12.5" x14ac:dyDescent="0.25">
      <c r="A163"/>
      <c r="B163"/>
      <c r="C163"/>
      <c r="D163"/>
      <c r="E163"/>
      <c r="F163"/>
      <c r="G163"/>
      <c r="H163"/>
      <c r="I163"/>
    </row>
    <row r="164" spans="1:9" ht="12.5" x14ac:dyDescent="0.25">
      <c r="A164"/>
      <c r="B164"/>
      <c r="C164"/>
      <c r="D164"/>
      <c r="E164"/>
      <c r="F164"/>
      <c r="G164"/>
      <c r="H164"/>
      <c r="I164"/>
    </row>
    <row r="165" spans="1:9" ht="12.5" x14ac:dyDescent="0.25">
      <c r="A165"/>
      <c r="B165"/>
      <c r="C165"/>
      <c r="D165"/>
      <c r="E165"/>
      <c r="F165"/>
      <c r="G165"/>
      <c r="H165"/>
      <c r="I165"/>
    </row>
    <row r="166" spans="1:9" ht="12.5" x14ac:dyDescent="0.25">
      <c r="A166"/>
      <c r="B166"/>
      <c r="C166"/>
      <c r="D166"/>
      <c r="E166"/>
      <c r="F166"/>
      <c r="G166"/>
      <c r="H166"/>
      <c r="I166"/>
    </row>
    <row r="167" spans="1:9" ht="12.5" x14ac:dyDescent="0.25">
      <c r="A167"/>
      <c r="B167"/>
      <c r="C167"/>
      <c r="D167"/>
      <c r="E167"/>
      <c r="F167"/>
      <c r="G167"/>
      <c r="H167"/>
      <c r="I167"/>
    </row>
    <row r="168" spans="1:9" ht="12.5" x14ac:dyDescent="0.25">
      <c r="A168"/>
      <c r="B168"/>
      <c r="C168"/>
      <c r="D168"/>
      <c r="E168"/>
      <c r="F168"/>
      <c r="G168"/>
      <c r="H168"/>
      <c r="I168"/>
    </row>
    <row r="169" spans="1:9" ht="12.5" x14ac:dyDescent="0.25">
      <c r="A169"/>
      <c r="B169"/>
      <c r="C169"/>
      <c r="D169"/>
      <c r="E169"/>
      <c r="F169"/>
      <c r="G169"/>
      <c r="H169"/>
      <c r="I169"/>
    </row>
    <row r="170" spans="1:9" ht="12.5" x14ac:dyDescent="0.25">
      <c r="A170"/>
      <c r="B170"/>
      <c r="C170"/>
      <c r="D170"/>
      <c r="E170"/>
      <c r="F170"/>
      <c r="G170"/>
      <c r="H170"/>
      <c r="I170"/>
    </row>
    <row r="171" spans="1:9" ht="12.5" x14ac:dyDescent="0.25">
      <c r="A171"/>
      <c r="B171"/>
      <c r="C171"/>
      <c r="D171"/>
      <c r="E171"/>
      <c r="F171"/>
      <c r="G171"/>
      <c r="H171"/>
      <c r="I171"/>
    </row>
    <row r="172" spans="1:9" ht="12.5" x14ac:dyDescent="0.25">
      <c r="A172"/>
      <c r="B172"/>
      <c r="C172"/>
      <c r="D172"/>
      <c r="E172"/>
      <c r="F172"/>
      <c r="G172"/>
      <c r="H172"/>
      <c r="I172"/>
    </row>
    <row r="173" spans="1:9" ht="12.5" x14ac:dyDescent="0.25">
      <c r="A173"/>
      <c r="B173"/>
      <c r="C173"/>
      <c r="D173"/>
      <c r="E173"/>
      <c r="F173"/>
      <c r="G173"/>
      <c r="H173"/>
      <c r="I173"/>
    </row>
    <row r="174" spans="1:9" ht="12.5" x14ac:dyDescent="0.25">
      <c r="A174"/>
      <c r="B174"/>
      <c r="C174"/>
      <c r="D174"/>
      <c r="E174"/>
      <c r="F174"/>
      <c r="G174"/>
      <c r="H174"/>
      <c r="I174"/>
    </row>
    <row r="175" spans="1:9" ht="12.5" x14ac:dyDescent="0.25">
      <c r="A175"/>
      <c r="B175"/>
      <c r="C175"/>
      <c r="D175"/>
      <c r="E175"/>
      <c r="F175"/>
      <c r="G175"/>
      <c r="H175"/>
      <c r="I175"/>
    </row>
    <row r="176" spans="1:9" ht="12.5" x14ac:dyDescent="0.25">
      <c r="A176"/>
      <c r="B176"/>
      <c r="C176"/>
      <c r="D176"/>
      <c r="E176"/>
      <c r="F176"/>
      <c r="G176"/>
      <c r="H176"/>
      <c r="I176"/>
    </row>
    <row r="177" spans="1:9" ht="12.5" x14ac:dyDescent="0.25">
      <c r="A177"/>
      <c r="B177"/>
      <c r="C177"/>
      <c r="D177"/>
      <c r="E177"/>
      <c r="F177"/>
      <c r="G177"/>
      <c r="H177"/>
      <c r="I177"/>
    </row>
    <row r="178" spans="1:9" ht="12.5" x14ac:dyDescent="0.25">
      <c r="A178"/>
      <c r="B178"/>
      <c r="C178"/>
      <c r="D178"/>
      <c r="E178"/>
      <c r="F178"/>
      <c r="G178"/>
      <c r="H178"/>
      <c r="I178"/>
    </row>
    <row r="179" spans="1:9" ht="12.5" x14ac:dyDescent="0.25">
      <c r="A179"/>
      <c r="B179"/>
      <c r="C179"/>
      <c r="D179"/>
      <c r="E179"/>
      <c r="F179"/>
      <c r="G179"/>
      <c r="H179"/>
      <c r="I179"/>
    </row>
    <row r="180" spans="1:9" ht="12.5" x14ac:dyDescent="0.25">
      <c r="A180"/>
      <c r="B180"/>
      <c r="C180"/>
      <c r="D180"/>
      <c r="E180"/>
      <c r="F180"/>
      <c r="G180"/>
      <c r="H180"/>
      <c r="I180"/>
    </row>
    <row r="181" spans="1:9" ht="12.5" x14ac:dyDescent="0.25">
      <c r="A181"/>
      <c r="B181"/>
      <c r="C181"/>
      <c r="D181"/>
      <c r="E181"/>
      <c r="F181"/>
      <c r="G181"/>
      <c r="H181"/>
      <c r="I181"/>
    </row>
    <row r="182" spans="1:9" ht="12.5" x14ac:dyDescent="0.25">
      <c r="A182"/>
      <c r="B182"/>
      <c r="C182"/>
      <c r="D182"/>
      <c r="E182"/>
      <c r="F182"/>
      <c r="G182"/>
      <c r="H182"/>
      <c r="I182"/>
    </row>
    <row r="183" spans="1:9" ht="12.5" x14ac:dyDescent="0.25">
      <c r="A183"/>
      <c r="B183"/>
      <c r="C183"/>
      <c r="D183"/>
      <c r="E183"/>
      <c r="F183"/>
      <c r="G183"/>
      <c r="H183"/>
      <c r="I183"/>
    </row>
    <row r="184" spans="1:9" ht="12.5" x14ac:dyDescent="0.25">
      <c r="A184"/>
      <c r="B184"/>
      <c r="C184"/>
      <c r="D184"/>
      <c r="E184"/>
      <c r="F184"/>
      <c r="G184"/>
      <c r="H184"/>
      <c r="I184"/>
    </row>
    <row r="185" spans="1:9" ht="12.5" x14ac:dyDescent="0.25">
      <c r="A185"/>
      <c r="B185"/>
      <c r="C185"/>
      <c r="D185"/>
      <c r="E185"/>
      <c r="F185"/>
      <c r="G185"/>
      <c r="H185"/>
      <c r="I185"/>
    </row>
    <row r="186" spans="1:9" ht="12.5" x14ac:dyDescent="0.25">
      <c r="A186"/>
      <c r="B186"/>
      <c r="C186"/>
      <c r="D186"/>
      <c r="E186"/>
      <c r="F186"/>
      <c r="G186"/>
      <c r="H186"/>
      <c r="I186"/>
    </row>
    <row r="187" spans="1:9" ht="12.5" x14ac:dyDescent="0.25">
      <c r="A187"/>
      <c r="B187"/>
      <c r="C187"/>
      <c r="D187"/>
      <c r="E187"/>
      <c r="F187"/>
      <c r="G187"/>
      <c r="H187"/>
      <c r="I187"/>
    </row>
    <row r="188" spans="1:9" ht="12.5" x14ac:dyDescent="0.25">
      <c r="A188"/>
      <c r="B188"/>
      <c r="C188"/>
      <c r="D188"/>
      <c r="E188"/>
      <c r="F188"/>
      <c r="G188"/>
      <c r="H188"/>
      <c r="I188"/>
    </row>
    <row r="189" spans="1:9" ht="12.5" x14ac:dyDescent="0.25">
      <c r="A189"/>
      <c r="B189"/>
      <c r="C189"/>
      <c r="D189"/>
      <c r="E189"/>
      <c r="F189"/>
      <c r="G189"/>
      <c r="H189"/>
      <c r="I189"/>
    </row>
    <row r="190" spans="1:9" ht="12.5" x14ac:dyDescent="0.25">
      <c r="A190"/>
      <c r="B190"/>
      <c r="C190"/>
      <c r="D190"/>
      <c r="E190"/>
      <c r="F190"/>
      <c r="G190"/>
      <c r="H190"/>
      <c r="I190"/>
    </row>
    <row r="191" spans="1:9" ht="12.5" x14ac:dyDescent="0.25">
      <c r="A191"/>
      <c r="B191"/>
      <c r="C191"/>
      <c r="D191"/>
      <c r="E191"/>
      <c r="F191"/>
      <c r="G191"/>
      <c r="H191"/>
      <c r="I191"/>
    </row>
    <row r="192" spans="1:9" ht="12.5" x14ac:dyDescent="0.25">
      <c r="A192"/>
      <c r="B192"/>
      <c r="C192"/>
      <c r="D192"/>
      <c r="E192"/>
      <c r="F192"/>
      <c r="G192"/>
      <c r="H192"/>
      <c r="I192"/>
    </row>
    <row r="193" spans="1:9" ht="12.5" x14ac:dyDescent="0.25">
      <c r="A193"/>
      <c r="B193"/>
      <c r="C193"/>
      <c r="D193"/>
      <c r="E193"/>
      <c r="F193"/>
      <c r="G193"/>
      <c r="H193"/>
      <c r="I193"/>
    </row>
    <row r="194" spans="1:9" ht="12.5" x14ac:dyDescent="0.25">
      <c r="A194"/>
      <c r="B194"/>
      <c r="C194"/>
      <c r="D194"/>
      <c r="E194"/>
      <c r="F194"/>
      <c r="G194"/>
      <c r="H194"/>
      <c r="I194"/>
    </row>
    <row r="195" spans="1:9" ht="12.5" x14ac:dyDescent="0.25">
      <c r="A195"/>
      <c r="B195"/>
      <c r="C195"/>
      <c r="D195"/>
      <c r="E195"/>
      <c r="F195"/>
      <c r="G195"/>
      <c r="H195"/>
      <c r="I195"/>
    </row>
    <row r="196" spans="1:9" ht="12.5" x14ac:dyDescent="0.25">
      <c r="A196"/>
      <c r="B196"/>
      <c r="C196"/>
      <c r="D196"/>
      <c r="E196"/>
      <c r="F196"/>
      <c r="G196"/>
      <c r="H196"/>
      <c r="I196"/>
    </row>
    <row r="197" spans="1:9" ht="12.5" x14ac:dyDescent="0.25">
      <c r="A197"/>
      <c r="B197"/>
      <c r="C197"/>
      <c r="D197"/>
      <c r="E197"/>
      <c r="F197"/>
      <c r="G197"/>
      <c r="H197"/>
      <c r="I197"/>
    </row>
    <row r="198" spans="1:9" ht="12.5" x14ac:dyDescent="0.25">
      <c r="A198"/>
      <c r="B198"/>
      <c r="C198"/>
      <c r="D198"/>
      <c r="E198"/>
      <c r="F198"/>
      <c r="G198"/>
      <c r="H198"/>
      <c r="I198"/>
    </row>
    <row r="199" spans="1:9" ht="12.5" x14ac:dyDescent="0.25">
      <c r="A199"/>
      <c r="B199"/>
      <c r="C199"/>
      <c r="D199"/>
      <c r="E199"/>
      <c r="F199"/>
      <c r="G199"/>
      <c r="H199"/>
      <c r="I199"/>
    </row>
    <row r="200" spans="1:9" ht="12.5" x14ac:dyDescent="0.25">
      <c r="A200"/>
      <c r="B200"/>
      <c r="C200"/>
      <c r="D200"/>
      <c r="E200"/>
      <c r="F200"/>
      <c r="G200"/>
      <c r="H200"/>
      <c r="I200"/>
    </row>
    <row r="201" spans="1:9" ht="12.5" x14ac:dyDescent="0.25">
      <c r="A201"/>
      <c r="B201"/>
      <c r="C201"/>
      <c r="D201"/>
      <c r="E201"/>
      <c r="F201"/>
      <c r="G201"/>
      <c r="H201"/>
      <c r="I201"/>
    </row>
    <row r="202" spans="1:9" ht="12.5" x14ac:dyDescent="0.25">
      <c r="A202"/>
      <c r="B202"/>
      <c r="C202"/>
      <c r="D202"/>
      <c r="E202"/>
      <c r="F202"/>
      <c r="G202"/>
      <c r="H202"/>
      <c r="I202"/>
    </row>
    <row r="203" spans="1:9" ht="12.5" x14ac:dyDescent="0.25">
      <c r="A203"/>
      <c r="B203"/>
      <c r="C203"/>
      <c r="D203"/>
      <c r="E203"/>
      <c r="F203"/>
      <c r="G203"/>
      <c r="H203"/>
      <c r="I203"/>
    </row>
    <row r="204" spans="1:9" ht="12.5" x14ac:dyDescent="0.25">
      <c r="A204"/>
      <c r="B204"/>
      <c r="C204"/>
      <c r="D204"/>
      <c r="E204"/>
      <c r="F204"/>
      <c r="G204"/>
      <c r="H204"/>
      <c r="I204"/>
    </row>
    <row r="205" spans="1:9" ht="12.5" x14ac:dyDescent="0.25">
      <c r="A205"/>
      <c r="B205"/>
      <c r="C205"/>
      <c r="D205"/>
      <c r="E205"/>
      <c r="F205"/>
      <c r="G205"/>
      <c r="H205"/>
      <c r="I205"/>
    </row>
    <row r="206" spans="1:9" ht="12.5" x14ac:dyDescent="0.25">
      <c r="A206"/>
      <c r="B206"/>
      <c r="C206"/>
      <c r="D206"/>
      <c r="E206"/>
      <c r="F206"/>
      <c r="G206"/>
      <c r="H206"/>
      <c r="I206"/>
    </row>
    <row r="207" spans="1:9" ht="12.5" x14ac:dyDescent="0.25">
      <c r="A207"/>
      <c r="B207"/>
      <c r="C207"/>
      <c r="D207"/>
      <c r="E207"/>
      <c r="F207"/>
      <c r="G207"/>
      <c r="H207"/>
      <c r="I207"/>
    </row>
    <row r="208" spans="1:9" ht="12.5" x14ac:dyDescent="0.25">
      <c r="A208"/>
      <c r="B208"/>
      <c r="C208"/>
      <c r="D208"/>
      <c r="E208"/>
      <c r="F208"/>
      <c r="G208"/>
      <c r="H208"/>
      <c r="I208"/>
    </row>
    <row r="209" spans="1:9" ht="12.5" x14ac:dyDescent="0.25">
      <c r="A209"/>
      <c r="B209"/>
      <c r="C209"/>
      <c r="D209"/>
      <c r="E209"/>
      <c r="F209"/>
      <c r="G209"/>
      <c r="H209"/>
      <c r="I209"/>
    </row>
    <row r="210" spans="1:9" ht="12.5" x14ac:dyDescent="0.25">
      <c r="A210"/>
      <c r="B210"/>
      <c r="C210"/>
      <c r="D210"/>
      <c r="E210"/>
      <c r="F210"/>
      <c r="G210"/>
      <c r="H210"/>
      <c r="I210"/>
    </row>
    <row r="211" spans="1:9" ht="12.5" x14ac:dyDescent="0.25">
      <c r="A211"/>
      <c r="B211"/>
      <c r="C211"/>
      <c r="D211"/>
      <c r="E211"/>
      <c r="F211"/>
      <c r="G211"/>
      <c r="H211"/>
      <c r="I211"/>
    </row>
    <row r="212" spans="1:9" ht="12.5" x14ac:dyDescent="0.25">
      <c r="A212"/>
      <c r="B212"/>
      <c r="C212"/>
      <c r="D212"/>
      <c r="E212"/>
      <c r="F212"/>
      <c r="G212"/>
      <c r="H212"/>
      <c r="I212"/>
    </row>
    <row r="213" spans="1:9" ht="12.5" x14ac:dyDescent="0.25">
      <c r="A213"/>
      <c r="B213"/>
      <c r="C213"/>
      <c r="D213"/>
      <c r="E213"/>
      <c r="F213"/>
      <c r="G213"/>
      <c r="H213"/>
      <c r="I213"/>
    </row>
    <row r="214" spans="1:9" ht="12.5" x14ac:dyDescent="0.25">
      <c r="A214"/>
      <c r="B214"/>
      <c r="C214"/>
      <c r="D214"/>
      <c r="E214"/>
      <c r="F214"/>
      <c r="G214"/>
      <c r="H214"/>
      <c r="I214"/>
    </row>
    <row r="215" spans="1:9" ht="12.5" x14ac:dyDescent="0.25">
      <c r="A215"/>
      <c r="B215"/>
      <c r="C215"/>
      <c r="D215"/>
      <c r="E215"/>
      <c r="F215"/>
      <c r="G215"/>
      <c r="H215"/>
      <c r="I215"/>
    </row>
    <row r="216" spans="1:9" ht="12.5" x14ac:dyDescent="0.25">
      <c r="A216"/>
      <c r="B216"/>
      <c r="C216"/>
      <c r="D216"/>
      <c r="E216"/>
      <c r="F216"/>
      <c r="G216"/>
      <c r="H216"/>
      <c r="I216"/>
    </row>
    <row r="217" spans="1:9" ht="12.5" x14ac:dyDescent="0.25">
      <c r="A217"/>
      <c r="B217"/>
      <c r="C217"/>
      <c r="D217"/>
      <c r="E217"/>
      <c r="F217"/>
      <c r="G217"/>
      <c r="H217"/>
      <c r="I217"/>
    </row>
    <row r="218" spans="1:9" ht="12.5" x14ac:dyDescent="0.25">
      <c r="A218"/>
      <c r="B218"/>
      <c r="C218"/>
      <c r="D218"/>
      <c r="E218"/>
      <c r="F218"/>
      <c r="G218"/>
      <c r="H218"/>
      <c r="I218"/>
    </row>
    <row r="219" spans="1:9" ht="12.5" x14ac:dyDescent="0.25">
      <c r="A219"/>
      <c r="B219"/>
      <c r="C219"/>
      <c r="D219"/>
      <c r="E219"/>
      <c r="F219"/>
      <c r="G219"/>
      <c r="H219"/>
      <c r="I219"/>
    </row>
    <row r="220" spans="1:9" ht="12.5" x14ac:dyDescent="0.25">
      <c r="A220"/>
      <c r="B220"/>
      <c r="C220"/>
      <c r="D220"/>
      <c r="E220"/>
      <c r="F220"/>
      <c r="G220"/>
      <c r="H220"/>
      <c r="I220"/>
    </row>
    <row r="221" spans="1:9" ht="12.5" x14ac:dyDescent="0.25">
      <c r="A221"/>
      <c r="B221"/>
      <c r="C221"/>
      <c r="D221"/>
      <c r="E221"/>
      <c r="F221"/>
      <c r="G221"/>
      <c r="H221"/>
      <c r="I221"/>
    </row>
    <row r="222" spans="1:9" ht="12.5" x14ac:dyDescent="0.25">
      <c r="A222"/>
      <c r="B222"/>
      <c r="C222"/>
      <c r="D222"/>
      <c r="E222"/>
      <c r="F222"/>
      <c r="G222"/>
      <c r="H222"/>
      <c r="I222"/>
    </row>
    <row r="223" spans="1:9" ht="12.5" x14ac:dyDescent="0.25">
      <c r="A223"/>
      <c r="B223"/>
      <c r="C223"/>
      <c r="D223"/>
      <c r="E223"/>
      <c r="F223"/>
      <c r="G223"/>
      <c r="H223"/>
      <c r="I223"/>
    </row>
    <row r="224" spans="1:9" ht="12.5" x14ac:dyDescent="0.25">
      <c r="A224"/>
      <c r="B224"/>
      <c r="C224"/>
      <c r="D224"/>
      <c r="E224"/>
      <c r="F224"/>
      <c r="G224"/>
      <c r="H224"/>
      <c r="I224"/>
    </row>
    <row r="225" spans="1:9" ht="12.5" x14ac:dyDescent="0.25">
      <c r="A225"/>
      <c r="B225"/>
      <c r="C225"/>
      <c r="D225"/>
      <c r="E225"/>
      <c r="F225"/>
      <c r="G225"/>
      <c r="H225"/>
      <c r="I225"/>
    </row>
    <row r="226" spans="1:9" ht="12.5" x14ac:dyDescent="0.25">
      <c r="A226"/>
      <c r="B226"/>
      <c r="C226"/>
      <c r="D226"/>
      <c r="E226"/>
      <c r="F226"/>
      <c r="G226"/>
      <c r="H226"/>
      <c r="I226"/>
    </row>
    <row r="227" spans="1:9" ht="12.5" x14ac:dyDescent="0.25">
      <c r="A227"/>
      <c r="B227"/>
      <c r="C227"/>
      <c r="D227"/>
      <c r="E227"/>
      <c r="F227"/>
      <c r="G227"/>
      <c r="H227"/>
      <c r="I227"/>
    </row>
    <row r="228" spans="1:9" ht="12.5" x14ac:dyDescent="0.25">
      <c r="A228"/>
      <c r="B228"/>
      <c r="C228"/>
      <c r="D228"/>
      <c r="E228"/>
      <c r="F228"/>
      <c r="G228"/>
      <c r="H228"/>
      <c r="I228"/>
    </row>
    <row r="229" spans="1:9" ht="12.5" x14ac:dyDescent="0.25">
      <c r="A229"/>
      <c r="B229"/>
      <c r="C229"/>
      <c r="D229"/>
      <c r="E229"/>
      <c r="F229"/>
      <c r="G229"/>
      <c r="H229"/>
      <c r="I229"/>
    </row>
    <row r="230" spans="1:9" ht="12.5" x14ac:dyDescent="0.25">
      <c r="A230"/>
      <c r="B230"/>
      <c r="C230"/>
      <c r="D230"/>
      <c r="E230"/>
      <c r="F230"/>
      <c r="G230"/>
      <c r="H230"/>
      <c r="I230"/>
    </row>
    <row r="231" spans="1:9" ht="12.5" x14ac:dyDescent="0.25">
      <c r="A231"/>
      <c r="B231"/>
      <c r="C231"/>
      <c r="D231"/>
      <c r="E231"/>
      <c r="F231"/>
      <c r="G231"/>
      <c r="H231"/>
      <c r="I231"/>
    </row>
    <row r="232" spans="1:9" ht="12.5" x14ac:dyDescent="0.25">
      <c r="A232"/>
      <c r="B232"/>
      <c r="C232"/>
      <c r="D232"/>
      <c r="E232"/>
      <c r="F232"/>
      <c r="G232"/>
      <c r="H232"/>
      <c r="I232"/>
    </row>
    <row r="233" spans="1:9" ht="12.5" x14ac:dyDescent="0.25">
      <c r="A233"/>
      <c r="B233"/>
      <c r="C233"/>
      <c r="D233"/>
      <c r="E233"/>
      <c r="F233"/>
      <c r="G233"/>
      <c r="H233"/>
      <c r="I233"/>
    </row>
    <row r="234" spans="1:9" ht="12.5" x14ac:dyDescent="0.25">
      <c r="A234"/>
      <c r="B234"/>
      <c r="C234"/>
      <c r="D234"/>
      <c r="E234"/>
      <c r="F234"/>
      <c r="G234"/>
      <c r="H234"/>
      <c r="I234"/>
    </row>
    <row r="235" spans="1:9" ht="12.5" x14ac:dyDescent="0.25">
      <c r="A235"/>
      <c r="B235"/>
      <c r="C235"/>
      <c r="D235"/>
      <c r="E235"/>
      <c r="F235"/>
      <c r="G235"/>
      <c r="H235"/>
      <c r="I235"/>
    </row>
    <row r="236" spans="1:9" ht="12.5" x14ac:dyDescent="0.25">
      <c r="A236"/>
      <c r="B236"/>
      <c r="C236"/>
      <c r="D236"/>
      <c r="E236"/>
      <c r="F236"/>
      <c r="G236"/>
      <c r="H236"/>
      <c r="I236"/>
    </row>
    <row r="237" spans="1:9" ht="12.5" x14ac:dyDescent="0.25">
      <c r="A237"/>
      <c r="B237"/>
      <c r="C237"/>
      <c r="D237"/>
      <c r="E237"/>
      <c r="F237"/>
      <c r="G237"/>
      <c r="H237"/>
      <c r="I237"/>
    </row>
    <row r="238" spans="1:9" ht="12.5" x14ac:dyDescent="0.25">
      <c r="A238"/>
      <c r="B238"/>
      <c r="C238"/>
      <c r="D238"/>
      <c r="E238"/>
      <c r="F238"/>
      <c r="G238"/>
      <c r="H238"/>
      <c r="I238"/>
    </row>
    <row r="239" spans="1:9" ht="12.5" x14ac:dyDescent="0.25">
      <c r="A239"/>
      <c r="B239"/>
      <c r="C239"/>
      <c r="D239"/>
      <c r="E239"/>
      <c r="F239"/>
      <c r="G239"/>
      <c r="H239"/>
      <c r="I239"/>
    </row>
    <row r="240" spans="1:9" ht="12.5" x14ac:dyDescent="0.25">
      <c r="A240"/>
      <c r="B240"/>
      <c r="C240"/>
      <c r="D240"/>
      <c r="E240"/>
      <c r="F240"/>
      <c r="G240"/>
      <c r="H240"/>
      <c r="I240"/>
    </row>
    <row r="241" spans="1:9" ht="12.5" x14ac:dyDescent="0.25">
      <c r="A241"/>
      <c r="B241"/>
      <c r="C241"/>
      <c r="D241"/>
      <c r="E241"/>
      <c r="F241"/>
      <c r="G241"/>
      <c r="H241"/>
      <c r="I241"/>
    </row>
    <row r="242" spans="1:9" ht="12.5" x14ac:dyDescent="0.25">
      <c r="A242"/>
      <c r="B242"/>
      <c r="C242"/>
      <c r="D242"/>
      <c r="E242"/>
      <c r="F242"/>
      <c r="G242"/>
      <c r="H242"/>
      <c r="I242"/>
    </row>
    <row r="243" spans="1:9" ht="12.5" x14ac:dyDescent="0.25">
      <c r="A243"/>
      <c r="B243"/>
      <c r="C243"/>
      <c r="D243"/>
      <c r="E243"/>
      <c r="F243"/>
      <c r="G243"/>
      <c r="H243"/>
      <c r="I243"/>
    </row>
    <row r="244" spans="1:9" ht="12.5" x14ac:dyDescent="0.25">
      <c r="A244"/>
      <c r="B244"/>
      <c r="C244"/>
      <c r="D244"/>
      <c r="E244"/>
      <c r="F244"/>
      <c r="G244"/>
      <c r="H244"/>
      <c r="I244"/>
    </row>
    <row r="245" spans="1:9" ht="12.5" x14ac:dyDescent="0.25">
      <c r="A245"/>
      <c r="B245"/>
      <c r="C245"/>
      <c r="D245"/>
      <c r="E245"/>
      <c r="F245"/>
      <c r="G245"/>
      <c r="H245"/>
      <c r="I245"/>
    </row>
    <row r="246" spans="1:9" ht="12.5" x14ac:dyDescent="0.25">
      <c r="A246"/>
      <c r="B246"/>
      <c r="C246"/>
      <c r="D246"/>
      <c r="E246"/>
      <c r="F246"/>
      <c r="G246"/>
      <c r="H246"/>
      <c r="I246"/>
    </row>
    <row r="247" spans="1:9" ht="12.5" x14ac:dyDescent="0.25">
      <c r="A247"/>
      <c r="B247"/>
      <c r="C247"/>
      <c r="D247"/>
      <c r="E247"/>
      <c r="F247"/>
      <c r="G247"/>
      <c r="H247"/>
      <c r="I247"/>
    </row>
    <row r="248" spans="1:9" ht="12.5" x14ac:dyDescent="0.25">
      <c r="A248"/>
      <c r="B248"/>
      <c r="C248"/>
      <c r="D248"/>
      <c r="E248"/>
      <c r="F248"/>
      <c r="G248"/>
      <c r="H248"/>
      <c r="I248"/>
    </row>
    <row r="249" spans="1:9" ht="12.5" x14ac:dyDescent="0.25">
      <c r="A249"/>
      <c r="B249"/>
      <c r="C249"/>
      <c r="D249"/>
      <c r="E249"/>
      <c r="F249"/>
      <c r="G249"/>
      <c r="H249"/>
      <c r="I249"/>
    </row>
    <row r="250" spans="1:9" ht="12.5" x14ac:dyDescent="0.25">
      <c r="A250"/>
      <c r="B250"/>
      <c r="C250"/>
      <c r="D250"/>
      <c r="E250"/>
      <c r="F250"/>
      <c r="G250"/>
      <c r="H250"/>
      <c r="I250"/>
    </row>
    <row r="251" spans="1:9" ht="12.5" x14ac:dyDescent="0.25">
      <c r="A251"/>
      <c r="B251"/>
      <c r="C251"/>
      <c r="D251"/>
      <c r="E251"/>
      <c r="F251"/>
      <c r="G251"/>
      <c r="H251"/>
      <c r="I251"/>
    </row>
    <row r="252" spans="1:9" ht="12.5" x14ac:dyDescent="0.25">
      <c r="A252"/>
      <c r="B252"/>
      <c r="C252"/>
      <c r="D252"/>
      <c r="E252"/>
      <c r="F252"/>
      <c r="G252"/>
      <c r="H252"/>
      <c r="I252"/>
    </row>
    <row r="253" spans="1:9" ht="12.5" x14ac:dyDescent="0.25">
      <c r="A253"/>
      <c r="B253"/>
      <c r="C253"/>
      <c r="D253"/>
      <c r="E253"/>
      <c r="F253"/>
      <c r="G253"/>
      <c r="H253"/>
      <c r="I253"/>
    </row>
    <row r="254" spans="1:9" ht="12.5" x14ac:dyDescent="0.25">
      <c r="A254"/>
      <c r="B254"/>
      <c r="C254"/>
      <c r="D254"/>
      <c r="E254"/>
      <c r="F254"/>
      <c r="G254"/>
      <c r="H254"/>
      <c r="I254"/>
    </row>
    <row r="255" spans="1:9" ht="12.5" x14ac:dyDescent="0.25">
      <c r="A255"/>
      <c r="B255"/>
      <c r="C255"/>
      <c r="D255"/>
      <c r="E255"/>
      <c r="F255"/>
      <c r="G255"/>
      <c r="H255"/>
      <c r="I255"/>
    </row>
    <row r="256" spans="1:9" ht="12.5" x14ac:dyDescent="0.25">
      <c r="A256"/>
      <c r="B256"/>
      <c r="C256"/>
      <c r="D256"/>
      <c r="E256"/>
      <c r="F256"/>
      <c r="G256"/>
      <c r="H256"/>
      <c r="I256"/>
    </row>
    <row r="257" spans="1:9" ht="12.5" x14ac:dyDescent="0.25">
      <c r="A257"/>
      <c r="B257"/>
      <c r="C257"/>
      <c r="D257"/>
      <c r="E257"/>
      <c r="F257"/>
      <c r="G257"/>
      <c r="H257"/>
      <c r="I257"/>
    </row>
    <row r="258" spans="1:9" ht="12.5" x14ac:dyDescent="0.25">
      <c r="A258"/>
      <c r="B258"/>
      <c r="C258"/>
      <c r="D258"/>
      <c r="E258"/>
      <c r="F258"/>
      <c r="G258"/>
      <c r="H258"/>
      <c r="I258"/>
    </row>
    <row r="259" spans="1:9" ht="12.5" x14ac:dyDescent="0.25">
      <c r="A259"/>
      <c r="B259"/>
      <c r="C259"/>
      <c r="D259"/>
      <c r="E259"/>
      <c r="F259"/>
      <c r="G259"/>
      <c r="H259"/>
      <c r="I259"/>
    </row>
    <row r="260" spans="1:9" ht="12.5" x14ac:dyDescent="0.25">
      <c r="A260"/>
      <c r="B260"/>
      <c r="C260"/>
      <c r="D260"/>
      <c r="E260"/>
      <c r="F260"/>
      <c r="G260"/>
      <c r="H260"/>
      <c r="I260"/>
    </row>
    <row r="261" spans="1:9" ht="12.5" x14ac:dyDescent="0.25">
      <c r="A261"/>
      <c r="B261"/>
      <c r="C261"/>
      <c r="D261"/>
      <c r="E261"/>
      <c r="F261"/>
      <c r="G261"/>
      <c r="H261"/>
      <c r="I261"/>
    </row>
    <row r="262" spans="1:9" ht="12.5" x14ac:dyDescent="0.25">
      <c r="A262"/>
      <c r="B262"/>
      <c r="C262"/>
      <c r="D262"/>
      <c r="E262"/>
      <c r="F262"/>
      <c r="G262"/>
      <c r="H262"/>
      <c r="I262"/>
    </row>
    <row r="263" spans="1:9" ht="12.5" x14ac:dyDescent="0.25">
      <c r="A263"/>
      <c r="B263"/>
      <c r="C263"/>
      <c r="D263"/>
      <c r="E263"/>
      <c r="F263"/>
      <c r="G263"/>
      <c r="H263"/>
      <c r="I263"/>
    </row>
    <row r="264" spans="1:9" ht="12.5" x14ac:dyDescent="0.25">
      <c r="A264"/>
      <c r="B264"/>
      <c r="C264"/>
      <c r="D264"/>
      <c r="E264"/>
      <c r="F264"/>
      <c r="G264"/>
      <c r="H264"/>
      <c r="I264"/>
    </row>
    <row r="265" spans="1:9" ht="12.5" x14ac:dyDescent="0.25">
      <c r="A265"/>
      <c r="B265"/>
      <c r="C265"/>
      <c r="D265"/>
      <c r="E265"/>
      <c r="F265"/>
      <c r="G265"/>
      <c r="H265"/>
      <c r="I265"/>
    </row>
    <row r="266" spans="1:9" ht="12.5" x14ac:dyDescent="0.25">
      <c r="A266"/>
      <c r="B266"/>
      <c r="C266"/>
      <c r="D266"/>
      <c r="E266"/>
      <c r="F266"/>
      <c r="G266"/>
      <c r="H266"/>
      <c r="I266"/>
    </row>
    <row r="267" spans="1:9" ht="12.5" x14ac:dyDescent="0.25">
      <c r="A267"/>
      <c r="B267"/>
      <c r="C267"/>
      <c r="D267"/>
      <c r="E267"/>
      <c r="F267"/>
      <c r="G267"/>
      <c r="H267"/>
      <c r="I267"/>
    </row>
    <row r="268" spans="1:9" ht="12.5" x14ac:dyDescent="0.25">
      <c r="A268"/>
      <c r="B268"/>
      <c r="C268"/>
      <c r="D268"/>
      <c r="E268"/>
      <c r="F268"/>
      <c r="G268"/>
      <c r="H268"/>
      <c r="I268"/>
    </row>
    <row r="269" spans="1:9" ht="12.5" x14ac:dyDescent="0.25">
      <c r="A269"/>
      <c r="B269"/>
      <c r="C269"/>
      <c r="D269"/>
      <c r="E269"/>
      <c r="F269"/>
      <c r="G269"/>
      <c r="H269"/>
      <c r="I269"/>
    </row>
    <row r="270" spans="1:9" ht="12.5" x14ac:dyDescent="0.25">
      <c r="A270"/>
      <c r="B270"/>
      <c r="C270"/>
      <c r="D270"/>
      <c r="E270"/>
      <c r="F270"/>
      <c r="G270"/>
      <c r="H270"/>
      <c r="I270"/>
    </row>
    <row r="271" spans="1:9" ht="12.5" x14ac:dyDescent="0.25">
      <c r="A271"/>
      <c r="B271"/>
      <c r="C271"/>
      <c r="D271"/>
      <c r="E271"/>
      <c r="F271"/>
      <c r="G271"/>
      <c r="H271"/>
      <c r="I271"/>
    </row>
    <row r="272" spans="1:9" ht="12.5" x14ac:dyDescent="0.25">
      <c r="A272"/>
      <c r="B272"/>
      <c r="C272"/>
      <c r="D272"/>
      <c r="E272"/>
      <c r="F272"/>
      <c r="G272"/>
      <c r="H272"/>
      <c r="I272"/>
    </row>
    <row r="273" spans="1:9" ht="12.5" x14ac:dyDescent="0.25">
      <c r="A273"/>
      <c r="B273"/>
      <c r="C273"/>
      <c r="D273"/>
      <c r="E273"/>
      <c r="F273"/>
      <c r="G273"/>
      <c r="H273"/>
      <c r="I273"/>
    </row>
    <row r="274" spans="1:9" ht="12.5" x14ac:dyDescent="0.25">
      <c r="A274"/>
      <c r="B274"/>
      <c r="C274"/>
      <c r="D274"/>
      <c r="E274"/>
      <c r="F274"/>
      <c r="G274"/>
      <c r="H274"/>
      <c r="I274"/>
    </row>
    <row r="275" spans="1:9" ht="12.5" x14ac:dyDescent="0.25">
      <c r="A275"/>
      <c r="B275"/>
      <c r="C275"/>
      <c r="D275"/>
      <c r="E275"/>
      <c r="F275"/>
      <c r="G275"/>
      <c r="H275"/>
      <c r="I275"/>
    </row>
    <row r="276" spans="1:9" ht="12.5" x14ac:dyDescent="0.25">
      <c r="A276"/>
      <c r="B276"/>
      <c r="C276"/>
      <c r="D276"/>
      <c r="E276"/>
      <c r="F276"/>
      <c r="G276"/>
      <c r="H276"/>
      <c r="I276"/>
    </row>
    <row r="277" spans="1:9" ht="12.5" x14ac:dyDescent="0.25">
      <c r="A277"/>
      <c r="B277"/>
      <c r="C277"/>
      <c r="D277"/>
      <c r="E277"/>
      <c r="F277"/>
      <c r="G277"/>
      <c r="H277"/>
      <c r="I277"/>
    </row>
    <row r="278" spans="1:9" ht="12.5" x14ac:dyDescent="0.25">
      <c r="A278"/>
      <c r="B278"/>
      <c r="C278"/>
      <c r="D278"/>
      <c r="E278"/>
      <c r="F278"/>
      <c r="G278"/>
      <c r="H278"/>
      <c r="I278"/>
    </row>
    <row r="279" spans="1:9" ht="12.5" x14ac:dyDescent="0.25">
      <c r="A279"/>
      <c r="B279"/>
      <c r="C279"/>
      <c r="D279"/>
      <c r="E279"/>
      <c r="F279"/>
      <c r="G279"/>
      <c r="H279"/>
      <c r="I279"/>
    </row>
    <row r="280" spans="1:9" ht="12.5" x14ac:dyDescent="0.25">
      <c r="A280"/>
      <c r="B280"/>
      <c r="C280"/>
      <c r="D280"/>
      <c r="E280"/>
      <c r="F280"/>
      <c r="G280"/>
      <c r="H280"/>
      <c r="I280"/>
    </row>
    <row r="281" spans="1:9" ht="12.5" x14ac:dyDescent="0.25">
      <c r="A281"/>
      <c r="B281"/>
      <c r="C281"/>
      <c r="D281"/>
      <c r="E281"/>
      <c r="F281"/>
      <c r="G281"/>
      <c r="H281"/>
      <c r="I281"/>
    </row>
    <row r="282" spans="1:9" ht="12.5" x14ac:dyDescent="0.25">
      <c r="A282"/>
      <c r="B282"/>
      <c r="C282"/>
      <c r="D282"/>
      <c r="E282"/>
      <c r="F282"/>
      <c r="G282"/>
      <c r="H282"/>
      <c r="I282"/>
    </row>
    <row r="283" spans="1:9" ht="12.5" x14ac:dyDescent="0.25">
      <c r="A283"/>
      <c r="B283"/>
      <c r="C283"/>
      <c r="D283"/>
      <c r="E283"/>
      <c r="F283"/>
      <c r="G283"/>
      <c r="H283"/>
      <c r="I283"/>
    </row>
    <row r="284" spans="1:9" ht="12.5" x14ac:dyDescent="0.25">
      <c r="A284"/>
      <c r="B284"/>
      <c r="C284"/>
      <c r="D284"/>
      <c r="E284"/>
      <c r="F284"/>
      <c r="G284"/>
      <c r="H284"/>
      <c r="I284"/>
    </row>
    <row r="285" spans="1:9" ht="12.5" x14ac:dyDescent="0.25">
      <c r="A285"/>
      <c r="B285"/>
      <c r="C285"/>
      <c r="D285"/>
      <c r="E285"/>
      <c r="F285"/>
      <c r="G285"/>
      <c r="H285"/>
      <c r="I285"/>
    </row>
    <row r="286" spans="1:9" ht="12.5" x14ac:dyDescent="0.25">
      <c r="A286"/>
      <c r="B286"/>
      <c r="C286"/>
      <c r="D286"/>
      <c r="E286"/>
      <c r="F286"/>
      <c r="G286"/>
      <c r="H286"/>
      <c r="I286"/>
    </row>
    <row r="287" spans="1:9" ht="12.5" x14ac:dyDescent="0.25">
      <c r="A287"/>
      <c r="B287"/>
      <c r="C287"/>
      <c r="D287"/>
      <c r="E287"/>
      <c r="F287"/>
      <c r="G287"/>
      <c r="H287"/>
      <c r="I287"/>
    </row>
    <row r="288" spans="1:9" ht="12.5" x14ac:dyDescent="0.25">
      <c r="A288"/>
      <c r="B288"/>
      <c r="C288"/>
      <c r="D288"/>
      <c r="E288"/>
      <c r="F288"/>
      <c r="G288"/>
      <c r="H288"/>
      <c r="I288"/>
    </row>
    <row r="289" spans="1:9" ht="12.5" x14ac:dyDescent="0.25">
      <c r="A289"/>
      <c r="B289"/>
      <c r="C289"/>
      <c r="D289"/>
      <c r="E289"/>
      <c r="F289"/>
      <c r="G289"/>
      <c r="H289"/>
      <c r="I289"/>
    </row>
    <row r="290" spans="1:9" ht="12.5" x14ac:dyDescent="0.25">
      <c r="A290"/>
      <c r="B290"/>
      <c r="C290"/>
      <c r="D290"/>
      <c r="E290"/>
      <c r="F290"/>
      <c r="G290"/>
      <c r="H290"/>
      <c r="I290"/>
    </row>
    <row r="291" spans="1:9" ht="12.5" x14ac:dyDescent="0.25">
      <c r="A291"/>
      <c r="B291"/>
      <c r="C291"/>
      <c r="D291"/>
      <c r="E291"/>
      <c r="F291"/>
      <c r="G291"/>
      <c r="H291"/>
      <c r="I291"/>
    </row>
    <row r="292" spans="1:9" ht="12.5" x14ac:dyDescent="0.25">
      <c r="A292"/>
      <c r="B292"/>
      <c r="C292"/>
      <c r="D292"/>
      <c r="E292"/>
      <c r="F292"/>
      <c r="G292"/>
      <c r="H292"/>
      <c r="I292"/>
    </row>
    <row r="293" spans="1:9" ht="12.5" x14ac:dyDescent="0.25">
      <c r="A293"/>
      <c r="B293"/>
      <c r="C293"/>
      <c r="D293"/>
      <c r="E293"/>
      <c r="F293"/>
      <c r="G293"/>
      <c r="H293"/>
      <c r="I293"/>
    </row>
    <row r="294" spans="1:9" ht="12.5" x14ac:dyDescent="0.25">
      <c r="A294"/>
      <c r="B294"/>
      <c r="C294"/>
      <c r="D294"/>
      <c r="E294"/>
      <c r="F294"/>
      <c r="G294"/>
      <c r="H294"/>
      <c r="I294"/>
    </row>
    <row r="295" spans="1:9" ht="12.5" x14ac:dyDescent="0.25">
      <c r="A295"/>
      <c r="B295"/>
      <c r="C295"/>
      <c r="D295"/>
      <c r="E295"/>
      <c r="F295"/>
      <c r="G295"/>
      <c r="H295"/>
      <c r="I295"/>
    </row>
    <row r="296" spans="1:9" ht="12.5" x14ac:dyDescent="0.25">
      <c r="A296"/>
      <c r="B296"/>
      <c r="C296"/>
      <c r="D296"/>
      <c r="E296"/>
      <c r="F296"/>
      <c r="G296"/>
      <c r="H296"/>
      <c r="I296"/>
    </row>
    <row r="297" spans="1:9" ht="12.5" x14ac:dyDescent="0.25">
      <c r="A297"/>
      <c r="B297"/>
      <c r="C297"/>
      <c r="D297"/>
      <c r="E297"/>
      <c r="F297"/>
      <c r="G297"/>
      <c r="H297"/>
      <c r="I297"/>
    </row>
    <row r="298" spans="1:9" ht="12.5" x14ac:dyDescent="0.25">
      <c r="A298"/>
      <c r="B298"/>
      <c r="C298"/>
      <c r="D298"/>
      <c r="E298"/>
      <c r="F298"/>
      <c r="G298"/>
      <c r="H298"/>
      <c r="I298"/>
    </row>
    <row r="299" spans="1:9" ht="12.5" x14ac:dyDescent="0.25">
      <c r="A299"/>
      <c r="B299"/>
      <c r="C299"/>
      <c r="D299"/>
      <c r="E299"/>
      <c r="F299"/>
      <c r="G299"/>
      <c r="H299"/>
      <c r="I299"/>
    </row>
    <row r="300" spans="1:9" ht="12.5" x14ac:dyDescent="0.25">
      <c r="A300"/>
      <c r="B300"/>
      <c r="C300"/>
      <c r="D300"/>
      <c r="E300"/>
      <c r="F300"/>
      <c r="G300"/>
      <c r="H300"/>
      <c r="I300"/>
    </row>
    <row r="301" spans="1:9" ht="12.5" x14ac:dyDescent="0.25">
      <c r="A301"/>
      <c r="B301"/>
      <c r="C301"/>
      <c r="D301"/>
      <c r="E301"/>
      <c r="F301"/>
      <c r="G301"/>
      <c r="H301"/>
      <c r="I301"/>
    </row>
    <row r="302" spans="1:9" ht="12.5" x14ac:dyDescent="0.25">
      <c r="A302"/>
      <c r="B302"/>
      <c r="C302"/>
      <c r="D302"/>
      <c r="E302"/>
      <c r="F302"/>
      <c r="G302"/>
      <c r="H302"/>
      <c r="I302"/>
    </row>
    <row r="303" spans="1:9" ht="12.5" x14ac:dyDescent="0.25">
      <c r="A303"/>
      <c r="B303"/>
      <c r="C303"/>
      <c r="D303"/>
      <c r="E303"/>
      <c r="F303"/>
      <c r="G303"/>
      <c r="H303"/>
      <c r="I303"/>
    </row>
    <row r="304" spans="1:9" ht="12.5" x14ac:dyDescent="0.25">
      <c r="A304"/>
      <c r="B304"/>
      <c r="C304"/>
      <c r="D304"/>
      <c r="E304"/>
      <c r="F304"/>
      <c r="G304"/>
      <c r="H304"/>
      <c r="I304"/>
    </row>
    <row r="305" spans="1:9" ht="12.5" x14ac:dyDescent="0.25">
      <c r="A305"/>
      <c r="B305"/>
      <c r="C305"/>
      <c r="D305"/>
      <c r="E305"/>
      <c r="F305"/>
      <c r="G305"/>
      <c r="H305"/>
      <c r="I305"/>
    </row>
    <row r="306" spans="1:9" ht="12.5" x14ac:dyDescent="0.25">
      <c r="A306"/>
      <c r="B306"/>
      <c r="C306"/>
      <c r="D306"/>
      <c r="E306"/>
      <c r="F306"/>
      <c r="G306"/>
      <c r="H306"/>
      <c r="I306"/>
    </row>
    <row r="307" spans="1:9" ht="12.5" x14ac:dyDescent="0.25">
      <c r="A307"/>
      <c r="B307"/>
      <c r="C307"/>
      <c r="D307"/>
      <c r="E307"/>
      <c r="F307"/>
      <c r="G307"/>
      <c r="H307"/>
      <c r="I307"/>
    </row>
    <row r="308" spans="1:9" ht="12.5" x14ac:dyDescent="0.25">
      <c r="A308"/>
      <c r="B308"/>
      <c r="C308"/>
      <c r="D308"/>
      <c r="E308"/>
      <c r="F308"/>
      <c r="G308"/>
      <c r="H308"/>
      <c r="I308"/>
    </row>
    <row r="309" spans="1:9" ht="12.5" x14ac:dyDescent="0.25">
      <c r="A309"/>
      <c r="B309"/>
      <c r="C309"/>
      <c r="D309"/>
      <c r="E309"/>
      <c r="F309"/>
      <c r="G309"/>
      <c r="H309"/>
      <c r="I309"/>
    </row>
    <row r="310" spans="1:9" ht="12.5" x14ac:dyDescent="0.25">
      <c r="A310"/>
      <c r="B310"/>
      <c r="C310"/>
      <c r="D310"/>
      <c r="E310"/>
      <c r="F310"/>
      <c r="G310"/>
      <c r="H310"/>
      <c r="I310"/>
    </row>
    <row r="311" spans="1:9" ht="12.5" x14ac:dyDescent="0.25">
      <c r="A311"/>
      <c r="B311"/>
      <c r="C311"/>
      <c r="D311"/>
      <c r="E311"/>
      <c r="F311"/>
      <c r="G311"/>
      <c r="H311"/>
      <c r="I311"/>
    </row>
    <row r="312" spans="1:9" ht="12.5" x14ac:dyDescent="0.25">
      <c r="A312"/>
      <c r="B312"/>
      <c r="C312"/>
      <c r="D312"/>
      <c r="E312"/>
      <c r="F312"/>
      <c r="G312"/>
      <c r="H312"/>
      <c r="I312"/>
    </row>
    <row r="313" spans="1:9" ht="12.5" x14ac:dyDescent="0.25">
      <c r="A313"/>
      <c r="B313"/>
      <c r="C313"/>
      <c r="D313"/>
      <c r="E313"/>
      <c r="F313"/>
      <c r="G313"/>
      <c r="H313"/>
      <c r="I313"/>
    </row>
    <row r="314" spans="1:9" ht="12.5" x14ac:dyDescent="0.25">
      <c r="A314"/>
      <c r="B314"/>
      <c r="C314"/>
      <c r="D314"/>
      <c r="E314"/>
      <c r="F314"/>
      <c r="G314"/>
      <c r="H314"/>
      <c r="I314"/>
    </row>
    <row r="315" spans="1:9" ht="12.5" x14ac:dyDescent="0.25">
      <c r="A315"/>
      <c r="B315"/>
      <c r="C315"/>
      <c r="D315"/>
      <c r="E315"/>
      <c r="F315"/>
      <c r="G315"/>
      <c r="H315"/>
      <c r="I315"/>
    </row>
    <row r="316" spans="1:9" ht="12.5" x14ac:dyDescent="0.25">
      <c r="A316"/>
      <c r="B316"/>
      <c r="C316"/>
      <c r="D316"/>
      <c r="E316"/>
      <c r="F316"/>
      <c r="G316"/>
      <c r="H316"/>
      <c r="I316"/>
    </row>
    <row r="317" spans="1:9" ht="12.5" x14ac:dyDescent="0.25">
      <c r="A317"/>
      <c r="B317"/>
      <c r="C317"/>
      <c r="D317"/>
      <c r="E317"/>
      <c r="F317"/>
      <c r="G317"/>
      <c r="H317"/>
      <c r="I317"/>
    </row>
    <row r="318" spans="1:9" ht="12.5" x14ac:dyDescent="0.25">
      <c r="A318"/>
      <c r="B318"/>
      <c r="C318"/>
      <c r="D318"/>
      <c r="E318"/>
      <c r="F318"/>
      <c r="G318"/>
      <c r="H318"/>
      <c r="I318"/>
    </row>
    <row r="319" spans="1:9" ht="12.5" x14ac:dyDescent="0.25">
      <c r="A319"/>
      <c r="B319"/>
      <c r="C319"/>
      <c r="D319"/>
      <c r="E319"/>
      <c r="F319"/>
      <c r="G319"/>
      <c r="H319"/>
      <c r="I319"/>
    </row>
    <row r="320" spans="1:9" ht="12.5" x14ac:dyDescent="0.25">
      <c r="A320"/>
      <c r="B320"/>
      <c r="C320"/>
      <c r="D320"/>
      <c r="E320"/>
      <c r="F320"/>
      <c r="G320"/>
      <c r="H320"/>
      <c r="I320"/>
    </row>
    <row r="321" spans="1:9" ht="12.5" x14ac:dyDescent="0.25">
      <c r="A321"/>
      <c r="B321"/>
      <c r="C321"/>
      <c r="D321"/>
      <c r="E321"/>
      <c r="F321"/>
      <c r="G321"/>
      <c r="H321"/>
      <c r="I321"/>
    </row>
    <row r="322" spans="1:9" ht="12.5" x14ac:dyDescent="0.25">
      <c r="A322"/>
      <c r="B322"/>
      <c r="C322"/>
      <c r="D322"/>
      <c r="E322"/>
      <c r="F322"/>
      <c r="G322"/>
      <c r="H322"/>
      <c r="I322"/>
    </row>
    <row r="323" spans="1:9" ht="12.5" x14ac:dyDescent="0.25">
      <c r="A323"/>
      <c r="B323"/>
      <c r="C323"/>
      <c r="D323"/>
      <c r="E323"/>
      <c r="F323"/>
      <c r="G323"/>
      <c r="H323"/>
      <c r="I323"/>
    </row>
    <row r="324" spans="1:9" ht="12.5" x14ac:dyDescent="0.25">
      <c r="A324"/>
      <c r="B324"/>
      <c r="C324"/>
      <c r="D324"/>
      <c r="E324"/>
      <c r="F324"/>
      <c r="G324"/>
      <c r="H324"/>
      <c r="I324"/>
    </row>
    <row r="325" spans="1:9" ht="12.5" x14ac:dyDescent="0.25">
      <c r="A325"/>
      <c r="B325"/>
      <c r="C325"/>
      <c r="D325"/>
      <c r="E325"/>
      <c r="F325"/>
      <c r="G325"/>
      <c r="H325"/>
      <c r="I325"/>
    </row>
    <row r="326" spans="1:9" ht="12.5" x14ac:dyDescent="0.25">
      <c r="A326"/>
      <c r="B326"/>
      <c r="C326"/>
      <c r="D326"/>
      <c r="E326"/>
      <c r="F326"/>
      <c r="G326"/>
      <c r="H326"/>
      <c r="I326"/>
    </row>
    <row r="327" spans="1:9" ht="12.5" x14ac:dyDescent="0.25">
      <c r="A327"/>
      <c r="B327"/>
      <c r="C327"/>
      <c r="D327"/>
      <c r="E327"/>
      <c r="F327"/>
      <c r="G327"/>
      <c r="H327"/>
      <c r="I327"/>
    </row>
    <row r="328" spans="1:9" ht="12.5" x14ac:dyDescent="0.25">
      <c r="A328"/>
      <c r="B328"/>
      <c r="C328"/>
      <c r="D328"/>
      <c r="E328"/>
      <c r="F328"/>
      <c r="G328"/>
      <c r="H328"/>
      <c r="I328"/>
    </row>
    <row r="329" spans="1:9" ht="12.5" x14ac:dyDescent="0.25">
      <c r="A329"/>
      <c r="B329"/>
      <c r="C329"/>
      <c r="D329"/>
      <c r="E329"/>
      <c r="F329"/>
      <c r="G329"/>
      <c r="H329"/>
      <c r="I329"/>
    </row>
    <row r="330" spans="1:9" x14ac:dyDescent="0.25">
      <c r="F330" s="1"/>
      <c r="G330" s="1"/>
      <c r="H330" s="1"/>
      <c r="I330" s="1"/>
    </row>
    <row r="331" spans="1:9" x14ac:dyDescent="0.25">
      <c r="F331" s="1"/>
      <c r="G331" s="1"/>
      <c r="H331" s="1"/>
      <c r="I331" s="1"/>
    </row>
    <row r="332" spans="1:9" x14ac:dyDescent="0.25">
      <c r="F332" s="1"/>
      <c r="G332" s="1"/>
      <c r="H332" s="1"/>
      <c r="I332" s="1"/>
    </row>
    <row r="333" spans="1:9" x14ac:dyDescent="0.25">
      <c r="F333" s="1"/>
      <c r="G333" s="1"/>
      <c r="H333" s="1"/>
      <c r="I333" s="1"/>
    </row>
    <row r="334" spans="1:9" x14ac:dyDescent="0.25">
      <c r="F334" s="1"/>
      <c r="G334" s="1"/>
      <c r="H334" s="1"/>
      <c r="I334" s="1"/>
    </row>
    <row r="335" spans="1:9" x14ac:dyDescent="0.25">
      <c r="F335" s="1"/>
      <c r="G335" s="1"/>
      <c r="H335" s="1"/>
      <c r="I335" s="1"/>
    </row>
    <row r="336" spans="1:9" x14ac:dyDescent="0.25">
      <c r="F336" s="1"/>
      <c r="G336" s="1"/>
      <c r="H336" s="1"/>
      <c r="I336" s="1"/>
    </row>
    <row r="337" s="1" customFormat="1" x14ac:dyDescent="0.25"/>
    <row r="338" s="1" customFormat="1" x14ac:dyDescent="0.25"/>
    <row r="339" s="1" customFormat="1" x14ac:dyDescent="0.25"/>
    <row r="340" s="1" customFormat="1" x14ac:dyDescent="0.25"/>
    <row r="341" s="1" customFormat="1" x14ac:dyDescent="0.25"/>
    <row r="342" s="1" customFormat="1" x14ac:dyDescent="0.25"/>
    <row r="343" s="1" customFormat="1" x14ac:dyDescent="0.25"/>
    <row r="344" s="1" customFormat="1" x14ac:dyDescent="0.25"/>
    <row r="345" s="1" customFormat="1" x14ac:dyDescent="0.25"/>
    <row r="346" s="1" customFormat="1" x14ac:dyDescent="0.25"/>
    <row r="347" s="1" customFormat="1" x14ac:dyDescent="0.25"/>
    <row r="348" s="1" customFormat="1" x14ac:dyDescent="0.25"/>
    <row r="349" s="1" customFormat="1" x14ac:dyDescent="0.25"/>
    <row r="350" s="1" customFormat="1" x14ac:dyDescent="0.25"/>
    <row r="351" s="1" customFormat="1" x14ac:dyDescent="0.25"/>
    <row r="352" s="1" customFormat="1" x14ac:dyDescent="0.25"/>
    <row r="353" s="1" customFormat="1" x14ac:dyDescent="0.25"/>
    <row r="354" s="1" customFormat="1" x14ac:dyDescent="0.25"/>
    <row r="355" s="1" customFormat="1" x14ac:dyDescent="0.25"/>
    <row r="356" s="1" customFormat="1" x14ac:dyDescent="0.25"/>
    <row r="357" s="1" customFormat="1" x14ac:dyDescent="0.25"/>
    <row r="358" s="1" customFormat="1" x14ac:dyDescent="0.25"/>
    <row r="359" s="1" customFormat="1" x14ac:dyDescent="0.25"/>
    <row r="360" s="1" customFormat="1" x14ac:dyDescent="0.25"/>
    <row r="361" s="1" customFormat="1" x14ac:dyDescent="0.25"/>
    <row r="362" s="1" customFormat="1" x14ac:dyDescent="0.25"/>
    <row r="363" s="1" customFormat="1" x14ac:dyDescent="0.25"/>
    <row r="364" s="1" customFormat="1" x14ac:dyDescent="0.25"/>
    <row r="365" s="1" customFormat="1" x14ac:dyDescent="0.25"/>
    <row r="366" s="1" customFormat="1" x14ac:dyDescent="0.25"/>
    <row r="367" s="1" customFormat="1" x14ac:dyDescent="0.25"/>
    <row r="368" s="1" customFormat="1" x14ac:dyDescent="0.25"/>
    <row r="369" s="1" customFormat="1" x14ac:dyDescent="0.25"/>
    <row r="370" s="1" customFormat="1" x14ac:dyDescent="0.25"/>
    <row r="371" s="1" customFormat="1" x14ac:dyDescent="0.25"/>
    <row r="372" s="1" customFormat="1" x14ac:dyDescent="0.25"/>
    <row r="373" s="1" customFormat="1" x14ac:dyDescent="0.25"/>
    <row r="374" s="1" customFormat="1" x14ac:dyDescent="0.25"/>
    <row r="375" s="1" customFormat="1" x14ac:dyDescent="0.25"/>
    <row r="376" s="1" customFormat="1" x14ac:dyDescent="0.25"/>
    <row r="377" s="1" customFormat="1" x14ac:dyDescent="0.25"/>
    <row r="378" s="1" customFormat="1" x14ac:dyDescent="0.25"/>
    <row r="379" s="1" customFormat="1" x14ac:dyDescent="0.25"/>
    <row r="380" s="1" customFormat="1" x14ac:dyDescent="0.25"/>
    <row r="381" s="1" customFormat="1" x14ac:dyDescent="0.25"/>
    <row r="382" s="1" customFormat="1" x14ac:dyDescent="0.25"/>
    <row r="383" s="1" customFormat="1" x14ac:dyDescent="0.25"/>
    <row r="384" s="1" customFormat="1" x14ac:dyDescent="0.25"/>
    <row r="385" s="1" customFormat="1" x14ac:dyDescent="0.25"/>
    <row r="386" s="1" customFormat="1" x14ac:dyDescent="0.25"/>
    <row r="387" s="1" customFormat="1" x14ac:dyDescent="0.25"/>
    <row r="388" s="1" customFormat="1" x14ac:dyDescent="0.25"/>
    <row r="389" s="1" customFormat="1" x14ac:dyDescent="0.25"/>
    <row r="390" s="1" customFormat="1" x14ac:dyDescent="0.25"/>
    <row r="391" s="1" customFormat="1" x14ac:dyDescent="0.25"/>
    <row r="392" s="1" customFormat="1" x14ac:dyDescent="0.25"/>
    <row r="393" s="1" customFormat="1" x14ac:dyDescent="0.25"/>
    <row r="394" s="1" customFormat="1" x14ac:dyDescent="0.25"/>
    <row r="395" s="1" customFormat="1" x14ac:dyDescent="0.25"/>
    <row r="396" s="1" customFormat="1" x14ac:dyDescent="0.25"/>
    <row r="397" s="1" customFormat="1" x14ac:dyDescent="0.25"/>
    <row r="398" s="1" customFormat="1" x14ac:dyDescent="0.25"/>
    <row r="399" s="1" customFormat="1" x14ac:dyDescent="0.25"/>
    <row r="400" s="1" customFormat="1" x14ac:dyDescent="0.25"/>
    <row r="401" s="1" customFormat="1" x14ac:dyDescent="0.25"/>
    <row r="402" s="1" customFormat="1" x14ac:dyDescent="0.25"/>
    <row r="403" s="1" customFormat="1" x14ac:dyDescent="0.25"/>
    <row r="404" s="1" customFormat="1" x14ac:dyDescent="0.25"/>
    <row r="405" s="1" customFormat="1" x14ac:dyDescent="0.25"/>
    <row r="406" s="1" customFormat="1" x14ac:dyDescent="0.25"/>
    <row r="407" s="1" customFormat="1" x14ac:dyDescent="0.25"/>
    <row r="408" s="1" customFormat="1" x14ac:dyDescent="0.25"/>
    <row r="409" s="1" customFormat="1" x14ac:dyDescent="0.25"/>
    <row r="410" s="1" customFormat="1" x14ac:dyDescent="0.25"/>
    <row r="411" s="1" customFormat="1" x14ac:dyDescent="0.25"/>
    <row r="412" s="1" customFormat="1" x14ac:dyDescent="0.25"/>
    <row r="413" s="1" customFormat="1" x14ac:dyDescent="0.25"/>
    <row r="414" s="1" customFormat="1" x14ac:dyDescent="0.25"/>
    <row r="415" s="1" customFormat="1" x14ac:dyDescent="0.25"/>
    <row r="416" s="1" customFormat="1" x14ac:dyDescent="0.25"/>
    <row r="417" s="1" customFormat="1" x14ac:dyDescent="0.25"/>
    <row r="418" s="1" customFormat="1" x14ac:dyDescent="0.25"/>
    <row r="419" s="1" customFormat="1" x14ac:dyDescent="0.25"/>
    <row r="420" s="1" customFormat="1" x14ac:dyDescent="0.25"/>
    <row r="421" s="1" customFormat="1" x14ac:dyDescent="0.25"/>
    <row r="422" s="1" customFormat="1" x14ac:dyDescent="0.25"/>
    <row r="423" s="1" customFormat="1" x14ac:dyDescent="0.25"/>
    <row r="424" s="1" customFormat="1" x14ac:dyDescent="0.25"/>
    <row r="425" s="1" customFormat="1" x14ac:dyDescent="0.25"/>
    <row r="426" s="1" customFormat="1" x14ac:dyDescent="0.25"/>
    <row r="427" s="1" customFormat="1" x14ac:dyDescent="0.25"/>
    <row r="428" s="1" customFormat="1" x14ac:dyDescent="0.25"/>
    <row r="429" s="1" customFormat="1" x14ac:dyDescent="0.25"/>
    <row r="430" s="1" customFormat="1" x14ac:dyDescent="0.25"/>
    <row r="431" s="1" customFormat="1" x14ac:dyDescent="0.25"/>
    <row r="432" s="1" customFormat="1" x14ac:dyDescent="0.25"/>
    <row r="433" s="1" customFormat="1" x14ac:dyDescent="0.25"/>
    <row r="434" s="1" customFormat="1" x14ac:dyDescent="0.25"/>
    <row r="435" s="1" customFormat="1" x14ac:dyDescent="0.25"/>
    <row r="436" s="1" customFormat="1" x14ac:dyDescent="0.25"/>
    <row r="437" s="1" customFormat="1" x14ac:dyDescent="0.25"/>
    <row r="438" s="1" customFormat="1" x14ac:dyDescent="0.25"/>
    <row r="439" s="1" customFormat="1" x14ac:dyDescent="0.25"/>
    <row r="440" s="1" customFormat="1" x14ac:dyDescent="0.25"/>
    <row r="441" s="1" customFormat="1" x14ac:dyDescent="0.25"/>
    <row r="442" s="1" customFormat="1" x14ac:dyDescent="0.25"/>
    <row r="443" s="1" customFormat="1" x14ac:dyDescent="0.25"/>
    <row r="444" s="1" customFormat="1" x14ac:dyDescent="0.25"/>
    <row r="445" s="1" customFormat="1" x14ac:dyDescent="0.25"/>
    <row r="446" s="1" customFormat="1" x14ac:dyDescent="0.25"/>
    <row r="447" s="1" customFormat="1" x14ac:dyDescent="0.25"/>
    <row r="448" s="1" customFormat="1" x14ac:dyDescent="0.25"/>
    <row r="449" s="1" customFormat="1" x14ac:dyDescent="0.25"/>
    <row r="450" s="1" customFormat="1" x14ac:dyDescent="0.25"/>
    <row r="451" s="1" customFormat="1" x14ac:dyDescent="0.25"/>
    <row r="452" s="1" customFormat="1" x14ac:dyDescent="0.25"/>
    <row r="453" s="1" customFormat="1" x14ac:dyDescent="0.25"/>
    <row r="454" s="1" customFormat="1" x14ac:dyDescent="0.25"/>
    <row r="455" s="1" customFormat="1" x14ac:dyDescent="0.25"/>
    <row r="456" s="1" customFormat="1" x14ac:dyDescent="0.25"/>
    <row r="457" s="1" customFormat="1" x14ac:dyDescent="0.25"/>
    <row r="458" s="1" customFormat="1" x14ac:dyDescent="0.25"/>
    <row r="459" s="1" customFormat="1" x14ac:dyDescent="0.25"/>
    <row r="460" s="1" customFormat="1" x14ac:dyDescent="0.25"/>
    <row r="461" s="1" customFormat="1" x14ac:dyDescent="0.25"/>
    <row r="462" s="1" customFormat="1" x14ac:dyDescent="0.25"/>
    <row r="463" s="1" customFormat="1" x14ac:dyDescent="0.25"/>
    <row r="464" s="1" customFormat="1" x14ac:dyDescent="0.25"/>
    <row r="465" s="1" customFormat="1" x14ac:dyDescent="0.25"/>
    <row r="466" s="1" customFormat="1" x14ac:dyDescent="0.25"/>
    <row r="467" s="1" customFormat="1" x14ac:dyDescent="0.25"/>
    <row r="468" s="1" customFormat="1" x14ac:dyDescent="0.25"/>
    <row r="469" s="1" customFormat="1" x14ac:dyDescent="0.25"/>
    <row r="470" s="1" customFormat="1" x14ac:dyDescent="0.25"/>
    <row r="471" s="1" customFormat="1" x14ac:dyDescent="0.25"/>
    <row r="472" s="1" customFormat="1" x14ac:dyDescent="0.25"/>
    <row r="473" s="1" customFormat="1" x14ac:dyDescent="0.25"/>
    <row r="474" s="1" customFormat="1" x14ac:dyDescent="0.25"/>
    <row r="475" s="1" customFormat="1" x14ac:dyDescent="0.25"/>
    <row r="476" s="1" customFormat="1" x14ac:dyDescent="0.25"/>
    <row r="477" s="1" customFormat="1" x14ac:dyDescent="0.25"/>
    <row r="478" s="1" customFormat="1" x14ac:dyDescent="0.25"/>
    <row r="479" s="1" customFormat="1" x14ac:dyDescent="0.25"/>
    <row r="480" s="1" customFormat="1" x14ac:dyDescent="0.25"/>
    <row r="481" s="1" customFormat="1" x14ac:dyDescent="0.25"/>
    <row r="482" s="1" customFormat="1" x14ac:dyDescent="0.25"/>
    <row r="483" s="1" customFormat="1" x14ac:dyDescent="0.25"/>
    <row r="484" s="1" customFormat="1" x14ac:dyDescent="0.25"/>
    <row r="485" s="1" customFormat="1" x14ac:dyDescent="0.25"/>
    <row r="486" s="1" customFormat="1" x14ac:dyDescent="0.25"/>
    <row r="487" s="1" customFormat="1" x14ac:dyDescent="0.25"/>
    <row r="488" s="1" customFormat="1" x14ac:dyDescent="0.25"/>
    <row r="489" s="1" customFormat="1" x14ac:dyDescent="0.25"/>
    <row r="490" s="1" customFormat="1" x14ac:dyDescent="0.25"/>
    <row r="491" s="1" customFormat="1" x14ac:dyDescent="0.25"/>
    <row r="492" s="1" customFormat="1" x14ac:dyDescent="0.25"/>
    <row r="493" s="1" customFormat="1" x14ac:dyDescent="0.25"/>
    <row r="494" s="1" customFormat="1" x14ac:dyDescent="0.25"/>
    <row r="495" s="1" customFormat="1" x14ac:dyDescent="0.25"/>
    <row r="496" s="1" customFormat="1" x14ac:dyDescent="0.25"/>
    <row r="497" s="1" customFormat="1" x14ac:dyDescent="0.25"/>
    <row r="498" s="1" customFormat="1" x14ac:dyDescent="0.25"/>
    <row r="499" s="1" customFormat="1" x14ac:dyDescent="0.25"/>
    <row r="500" s="1" customFormat="1" x14ac:dyDescent="0.25"/>
    <row r="501" s="1" customFormat="1" x14ac:dyDescent="0.25"/>
    <row r="502" s="1" customFormat="1" x14ac:dyDescent="0.25"/>
    <row r="503" s="1" customFormat="1" x14ac:dyDescent="0.25"/>
    <row r="504" s="1" customFormat="1" x14ac:dyDescent="0.25"/>
    <row r="505" s="1" customFormat="1" x14ac:dyDescent="0.25"/>
    <row r="506" s="1" customFormat="1" x14ac:dyDescent="0.25"/>
    <row r="507" s="1" customFormat="1" x14ac:dyDescent="0.25"/>
    <row r="508" s="1" customFormat="1" x14ac:dyDescent="0.25"/>
    <row r="509" s="1" customFormat="1" x14ac:dyDescent="0.25"/>
    <row r="510" s="1" customFormat="1" x14ac:dyDescent="0.25"/>
    <row r="511" s="1" customFormat="1" x14ac:dyDescent="0.25"/>
    <row r="512" s="1" customFormat="1" x14ac:dyDescent="0.25"/>
    <row r="513" s="1" customFormat="1" x14ac:dyDescent="0.25"/>
    <row r="514" s="1" customFormat="1" x14ac:dyDescent="0.25"/>
    <row r="515" s="1" customFormat="1" x14ac:dyDescent="0.25"/>
    <row r="516" s="1" customFormat="1" x14ac:dyDescent="0.25"/>
    <row r="517" s="1" customFormat="1" x14ac:dyDescent="0.25"/>
    <row r="518" s="1" customFormat="1" x14ac:dyDescent="0.25"/>
    <row r="519" s="1" customFormat="1" x14ac:dyDescent="0.25"/>
    <row r="520" s="1" customFormat="1" x14ac:dyDescent="0.25"/>
    <row r="521" s="1" customFormat="1" x14ac:dyDescent="0.25"/>
    <row r="522" s="1" customFormat="1" x14ac:dyDescent="0.25"/>
    <row r="523" s="1" customFormat="1" x14ac:dyDescent="0.25"/>
    <row r="524" s="1" customFormat="1" x14ac:dyDescent="0.25"/>
    <row r="525" s="1" customFormat="1" x14ac:dyDescent="0.25"/>
    <row r="526" s="1" customFormat="1" x14ac:dyDescent="0.25"/>
    <row r="527" s="1" customFormat="1" x14ac:dyDescent="0.25"/>
    <row r="528" s="1" customFormat="1" x14ac:dyDescent="0.25"/>
    <row r="529" s="1" customFormat="1" x14ac:dyDescent="0.25"/>
    <row r="530" s="1" customFormat="1" x14ac:dyDescent="0.25"/>
    <row r="531" s="1" customFormat="1" x14ac:dyDescent="0.25"/>
    <row r="532" s="1" customFormat="1" x14ac:dyDescent="0.25"/>
    <row r="533" s="1" customFormat="1" x14ac:dyDescent="0.25"/>
    <row r="534" s="1" customFormat="1" x14ac:dyDescent="0.25"/>
    <row r="535" s="1" customFormat="1" x14ac:dyDescent="0.25"/>
    <row r="536" s="1" customFormat="1" x14ac:dyDescent="0.25"/>
    <row r="537" s="1" customFormat="1" x14ac:dyDescent="0.25"/>
    <row r="538" s="1" customFormat="1" x14ac:dyDescent="0.25"/>
    <row r="539" s="1" customFormat="1" x14ac:dyDescent="0.25"/>
    <row r="540" s="1" customFormat="1" x14ac:dyDescent="0.25"/>
    <row r="541" s="1" customFormat="1" x14ac:dyDescent="0.25"/>
    <row r="542" s="1" customFormat="1" x14ac:dyDescent="0.25"/>
    <row r="543" s="1" customFormat="1" x14ac:dyDescent="0.25"/>
    <row r="544" s="1" customFormat="1" x14ac:dyDescent="0.25"/>
    <row r="545" s="1" customFormat="1" x14ac:dyDescent="0.25"/>
    <row r="546" s="1" customFormat="1" x14ac:dyDescent="0.25"/>
    <row r="547" s="1" customFormat="1" x14ac:dyDescent="0.25"/>
    <row r="548" s="1" customFormat="1" x14ac:dyDescent="0.25"/>
    <row r="549" s="1" customFormat="1" x14ac:dyDescent="0.25"/>
    <row r="550" s="1" customFormat="1" x14ac:dyDescent="0.25"/>
    <row r="551" s="1" customFormat="1" x14ac:dyDescent="0.25"/>
    <row r="552" s="1" customFormat="1" x14ac:dyDescent="0.25"/>
    <row r="553" s="1" customFormat="1" x14ac:dyDescent="0.25"/>
    <row r="554" s="1" customFormat="1" x14ac:dyDescent="0.25"/>
    <row r="555" s="1" customFormat="1" x14ac:dyDescent="0.25"/>
    <row r="556" s="1" customFormat="1" x14ac:dyDescent="0.25"/>
    <row r="557" s="1" customFormat="1" x14ac:dyDescent="0.25"/>
    <row r="558" s="1" customFormat="1" x14ac:dyDescent="0.25"/>
    <row r="559" s="1" customFormat="1" x14ac:dyDescent="0.25"/>
    <row r="560" s="1" customFormat="1" x14ac:dyDescent="0.25"/>
    <row r="561" s="1" customFormat="1" x14ac:dyDescent="0.25"/>
    <row r="562" s="1" customFormat="1" x14ac:dyDescent="0.25"/>
    <row r="563" s="1" customFormat="1" x14ac:dyDescent="0.25"/>
    <row r="564" s="1" customFormat="1" x14ac:dyDescent="0.25"/>
    <row r="565" s="1" customFormat="1" x14ac:dyDescent="0.25"/>
    <row r="566" s="1" customFormat="1" x14ac:dyDescent="0.25"/>
    <row r="567" s="1" customFormat="1" x14ac:dyDescent="0.25"/>
    <row r="568" s="1" customFormat="1" x14ac:dyDescent="0.25"/>
    <row r="569" s="1" customFormat="1" x14ac:dyDescent="0.25"/>
    <row r="570" s="1" customFormat="1" x14ac:dyDescent="0.25"/>
    <row r="571" s="1" customFormat="1" x14ac:dyDescent="0.25"/>
    <row r="572" s="1" customFormat="1" x14ac:dyDescent="0.25"/>
    <row r="573" s="1" customFormat="1" x14ac:dyDescent="0.25"/>
    <row r="574" s="1" customFormat="1" x14ac:dyDescent="0.25"/>
    <row r="575" s="1" customFormat="1" x14ac:dyDescent="0.25"/>
    <row r="576" s="1" customFormat="1" x14ac:dyDescent="0.25"/>
    <row r="577" s="1" customFormat="1" x14ac:dyDescent="0.25"/>
    <row r="578" s="1" customFormat="1" x14ac:dyDescent="0.25"/>
    <row r="579" s="1" customFormat="1" x14ac:dyDescent="0.25"/>
    <row r="580" s="1" customFormat="1" x14ac:dyDescent="0.25"/>
    <row r="581" s="1" customFormat="1" x14ac:dyDescent="0.25"/>
    <row r="582" s="1" customFormat="1" x14ac:dyDescent="0.25"/>
    <row r="583" s="1" customFormat="1" x14ac:dyDescent="0.25"/>
    <row r="584" s="1" customFormat="1" x14ac:dyDescent="0.25"/>
    <row r="585" s="1" customFormat="1" x14ac:dyDescent="0.25"/>
    <row r="586" s="1" customFormat="1" x14ac:dyDescent="0.25"/>
    <row r="587" s="1" customFormat="1" x14ac:dyDescent="0.25"/>
    <row r="588" s="1" customFormat="1" x14ac:dyDescent="0.25"/>
    <row r="589" s="1" customFormat="1" x14ac:dyDescent="0.25"/>
    <row r="590" s="1" customFormat="1" x14ac:dyDescent="0.25"/>
    <row r="591" s="1" customFormat="1" x14ac:dyDescent="0.25"/>
    <row r="592" s="1" customFormat="1" x14ac:dyDescent="0.25"/>
    <row r="593" spans="6:9" x14ac:dyDescent="0.25">
      <c r="F593" s="1"/>
      <c r="G593" s="1"/>
      <c r="H593" s="1"/>
      <c r="I593" s="1"/>
    </row>
    <row r="594" spans="6:9" x14ac:dyDescent="0.25">
      <c r="F594" s="1"/>
      <c r="G594" s="1"/>
      <c r="H594" s="1"/>
      <c r="I594" s="1"/>
    </row>
    <row r="595" spans="6:9" x14ac:dyDescent="0.25">
      <c r="F595" s="1"/>
      <c r="G595" s="1"/>
      <c r="H595" s="1"/>
      <c r="I595" s="1"/>
    </row>
    <row r="596" spans="6:9" x14ac:dyDescent="0.25">
      <c r="F596" s="1"/>
      <c r="G596" s="1"/>
      <c r="H596" s="1"/>
      <c r="I596" s="1"/>
    </row>
    <row r="597" spans="6:9" x14ac:dyDescent="0.25">
      <c r="F597" s="1"/>
      <c r="G597" s="1"/>
      <c r="H597" s="1"/>
      <c r="I597" s="1"/>
    </row>
    <row r="598" spans="6:9" x14ac:dyDescent="0.25">
      <c r="F598" s="1"/>
      <c r="G598" s="1"/>
      <c r="H598" s="1"/>
      <c r="I598" s="1"/>
    </row>
    <row r="599" spans="6:9" x14ac:dyDescent="0.25">
      <c r="G599" s="32"/>
      <c r="H599" s="1"/>
      <c r="I599" s="1"/>
    </row>
    <row r="600" spans="6:9" x14ac:dyDescent="0.25">
      <c r="G600" s="32"/>
      <c r="H600" s="1"/>
      <c r="I600" s="1"/>
    </row>
    <row r="601" spans="6:9" x14ac:dyDescent="0.25">
      <c r="G601" s="32"/>
      <c r="H601" s="1"/>
      <c r="I601" s="1"/>
    </row>
    <row r="602" spans="6:9" x14ac:dyDescent="0.25">
      <c r="G602" s="32"/>
      <c r="H602" s="1"/>
      <c r="I602" s="1"/>
    </row>
    <row r="603" spans="6:9" x14ac:dyDescent="0.25">
      <c r="G603" s="32"/>
      <c r="H603" s="1"/>
      <c r="I603" s="1"/>
    </row>
    <row r="604" spans="6:9" x14ac:dyDescent="0.25">
      <c r="G604" s="32"/>
      <c r="H604" s="1"/>
      <c r="I604" s="1"/>
    </row>
    <row r="605" spans="6:9" x14ac:dyDescent="0.25">
      <c r="G605" s="32"/>
      <c r="H605" s="1"/>
      <c r="I605" s="1"/>
    </row>
    <row r="606" spans="6:9" x14ac:dyDescent="0.25">
      <c r="G606" s="32"/>
      <c r="H606" s="1"/>
      <c r="I606" s="1"/>
    </row>
    <row r="607" spans="6:9" x14ac:dyDescent="0.25">
      <c r="G607" s="32"/>
      <c r="H607" s="1"/>
      <c r="I607" s="1"/>
    </row>
    <row r="608" spans="6:9" x14ac:dyDescent="0.25">
      <c r="G608" s="32"/>
      <c r="H608" s="1"/>
      <c r="I608" s="1"/>
    </row>
    <row r="609" spans="7:9" x14ac:dyDescent="0.25">
      <c r="G609" s="32"/>
      <c r="H609" s="1"/>
      <c r="I609" s="1"/>
    </row>
    <row r="610" spans="7:9" x14ac:dyDescent="0.25">
      <c r="G610" s="32"/>
      <c r="H610" s="1"/>
      <c r="I610" s="1"/>
    </row>
    <row r="611" spans="7:9" x14ac:dyDescent="0.25">
      <c r="G611" s="32"/>
      <c r="H611" s="1"/>
      <c r="I611" s="1"/>
    </row>
    <row r="612" spans="7:9" x14ac:dyDescent="0.25">
      <c r="G612" s="32"/>
    </row>
    <row r="613" spans="7:9" x14ac:dyDescent="0.25">
      <c r="G613" s="32"/>
    </row>
    <row r="614" spans="7:9" x14ac:dyDescent="0.25">
      <c r="G614" s="32"/>
    </row>
    <row r="615" spans="7:9" x14ac:dyDescent="0.25">
      <c r="G615" s="32"/>
    </row>
    <row r="616" spans="7:9" x14ac:dyDescent="0.25">
      <c r="G616" s="32"/>
    </row>
    <row r="617" spans="7:9" x14ac:dyDescent="0.25">
      <c r="G617" s="32"/>
    </row>
    <row r="618" spans="7:9" x14ac:dyDescent="0.25">
      <c r="G618" s="32"/>
    </row>
    <row r="619" spans="7:9" x14ac:dyDescent="0.25">
      <c r="G619" s="32"/>
    </row>
    <row r="620" spans="7:9" x14ac:dyDescent="0.25">
      <c r="G620" s="32"/>
    </row>
    <row r="621" spans="7:9" x14ac:dyDescent="0.25">
      <c r="G621" s="32"/>
    </row>
    <row r="622" spans="7:9" x14ac:dyDescent="0.25">
      <c r="G622" s="32"/>
    </row>
    <row r="623" spans="7:9" x14ac:dyDescent="0.25">
      <c r="G623" s="32"/>
    </row>
    <row r="624" spans="7:9" x14ac:dyDescent="0.25">
      <c r="G624" s="32"/>
    </row>
    <row r="625" spans="7:7" x14ac:dyDescent="0.25">
      <c r="G625" s="32"/>
    </row>
    <row r="626" spans="7:7" x14ac:dyDescent="0.25">
      <c r="G626" s="32"/>
    </row>
    <row r="627" spans="7:7" x14ac:dyDescent="0.25">
      <c r="G627" s="32"/>
    </row>
    <row r="628" spans="7:7" x14ac:dyDescent="0.25">
      <c r="G628" s="32"/>
    </row>
    <row r="629" spans="7:7" x14ac:dyDescent="0.25">
      <c r="G629" s="32"/>
    </row>
    <row r="630" spans="7:7" x14ac:dyDescent="0.25">
      <c r="G630" s="32"/>
    </row>
    <row r="631" spans="7:7" x14ac:dyDescent="0.25">
      <c r="G631" s="32"/>
    </row>
    <row r="632" spans="7:7" x14ac:dyDescent="0.25">
      <c r="G632" s="32"/>
    </row>
    <row r="633" spans="7:7" x14ac:dyDescent="0.25">
      <c r="G633" s="32"/>
    </row>
    <row r="634" spans="7:7" x14ac:dyDescent="0.25">
      <c r="G634" s="32"/>
    </row>
    <row r="635" spans="7:7" x14ac:dyDescent="0.25">
      <c r="G635" s="32"/>
    </row>
    <row r="636" spans="7:7" x14ac:dyDescent="0.25">
      <c r="G636" s="32"/>
    </row>
    <row r="637" spans="7:7" x14ac:dyDescent="0.25">
      <c r="G637" s="32"/>
    </row>
    <row r="638" spans="7:7" x14ac:dyDescent="0.25">
      <c r="G638" s="32"/>
    </row>
    <row r="639" spans="7:7" x14ac:dyDescent="0.25">
      <c r="G639" s="32"/>
    </row>
    <row r="640" spans="7:7" x14ac:dyDescent="0.25">
      <c r="G640" s="32"/>
    </row>
    <row r="641" spans="7:7" x14ac:dyDescent="0.25">
      <c r="G641" s="32"/>
    </row>
    <row r="642" spans="7:7" x14ac:dyDescent="0.25">
      <c r="G642" s="32"/>
    </row>
    <row r="643" spans="7:7" x14ac:dyDescent="0.25">
      <c r="G643" s="32"/>
    </row>
    <row r="644" spans="7:7" x14ac:dyDescent="0.25">
      <c r="G644" s="32"/>
    </row>
    <row r="645" spans="7:7" x14ac:dyDescent="0.25">
      <c r="G645" s="32"/>
    </row>
    <row r="646" spans="7:7" x14ac:dyDescent="0.25">
      <c r="G646" s="32"/>
    </row>
    <row r="647" spans="7:7" x14ac:dyDescent="0.25">
      <c r="G647" s="32"/>
    </row>
    <row r="648" spans="7:7" x14ac:dyDescent="0.25">
      <c r="G648" s="32"/>
    </row>
    <row r="649" spans="7:7" x14ac:dyDescent="0.25">
      <c r="G649" s="32"/>
    </row>
    <row r="650" spans="7:7" x14ac:dyDescent="0.25">
      <c r="G650" s="32"/>
    </row>
    <row r="651" spans="7:7" x14ac:dyDescent="0.25">
      <c r="G651" s="32"/>
    </row>
    <row r="652" spans="7:7" x14ac:dyDescent="0.25">
      <c r="G652" s="32"/>
    </row>
    <row r="653" spans="7:7" x14ac:dyDescent="0.25">
      <c r="G653" s="32"/>
    </row>
    <row r="654" spans="7:7" x14ac:dyDescent="0.25">
      <c r="G654" s="32"/>
    </row>
    <row r="655" spans="7:7" x14ac:dyDescent="0.25">
      <c r="G655" s="32"/>
    </row>
    <row r="656" spans="7:7" x14ac:dyDescent="0.25">
      <c r="G656" s="32"/>
    </row>
    <row r="657" spans="7:7" x14ac:dyDescent="0.25">
      <c r="G657" s="32"/>
    </row>
    <row r="658" spans="7:7" x14ac:dyDescent="0.25">
      <c r="G658" s="32"/>
    </row>
    <row r="659" spans="7:7" x14ac:dyDescent="0.25">
      <c r="G659" s="32"/>
    </row>
    <row r="660" spans="7:7" x14ac:dyDescent="0.25">
      <c r="G660" s="32"/>
    </row>
    <row r="661" spans="7:7" x14ac:dyDescent="0.25">
      <c r="G661" s="32"/>
    </row>
    <row r="662" spans="7:7" x14ac:dyDescent="0.25">
      <c r="G662" s="32"/>
    </row>
    <row r="663" spans="7:7" x14ac:dyDescent="0.25">
      <c r="G663" s="32"/>
    </row>
    <row r="664" spans="7:7" x14ac:dyDescent="0.25">
      <c r="G664" s="32"/>
    </row>
    <row r="665" spans="7:7" x14ac:dyDescent="0.25">
      <c r="G665" s="32"/>
    </row>
    <row r="666" spans="7:7" x14ac:dyDescent="0.25">
      <c r="G666" s="32"/>
    </row>
    <row r="667" spans="7:7" x14ac:dyDescent="0.25">
      <c r="G667" s="32"/>
    </row>
    <row r="668" spans="7:7" x14ac:dyDescent="0.25">
      <c r="G668" s="32"/>
    </row>
    <row r="669" spans="7:7" x14ac:dyDescent="0.25">
      <c r="G669" s="32"/>
    </row>
    <row r="670" spans="7:7" x14ac:dyDescent="0.25">
      <c r="G670" s="32"/>
    </row>
    <row r="671" spans="7:7" x14ac:dyDescent="0.25">
      <c r="G671" s="32"/>
    </row>
    <row r="672" spans="7:7" x14ac:dyDescent="0.25">
      <c r="G672" s="32"/>
    </row>
    <row r="673" spans="7:7" x14ac:dyDescent="0.25">
      <c r="G673" s="32"/>
    </row>
    <row r="674" spans="7:7" x14ac:dyDescent="0.25">
      <c r="G674" s="32"/>
    </row>
    <row r="675" spans="7:7" x14ac:dyDescent="0.25">
      <c r="G675" s="32"/>
    </row>
    <row r="676" spans="7:7" x14ac:dyDescent="0.25">
      <c r="G676" s="32"/>
    </row>
    <row r="677" spans="7:7" x14ac:dyDescent="0.25">
      <c r="G677" s="32"/>
    </row>
    <row r="678" spans="7:7" x14ac:dyDescent="0.25">
      <c r="G678" s="32"/>
    </row>
    <row r="679" spans="7:7" x14ac:dyDescent="0.25">
      <c r="G679" s="32"/>
    </row>
    <row r="680" spans="7:7" x14ac:dyDescent="0.25">
      <c r="G680" s="32"/>
    </row>
    <row r="681" spans="7:7" x14ac:dyDescent="0.25">
      <c r="G681" s="32"/>
    </row>
    <row r="682" spans="7:7" x14ac:dyDescent="0.25">
      <c r="G682" s="32"/>
    </row>
    <row r="683" spans="7:7" x14ac:dyDescent="0.25">
      <c r="G683" s="32"/>
    </row>
    <row r="684" spans="7:7" x14ac:dyDescent="0.25">
      <c r="G684" s="32"/>
    </row>
    <row r="685" spans="7:7" x14ac:dyDescent="0.25">
      <c r="G685" s="32"/>
    </row>
    <row r="686" spans="7:7" x14ac:dyDescent="0.25">
      <c r="G686" s="32"/>
    </row>
    <row r="687" spans="7:7" x14ac:dyDescent="0.25">
      <c r="G687" s="32"/>
    </row>
    <row r="688" spans="7:7" x14ac:dyDescent="0.25">
      <c r="G688" s="32"/>
    </row>
    <row r="689" spans="7:7" x14ac:dyDescent="0.25">
      <c r="G689" s="32"/>
    </row>
    <row r="690" spans="7:7" x14ac:dyDescent="0.25">
      <c r="G690" s="32"/>
    </row>
    <row r="691" spans="7:7" x14ac:dyDescent="0.25">
      <c r="G691" s="32"/>
    </row>
    <row r="692" spans="7:7" x14ac:dyDescent="0.25">
      <c r="G692" s="32"/>
    </row>
    <row r="693" spans="7:7" x14ac:dyDescent="0.25">
      <c r="G693" s="32"/>
    </row>
    <row r="694" spans="7:7" x14ac:dyDescent="0.25">
      <c r="G694" s="32"/>
    </row>
    <row r="695" spans="7:7" x14ac:dyDescent="0.25">
      <c r="G695" s="32"/>
    </row>
    <row r="696" spans="7:7" x14ac:dyDescent="0.25">
      <c r="G696" s="32"/>
    </row>
    <row r="697" spans="7:7" x14ac:dyDescent="0.25">
      <c r="G697" s="32"/>
    </row>
    <row r="698" spans="7:7" x14ac:dyDescent="0.25">
      <c r="G698" s="32"/>
    </row>
    <row r="699" spans="7:7" x14ac:dyDescent="0.25">
      <c r="G699" s="32"/>
    </row>
    <row r="700" spans="7:7" x14ac:dyDescent="0.25">
      <c r="G700" s="32"/>
    </row>
    <row r="701" spans="7:7" x14ac:dyDescent="0.25">
      <c r="G701" s="32"/>
    </row>
    <row r="702" spans="7:7" x14ac:dyDescent="0.25">
      <c r="G702" s="32"/>
    </row>
    <row r="703" spans="7:7" x14ac:dyDescent="0.25">
      <c r="G703" s="32"/>
    </row>
    <row r="704" spans="7:7" x14ac:dyDescent="0.25">
      <c r="G704" s="32"/>
    </row>
    <row r="705" spans="7:7" x14ac:dyDescent="0.25">
      <c r="G705" s="32"/>
    </row>
    <row r="706" spans="7:7" x14ac:dyDescent="0.25">
      <c r="G706" s="32"/>
    </row>
    <row r="707" spans="7:7" x14ac:dyDescent="0.25">
      <c r="G707" s="32"/>
    </row>
    <row r="708" spans="7:7" x14ac:dyDescent="0.25">
      <c r="G708" s="32"/>
    </row>
    <row r="709" spans="7:7" x14ac:dyDescent="0.25">
      <c r="G709" s="32"/>
    </row>
    <row r="710" spans="7:7" x14ac:dyDescent="0.25">
      <c r="G710" s="32"/>
    </row>
    <row r="711" spans="7:7" x14ac:dyDescent="0.25">
      <c r="G711" s="32"/>
    </row>
    <row r="712" spans="7:7" x14ac:dyDescent="0.25">
      <c r="G712" s="32"/>
    </row>
    <row r="713" spans="7:7" x14ac:dyDescent="0.25">
      <c r="G713" s="32"/>
    </row>
    <row r="714" spans="7:7" x14ac:dyDescent="0.25">
      <c r="G714" s="32"/>
    </row>
    <row r="715" spans="7:7" x14ac:dyDescent="0.25">
      <c r="G715" s="32"/>
    </row>
    <row r="716" spans="7:7" x14ac:dyDescent="0.25">
      <c r="G716" s="32"/>
    </row>
    <row r="717" spans="7:7" x14ac:dyDescent="0.25">
      <c r="G717" s="32"/>
    </row>
    <row r="718" spans="7:7" x14ac:dyDescent="0.25">
      <c r="G718" s="32"/>
    </row>
    <row r="719" spans="7:7" x14ac:dyDescent="0.25">
      <c r="G719" s="32"/>
    </row>
    <row r="720" spans="7:7" x14ac:dyDescent="0.25">
      <c r="G720" s="32"/>
    </row>
    <row r="721" spans="7:7" x14ac:dyDescent="0.25">
      <c r="G721" s="32"/>
    </row>
    <row r="722" spans="7:7" x14ac:dyDescent="0.25">
      <c r="G722" s="32"/>
    </row>
    <row r="723" spans="7:7" x14ac:dyDescent="0.25">
      <c r="G723" s="32"/>
    </row>
    <row r="724" spans="7:7" x14ac:dyDescent="0.25">
      <c r="G724" s="32"/>
    </row>
    <row r="725" spans="7:7" x14ac:dyDescent="0.25">
      <c r="G725" s="32"/>
    </row>
    <row r="726" spans="7:7" x14ac:dyDescent="0.25">
      <c r="G726" s="32"/>
    </row>
    <row r="727" spans="7:7" x14ac:dyDescent="0.25">
      <c r="G727" s="32"/>
    </row>
    <row r="728" spans="7:7" x14ac:dyDescent="0.25">
      <c r="G728" s="32"/>
    </row>
    <row r="729" spans="7:7" x14ac:dyDescent="0.25">
      <c r="G729" s="32"/>
    </row>
    <row r="730" spans="7:7" x14ac:dyDescent="0.25">
      <c r="G730" s="32"/>
    </row>
    <row r="731" spans="7:7" x14ac:dyDescent="0.25">
      <c r="G731" s="32"/>
    </row>
    <row r="732" spans="7:7" x14ac:dyDescent="0.25">
      <c r="G732" s="32"/>
    </row>
    <row r="733" spans="7:7" x14ac:dyDescent="0.25">
      <c r="G733" s="32"/>
    </row>
    <row r="734" spans="7:7" x14ac:dyDescent="0.25">
      <c r="G734" s="32"/>
    </row>
    <row r="735" spans="7:7" x14ac:dyDescent="0.25">
      <c r="G735" s="32"/>
    </row>
    <row r="736" spans="7:7" x14ac:dyDescent="0.25">
      <c r="G736" s="32"/>
    </row>
    <row r="737" spans="7:7" x14ac:dyDescent="0.25">
      <c r="G737" s="32"/>
    </row>
    <row r="738" spans="7:7" x14ac:dyDescent="0.25">
      <c r="G738" s="32"/>
    </row>
    <row r="739" spans="7:7" x14ac:dyDescent="0.25">
      <c r="G739" s="32"/>
    </row>
    <row r="740" spans="7:7" x14ac:dyDescent="0.25">
      <c r="G740" s="32"/>
    </row>
    <row r="741" spans="7:7" x14ac:dyDescent="0.25">
      <c r="G741" s="32"/>
    </row>
    <row r="742" spans="7:7" x14ac:dyDescent="0.25">
      <c r="G742" s="32"/>
    </row>
    <row r="743" spans="7:7" x14ac:dyDescent="0.25">
      <c r="G743" s="32"/>
    </row>
    <row r="744" spans="7:7" x14ac:dyDescent="0.25">
      <c r="G744" s="32"/>
    </row>
    <row r="745" spans="7:7" x14ac:dyDescent="0.25">
      <c r="G745" s="32"/>
    </row>
    <row r="746" spans="7:7" x14ac:dyDescent="0.25">
      <c r="G746" s="32"/>
    </row>
    <row r="747" spans="7:7" x14ac:dyDescent="0.25">
      <c r="G747" s="32"/>
    </row>
    <row r="748" spans="7:7" x14ac:dyDescent="0.25">
      <c r="G748" s="32"/>
    </row>
    <row r="749" spans="7:7" x14ac:dyDescent="0.25">
      <c r="G749" s="32"/>
    </row>
    <row r="750" spans="7:7" x14ac:dyDescent="0.25">
      <c r="G750" s="32"/>
    </row>
    <row r="751" spans="7:7" x14ac:dyDescent="0.25">
      <c r="G751" s="32"/>
    </row>
    <row r="752" spans="7:7" x14ac:dyDescent="0.25">
      <c r="G752" s="32"/>
    </row>
    <row r="753" spans="7:7" x14ac:dyDescent="0.25">
      <c r="G753" s="32"/>
    </row>
    <row r="754" spans="7:7" x14ac:dyDescent="0.25">
      <c r="G754" s="32"/>
    </row>
    <row r="755" spans="7:7" x14ac:dyDescent="0.25">
      <c r="G755" s="32"/>
    </row>
    <row r="756" spans="7:7" x14ac:dyDescent="0.25">
      <c r="G756" s="32"/>
    </row>
    <row r="757" spans="7:7" x14ac:dyDescent="0.25">
      <c r="G757" s="32"/>
    </row>
    <row r="758" spans="7:7" x14ac:dyDescent="0.25">
      <c r="G758" s="32"/>
    </row>
    <row r="759" spans="7:7" x14ac:dyDescent="0.25">
      <c r="G759" s="32"/>
    </row>
    <row r="760" spans="7:7" x14ac:dyDescent="0.25">
      <c r="G760" s="32"/>
    </row>
    <row r="761" spans="7:7" x14ac:dyDescent="0.25">
      <c r="G761" s="32"/>
    </row>
    <row r="762" spans="7:7" x14ac:dyDescent="0.25">
      <c r="G762" s="32"/>
    </row>
    <row r="763" spans="7:7" x14ac:dyDescent="0.25">
      <c r="G763" s="32"/>
    </row>
    <row r="764" spans="7:7" x14ac:dyDescent="0.25">
      <c r="G764" s="32"/>
    </row>
    <row r="765" spans="7:7" x14ac:dyDescent="0.25">
      <c r="G765" s="32"/>
    </row>
    <row r="766" spans="7:7" x14ac:dyDescent="0.25">
      <c r="G766" s="32"/>
    </row>
    <row r="767" spans="7:7" x14ac:dyDescent="0.25">
      <c r="G767" s="32"/>
    </row>
    <row r="768" spans="7:7" x14ac:dyDescent="0.25">
      <c r="G768" s="32"/>
    </row>
    <row r="769" spans="7:7" x14ac:dyDescent="0.25">
      <c r="G769" s="32"/>
    </row>
    <row r="770" spans="7:7" x14ac:dyDescent="0.25">
      <c r="G770" s="32"/>
    </row>
    <row r="771" spans="7:7" x14ac:dyDescent="0.25">
      <c r="G771" s="32"/>
    </row>
    <row r="772" spans="7:7" x14ac:dyDescent="0.25">
      <c r="G772" s="32"/>
    </row>
    <row r="773" spans="7:7" x14ac:dyDescent="0.25">
      <c r="G773" s="32"/>
    </row>
    <row r="774" spans="7:7" x14ac:dyDescent="0.25">
      <c r="G774" s="32"/>
    </row>
    <row r="775" spans="7:7" x14ac:dyDescent="0.25">
      <c r="G775" s="32"/>
    </row>
    <row r="776" spans="7:7" x14ac:dyDescent="0.25">
      <c r="G776" s="32"/>
    </row>
    <row r="777" spans="7:7" x14ac:dyDescent="0.25">
      <c r="G777" s="32"/>
    </row>
    <row r="778" spans="7:7" x14ac:dyDescent="0.25">
      <c r="G778" s="32"/>
    </row>
    <row r="779" spans="7:7" x14ac:dyDescent="0.25">
      <c r="G779" s="32"/>
    </row>
    <row r="780" spans="7:7" x14ac:dyDescent="0.25">
      <c r="G780" s="32"/>
    </row>
    <row r="781" spans="7:7" x14ac:dyDescent="0.25">
      <c r="G781" s="32"/>
    </row>
    <row r="782" spans="7:7" x14ac:dyDescent="0.25">
      <c r="G782" s="32"/>
    </row>
    <row r="783" spans="7:7" x14ac:dyDescent="0.25">
      <c r="G783" s="32"/>
    </row>
    <row r="784" spans="7:7" x14ac:dyDescent="0.25">
      <c r="G784" s="32"/>
    </row>
    <row r="785" spans="7:7" x14ac:dyDescent="0.25">
      <c r="G785" s="32"/>
    </row>
    <row r="786" spans="7:7" x14ac:dyDescent="0.25">
      <c r="G786" s="32"/>
    </row>
    <row r="787" spans="7:7" x14ac:dyDescent="0.25">
      <c r="G787" s="32"/>
    </row>
    <row r="788" spans="7:7" x14ac:dyDescent="0.25">
      <c r="G788" s="32"/>
    </row>
    <row r="789" spans="7:7" x14ac:dyDescent="0.25">
      <c r="G789" s="32"/>
    </row>
    <row r="790" spans="7:7" x14ac:dyDescent="0.25">
      <c r="G790" s="32"/>
    </row>
    <row r="791" spans="7:7" x14ac:dyDescent="0.25">
      <c r="G791" s="32"/>
    </row>
    <row r="792" spans="7:7" x14ac:dyDescent="0.25">
      <c r="G792" s="32"/>
    </row>
    <row r="793" spans="7:7" x14ac:dyDescent="0.25">
      <c r="G793" s="32"/>
    </row>
    <row r="794" spans="7:7" x14ac:dyDescent="0.25">
      <c r="G794" s="32"/>
    </row>
    <row r="795" spans="7:7" x14ac:dyDescent="0.25">
      <c r="G795" s="32"/>
    </row>
    <row r="796" spans="7:7" x14ac:dyDescent="0.25">
      <c r="G796" s="32"/>
    </row>
    <row r="797" spans="7:7" x14ac:dyDescent="0.25">
      <c r="G797" s="32"/>
    </row>
    <row r="798" spans="7:7" x14ac:dyDescent="0.25">
      <c r="G798" s="32"/>
    </row>
    <row r="799" spans="7:7" x14ac:dyDescent="0.25">
      <c r="G799" s="32"/>
    </row>
    <row r="800" spans="7:7" x14ac:dyDescent="0.25">
      <c r="G800" s="32"/>
    </row>
    <row r="801" spans="7:7" x14ac:dyDescent="0.25">
      <c r="G801" s="32"/>
    </row>
    <row r="802" spans="7:7" x14ac:dyDescent="0.25">
      <c r="G802" s="32"/>
    </row>
    <row r="803" spans="7:7" x14ac:dyDescent="0.25">
      <c r="G803" s="32"/>
    </row>
    <row r="804" spans="7:7" x14ac:dyDescent="0.25">
      <c r="G804" s="32"/>
    </row>
    <row r="805" spans="7:7" x14ac:dyDescent="0.25">
      <c r="G805" s="32"/>
    </row>
    <row r="806" spans="7:7" x14ac:dyDescent="0.25">
      <c r="G806" s="32"/>
    </row>
    <row r="807" spans="7:7" x14ac:dyDescent="0.25">
      <c r="G807" s="32"/>
    </row>
    <row r="808" spans="7:7" x14ac:dyDescent="0.25">
      <c r="G808" s="32"/>
    </row>
    <row r="809" spans="7:7" x14ac:dyDescent="0.25">
      <c r="G809" s="32"/>
    </row>
    <row r="810" spans="7:7" x14ac:dyDescent="0.25">
      <c r="G810" s="32"/>
    </row>
    <row r="811" spans="7:7" x14ac:dyDescent="0.25">
      <c r="G811" s="32"/>
    </row>
    <row r="812" spans="7:7" x14ac:dyDescent="0.25">
      <c r="G812" s="32"/>
    </row>
    <row r="813" spans="7:7" x14ac:dyDescent="0.25">
      <c r="G813" s="32"/>
    </row>
    <row r="814" spans="7:7" x14ac:dyDescent="0.25">
      <c r="G814" s="32"/>
    </row>
    <row r="815" spans="7:7" x14ac:dyDescent="0.25">
      <c r="G815" s="32"/>
    </row>
    <row r="816" spans="7:7" x14ac:dyDescent="0.25">
      <c r="G816" s="32"/>
    </row>
    <row r="817" spans="7:7" x14ac:dyDescent="0.25">
      <c r="G817" s="32"/>
    </row>
    <row r="818" spans="7:7" x14ac:dyDescent="0.25">
      <c r="G818" s="32"/>
    </row>
    <row r="819" spans="7:7" x14ac:dyDescent="0.25">
      <c r="G819" s="32"/>
    </row>
    <row r="820" spans="7:7" x14ac:dyDescent="0.25">
      <c r="G820" s="32"/>
    </row>
    <row r="821" spans="7:7" x14ac:dyDescent="0.25">
      <c r="G821" s="32"/>
    </row>
    <row r="822" spans="7:7" x14ac:dyDescent="0.25">
      <c r="G822" s="32"/>
    </row>
    <row r="823" spans="7:7" x14ac:dyDescent="0.25">
      <c r="G823" s="32"/>
    </row>
    <row r="824" spans="7:7" x14ac:dyDescent="0.25">
      <c r="G824" s="32"/>
    </row>
    <row r="825" spans="7:7" x14ac:dyDescent="0.25">
      <c r="G825" s="32"/>
    </row>
    <row r="826" spans="7:7" x14ac:dyDescent="0.25">
      <c r="G826" s="32"/>
    </row>
    <row r="827" spans="7:7" x14ac:dyDescent="0.25">
      <c r="G827" s="32"/>
    </row>
    <row r="828" spans="7:7" x14ac:dyDescent="0.25">
      <c r="G828" s="32"/>
    </row>
    <row r="829" spans="7:7" x14ac:dyDescent="0.25">
      <c r="G829" s="32"/>
    </row>
    <row r="830" spans="7:7" x14ac:dyDescent="0.25">
      <c r="G830" s="32"/>
    </row>
    <row r="831" spans="7:7" x14ac:dyDescent="0.25">
      <c r="G831" s="32"/>
    </row>
    <row r="832" spans="7:7" x14ac:dyDescent="0.25">
      <c r="G832" s="32"/>
    </row>
    <row r="833" spans="7:7" x14ac:dyDescent="0.25">
      <c r="G833" s="32"/>
    </row>
    <row r="834" spans="7:7" x14ac:dyDescent="0.25">
      <c r="G834" s="32"/>
    </row>
    <row r="835" spans="7:7" x14ac:dyDescent="0.25">
      <c r="G835" s="32"/>
    </row>
    <row r="836" spans="7:7" x14ac:dyDescent="0.25">
      <c r="G836" s="32"/>
    </row>
    <row r="837" spans="7:7" x14ac:dyDescent="0.25">
      <c r="G837" s="32"/>
    </row>
    <row r="838" spans="7:7" x14ac:dyDescent="0.25">
      <c r="G838" s="32"/>
    </row>
    <row r="839" spans="7:7" x14ac:dyDescent="0.25">
      <c r="G839" s="32"/>
    </row>
    <row r="840" spans="7:7" x14ac:dyDescent="0.25">
      <c r="G840" s="32"/>
    </row>
    <row r="841" spans="7:7" x14ac:dyDescent="0.25">
      <c r="G841" s="32"/>
    </row>
    <row r="842" spans="7:7" x14ac:dyDescent="0.25">
      <c r="G842" s="32"/>
    </row>
    <row r="843" spans="7:7" x14ac:dyDescent="0.25">
      <c r="G843" s="32"/>
    </row>
    <row r="844" spans="7:7" x14ac:dyDescent="0.25">
      <c r="G844" s="32"/>
    </row>
    <row r="845" spans="7:7" x14ac:dyDescent="0.25">
      <c r="G845" s="32"/>
    </row>
    <row r="846" spans="7:7" x14ac:dyDescent="0.25">
      <c r="G846" s="32"/>
    </row>
    <row r="847" spans="7:7" x14ac:dyDescent="0.25">
      <c r="G847" s="32"/>
    </row>
    <row r="848" spans="7:7" x14ac:dyDescent="0.25">
      <c r="G848" s="32"/>
    </row>
    <row r="849" spans="7:7" x14ac:dyDescent="0.25">
      <c r="G849" s="32"/>
    </row>
    <row r="850" spans="7:7" x14ac:dyDescent="0.25">
      <c r="G850" s="32"/>
    </row>
    <row r="851" spans="7:7" x14ac:dyDescent="0.25">
      <c r="G851" s="32"/>
    </row>
    <row r="852" spans="7:7" x14ac:dyDescent="0.25">
      <c r="G852" s="32"/>
    </row>
    <row r="853" spans="7:7" x14ac:dyDescent="0.25">
      <c r="G853" s="32"/>
    </row>
    <row r="854" spans="7:7" x14ac:dyDescent="0.25">
      <c r="G854" s="32"/>
    </row>
    <row r="855" spans="7:7" x14ac:dyDescent="0.25">
      <c r="G855" s="32"/>
    </row>
    <row r="856" spans="7:7" x14ac:dyDescent="0.25">
      <c r="G856" s="32"/>
    </row>
    <row r="857" spans="7:7" x14ac:dyDescent="0.25">
      <c r="G857" s="32"/>
    </row>
    <row r="858" spans="7:7" x14ac:dyDescent="0.25">
      <c r="G858" s="32"/>
    </row>
    <row r="859" spans="7:7" x14ac:dyDescent="0.25">
      <c r="G859" s="32"/>
    </row>
    <row r="860" spans="7:7" x14ac:dyDescent="0.25">
      <c r="G860" s="32"/>
    </row>
    <row r="861" spans="7:7" x14ac:dyDescent="0.25">
      <c r="G861" s="32"/>
    </row>
    <row r="862" spans="7:7" x14ac:dyDescent="0.25">
      <c r="G862" s="32"/>
    </row>
    <row r="863" spans="7:7" x14ac:dyDescent="0.25">
      <c r="G863" s="32"/>
    </row>
    <row r="864" spans="7:7" x14ac:dyDescent="0.25">
      <c r="G864" s="32"/>
    </row>
    <row r="865" spans="7:7" x14ac:dyDescent="0.25">
      <c r="G865" s="32"/>
    </row>
    <row r="866" spans="7:7" x14ac:dyDescent="0.25">
      <c r="G866" s="32"/>
    </row>
    <row r="867" spans="7:7" x14ac:dyDescent="0.25">
      <c r="G867" s="32"/>
    </row>
    <row r="868" spans="7:7" x14ac:dyDescent="0.25">
      <c r="G868" s="32"/>
    </row>
    <row r="869" spans="7:7" x14ac:dyDescent="0.25">
      <c r="G869" s="32"/>
    </row>
    <row r="870" spans="7:7" x14ac:dyDescent="0.25">
      <c r="G870" s="32"/>
    </row>
    <row r="871" spans="7:7" x14ac:dyDescent="0.25">
      <c r="G871" s="32"/>
    </row>
    <row r="872" spans="7:7" x14ac:dyDescent="0.25">
      <c r="G872" s="32"/>
    </row>
    <row r="873" spans="7:7" x14ac:dyDescent="0.25">
      <c r="G873" s="32"/>
    </row>
    <row r="874" spans="7:7" x14ac:dyDescent="0.25">
      <c r="G874" s="32"/>
    </row>
    <row r="875" spans="7:7" x14ac:dyDescent="0.25">
      <c r="G875" s="32"/>
    </row>
    <row r="876" spans="7:7" x14ac:dyDescent="0.25">
      <c r="G876" s="32"/>
    </row>
    <row r="877" spans="7:7" x14ac:dyDescent="0.25">
      <c r="G877" s="32"/>
    </row>
    <row r="878" spans="7:7" x14ac:dyDescent="0.25">
      <c r="G878" s="32"/>
    </row>
    <row r="879" spans="7:7" x14ac:dyDescent="0.25">
      <c r="G879" s="32"/>
    </row>
    <row r="880" spans="7:7" x14ac:dyDescent="0.25">
      <c r="G880" s="32"/>
    </row>
    <row r="881" spans="7:7" x14ac:dyDescent="0.25">
      <c r="G881" s="32"/>
    </row>
    <row r="882" spans="7:7" x14ac:dyDescent="0.25">
      <c r="G882" s="32"/>
    </row>
    <row r="883" spans="7:7" x14ac:dyDescent="0.25">
      <c r="G883" s="32"/>
    </row>
    <row r="884" spans="7:7" x14ac:dyDescent="0.25">
      <c r="G884" s="32"/>
    </row>
    <row r="885" spans="7:7" x14ac:dyDescent="0.25">
      <c r="G885" s="32"/>
    </row>
    <row r="886" spans="7:7" x14ac:dyDescent="0.25">
      <c r="G886" s="32"/>
    </row>
    <row r="887" spans="7:7" x14ac:dyDescent="0.25">
      <c r="G887" s="32"/>
    </row>
    <row r="888" spans="7:7" x14ac:dyDescent="0.25">
      <c r="G888" s="32"/>
    </row>
    <row r="889" spans="7:7" x14ac:dyDescent="0.25">
      <c r="G889" s="32"/>
    </row>
    <row r="890" spans="7:7" x14ac:dyDescent="0.25">
      <c r="G890" s="32"/>
    </row>
    <row r="891" spans="7:7" x14ac:dyDescent="0.25">
      <c r="G891" s="32"/>
    </row>
    <row r="892" spans="7:7" x14ac:dyDescent="0.25">
      <c r="G892" s="32"/>
    </row>
    <row r="893" spans="7:7" x14ac:dyDescent="0.25">
      <c r="G893" s="32"/>
    </row>
    <row r="894" spans="7:7" x14ac:dyDescent="0.25">
      <c r="G894" s="32"/>
    </row>
    <row r="895" spans="7:7" x14ac:dyDescent="0.25">
      <c r="G895" s="32"/>
    </row>
    <row r="896" spans="7:7" x14ac:dyDescent="0.25">
      <c r="G896" s="32"/>
    </row>
    <row r="897" spans="7:7" x14ac:dyDescent="0.25">
      <c r="G897" s="32"/>
    </row>
    <row r="898" spans="7:7" x14ac:dyDescent="0.25">
      <c r="G898" s="32"/>
    </row>
    <row r="899" spans="7:7" x14ac:dyDescent="0.25">
      <c r="G899" s="32"/>
    </row>
    <row r="900" spans="7:7" x14ac:dyDescent="0.25">
      <c r="G900" s="32"/>
    </row>
    <row r="901" spans="7:7" x14ac:dyDescent="0.25">
      <c r="G901" s="32"/>
    </row>
    <row r="902" spans="7:7" x14ac:dyDescent="0.25">
      <c r="G902" s="32"/>
    </row>
    <row r="903" spans="7:7" x14ac:dyDescent="0.25">
      <c r="G903" s="32"/>
    </row>
    <row r="904" spans="7:7" x14ac:dyDescent="0.25">
      <c r="G904" s="32"/>
    </row>
    <row r="905" spans="7:7" x14ac:dyDescent="0.25">
      <c r="G905" s="32"/>
    </row>
    <row r="906" spans="7:7" x14ac:dyDescent="0.25">
      <c r="G906" s="32"/>
    </row>
    <row r="907" spans="7:7" x14ac:dyDescent="0.25">
      <c r="G907" s="32"/>
    </row>
    <row r="908" spans="7:7" x14ac:dyDescent="0.25">
      <c r="G908" s="32"/>
    </row>
    <row r="909" spans="7:7" x14ac:dyDescent="0.25">
      <c r="G909" s="32"/>
    </row>
    <row r="910" spans="7:7" x14ac:dyDescent="0.25">
      <c r="G910" s="32"/>
    </row>
    <row r="911" spans="7:7" x14ac:dyDescent="0.25">
      <c r="G911" s="32"/>
    </row>
    <row r="912" spans="7:7" x14ac:dyDescent="0.25">
      <c r="G912" s="32"/>
    </row>
    <row r="913" spans="7:7" x14ac:dyDescent="0.25">
      <c r="G913" s="32"/>
    </row>
    <row r="914" spans="7:7" x14ac:dyDescent="0.25">
      <c r="G914" s="32"/>
    </row>
    <row r="915" spans="7:7" x14ac:dyDescent="0.25">
      <c r="G915" s="32"/>
    </row>
    <row r="916" spans="7:7" x14ac:dyDescent="0.25">
      <c r="G916" s="32"/>
    </row>
    <row r="917" spans="7:7" x14ac:dyDescent="0.25">
      <c r="G917" s="32"/>
    </row>
    <row r="918" spans="7:7" x14ac:dyDescent="0.25">
      <c r="G918" s="32"/>
    </row>
    <row r="919" spans="7:7" x14ac:dyDescent="0.25">
      <c r="G919" s="32"/>
    </row>
    <row r="920" spans="7:7" x14ac:dyDescent="0.25">
      <c r="G920" s="32"/>
    </row>
    <row r="921" spans="7:7" x14ac:dyDescent="0.25">
      <c r="G921" s="32"/>
    </row>
    <row r="922" spans="7:7" x14ac:dyDescent="0.25">
      <c r="G922" s="32"/>
    </row>
    <row r="923" spans="7:7" x14ac:dyDescent="0.25">
      <c r="G923" s="32"/>
    </row>
    <row r="924" spans="7:7" x14ac:dyDescent="0.25">
      <c r="G924" s="32"/>
    </row>
    <row r="925" spans="7:7" x14ac:dyDescent="0.25">
      <c r="G925" s="32"/>
    </row>
    <row r="926" spans="7:7" x14ac:dyDescent="0.25">
      <c r="G926" s="32"/>
    </row>
    <row r="927" spans="7:7" x14ac:dyDescent="0.25">
      <c r="G927" s="32"/>
    </row>
    <row r="928" spans="7:7" x14ac:dyDescent="0.25">
      <c r="G928" s="32"/>
    </row>
    <row r="929" spans="7:7" x14ac:dyDescent="0.25">
      <c r="G929" s="32"/>
    </row>
    <row r="930" spans="7:7" x14ac:dyDescent="0.25">
      <c r="G930" s="32"/>
    </row>
    <row r="931" spans="7:7" x14ac:dyDescent="0.25">
      <c r="G931" s="32"/>
    </row>
    <row r="932" spans="7:7" x14ac:dyDescent="0.25">
      <c r="G932" s="32"/>
    </row>
    <row r="933" spans="7:7" x14ac:dyDescent="0.25">
      <c r="G933" s="32"/>
    </row>
  </sheetData>
  <mergeCells count="2">
    <mergeCell ref="D2:E2"/>
    <mergeCell ref="F2:I2"/>
  </mergeCells>
  <dataValidations count="1">
    <dataValidation type="list" allowBlank="1" showInputMessage="1" showErrorMessage="1" sqref="F25" xr:uid="{86B03B91-0CBE-4EA8-A265-AC52EF3176CD}">
      <formula1>Edibles</formula1>
    </dataValidation>
  </dataValidations>
  <pageMargins left="0.25" right="0.25" top="0.75" bottom="0.75" header="0.3" footer="0.3"/>
  <pageSetup orientation="landscape"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33C20-1341-4FA0-80A1-C58FF21A5A04}">
  <dimension ref="A2:J930"/>
  <sheetViews>
    <sheetView zoomScaleNormal="100" zoomScaleSheetLayoutView="75" workbookViewId="0">
      <selection activeCell="A2" sqref="A2:I27"/>
    </sheetView>
  </sheetViews>
  <sheetFormatPr defaultColWidth="10.54296875" defaultRowHeight="11.5" x14ac:dyDescent="0.25"/>
  <cols>
    <col min="1" max="1" width="12.36328125" style="1" bestFit="1" customWidth="1"/>
    <col min="2" max="2" width="12.1796875" style="1" bestFit="1" customWidth="1"/>
    <col min="3" max="3" width="17.54296875" style="1" bestFit="1" customWidth="1"/>
    <col min="4" max="4" width="18.453125" style="1" bestFit="1" customWidth="1"/>
    <col min="5" max="5" width="6.26953125" style="1" bestFit="1" customWidth="1"/>
    <col min="6" max="6" width="6.26953125" style="29" bestFit="1" customWidth="1"/>
    <col min="7" max="7" width="7.08984375" style="30" bestFit="1" customWidth="1"/>
    <col min="8" max="8" width="5.1796875" style="8" bestFit="1" customWidth="1"/>
    <col min="9" max="9" width="5.1796875" style="31" bestFit="1" customWidth="1"/>
    <col min="10" max="10" width="10.54296875" style="1"/>
    <col min="11" max="11" width="12.81640625" style="1" bestFit="1" customWidth="1"/>
    <col min="12" max="16384" width="10.54296875" style="1"/>
  </cols>
  <sheetData>
    <row r="2" spans="1:9" x14ac:dyDescent="0.25">
      <c r="D2" s="539" t="s">
        <v>1718</v>
      </c>
      <c r="E2" s="539"/>
      <c r="F2" s="525" t="str">
        <f>Individuals!F2</f>
        <v>Gus Day 3</v>
      </c>
      <c r="G2" s="526"/>
      <c r="H2" s="526"/>
      <c r="I2" s="526"/>
    </row>
    <row r="3" spans="1:9" x14ac:dyDescent="0.25">
      <c r="A3" s="476" t="s">
        <v>504</v>
      </c>
      <c r="B3" s="477" t="s">
        <v>1601</v>
      </c>
      <c r="C3" s="33"/>
      <c r="G3" s="32"/>
    </row>
    <row r="4" spans="1:9" x14ac:dyDescent="0.25">
      <c r="G4" s="32"/>
    </row>
    <row r="5" spans="1:9" s="34" customFormat="1" ht="12.5" x14ac:dyDescent="0.25">
      <c r="A5" s="477"/>
      <c r="B5" s="477"/>
      <c r="C5" s="477"/>
      <c r="D5" s="477"/>
      <c r="E5" s="478" t="s">
        <v>518</v>
      </c>
      <c r="F5" s="479"/>
      <c r="G5" s="479"/>
      <c r="H5" s="479"/>
      <c r="I5"/>
    </row>
    <row r="6" spans="1:9" s="35" customFormat="1" ht="34.5" x14ac:dyDescent="0.25">
      <c r="A6" s="480" t="s">
        <v>507</v>
      </c>
      <c r="B6" s="480" t="s">
        <v>1</v>
      </c>
      <c r="C6" s="480" t="s">
        <v>2</v>
      </c>
      <c r="D6" s="480" t="s">
        <v>508</v>
      </c>
      <c r="E6" s="481" t="s">
        <v>519</v>
      </c>
      <c r="F6" s="482" t="s">
        <v>520</v>
      </c>
      <c r="G6" s="482" t="s">
        <v>515</v>
      </c>
      <c r="H6" s="482" t="s">
        <v>516</v>
      </c>
      <c r="I6"/>
    </row>
    <row r="7" spans="1:9" ht="12.5" x14ac:dyDescent="0.25">
      <c r="A7" s="477" t="s">
        <v>630</v>
      </c>
      <c r="B7" s="477" t="s">
        <v>418</v>
      </c>
      <c r="C7" s="477" t="s">
        <v>87</v>
      </c>
      <c r="D7" s="477" t="s">
        <v>1634</v>
      </c>
      <c r="E7" s="483"/>
      <c r="F7" s="515">
        <v>5</v>
      </c>
      <c r="G7" s="484">
        <v>101.69999999999999</v>
      </c>
      <c r="H7" s="484">
        <v>101.69999999999999</v>
      </c>
      <c r="I7"/>
    </row>
    <row r="8" spans="1:9" ht="12.5" x14ac:dyDescent="0.25">
      <c r="A8" s="477" t="s">
        <v>1647</v>
      </c>
      <c r="B8" s="477" t="s">
        <v>1919</v>
      </c>
      <c r="C8" s="477" t="s">
        <v>1920</v>
      </c>
      <c r="D8" s="477" t="s">
        <v>1634</v>
      </c>
      <c r="E8" s="485"/>
      <c r="F8" s="516">
        <v>3</v>
      </c>
      <c r="G8" s="486">
        <v>45.8</v>
      </c>
      <c r="H8" s="486">
        <v>45.8</v>
      </c>
      <c r="I8"/>
    </row>
    <row r="9" spans="1:9" ht="12.5" x14ac:dyDescent="0.25">
      <c r="A9" s="477" t="s">
        <v>2203</v>
      </c>
      <c r="B9" s="477" t="s">
        <v>2212</v>
      </c>
      <c r="C9" s="477" t="s">
        <v>1967</v>
      </c>
      <c r="D9" s="477" t="s">
        <v>1709</v>
      </c>
      <c r="E9" s="485">
        <v>1</v>
      </c>
      <c r="F9" s="516">
        <v>2</v>
      </c>
      <c r="G9" s="486">
        <v>44.900000000000006</v>
      </c>
      <c r="H9" s="486">
        <v>44.900000000000006</v>
      </c>
      <c r="I9"/>
    </row>
    <row r="10" spans="1:9" ht="12.5" x14ac:dyDescent="0.25">
      <c r="A10" s="477" t="s">
        <v>2208</v>
      </c>
      <c r="B10" s="477" t="s">
        <v>161</v>
      </c>
      <c r="C10" s="477" t="s">
        <v>390</v>
      </c>
      <c r="D10" s="477" t="s">
        <v>1709</v>
      </c>
      <c r="E10" s="485">
        <v>1</v>
      </c>
      <c r="F10" s="516">
        <v>3</v>
      </c>
      <c r="G10" s="486">
        <v>43.900000000000006</v>
      </c>
      <c r="H10" s="486">
        <v>43.900000000000006</v>
      </c>
      <c r="I10"/>
    </row>
    <row r="11" spans="1:9" ht="12.5" x14ac:dyDescent="0.25">
      <c r="A11" s="477" t="s">
        <v>1888</v>
      </c>
      <c r="B11" s="477" t="s">
        <v>1889</v>
      </c>
      <c r="C11" s="477" t="s">
        <v>134</v>
      </c>
      <c r="D11" s="477" t="s">
        <v>1634</v>
      </c>
      <c r="E11" s="485"/>
      <c r="F11" s="516">
        <v>2</v>
      </c>
      <c r="G11" s="486">
        <v>40.299999999999997</v>
      </c>
      <c r="H11" s="486">
        <v>40.299999999999997</v>
      </c>
      <c r="I11"/>
    </row>
    <row r="12" spans="1:9" ht="12.5" x14ac:dyDescent="0.25">
      <c r="A12" s="477" t="s">
        <v>525</v>
      </c>
      <c r="B12" s="477" t="s">
        <v>1976</v>
      </c>
      <c r="C12" s="477" t="s">
        <v>1977</v>
      </c>
      <c r="D12" s="477" t="s">
        <v>1634</v>
      </c>
      <c r="E12" s="485"/>
      <c r="F12" s="516">
        <v>3</v>
      </c>
      <c r="G12" s="486">
        <v>38.700000000000003</v>
      </c>
      <c r="H12" s="486">
        <v>38.700000000000003</v>
      </c>
      <c r="I12"/>
    </row>
    <row r="13" spans="1:9" ht="12.5" x14ac:dyDescent="0.25">
      <c r="A13" s="477" t="s">
        <v>775</v>
      </c>
      <c r="B13" s="477" t="s">
        <v>107</v>
      </c>
      <c r="C13" s="477" t="s">
        <v>128</v>
      </c>
      <c r="D13" s="477" t="s">
        <v>1634</v>
      </c>
      <c r="E13" s="485">
        <v>1</v>
      </c>
      <c r="F13" s="516">
        <v>3</v>
      </c>
      <c r="G13" s="486">
        <v>36.6</v>
      </c>
      <c r="H13" s="486">
        <v>36.6</v>
      </c>
      <c r="I13"/>
    </row>
    <row r="14" spans="1:9" ht="12.5" x14ac:dyDescent="0.25">
      <c r="A14" s="477" t="s">
        <v>2202</v>
      </c>
      <c r="B14" s="477" t="s">
        <v>2210</v>
      </c>
      <c r="C14" s="477" t="s">
        <v>2211</v>
      </c>
      <c r="D14" s="477" t="s">
        <v>1709</v>
      </c>
      <c r="E14" s="485">
        <v>1</v>
      </c>
      <c r="F14" s="516">
        <v>3</v>
      </c>
      <c r="G14" s="486">
        <v>27.4</v>
      </c>
      <c r="H14" s="486">
        <v>27.4</v>
      </c>
      <c r="I14"/>
    </row>
    <row r="15" spans="1:9" ht="12.5" x14ac:dyDescent="0.25">
      <c r="A15" s="477" t="s">
        <v>548</v>
      </c>
      <c r="B15" s="477" t="s">
        <v>1979</v>
      </c>
      <c r="C15" s="477" t="s">
        <v>1980</v>
      </c>
      <c r="D15" s="477" t="s">
        <v>1634</v>
      </c>
      <c r="E15" s="485">
        <v>1</v>
      </c>
      <c r="F15" s="516">
        <v>2</v>
      </c>
      <c r="G15" s="486">
        <v>19.599999999999998</v>
      </c>
      <c r="H15" s="486">
        <v>19.599999999999998</v>
      </c>
      <c r="I15"/>
    </row>
    <row r="16" spans="1:9" ht="12.5" x14ac:dyDescent="0.25">
      <c r="A16" s="477" t="s">
        <v>2206</v>
      </c>
      <c r="B16" s="477" t="s">
        <v>379</v>
      </c>
      <c r="C16" s="477" t="s">
        <v>1814</v>
      </c>
      <c r="D16" s="477" t="s">
        <v>1709</v>
      </c>
      <c r="E16" s="485"/>
      <c r="F16" s="516">
        <v>2</v>
      </c>
      <c r="G16" s="486">
        <v>19.100000000000001</v>
      </c>
      <c r="H16" s="486">
        <v>19.100000000000001</v>
      </c>
      <c r="I16"/>
    </row>
    <row r="17" spans="1:10" ht="12.5" x14ac:dyDescent="0.25">
      <c r="A17" s="477" t="s">
        <v>2204</v>
      </c>
      <c r="B17" s="477" t="s">
        <v>331</v>
      </c>
      <c r="C17" s="477" t="s">
        <v>2213</v>
      </c>
      <c r="D17" s="477" t="s">
        <v>1709</v>
      </c>
      <c r="E17" s="485"/>
      <c r="F17" s="516">
        <v>1</v>
      </c>
      <c r="G17" s="486">
        <v>15.1</v>
      </c>
      <c r="H17" s="486">
        <v>15.1</v>
      </c>
      <c r="I17"/>
    </row>
    <row r="18" spans="1:10" s="47" customFormat="1" ht="12.5" x14ac:dyDescent="0.25">
      <c r="A18" s="477" t="s">
        <v>2205</v>
      </c>
      <c r="B18" s="477" t="s">
        <v>2209</v>
      </c>
      <c r="C18" s="477" t="s">
        <v>1963</v>
      </c>
      <c r="D18" s="477" t="s">
        <v>1709</v>
      </c>
      <c r="E18" s="485"/>
      <c r="F18" s="516">
        <v>2</v>
      </c>
      <c r="G18" s="486">
        <v>3.42</v>
      </c>
      <c r="H18" s="486">
        <v>3.42</v>
      </c>
      <c r="I18"/>
    </row>
    <row r="19" spans="1:10" ht="12.5" x14ac:dyDescent="0.25">
      <c r="A19" s="477" t="s">
        <v>689</v>
      </c>
      <c r="B19" s="477" t="s">
        <v>322</v>
      </c>
      <c r="C19" s="477" t="s">
        <v>307</v>
      </c>
      <c r="D19" s="477" t="s">
        <v>1634</v>
      </c>
      <c r="E19" s="485"/>
      <c r="F19" s="516"/>
      <c r="G19" s="486">
        <v>0</v>
      </c>
      <c r="H19" s="486">
        <v>0</v>
      </c>
      <c r="I19"/>
    </row>
    <row r="20" spans="1:10" ht="12.5" x14ac:dyDescent="0.25">
      <c r="A20" s="477" t="s">
        <v>2207</v>
      </c>
      <c r="B20" s="477" t="s">
        <v>2214</v>
      </c>
      <c r="C20" s="477" t="s">
        <v>2037</v>
      </c>
      <c r="D20" s="477" t="s">
        <v>1709</v>
      </c>
      <c r="E20" s="485"/>
      <c r="F20" s="516"/>
      <c r="G20" s="486">
        <v>0</v>
      </c>
      <c r="H20" s="486">
        <v>0</v>
      </c>
      <c r="I20"/>
    </row>
    <row r="21" spans="1:10" ht="13" thickBot="1" x14ac:dyDescent="0.3">
      <c r="A21" s="487" t="s">
        <v>514</v>
      </c>
      <c r="B21" s="487"/>
      <c r="C21" s="487"/>
      <c r="D21" s="487"/>
      <c r="E21" s="488">
        <v>5</v>
      </c>
      <c r="F21" s="517">
        <v>31</v>
      </c>
      <c r="G21" s="489">
        <v>436.52000000000004</v>
      </c>
      <c r="H21" s="489">
        <v>436.52000000000004</v>
      </c>
      <c r="I21"/>
    </row>
    <row r="22" spans="1:10" ht="13.5" thickTop="1" x14ac:dyDescent="0.3">
      <c r="A22" s="466" t="s">
        <v>1634</v>
      </c>
      <c r="B22" s="467">
        <v>20</v>
      </c>
      <c r="C22" s="468">
        <v>282.7</v>
      </c>
      <c r="D22" s="290"/>
      <c r="F22" s="1"/>
      <c r="G22"/>
      <c r="H22"/>
      <c r="I22"/>
    </row>
    <row r="23" spans="1:10" ht="13.5" thickBot="1" x14ac:dyDescent="0.35">
      <c r="A23" s="286" t="s">
        <v>1709</v>
      </c>
      <c r="B23" s="262">
        <v>16</v>
      </c>
      <c r="C23" s="287">
        <v>153.80000000000001</v>
      </c>
      <c r="D23" s="263"/>
      <c r="E23" s="263"/>
      <c r="F23" s="263"/>
      <c r="G23" s="267"/>
      <c r="H23" s="270"/>
      <c r="I23" s="271"/>
      <c r="J23" s="3"/>
    </row>
    <row r="24" spans="1:10" ht="14" thickTop="1" thickBot="1" x14ac:dyDescent="0.35">
      <c r="A24" s="272"/>
      <c r="B24" s="273"/>
      <c r="C24" s="273"/>
      <c r="D24" s="273"/>
      <c r="E24" s="273"/>
      <c r="F24" s="270"/>
      <c r="G24" s="267"/>
      <c r="H24" s="270"/>
      <c r="I24" s="271"/>
    </row>
    <row r="25" spans="1:10" ht="13.5" thickBot="1" x14ac:dyDescent="0.35">
      <c r="A25" s="322" t="s">
        <v>1734</v>
      </c>
      <c r="B25" s="322" t="s">
        <v>2210</v>
      </c>
      <c r="C25" s="322" t="s">
        <v>2211</v>
      </c>
      <c r="D25" s="322" t="s">
        <v>19</v>
      </c>
      <c r="E25" s="471">
        <v>2.5</v>
      </c>
      <c r="F25" s="30"/>
      <c r="G25" s="268"/>
      <c r="H25" s="269"/>
      <c r="I25" s="1"/>
    </row>
    <row r="26" spans="1:10" ht="13" thickBot="1" x14ac:dyDescent="0.3">
      <c r="A26" s="322" t="s">
        <v>1735</v>
      </c>
      <c r="B26" s="322" t="s">
        <v>2212</v>
      </c>
      <c r="C26" s="322" t="s">
        <v>1967</v>
      </c>
      <c r="D26" s="322" t="s">
        <v>1353</v>
      </c>
      <c r="E26" s="471">
        <v>28.3</v>
      </c>
      <c r="F26"/>
      <c r="G26"/>
      <c r="H26"/>
      <c r="I26" s="1"/>
    </row>
    <row r="27" spans="1:10" ht="13" thickBot="1" x14ac:dyDescent="0.3">
      <c r="A27" s="472" t="s">
        <v>1968</v>
      </c>
      <c r="B27" s="472" t="s">
        <v>418</v>
      </c>
      <c r="C27" s="472" t="s">
        <v>87</v>
      </c>
      <c r="D27" s="472"/>
      <c r="E27" s="473">
        <v>5</v>
      </c>
      <c r="F27"/>
      <c r="G27"/>
      <c r="H27"/>
      <c r="I27" s="1"/>
    </row>
    <row r="28" spans="1:10" ht="12.5" x14ac:dyDescent="0.25">
      <c r="A28"/>
      <c r="B28"/>
      <c r="C28"/>
      <c r="D28"/>
      <c r="E28"/>
      <c r="F28"/>
      <c r="G28"/>
      <c r="H28"/>
      <c r="I28"/>
    </row>
    <row r="29" spans="1:10" ht="12.5" x14ac:dyDescent="0.25">
      <c r="A29"/>
      <c r="B29"/>
      <c r="C29"/>
      <c r="D29"/>
      <c r="E29"/>
      <c r="F29"/>
      <c r="G29"/>
      <c r="H29"/>
      <c r="I29"/>
    </row>
    <row r="30" spans="1:10" ht="12.5" x14ac:dyDescent="0.25">
      <c r="A30"/>
      <c r="B30"/>
      <c r="C30"/>
      <c r="D30"/>
      <c r="E30"/>
      <c r="F30"/>
      <c r="G30"/>
      <c r="H30"/>
      <c r="I30"/>
    </row>
    <row r="31" spans="1:10" ht="12.5" x14ac:dyDescent="0.25">
      <c r="A31"/>
      <c r="B31"/>
      <c r="C31"/>
      <c r="D31"/>
      <c r="E31"/>
      <c r="F31"/>
      <c r="G31"/>
      <c r="H31"/>
      <c r="I31"/>
    </row>
    <row r="32" spans="1:10" ht="12.5" x14ac:dyDescent="0.25">
      <c r="A32"/>
      <c r="B32"/>
      <c r="C32"/>
      <c r="D32"/>
      <c r="E32"/>
      <c r="F32"/>
      <c r="G32"/>
      <c r="H32"/>
      <c r="I32"/>
    </row>
    <row r="33" spans="1:9" ht="12.5" x14ac:dyDescent="0.25">
      <c r="A33"/>
      <c r="B33"/>
      <c r="C33"/>
      <c r="D33"/>
      <c r="E33"/>
      <c r="F33"/>
      <c r="G33"/>
      <c r="H33"/>
      <c r="I33"/>
    </row>
    <row r="34" spans="1:9" ht="12.5" x14ac:dyDescent="0.25">
      <c r="A34"/>
      <c r="B34"/>
      <c r="C34"/>
      <c r="D34"/>
      <c r="E34"/>
      <c r="F34"/>
      <c r="G34"/>
      <c r="H34"/>
      <c r="I34"/>
    </row>
    <row r="35" spans="1:9" ht="12.5" x14ac:dyDescent="0.25">
      <c r="A35"/>
      <c r="B35"/>
      <c r="C35"/>
      <c r="D35"/>
      <c r="E35"/>
      <c r="F35"/>
      <c r="G35"/>
      <c r="H35"/>
      <c r="I35"/>
    </row>
    <row r="36" spans="1:9" ht="12.5" x14ac:dyDescent="0.25">
      <c r="A36"/>
      <c r="B36"/>
      <c r="C36"/>
      <c r="D36"/>
      <c r="E36"/>
      <c r="F36"/>
      <c r="G36"/>
      <c r="H36"/>
      <c r="I36"/>
    </row>
    <row r="37" spans="1:9" ht="12.5" x14ac:dyDescent="0.25">
      <c r="A37"/>
      <c r="B37"/>
      <c r="C37"/>
      <c r="D37"/>
      <c r="E37"/>
      <c r="F37"/>
      <c r="G37"/>
      <c r="H37"/>
      <c r="I37"/>
    </row>
    <row r="38" spans="1:9" ht="12.5" x14ac:dyDescent="0.25">
      <c r="A38"/>
      <c r="B38"/>
      <c r="C38"/>
      <c r="D38"/>
      <c r="E38"/>
      <c r="F38"/>
      <c r="G38"/>
      <c r="H38"/>
      <c r="I38"/>
    </row>
    <row r="39" spans="1:9" ht="12.5" x14ac:dyDescent="0.25">
      <c r="A39"/>
      <c r="B39"/>
      <c r="C39"/>
      <c r="D39"/>
      <c r="E39"/>
      <c r="F39"/>
      <c r="G39"/>
      <c r="H39"/>
      <c r="I39"/>
    </row>
    <row r="40" spans="1:9" ht="12.5" x14ac:dyDescent="0.25">
      <c r="A40"/>
      <c r="B40"/>
      <c r="C40"/>
      <c r="D40"/>
      <c r="E40"/>
      <c r="F40"/>
      <c r="G40"/>
      <c r="H40"/>
      <c r="I40"/>
    </row>
    <row r="41" spans="1:9" ht="12.5" x14ac:dyDescent="0.25">
      <c r="A41"/>
      <c r="B41"/>
      <c r="C41"/>
      <c r="D41"/>
      <c r="E41"/>
      <c r="F41"/>
      <c r="G41"/>
      <c r="H41"/>
      <c r="I41"/>
    </row>
    <row r="42" spans="1:9" ht="12.5" x14ac:dyDescent="0.25">
      <c r="A42"/>
      <c r="B42"/>
      <c r="C42"/>
      <c r="D42"/>
      <c r="E42"/>
      <c r="F42"/>
      <c r="G42"/>
      <c r="H42"/>
      <c r="I42"/>
    </row>
    <row r="43" spans="1:9" ht="12.5" x14ac:dyDescent="0.25">
      <c r="A43"/>
      <c r="B43"/>
      <c r="C43"/>
      <c r="D43"/>
      <c r="E43"/>
      <c r="F43"/>
      <c r="G43"/>
      <c r="H43"/>
      <c r="I43"/>
    </row>
    <row r="44" spans="1:9" ht="12.5" x14ac:dyDescent="0.25">
      <c r="A44"/>
      <c r="B44"/>
      <c r="C44"/>
      <c r="D44"/>
      <c r="E44"/>
      <c r="F44"/>
      <c r="G44"/>
      <c r="H44"/>
      <c r="I44"/>
    </row>
    <row r="45" spans="1:9" s="47" customFormat="1" ht="12.5" x14ac:dyDescent="0.25">
      <c r="A45"/>
      <c r="B45"/>
      <c r="C45"/>
      <c r="D45"/>
      <c r="E45"/>
      <c r="F45"/>
      <c r="G45"/>
      <c r="H45"/>
      <c r="I45"/>
    </row>
    <row r="46" spans="1:9" ht="12.5" x14ac:dyDescent="0.25">
      <c r="A46"/>
      <c r="B46"/>
      <c r="C46"/>
      <c r="D46"/>
      <c r="E46"/>
      <c r="F46"/>
      <c r="G46"/>
      <c r="H46"/>
      <c r="I46"/>
    </row>
    <row r="47" spans="1:9" ht="12.5" x14ac:dyDescent="0.25">
      <c r="A47"/>
      <c r="B47"/>
      <c r="C47"/>
      <c r="D47"/>
      <c r="E47"/>
      <c r="F47"/>
      <c r="G47"/>
      <c r="H47"/>
      <c r="I47"/>
    </row>
    <row r="48" spans="1:9" ht="12.5" x14ac:dyDescent="0.25">
      <c r="A48"/>
      <c r="B48"/>
      <c r="C48"/>
      <c r="D48"/>
      <c r="E48"/>
      <c r="F48"/>
      <c r="G48"/>
      <c r="H48"/>
      <c r="I48"/>
    </row>
    <row r="49" spans="1:9" ht="12.5" x14ac:dyDescent="0.25">
      <c r="A49"/>
      <c r="B49"/>
      <c r="C49"/>
      <c r="D49"/>
      <c r="E49"/>
      <c r="F49"/>
      <c r="G49"/>
      <c r="H49"/>
      <c r="I49"/>
    </row>
    <row r="50" spans="1:9" ht="12.5" x14ac:dyDescent="0.25">
      <c r="A50"/>
      <c r="B50"/>
      <c r="C50"/>
      <c r="D50"/>
      <c r="E50"/>
      <c r="F50"/>
      <c r="G50"/>
      <c r="H50"/>
      <c r="I50"/>
    </row>
    <row r="51" spans="1:9" ht="12.5" x14ac:dyDescent="0.25">
      <c r="A51"/>
      <c r="B51"/>
      <c r="C51"/>
      <c r="D51"/>
      <c r="E51"/>
      <c r="F51"/>
      <c r="G51"/>
      <c r="H51"/>
      <c r="I51"/>
    </row>
    <row r="52" spans="1:9" ht="12.5" x14ac:dyDescent="0.25">
      <c r="A52"/>
      <c r="B52"/>
      <c r="C52"/>
      <c r="D52"/>
      <c r="E52"/>
      <c r="F52"/>
      <c r="G52"/>
      <c r="H52"/>
      <c r="I52"/>
    </row>
    <row r="53" spans="1:9" ht="12.5" x14ac:dyDescent="0.25">
      <c r="A53"/>
      <c r="B53"/>
      <c r="C53"/>
      <c r="D53"/>
      <c r="E53"/>
      <c r="F53"/>
      <c r="G53"/>
      <c r="H53"/>
      <c r="I53"/>
    </row>
    <row r="54" spans="1:9" ht="12.5" x14ac:dyDescent="0.25">
      <c r="A54"/>
      <c r="B54"/>
      <c r="C54"/>
      <c r="D54"/>
      <c r="E54"/>
      <c r="F54"/>
      <c r="G54"/>
      <c r="H54"/>
      <c r="I54"/>
    </row>
    <row r="55" spans="1:9" ht="12.5" x14ac:dyDescent="0.25">
      <c r="A55"/>
      <c r="B55"/>
      <c r="C55"/>
      <c r="D55"/>
      <c r="E55"/>
      <c r="F55"/>
      <c r="G55"/>
      <c r="H55"/>
      <c r="I55"/>
    </row>
    <row r="56" spans="1:9" ht="12.5" x14ac:dyDescent="0.25">
      <c r="A56"/>
      <c r="B56"/>
      <c r="C56"/>
      <c r="D56"/>
      <c r="E56"/>
      <c r="F56"/>
      <c r="G56"/>
      <c r="H56"/>
      <c r="I56"/>
    </row>
    <row r="57" spans="1:9" ht="12.5" x14ac:dyDescent="0.25">
      <c r="A57"/>
      <c r="B57"/>
      <c r="C57"/>
      <c r="D57"/>
      <c r="E57"/>
      <c r="F57"/>
      <c r="G57"/>
      <c r="H57"/>
      <c r="I57"/>
    </row>
    <row r="58" spans="1:9" ht="12.75" customHeight="1" x14ac:dyDescent="0.25">
      <c r="A58"/>
      <c r="B58"/>
      <c r="C58"/>
      <c r="D58"/>
      <c r="E58"/>
      <c r="F58"/>
      <c r="G58"/>
      <c r="H58"/>
      <c r="I58"/>
    </row>
    <row r="59" spans="1:9" ht="12.5" x14ac:dyDescent="0.25">
      <c r="A59"/>
      <c r="B59"/>
      <c r="C59"/>
      <c r="D59"/>
      <c r="E59"/>
      <c r="F59"/>
      <c r="G59"/>
      <c r="H59"/>
      <c r="I59"/>
    </row>
    <row r="60" spans="1:9" ht="12.5" x14ac:dyDescent="0.25">
      <c r="A60"/>
      <c r="B60"/>
      <c r="C60"/>
      <c r="D60"/>
      <c r="E60"/>
      <c r="F60"/>
      <c r="G60"/>
      <c r="H60"/>
      <c r="I60"/>
    </row>
    <row r="61" spans="1:9" ht="12.5" x14ac:dyDescent="0.25">
      <c r="A61"/>
      <c r="B61"/>
      <c r="C61"/>
      <c r="D61"/>
      <c r="E61"/>
      <c r="F61"/>
      <c r="G61"/>
      <c r="H61"/>
      <c r="I61"/>
    </row>
    <row r="62" spans="1:9" ht="12.5" x14ac:dyDescent="0.25">
      <c r="A62"/>
      <c r="B62"/>
      <c r="C62"/>
      <c r="D62"/>
      <c r="E62"/>
      <c r="F62"/>
      <c r="G62"/>
      <c r="H62"/>
      <c r="I62"/>
    </row>
    <row r="63" spans="1:9" ht="12.5" x14ac:dyDescent="0.25">
      <c r="A63"/>
      <c r="B63"/>
      <c r="C63"/>
      <c r="D63"/>
      <c r="E63"/>
      <c r="F63"/>
      <c r="G63"/>
      <c r="H63"/>
      <c r="I63"/>
    </row>
    <row r="64" spans="1:9" ht="12.5" x14ac:dyDescent="0.25">
      <c r="A64"/>
      <c r="B64"/>
      <c r="C64"/>
      <c r="D64"/>
      <c r="E64"/>
      <c r="F64"/>
      <c r="G64"/>
      <c r="H64"/>
      <c r="I64"/>
    </row>
    <row r="65" spans="1:9" ht="12.5" x14ac:dyDescent="0.25">
      <c r="A65"/>
      <c r="B65"/>
      <c r="C65"/>
      <c r="D65"/>
      <c r="E65"/>
      <c r="F65"/>
      <c r="G65"/>
      <c r="H65"/>
      <c r="I65"/>
    </row>
    <row r="66" spans="1:9" ht="12.5" x14ac:dyDescent="0.25">
      <c r="A66"/>
      <c r="B66"/>
      <c r="C66"/>
      <c r="D66"/>
      <c r="E66"/>
      <c r="F66"/>
      <c r="G66"/>
      <c r="H66"/>
      <c r="I66"/>
    </row>
    <row r="67" spans="1:9" ht="12.5" x14ac:dyDescent="0.25">
      <c r="A67"/>
      <c r="B67"/>
      <c r="C67"/>
      <c r="D67"/>
      <c r="E67"/>
      <c r="F67"/>
      <c r="G67"/>
      <c r="H67"/>
      <c r="I67"/>
    </row>
    <row r="68" spans="1:9" ht="12.5" x14ac:dyDescent="0.25">
      <c r="A68"/>
      <c r="B68"/>
      <c r="C68"/>
      <c r="D68"/>
      <c r="E68"/>
      <c r="F68"/>
      <c r="G68"/>
      <c r="H68"/>
      <c r="I68"/>
    </row>
    <row r="69" spans="1:9" ht="12.5" x14ac:dyDescent="0.25">
      <c r="A69"/>
      <c r="B69"/>
      <c r="C69"/>
      <c r="D69"/>
      <c r="E69"/>
      <c r="F69"/>
      <c r="G69"/>
      <c r="H69"/>
      <c r="I69"/>
    </row>
    <row r="70" spans="1:9" ht="12.5" x14ac:dyDescent="0.25">
      <c r="A70"/>
      <c r="B70"/>
      <c r="C70"/>
      <c r="D70"/>
      <c r="E70"/>
      <c r="F70"/>
      <c r="G70"/>
      <c r="H70"/>
      <c r="I70"/>
    </row>
    <row r="71" spans="1:9" ht="12.5" x14ac:dyDescent="0.25">
      <c r="A71"/>
      <c r="B71"/>
      <c r="C71"/>
      <c r="D71"/>
      <c r="E71"/>
      <c r="F71"/>
      <c r="G71"/>
      <c r="H71"/>
      <c r="I71"/>
    </row>
    <row r="72" spans="1:9" ht="12.5" x14ac:dyDescent="0.25">
      <c r="A72"/>
      <c r="B72"/>
      <c r="C72"/>
      <c r="D72"/>
      <c r="E72"/>
      <c r="F72"/>
      <c r="G72"/>
      <c r="H72"/>
      <c r="I72"/>
    </row>
    <row r="73" spans="1:9" ht="12.5" x14ac:dyDescent="0.25">
      <c r="A73"/>
      <c r="B73"/>
      <c r="C73"/>
      <c r="D73"/>
      <c r="E73"/>
      <c r="F73"/>
      <c r="G73"/>
      <c r="H73"/>
      <c r="I73"/>
    </row>
    <row r="74" spans="1:9" ht="12.5" x14ac:dyDescent="0.25">
      <c r="A74"/>
      <c r="B74"/>
      <c r="C74"/>
      <c r="D74"/>
      <c r="E74"/>
      <c r="F74"/>
      <c r="G74"/>
      <c r="H74"/>
      <c r="I74"/>
    </row>
    <row r="75" spans="1:9" ht="12.5" x14ac:dyDescent="0.25">
      <c r="A75"/>
      <c r="B75"/>
      <c r="C75"/>
      <c r="D75"/>
      <c r="E75"/>
      <c r="F75"/>
      <c r="G75"/>
      <c r="H75"/>
      <c r="I75"/>
    </row>
    <row r="76" spans="1:9" ht="12.5" x14ac:dyDescent="0.25">
      <c r="A76"/>
      <c r="B76"/>
      <c r="C76"/>
      <c r="D76"/>
      <c r="E76"/>
      <c r="F76"/>
      <c r="G76"/>
      <c r="H76"/>
      <c r="I76"/>
    </row>
    <row r="77" spans="1:9" ht="12.5" x14ac:dyDescent="0.25">
      <c r="A77"/>
      <c r="B77"/>
      <c r="C77"/>
      <c r="D77"/>
      <c r="E77"/>
      <c r="F77"/>
      <c r="G77"/>
      <c r="H77"/>
      <c r="I77"/>
    </row>
    <row r="78" spans="1:9" ht="12.5" x14ac:dyDescent="0.25">
      <c r="A78"/>
      <c r="B78"/>
      <c r="C78"/>
      <c r="D78"/>
      <c r="E78"/>
      <c r="F78"/>
      <c r="G78"/>
      <c r="H78"/>
      <c r="I78"/>
    </row>
    <row r="79" spans="1:9" ht="12.5" x14ac:dyDescent="0.25">
      <c r="A79"/>
      <c r="B79"/>
      <c r="C79"/>
      <c r="D79"/>
      <c r="E79"/>
      <c r="F79"/>
      <c r="G79"/>
      <c r="H79"/>
      <c r="I79"/>
    </row>
    <row r="80" spans="1:9" ht="12.5" x14ac:dyDescent="0.25">
      <c r="A80"/>
      <c r="B80"/>
      <c r="C80"/>
      <c r="D80"/>
      <c r="E80"/>
      <c r="F80"/>
      <c r="G80"/>
      <c r="H80"/>
      <c r="I80"/>
    </row>
    <row r="81" spans="1:9" ht="12.5" x14ac:dyDescent="0.25">
      <c r="A81"/>
      <c r="B81"/>
      <c r="C81"/>
      <c r="D81"/>
      <c r="E81"/>
      <c r="F81"/>
      <c r="G81"/>
      <c r="H81"/>
      <c r="I81"/>
    </row>
    <row r="82" spans="1:9" ht="12.5" x14ac:dyDescent="0.25">
      <c r="A82"/>
      <c r="B82"/>
      <c r="C82"/>
      <c r="D82"/>
      <c r="E82"/>
      <c r="F82"/>
      <c r="G82"/>
      <c r="H82"/>
      <c r="I82"/>
    </row>
    <row r="83" spans="1:9" ht="12.5" x14ac:dyDescent="0.25">
      <c r="A83"/>
      <c r="B83"/>
      <c r="C83"/>
      <c r="D83"/>
      <c r="E83"/>
      <c r="F83"/>
      <c r="G83"/>
      <c r="H83"/>
      <c r="I83"/>
    </row>
    <row r="84" spans="1:9" ht="12.5" x14ac:dyDescent="0.25">
      <c r="A84"/>
      <c r="B84"/>
      <c r="C84"/>
      <c r="D84"/>
      <c r="E84"/>
      <c r="F84"/>
      <c r="G84"/>
      <c r="H84"/>
      <c r="I84"/>
    </row>
    <row r="85" spans="1:9" ht="12.5" x14ac:dyDescent="0.25">
      <c r="A85"/>
      <c r="B85"/>
      <c r="C85"/>
      <c r="D85"/>
      <c r="E85"/>
      <c r="F85"/>
      <c r="G85"/>
      <c r="H85"/>
      <c r="I85"/>
    </row>
    <row r="86" spans="1:9" ht="12.5" x14ac:dyDescent="0.25">
      <c r="A86"/>
      <c r="B86"/>
      <c r="C86"/>
      <c r="D86"/>
      <c r="E86"/>
      <c r="F86"/>
      <c r="G86"/>
      <c r="H86"/>
      <c r="I86"/>
    </row>
    <row r="87" spans="1:9" ht="12.5" x14ac:dyDescent="0.25">
      <c r="A87"/>
      <c r="B87"/>
      <c r="C87"/>
      <c r="D87"/>
      <c r="E87"/>
      <c r="F87"/>
      <c r="G87"/>
      <c r="H87"/>
      <c r="I87"/>
    </row>
    <row r="88" spans="1:9" ht="12.5" x14ac:dyDescent="0.25">
      <c r="A88"/>
      <c r="B88"/>
      <c r="C88"/>
      <c r="D88"/>
      <c r="E88"/>
      <c r="F88"/>
      <c r="G88"/>
      <c r="H88"/>
      <c r="I88"/>
    </row>
    <row r="89" spans="1:9" ht="12.5" x14ac:dyDescent="0.25">
      <c r="A89"/>
      <c r="B89"/>
      <c r="C89"/>
      <c r="D89"/>
      <c r="E89"/>
      <c r="F89"/>
      <c r="G89"/>
      <c r="H89"/>
      <c r="I89"/>
    </row>
    <row r="90" spans="1:9" ht="12.5" x14ac:dyDescent="0.25">
      <c r="A90"/>
      <c r="B90"/>
      <c r="C90"/>
      <c r="D90"/>
      <c r="E90"/>
      <c r="F90"/>
      <c r="G90"/>
      <c r="H90"/>
      <c r="I90"/>
    </row>
    <row r="91" spans="1:9" ht="12.5" x14ac:dyDescent="0.25">
      <c r="A91"/>
      <c r="B91"/>
      <c r="C91"/>
      <c r="D91"/>
      <c r="E91"/>
      <c r="F91"/>
      <c r="G91"/>
      <c r="H91"/>
      <c r="I91"/>
    </row>
    <row r="92" spans="1:9" ht="12.5" x14ac:dyDescent="0.25">
      <c r="A92"/>
      <c r="B92"/>
      <c r="C92"/>
      <c r="D92"/>
      <c r="E92"/>
      <c r="F92"/>
      <c r="G92"/>
      <c r="H92"/>
      <c r="I92"/>
    </row>
    <row r="93" spans="1:9" ht="12.5" x14ac:dyDescent="0.25">
      <c r="A93"/>
      <c r="B93"/>
      <c r="C93"/>
      <c r="D93"/>
      <c r="E93"/>
      <c r="F93"/>
      <c r="G93"/>
      <c r="H93"/>
      <c r="I93"/>
    </row>
    <row r="94" spans="1:9" ht="12.5" x14ac:dyDescent="0.25">
      <c r="A94"/>
      <c r="B94"/>
      <c r="C94"/>
      <c r="D94"/>
      <c r="E94"/>
      <c r="F94"/>
      <c r="G94"/>
      <c r="H94"/>
      <c r="I94"/>
    </row>
    <row r="95" spans="1:9" ht="12.5" x14ac:dyDescent="0.25">
      <c r="A95"/>
      <c r="B95"/>
      <c r="C95"/>
      <c r="D95"/>
      <c r="E95"/>
      <c r="F95"/>
      <c r="G95"/>
      <c r="H95"/>
      <c r="I95"/>
    </row>
    <row r="96" spans="1:9" ht="12.5" x14ac:dyDescent="0.25">
      <c r="A96"/>
      <c r="B96"/>
      <c r="C96"/>
      <c r="D96"/>
      <c r="E96"/>
      <c r="F96"/>
      <c r="G96"/>
      <c r="H96"/>
      <c r="I96"/>
    </row>
    <row r="97" spans="1:9" ht="12.5" x14ac:dyDescent="0.25">
      <c r="A97"/>
      <c r="B97"/>
      <c r="C97"/>
      <c r="D97"/>
      <c r="E97"/>
      <c r="F97"/>
      <c r="G97"/>
      <c r="H97"/>
      <c r="I97"/>
    </row>
    <row r="98" spans="1:9" ht="12.5" x14ac:dyDescent="0.25">
      <c r="A98"/>
      <c r="B98"/>
      <c r="C98"/>
      <c r="D98"/>
      <c r="E98"/>
      <c r="F98"/>
      <c r="G98"/>
      <c r="H98"/>
      <c r="I98"/>
    </row>
    <row r="99" spans="1:9" ht="12.5" x14ac:dyDescent="0.25">
      <c r="A99"/>
      <c r="B99"/>
      <c r="C99"/>
      <c r="D99"/>
      <c r="E99"/>
      <c r="F99"/>
      <c r="G99"/>
      <c r="H99"/>
      <c r="I99"/>
    </row>
    <row r="100" spans="1:9" ht="12.5" x14ac:dyDescent="0.25">
      <c r="A100"/>
      <c r="B100"/>
      <c r="C100"/>
      <c r="D100"/>
      <c r="E100"/>
      <c r="F100"/>
      <c r="G100"/>
      <c r="H100"/>
      <c r="I100"/>
    </row>
    <row r="101" spans="1:9" ht="12.5" x14ac:dyDescent="0.25">
      <c r="A101"/>
      <c r="B101"/>
      <c r="C101"/>
      <c r="D101"/>
      <c r="E101"/>
      <c r="F101"/>
      <c r="G101"/>
      <c r="H101"/>
      <c r="I101"/>
    </row>
    <row r="102" spans="1:9" ht="12.5" x14ac:dyDescent="0.25">
      <c r="A102"/>
      <c r="B102"/>
      <c r="C102"/>
      <c r="D102"/>
      <c r="E102"/>
      <c r="F102"/>
      <c r="G102"/>
      <c r="H102"/>
      <c r="I102"/>
    </row>
    <row r="103" spans="1:9" ht="12.5" x14ac:dyDescent="0.25">
      <c r="A103"/>
      <c r="B103"/>
      <c r="C103"/>
      <c r="D103"/>
      <c r="E103"/>
      <c r="F103"/>
      <c r="G103"/>
      <c r="H103"/>
      <c r="I103"/>
    </row>
    <row r="104" spans="1:9" ht="12.5" x14ac:dyDescent="0.25">
      <c r="A104"/>
      <c r="B104"/>
      <c r="C104"/>
      <c r="D104"/>
      <c r="E104"/>
      <c r="F104"/>
      <c r="G104"/>
      <c r="H104"/>
      <c r="I104"/>
    </row>
    <row r="105" spans="1:9" ht="12.5" x14ac:dyDescent="0.25">
      <c r="A105"/>
      <c r="B105"/>
      <c r="C105"/>
      <c r="D105"/>
      <c r="E105"/>
      <c r="F105"/>
      <c r="G105"/>
      <c r="H105"/>
      <c r="I105"/>
    </row>
    <row r="106" spans="1:9" ht="12.5" x14ac:dyDescent="0.25">
      <c r="A106"/>
      <c r="B106"/>
      <c r="C106"/>
      <c r="D106"/>
      <c r="E106"/>
      <c r="F106"/>
      <c r="G106"/>
      <c r="H106"/>
      <c r="I106"/>
    </row>
    <row r="107" spans="1:9" ht="12.5" x14ac:dyDescent="0.25">
      <c r="A107"/>
      <c r="B107"/>
      <c r="C107"/>
      <c r="D107"/>
      <c r="E107"/>
      <c r="F107"/>
      <c r="G107"/>
      <c r="H107"/>
      <c r="I107"/>
    </row>
    <row r="108" spans="1:9" ht="12.5" x14ac:dyDescent="0.25">
      <c r="A108"/>
      <c r="B108"/>
      <c r="C108"/>
      <c r="D108"/>
      <c r="E108"/>
      <c r="F108"/>
      <c r="G108"/>
      <c r="H108"/>
      <c r="I108"/>
    </row>
    <row r="109" spans="1:9" ht="12.5" x14ac:dyDescent="0.25">
      <c r="A109"/>
      <c r="B109"/>
      <c r="C109"/>
      <c r="D109"/>
      <c r="E109"/>
      <c r="F109"/>
      <c r="G109"/>
      <c r="H109"/>
      <c r="I109"/>
    </row>
    <row r="110" spans="1:9" ht="12.5" x14ac:dyDescent="0.25">
      <c r="A110"/>
      <c r="B110"/>
      <c r="C110"/>
      <c r="D110"/>
      <c r="E110"/>
      <c r="F110"/>
      <c r="G110"/>
      <c r="H110"/>
      <c r="I110"/>
    </row>
    <row r="111" spans="1:9" ht="12.5" x14ac:dyDescent="0.25">
      <c r="A111"/>
      <c r="B111"/>
      <c r="C111"/>
      <c r="D111"/>
      <c r="E111"/>
      <c r="F111"/>
      <c r="G111"/>
      <c r="H111"/>
      <c r="I111"/>
    </row>
    <row r="112" spans="1:9" ht="12.5" x14ac:dyDescent="0.25">
      <c r="A112"/>
      <c r="B112"/>
      <c r="C112"/>
      <c r="D112"/>
      <c r="E112"/>
      <c r="F112"/>
      <c r="G112"/>
      <c r="H112"/>
      <c r="I112"/>
    </row>
    <row r="113" spans="1:9" ht="12.5" x14ac:dyDescent="0.25">
      <c r="A113"/>
      <c r="B113"/>
      <c r="C113"/>
      <c r="D113"/>
      <c r="E113"/>
      <c r="F113"/>
      <c r="G113"/>
      <c r="H113"/>
      <c r="I113"/>
    </row>
    <row r="114" spans="1:9" ht="12.5" x14ac:dyDescent="0.25">
      <c r="A114"/>
      <c r="B114"/>
      <c r="C114"/>
      <c r="D114"/>
      <c r="E114"/>
      <c r="F114"/>
      <c r="G114"/>
      <c r="H114"/>
      <c r="I114"/>
    </row>
    <row r="115" spans="1:9" ht="12.5" x14ac:dyDescent="0.25">
      <c r="A115"/>
      <c r="B115"/>
      <c r="C115"/>
      <c r="D115"/>
      <c r="E115"/>
      <c r="F115"/>
      <c r="G115"/>
      <c r="H115"/>
      <c r="I115"/>
    </row>
    <row r="116" spans="1:9" ht="12.5" x14ac:dyDescent="0.25">
      <c r="A116"/>
      <c r="B116"/>
      <c r="C116"/>
      <c r="D116"/>
      <c r="E116"/>
      <c r="F116"/>
      <c r="G116"/>
      <c r="H116"/>
      <c r="I116"/>
    </row>
    <row r="117" spans="1:9" ht="12.5" x14ac:dyDescent="0.25">
      <c r="A117"/>
      <c r="B117"/>
      <c r="C117"/>
      <c r="D117"/>
      <c r="E117"/>
      <c r="F117"/>
      <c r="G117"/>
      <c r="H117"/>
      <c r="I117"/>
    </row>
    <row r="118" spans="1:9" ht="12.5" x14ac:dyDescent="0.25">
      <c r="A118"/>
      <c r="B118"/>
      <c r="C118"/>
      <c r="D118"/>
      <c r="E118"/>
      <c r="F118"/>
      <c r="G118"/>
      <c r="H118"/>
      <c r="I118"/>
    </row>
    <row r="119" spans="1:9" ht="12.5" x14ac:dyDescent="0.25">
      <c r="A119"/>
      <c r="B119"/>
      <c r="C119"/>
      <c r="D119"/>
      <c r="E119"/>
      <c r="F119"/>
      <c r="G119"/>
      <c r="H119"/>
      <c r="I119"/>
    </row>
    <row r="120" spans="1:9" ht="12.5" x14ac:dyDescent="0.25">
      <c r="A120"/>
      <c r="B120"/>
      <c r="C120"/>
      <c r="D120"/>
      <c r="E120"/>
      <c r="F120"/>
      <c r="G120"/>
      <c r="H120"/>
      <c r="I120"/>
    </row>
    <row r="121" spans="1:9" ht="12.5" x14ac:dyDescent="0.25">
      <c r="A121"/>
      <c r="B121"/>
      <c r="C121"/>
      <c r="D121"/>
      <c r="E121"/>
      <c r="F121"/>
      <c r="G121"/>
      <c r="H121"/>
      <c r="I121"/>
    </row>
    <row r="122" spans="1:9" ht="12.5" x14ac:dyDescent="0.25">
      <c r="A122"/>
      <c r="B122"/>
      <c r="C122"/>
      <c r="D122"/>
      <c r="E122"/>
      <c r="F122"/>
      <c r="G122"/>
      <c r="H122"/>
      <c r="I122"/>
    </row>
    <row r="123" spans="1:9" ht="12.5" x14ac:dyDescent="0.25">
      <c r="A123"/>
      <c r="B123"/>
      <c r="C123"/>
      <c r="D123"/>
      <c r="E123"/>
      <c r="F123"/>
      <c r="G123"/>
      <c r="H123"/>
      <c r="I123"/>
    </row>
    <row r="124" spans="1:9" ht="12.5" x14ac:dyDescent="0.25">
      <c r="A124"/>
      <c r="B124"/>
      <c r="C124"/>
      <c r="D124"/>
      <c r="E124"/>
      <c r="F124"/>
      <c r="G124"/>
      <c r="H124"/>
      <c r="I124"/>
    </row>
    <row r="125" spans="1:9" ht="12.5" x14ac:dyDescent="0.25">
      <c r="A125"/>
      <c r="B125"/>
      <c r="C125"/>
      <c r="D125"/>
      <c r="E125"/>
      <c r="F125"/>
      <c r="G125"/>
      <c r="H125"/>
      <c r="I125"/>
    </row>
    <row r="126" spans="1:9" ht="12.5" x14ac:dyDescent="0.25">
      <c r="A126"/>
      <c r="B126"/>
      <c r="C126"/>
      <c r="D126"/>
      <c r="E126"/>
      <c r="F126"/>
      <c r="G126"/>
      <c r="H126"/>
      <c r="I126"/>
    </row>
    <row r="127" spans="1:9" ht="12.5" x14ac:dyDescent="0.25">
      <c r="A127"/>
      <c r="B127"/>
      <c r="C127"/>
      <c r="D127"/>
      <c r="E127"/>
      <c r="F127"/>
      <c r="G127"/>
      <c r="H127"/>
      <c r="I127"/>
    </row>
    <row r="128" spans="1:9" ht="12.5" x14ac:dyDescent="0.25">
      <c r="A128"/>
      <c r="B128"/>
      <c r="C128"/>
      <c r="D128"/>
      <c r="E128"/>
      <c r="F128"/>
      <c r="G128"/>
      <c r="H128"/>
      <c r="I128"/>
    </row>
    <row r="129" spans="1:9" ht="12.5" x14ac:dyDescent="0.25">
      <c r="A129"/>
      <c r="B129"/>
      <c r="C129"/>
      <c r="D129"/>
      <c r="E129"/>
      <c r="F129"/>
      <c r="G129"/>
      <c r="H129"/>
      <c r="I129"/>
    </row>
    <row r="130" spans="1:9" ht="12.5" x14ac:dyDescent="0.25">
      <c r="A130"/>
      <c r="B130"/>
      <c r="C130"/>
      <c r="D130"/>
      <c r="E130"/>
      <c r="F130"/>
      <c r="G130"/>
      <c r="H130"/>
      <c r="I130"/>
    </row>
    <row r="131" spans="1:9" ht="12.5" x14ac:dyDescent="0.25">
      <c r="A131"/>
      <c r="B131"/>
      <c r="C131"/>
      <c r="D131"/>
      <c r="E131"/>
      <c r="F131"/>
      <c r="G131"/>
      <c r="H131"/>
      <c r="I131"/>
    </row>
    <row r="132" spans="1:9" ht="12.5" x14ac:dyDescent="0.25">
      <c r="A132"/>
      <c r="B132"/>
      <c r="C132"/>
      <c r="D132"/>
      <c r="E132"/>
      <c r="F132"/>
      <c r="G132"/>
      <c r="H132"/>
      <c r="I132"/>
    </row>
    <row r="133" spans="1:9" ht="12.5" x14ac:dyDescent="0.25">
      <c r="A133"/>
      <c r="B133"/>
      <c r="C133"/>
      <c r="D133"/>
      <c r="E133"/>
      <c r="F133"/>
      <c r="G133"/>
      <c r="H133"/>
      <c r="I133"/>
    </row>
    <row r="134" spans="1:9" ht="12.5" x14ac:dyDescent="0.25">
      <c r="A134"/>
      <c r="B134"/>
      <c r="C134"/>
      <c r="D134"/>
      <c r="E134"/>
      <c r="F134"/>
      <c r="G134"/>
      <c r="H134"/>
      <c r="I134"/>
    </row>
    <row r="135" spans="1:9" ht="12.5" x14ac:dyDescent="0.25">
      <c r="A135"/>
      <c r="B135"/>
      <c r="C135"/>
      <c r="D135"/>
      <c r="E135"/>
      <c r="F135"/>
      <c r="G135"/>
      <c r="H135"/>
      <c r="I135"/>
    </row>
    <row r="136" spans="1:9" ht="12.5" x14ac:dyDescent="0.25">
      <c r="A136"/>
      <c r="B136"/>
      <c r="C136"/>
      <c r="D136"/>
      <c r="E136"/>
      <c r="F136"/>
      <c r="G136"/>
      <c r="H136"/>
      <c r="I136"/>
    </row>
    <row r="137" spans="1:9" ht="12.5" x14ac:dyDescent="0.25">
      <c r="A137"/>
      <c r="B137"/>
      <c r="C137"/>
      <c r="D137"/>
      <c r="E137"/>
      <c r="F137"/>
      <c r="G137"/>
      <c r="H137"/>
      <c r="I137"/>
    </row>
    <row r="138" spans="1:9" ht="12.5" x14ac:dyDescent="0.25">
      <c r="A138"/>
      <c r="B138"/>
      <c r="C138"/>
      <c r="D138"/>
      <c r="E138"/>
      <c r="F138"/>
      <c r="G138"/>
      <c r="H138"/>
      <c r="I138"/>
    </row>
    <row r="139" spans="1:9" ht="12.5" x14ac:dyDescent="0.25">
      <c r="A139"/>
      <c r="B139"/>
      <c r="C139"/>
      <c r="D139"/>
      <c r="E139"/>
      <c r="F139"/>
      <c r="G139"/>
      <c r="H139"/>
      <c r="I139"/>
    </row>
    <row r="140" spans="1:9" ht="12.5" x14ac:dyDescent="0.25">
      <c r="A140"/>
      <c r="B140"/>
      <c r="C140"/>
      <c r="D140"/>
      <c r="E140"/>
      <c r="F140"/>
      <c r="G140"/>
      <c r="H140"/>
      <c r="I140"/>
    </row>
    <row r="141" spans="1:9" ht="12.5" x14ac:dyDescent="0.25">
      <c r="A141"/>
      <c r="B141"/>
      <c r="C141"/>
      <c r="D141"/>
      <c r="E141"/>
      <c r="F141"/>
      <c r="G141"/>
      <c r="H141"/>
      <c r="I141"/>
    </row>
    <row r="142" spans="1:9" ht="12.5" x14ac:dyDescent="0.25">
      <c r="A142"/>
      <c r="B142"/>
      <c r="C142"/>
      <c r="D142"/>
      <c r="E142"/>
      <c r="F142"/>
      <c r="G142"/>
      <c r="H142"/>
      <c r="I142"/>
    </row>
    <row r="143" spans="1:9" ht="12.5" x14ac:dyDescent="0.25">
      <c r="A143"/>
      <c r="B143"/>
      <c r="C143"/>
      <c r="D143"/>
      <c r="E143"/>
      <c r="F143"/>
      <c r="G143"/>
      <c r="H143"/>
      <c r="I143"/>
    </row>
    <row r="144" spans="1:9" ht="12.5" x14ac:dyDescent="0.25">
      <c r="A144"/>
      <c r="B144"/>
      <c r="C144"/>
      <c r="D144"/>
      <c r="E144"/>
      <c r="F144"/>
      <c r="G144"/>
      <c r="H144"/>
      <c r="I144"/>
    </row>
    <row r="145" spans="1:9" ht="12.5" x14ac:dyDescent="0.25">
      <c r="A145"/>
      <c r="B145"/>
      <c r="C145"/>
      <c r="D145"/>
      <c r="E145"/>
      <c r="F145"/>
      <c r="G145"/>
      <c r="H145"/>
      <c r="I145"/>
    </row>
    <row r="146" spans="1:9" ht="12.5" x14ac:dyDescent="0.25">
      <c r="A146"/>
      <c r="B146"/>
      <c r="C146"/>
      <c r="D146"/>
      <c r="E146"/>
      <c r="F146"/>
      <c r="G146"/>
      <c r="H146"/>
      <c r="I146"/>
    </row>
    <row r="147" spans="1:9" ht="12.5" x14ac:dyDescent="0.25">
      <c r="A147"/>
      <c r="B147"/>
      <c r="C147"/>
      <c r="D147"/>
      <c r="E147"/>
      <c r="F147"/>
      <c r="G147"/>
      <c r="H147"/>
      <c r="I147"/>
    </row>
    <row r="148" spans="1:9" ht="12.5" x14ac:dyDescent="0.25">
      <c r="A148"/>
      <c r="B148"/>
      <c r="C148"/>
      <c r="D148"/>
      <c r="E148"/>
      <c r="F148"/>
      <c r="G148"/>
      <c r="H148"/>
      <c r="I148"/>
    </row>
    <row r="149" spans="1:9" ht="12.5" x14ac:dyDescent="0.25">
      <c r="A149"/>
      <c r="B149"/>
      <c r="C149"/>
      <c r="D149"/>
      <c r="E149"/>
      <c r="F149"/>
      <c r="G149"/>
      <c r="H149"/>
      <c r="I149"/>
    </row>
    <row r="150" spans="1:9" ht="12.5" x14ac:dyDescent="0.25">
      <c r="A150"/>
      <c r="B150"/>
      <c r="C150"/>
      <c r="D150"/>
      <c r="E150"/>
      <c r="F150"/>
      <c r="G150"/>
      <c r="H150"/>
      <c r="I150"/>
    </row>
    <row r="151" spans="1:9" ht="12.5" x14ac:dyDescent="0.25">
      <c r="A151"/>
      <c r="B151"/>
      <c r="C151"/>
      <c r="D151"/>
      <c r="E151"/>
      <c r="F151"/>
      <c r="G151"/>
      <c r="H151"/>
      <c r="I151"/>
    </row>
    <row r="152" spans="1:9" ht="12.5" x14ac:dyDescent="0.25">
      <c r="A152"/>
      <c r="B152"/>
      <c r="C152"/>
      <c r="D152"/>
      <c r="E152"/>
      <c r="F152"/>
      <c r="G152"/>
      <c r="H152"/>
      <c r="I152"/>
    </row>
    <row r="153" spans="1:9" ht="12.5" x14ac:dyDescent="0.25">
      <c r="A153"/>
      <c r="B153"/>
      <c r="C153"/>
      <c r="D153"/>
      <c r="E153"/>
      <c r="F153"/>
      <c r="G153"/>
      <c r="H153"/>
      <c r="I153"/>
    </row>
    <row r="154" spans="1:9" ht="12.5" x14ac:dyDescent="0.25">
      <c r="A154"/>
      <c r="B154"/>
      <c r="C154"/>
      <c r="D154"/>
      <c r="E154"/>
      <c r="F154"/>
      <c r="G154"/>
      <c r="H154"/>
      <c r="I154"/>
    </row>
    <row r="155" spans="1:9" ht="12.5" x14ac:dyDescent="0.25">
      <c r="A155"/>
      <c r="B155"/>
      <c r="C155"/>
      <c r="D155"/>
      <c r="E155"/>
      <c r="F155"/>
      <c r="G155"/>
      <c r="H155"/>
      <c r="I155"/>
    </row>
    <row r="156" spans="1:9" ht="12.5" x14ac:dyDescent="0.25">
      <c r="A156"/>
      <c r="B156"/>
      <c r="C156"/>
      <c r="D156"/>
      <c r="E156"/>
      <c r="F156"/>
      <c r="G156"/>
      <c r="H156"/>
      <c r="I156"/>
    </row>
    <row r="157" spans="1:9" ht="12.5" x14ac:dyDescent="0.25">
      <c r="A157"/>
      <c r="B157"/>
      <c r="C157"/>
      <c r="D157"/>
      <c r="E157"/>
      <c r="F157"/>
      <c r="G157"/>
      <c r="H157"/>
      <c r="I157"/>
    </row>
    <row r="158" spans="1:9" ht="12.5" x14ac:dyDescent="0.25">
      <c r="A158"/>
      <c r="B158"/>
      <c r="C158"/>
      <c r="D158"/>
      <c r="E158"/>
      <c r="F158"/>
      <c r="G158"/>
      <c r="H158"/>
      <c r="I158"/>
    </row>
    <row r="159" spans="1:9" ht="12.5" x14ac:dyDescent="0.25">
      <c r="A159"/>
      <c r="B159"/>
      <c r="C159"/>
      <c r="D159"/>
      <c r="E159"/>
      <c r="F159"/>
      <c r="G159"/>
      <c r="H159"/>
      <c r="I159"/>
    </row>
    <row r="160" spans="1:9" ht="12.5" x14ac:dyDescent="0.25">
      <c r="A160"/>
      <c r="B160"/>
      <c r="C160"/>
      <c r="D160"/>
      <c r="E160"/>
      <c r="F160"/>
      <c r="G160"/>
      <c r="H160"/>
      <c r="I160"/>
    </row>
    <row r="161" spans="1:9" ht="12.5" x14ac:dyDescent="0.25">
      <c r="A161"/>
      <c r="B161"/>
      <c r="C161"/>
      <c r="D161"/>
      <c r="E161"/>
      <c r="F161"/>
      <c r="G161"/>
      <c r="H161"/>
      <c r="I161"/>
    </row>
    <row r="162" spans="1:9" ht="12.5" x14ac:dyDescent="0.25">
      <c r="A162"/>
      <c r="B162"/>
      <c r="C162"/>
      <c r="D162"/>
      <c r="E162"/>
      <c r="F162"/>
      <c r="G162"/>
      <c r="H162"/>
      <c r="I162"/>
    </row>
    <row r="163" spans="1:9" ht="12.5" x14ac:dyDescent="0.25">
      <c r="A163"/>
      <c r="B163"/>
      <c r="C163"/>
      <c r="D163"/>
      <c r="E163"/>
      <c r="F163"/>
      <c r="G163"/>
      <c r="H163"/>
      <c r="I163"/>
    </row>
    <row r="164" spans="1:9" ht="12.5" x14ac:dyDescent="0.25">
      <c r="A164"/>
      <c r="B164"/>
      <c r="C164"/>
      <c r="D164"/>
      <c r="E164"/>
      <c r="F164"/>
      <c r="G164"/>
      <c r="H164"/>
      <c r="I164"/>
    </row>
    <row r="165" spans="1:9" ht="12.5" x14ac:dyDescent="0.25">
      <c r="A165"/>
      <c r="B165"/>
      <c r="C165"/>
      <c r="D165"/>
      <c r="E165"/>
      <c r="F165"/>
      <c r="G165"/>
      <c r="H165"/>
      <c r="I165"/>
    </row>
    <row r="166" spans="1:9" ht="12.5" x14ac:dyDescent="0.25">
      <c r="A166"/>
      <c r="B166"/>
      <c r="C166"/>
      <c r="D166"/>
      <c r="E166"/>
      <c r="F166"/>
      <c r="G166"/>
      <c r="H166"/>
      <c r="I166"/>
    </row>
    <row r="167" spans="1:9" ht="12.5" x14ac:dyDescent="0.25">
      <c r="A167"/>
      <c r="B167"/>
      <c r="C167"/>
      <c r="D167"/>
      <c r="E167"/>
      <c r="F167"/>
      <c r="G167"/>
      <c r="H167"/>
      <c r="I167"/>
    </row>
    <row r="168" spans="1:9" ht="12.5" x14ac:dyDescent="0.25">
      <c r="A168"/>
      <c r="B168"/>
      <c r="C168"/>
      <c r="D168"/>
      <c r="E168"/>
      <c r="F168"/>
      <c r="G168"/>
      <c r="H168"/>
      <c r="I168"/>
    </row>
    <row r="169" spans="1:9" ht="12.5" x14ac:dyDescent="0.25">
      <c r="A169"/>
      <c r="B169"/>
      <c r="C169"/>
      <c r="D169"/>
      <c r="E169"/>
      <c r="F169"/>
      <c r="G169"/>
      <c r="H169"/>
      <c r="I169"/>
    </row>
    <row r="170" spans="1:9" ht="12.5" x14ac:dyDescent="0.25">
      <c r="A170"/>
      <c r="B170"/>
      <c r="C170"/>
      <c r="D170"/>
      <c r="E170"/>
      <c r="F170"/>
      <c r="G170"/>
      <c r="H170"/>
      <c r="I170"/>
    </row>
    <row r="171" spans="1:9" ht="12.5" x14ac:dyDescent="0.25">
      <c r="A171"/>
      <c r="B171"/>
      <c r="C171"/>
      <c r="D171"/>
      <c r="E171"/>
      <c r="F171"/>
      <c r="G171"/>
      <c r="H171"/>
      <c r="I171"/>
    </row>
    <row r="172" spans="1:9" ht="12.5" x14ac:dyDescent="0.25">
      <c r="A172"/>
      <c r="B172"/>
      <c r="C172"/>
      <c r="D172"/>
      <c r="E172"/>
      <c r="F172"/>
      <c r="G172"/>
      <c r="H172"/>
      <c r="I172"/>
    </row>
    <row r="173" spans="1:9" ht="12.5" x14ac:dyDescent="0.25">
      <c r="A173"/>
      <c r="B173"/>
      <c r="C173"/>
      <c r="D173"/>
      <c r="E173"/>
      <c r="F173"/>
      <c r="G173"/>
      <c r="H173"/>
      <c r="I173"/>
    </row>
    <row r="174" spans="1:9" ht="12.5" x14ac:dyDescent="0.25">
      <c r="A174"/>
      <c r="B174"/>
      <c r="C174"/>
      <c r="D174"/>
      <c r="E174"/>
      <c r="F174"/>
      <c r="G174"/>
      <c r="H174"/>
      <c r="I174"/>
    </row>
    <row r="175" spans="1:9" ht="12.5" x14ac:dyDescent="0.25">
      <c r="A175"/>
      <c r="B175"/>
      <c r="C175"/>
      <c r="D175"/>
      <c r="E175"/>
      <c r="F175"/>
      <c r="G175"/>
      <c r="H175"/>
      <c r="I175"/>
    </row>
    <row r="176" spans="1:9" ht="12.5" x14ac:dyDescent="0.25">
      <c r="A176"/>
      <c r="B176"/>
      <c r="C176"/>
      <c r="D176"/>
      <c r="E176"/>
      <c r="F176"/>
      <c r="G176"/>
      <c r="H176"/>
      <c r="I176"/>
    </row>
    <row r="177" spans="1:9" ht="12.5" x14ac:dyDescent="0.25">
      <c r="A177"/>
      <c r="B177"/>
      <c r="C177"/>
      <c r="D177"/>
      <c r="E177"/>
      <c r="F177"/>
      <c r="G177"/>
      <c r="H177"/>
      <c r="I177"/>
    </row>
    <row r="178" spans="1:9" ht="12.5" x14ac:dyDescent="0.25">
      <c r="A178"/>
      <c r="B178"/>
      <c r="C178"/>
      <c r="D178"/>
      <c r="E178"/>
      <c r="F178"/>
      <c r="G178"/>
      <c r="H178"/>
      <c r="I178"/>
    </row>
    <row r="179" spans="1:9" ht="12.5" x14ac:dyDescent="0.25">
      <c r="A179"/>
      <c r="B179"/>
      <c r="C179"/>
      <c r="D179"/>
      <c r="E179"/>
      <c r="F179"/>
      <c r="G179"/>
      <c r="H179"/>
      <c r="I179"/>
    </row>
    <row r="180" spans="1:9" ht="12.5" x14ac:dyDescent="0.25">
      <c r="A180"/>
      <c r="B180"/>
      <c r="C180"/>
      <c r="D180"/>
      <c r="E180"/>
      <c r="F180"/>
      <c r="G180"/>
      <c r="H180"/>
      <c r="I180"/>
    </row>
    <row r="181" spans="1:9" ht="12.5" x14ac:dyDescent="0.25">
      <c r="A181"/>
      <c r="B181"/>
      <c r="C181"/>
      <c r="D181"/>
      <c r="E181"/>
      <c r="F181"/>
      <c r="G181"/>
      <c r="H181"/>
      <c r="I181"/>
    </row>
    <row r="182" spans="1:9" ht="12.5" x14ac:dyDescent="0.25">
      <c r="A182"/>
      <c r="B182"/>
      <c r="C182"/>
      <c r="D182"/>
      <c r="E182"/>
      <c r="F182"/>
      <c r="G182"/>
      <c r="H182"/>
      <c r="I182"/>
    </row>
    <row r="183" spans="1:9" ht="12.5" x14ac:dyDescent="0.25">
      <c r="A183"/>
      <c r="B183"/>
      <c r="C183"/>
      <c r="D183"/>
      <c r="E183"/>
      <c r="F183"/>
      <c r="G183"/>
      <c r="H183"/>
      <c r="I183"/>
    </row>
    <row r="184" spans="1:9" ht="12.5" x14ac:dyDescent="0.25">
      <c r="A184"/>
      <c r="B184"/>
      <c r="C184"/>
      <c r="D184"/>
      <c r="E184"/>
      <c r="F184"/>
      <c r="G184"/>
      <c r="H184"/>
      <c r="I184"/>
    </row>
    <row r="185" spans="1:9" ht="12.5" x14ac:dyDescent="0.25">
      <c r="A185"/>
      <c r="B185"/>
      <c r="C185"/>
      <c r="D185"/>
      <c r="E185"/>
      <c r="F185"/>
      <c r="G185"/>
      <c r="H185"/>
      <c r="I185"/>
    </row>
    <row r="186" spans="1:9" ht="12.5" x14ac:dyDescent="0.25">
      <c r="A186"/>
      <c r="B186"/>
      <c r="C186"/>
      <c r="D186"/>
      <c r="E186"/>
      <c r="F186"/>
      <c r="G186"/>
      <c r="H186"/>
      <c r="I186"/>
    </row>
    <row r="187" spans="1:9" ht="12.5" x14ac:dyDescent="0.25">
      <c r="A187"/>
      <c r="B187"/>
      <c r="C187"/>
      <c r="D187"/>
      <c r="E187"/>
      <c r="F187"/>
      <c r="G187"/>
      <c r="H187"/>
      <c r="I187"/>
    </row>
    <row r="188" spans="1:9" ht="12.5" x14ac:dyDescent="0.25">
      <c r="A188"/>
      <c r="B188"/>
      <c r="C188"/>
      <c r="D188"/>
      <c r="E188"/>
      <c r="F188"/>
      <c r="G188"/>
      <c r="H188"/>
      <c r="I188"/>
    </row>
    <row r="189" spans="1:9" ht="12.5" x14ac:dyDescent="0.25">
      <c r="A189"/>
      <c r="B189"/>
      <c r="C189"/>
      <c r="D189"/>
      <c r="E189"/>
      <c r="F189"/>
      <c r="G189"/>
      <c r="H189"/>
      <c r="I189"/>
    </row>
    <row r="190" spans="1:9" ht="12.5" x14ac:dyDescent="0.25">
      <c r="A190"/>
      <c r="B190"/>
      <c r="C190"/>
      <c r="D190"/>
      <c r="E190"/>
      <c r="F190"/>
      <c r="G190"/>
      <c r="H190"/>
      <c r="I190"/>
    </row>
    <row r="191" spans="1:9" ht="12.5" x14ac:dyDescent="0.25">
      <c r="A191"/>
      <c r="B191"/>
      <c r="C191"/>
      <c r="D191"/>
      <c r="E191"/>
      <c r="F191"/>
      <c r="G191"/>
      <c r="H191"/>
      <c r="I191"/>
    </row>
    <row r="192" spans="1:9" ht="12.5" x14ac:dyDescent="0.25">
      <c r="A192"/>
      <c r="B192"/>
      <c r="C192"/>
      <c r="D192"/>
      <c r="E192"/>
      <c r="F192"/>
      <c r="G192"/>
      <c r="H192"/>
      <c r="I192"/>
    </row>
    <row r="193" spans="1:9" ht="12.5" x14ac:dyDescent="0.25">
      <c r="A193"/>
      <c r="B193"/>
      <c r="C193"/>
      <c r="D193"/>
      <c r="E193"/>
      <c r="F193"/>
      <c r="G193"/>
      <c r="H193"/>
      <c r="I193"/>
    </row>
    <row r="194" spans="1:9" ht="12.5" x14ac:dyDescent="0.25">
      <c r="A194"/>
      <c r="B194"/>
      <c r="C194"/>
      <c r="D194"/>
      <c r="E194"/>
      <c r="F194"/>
      <c r="G194"/>
      <c r="H194"/>
      <c r="I194"/>
    </row>
    <row r="195" spans="1:9" ht="12.5" x14ac:dyDescent="0.25">
      <c r="A195"/>
      <c r="B195"/>
      <c r="C195"/>
      <c r="D195"/>
      <c r="E195"/>
      <c r="F195"/>
      <c r="G195"/>
      <c r="H195"/>
      <c r="I195"/>
    </row>
    <row r="196" spans="1:9" ht="12.5" x14ac:dyDescent="0.25">
      <c r="A196"/>
      <c r="B196"/>
      <c r="C196"/>
      <c r="D196"/>
      <c r="E196"/>
      <c r="F196"/>
      <c r="G196"/>
      <c r="H196"/>
      <c r="I196"/>
    </row>
    <row r="197" spans="1:9" ht="12.5" x14ac:dyDescent="0.25">
      <c r="A197"/>
      <c r="B197"/>
      <c r="C197"/>
      <c r="D197"/>
      <c r="E197"/>
      <c r="F197"/>
      <c r="G197"/>
      <c r="H197"/>
      <c r="I197"/>
    </row>
    <row r="198" spans="1:9" ht="12.5" x14ac:dyDescent="0.25">
      <c r="A198"/>
      <c r="B198"/>
      <c r="C198"/>
      <c r="D198"/>
      <c r="E198"/>
      <c r="F198"/>
      <c r="G198"/>
      <c r="H198"/>
      <c r="I198"/>
    </row>
    <row r="199" spans="1:9" ht="12.5" x14ac:dyDescent="0.25">
      <c r="A199"/>
      <c r="B199"/>
      <c r="C199"/>
      <c r="D199"/>
      <c r="E199"/>
      <c r="F199"/>
      <c r="G199"/>
      <c r="H199"/>
      <c r="I199"/>
    </row>
    <row r="200" spans="1:9" ht="12.5" x14ac:dyDescent="0.25">
      <c r="A200"/>
      <c r="B200"/>
      <c r="C200"/>
      <c r="D200"/>
      <c r="E200"/>
      <c r="F200"/>
      <c r="G200"/>
      <c r="H200"/>
      <c r="I200"/>
    </row>
    <row r="201" spans="1:9" ht="12.5" x14ac:dyDescent="0.25">
      <c r="A201"/>
      <c r="B201"/>
      <c r="C201"/>
      <c r="D201"/>
      <c r="E201"/>
      <c r="F201"/>
      <c r="G201"/>
      <c r="H201"/>
      <c r="I201"/>
    </row>
    <row r="202" spans="1:9" ht="12.5" x14ac:dyDescent="0.25">
      <c r="A202"/>
      <c r="B202"/>
      <c r="C202"/>
      <c r="D202"/>
      <c r="E202"/>
      <c r="F202"/>
      <c r="G202"/>
      <c r="H202"/>
      <c r="I202"/>
    </row>
    <row r="203" spans="1:9" ht="12.5" x14ac:dyDescent="0.25">
      <c r="A203"/>
      <c r="B203"/>
      <c r="C203"/>
      <c r="D203"/>
      <c r="E203"/>
      <c r="F203"/>
      <c r="G203"/>
      <c r="H203"/>
      <c r="I203"/>
    </row>
    <row r="204" spans="1:9" ht="12.5" x14ac:dyDescent="0.25">
      <c r="A204"/>
      <c r="B204"/>
      <c r="C204"/>
      <c r="D204"/>
      <c r="E204"/>
      <c r="F204"/>
      <c r="G204"/>
      <c r="H204"/>
      <c r="I204"/>
    </row>
    <row r="205" spans="1:9" ht="12.5" x14ac:dyDescent="0.25">
      <c r="A205"/>
      <c r="B205"/>
      <c r="C205"/>
      <c r="D205"/>
      <c r="E205"/>
      <c r="F205"/>
      <c r="G205"/>
      <c r="H205"/>
      <c r="I205"/>
    </row>
    <row r="206" spans="1:9" ht="12.5" x14ac:dyDescent="0.25">
      <c r="A206"/>
      <c r="B206"/>
      <c r="C206"/>
      <c r="D206"/>
      <c r="E206"/>
      <c r="F206"/>
      <c r="G206"/>
      <c r="H206"/>
      <c r="I206"/>
    </row>
    <row r="207" spans="1:9" ht="12.5" x14ac:dyDescent="0.25">
      <c r="A207"/>
      <c r="B207"/>
      <c r="C207"/>
      <c r="D207"/>
      <c r="E207"/>
      <c r="F207"/>
      <c r="G207"/>
      <c r="H207"/>
      <c r="I207"/>
    </row>
    <row r="208" spans="1:9" ht="12.5" x14ac:dyDescent="0.25">
      <c r="A208"/>
      <c r="B208"/>
      <c r="C208"/>
      <c r="D208"/>
      <c r="E208"/>
      <c r="F208"/>
      <c r="G208"/>
      <c r="H208"/>
      <c r="I208"/>
    </row>
    <row r="209" spans="1:9" ht="12.5" x14ac:dyDescent="0.25">
      <c r="A209"/>
      <c r="B209"/>
      <c r="C209"/>
      <c r="D209"/>
      <c r="E209"/>
      <c r="F209"/>
      <c r="G209"/>
      <c r="H209"/>
      <c r="I209"/>
    </row>
    <row r="210" spans="1:9" ht="12.5" x14ac:dyDescent="0.25">
      <c r="A210"/>
      <c r="B210"/>
      <c r="C210"/>
      <c r="D210"/>
      <c r="E210"/>
      <c r="F210"/>
      <c r="G210"/>
      <c r="H210"/>
      <c r="I210"/>
    </row>
    <row r="211" spans="1:9" ht="12.5" x14ac:dyDescent="0.25">
      <c r="A211"/>
      <c r="B211"/>
      <c r="C211"/>
      <c r="D211"/>
      <c r="E211"/>
      <c r="F211"/>
      <c r="G211"/>
      <c r="H211"/>
      <c r="I211"/>
    </row>
    <row r="212" spans="1:9" ht="12.5" x14ac:dyDescent="0.25">
      <c r="A212"/>
      <c r="B212"/>
      <c r="C212"/>
      <c r="D212"/>
      <c r="E212"/>
      <c r="F212"/>
      <c r="G212"/>
      <c r="H212"/>
      <c r="I212"/>
    </row>
    <row r="213" spans="1:9" ht="12.5" x14ac:dyDescent="0.25">
      <c r="A213"/>
      <c r="B213"/>
      <c r="C213"/>
      <c r="D213"/>
      <c r="E213"/>
      <c r="F213"/>
      <c r="G213"/>
      <c r="H213"/>
      <c r="I213"/>
    </row>
    <row r="214" spans="1:9" ht="12.5" x14ac:dyDescent="0.25">
      <c r="A214"/>
      <c r="B214"/>
      <c r="C214"/>
      <c r="D214"/>
      <c r="E214"/>
      <c r="F214"/>
      <c r="G214"/>
      <c r="H214"/>
      <c r="I214"/>
    </row>
    <row r="215" spans="1:9" ht="12.5" x14ac:dyDescent="0.25">
      <c r="A215"/>
      <c r="B215"/>
      <c r="C215"/>
      <c r="D215"/>
      <c r="E215"/>
      <c r="F215"/>
      <c r="G215"/>
      <c r="H215"/>
      <c r="I215"/>
    </row>
    <row r="216" spans="1:9" ht="12.5" x14ac:dyDescent="0.25">
      <c r="A216"/>
      <c r="B216"/>
      <c r="C216"/>
      <c r="D216"/>
      <c r="E216"/>
      <c r="F216"/>
      <c r="G216"/>
      <c r="H216"/>
      <c r="I216"/>
    </row>
    <row r="217" spans="1:9" ht="12.5" x14ac:dyDescent="0.25">
      <c r="A217"/>
      <c r="B217"/>
      <c r="C217"/>
      <c r="D217"/>
      <c r="E217"/>
      <c r="F217"/>
      <c r="G217"/>
      <c r="H217"/>
      <c r="I217"/>
    </row>
    <row r="218" spans="1:9" ht="12.5" x14ac:dyDescent="0.25">
      <c r="A218"/>
      <c r="B218"/>
      <c r="C218"/>
      <c r="D218"/>
      <c r="E218"/>
      <c r="F218"/>
      <c r="G218"/>
      <c r="H218"/>
      <c r="I218"/>
    </row>
    <row r="219" spans="1:9" ht="12.5" x14ac:dyDescent="0.25">
      <c r="A219"/>
      <c r="B219"/>
      <c r="C219"/>
      <c r="D219"/>
      <c r="E219"/>
      <c r="F219"/>
      <c r="G219"/>
      <c r="H219"/>
      <c r="I219"/>
    </row>
    <row r="220" spans="1:9" ht="12.5" x14ac:dyDescent="0.25">
      <c r="A220"/>
      <c r="B220"/>
      <c r="C220"/>
      <c r="D220"/>
      <c r="E220"/>
      <c r="F220"/>
      <c r="G220"/>
      <c r="H220"/>
      <c r="I220"/>
    </row>
    <row r="221" spans="1:9" ht="12.5" x14ac:dyDescent="0.25">
      <c r="A221"/>
      <c r="B221"/>
      <c r="C221"/>
      <c r="D221"/>
      <c r="E221"/>
      <c r="F221"/>
      <c r="G221"/>
      <c r="H221"/>
      <c r="I221"/>
    </row>
    <row r="222" spans="1:9" ht="12.5" x14ac:dyDescent="0.25">
      <c r="A222"/>
      <c r="B222"/>
      <c r="C222"/>
      <c r="D222"/>
      <c r="E222"/>
      <c r="F222"/>
      <c r="G222"/>
      <c r="H222"/>
      <c r="I222"/>
    </row>
    <row r="223" spans="1:9" ht="12.5" x14ac:dyDescent="0.25">
      <c r="A223"/>
      <c r="B223"/>
      <c r="C223"/>
      <c r="D223"/>
      <c r="E223"/>
      <c r="F223"/>
      <c r="G223"/>
      <c r="H223"/>
      <c r="I223"/>
    </row>
    <row r="224" spans="1:9" ht="12.5" x14ac:dyDescent="0.25">
      <c r="A224"/>
      <c r="B224"/>
      <c r="C224"/>
      <c r="D224"/>
      <c r="E224"/>
      <c r="F224"/>
      <c r="G224"/>
      <c r="H224"/>
      <c r="I224"/>
    </row>
    <row r="225" spans="1:9" ht="12.5" x14ac:dyDescent="0.25">
      <c r="A225"/>
      <c r="B225"/>
      <c r="C225"/>
      <c r="D225"/>
      <c r="E225"/>
      <c r="F225"/>
      <c r="G225"/>
      <c r="H225"/>
      <c r="I225"/>
    </row>
    <row r="226" spans="1:9" ht="12.5" x14ac:dyDescent="0.25">
      <c r="A226"/>
      <c r="B226"/>
      <c r="C226"/>
      <c r="D226"/>
      <c r="E226"/>
      <c r="F226"/>
      <c r="G226"/>
      <c r="H226"/>
      <c r="I226"/>
    </row>
    <row r="227" spans="1:9" ht="12.5" x14ac:dyDescent="0.25">
      <c r="A227"/>
      <c r="B227"/>
      <c r="C227"/>
      <c r="D227"/>
      <c r="E227"/>
      <c r="F227"/>
      <c r="G227"/>
      <c r="H227"/>
      <c r="I227"/>
    </row>
    <row r="228" spans="1:9" ht="12.5" x14ac:dyDescent="0.25">
      <c r="A228"/>
      <c r="B228"/>
      <c r="C228"/>
      <c r="D228"/>
      <c r="E228"/>
      <c r="F228"/>
      <c r="G228"/>
      <c r="H228"/>
      <c r="I228"/>
    </row>
    <row r="229" spans="1:9" ht="12.5" x14ac:dyDescent="0.25">
      <c r="A229"/>
      <c r="B229"/>
      <c r="C229"/>
      <c r="D229"/>
      <c r="E229"/>
      <c r="F229"/>
      <c r="G229"/>
      <c r="H229"/>
      <c r="I229"/>
    </row>
    <row r="230" spans="1:9" ht="12.5" x14ac:dyDescent="0.25">
      <c r="A230"/>
      <c r="B230"/>
      <c r="C230"/>
      <c r="D230"/>
      <c r="E230"/>
      <c r="F230"/>
      <c r="G230"/>
      <c r="H230"/>
      <c r="I230"/>
    </row>
    <row r="231" spans="1:9" ht="12.5" x14ac:dyDescent="0.25">
      <c r="A231"/>
      <c r="B231"/>
      <c r="C231"/>
      <c r="D231"/>
      <c r="E231"/>
      <c r="F231"/>
      <c r="G231"/>
      <c r="H231"/>
      <c r="I231"/>
    </row>
    <row r="232" spans="1:9" ht="12.5" x14ac:dyDescent="0.25">
      <c r="A232"/>
      <c r="B232"/>
      <c r="C232"/>
      <c r="D232"/>
      <c r="E232"/>
      <c r="F232"/>
      <c r="G232"/>
      <c r="H232"/>
      <c r="I232"/>
    </row>
    <row r="233" spans="1:9" ht="12.5" x14ac:dyDescent="0.25">
      <c r="A233"/>
      <c r="B233"/>
      <c r="C233"/>
      <c r="D233"/>
      <c r="E233"/>
      <c r="F233"/>
      <c r="G233"/>
      <c r="H233"/>
      <c r="I233"/>
    </row>
    <row r="234" spans="1:9" ht="12.5" x14ac:dyDescent="0.25">
      <c r="A234"/>
      <c r="B234"/>
      <c r="C234"/>
      <c r="D234"/>
      <c r="E234"/>
      <c r="F234"/>
      <c r="G234"/>
      <c r="H234"/>
      <c r="I234"/>
    </row>
    <row r="235" spans="1:9" ht="12.5" x14ac:dyDescent="0.25">
      <c r="A235"/>
      <c r="B235"/>
      <c r="C235"/>
      <c r="D235"/>
      <c r="E235"/>
      <c r="F235"/>
      <c r="G235"/>
      <c r="H235"/>
      <c r="I235"/>
    </row>
    <row r="236" spans="1:9" ht="12.5" x14ac:dyDescent="0.25">
      <c r="A236"/>
      <c r="B236"/>
      <c r="C236"/>
      <c r="D236"/>
      <c r="E236"/>
      <c r="F236"/>
      <c r="G236"/>
      <c r="H236"/>
      <c r="I236"/>
    </row>
    <row r="237" spans="1:9" ht="12.5" x14ac:dyDescent="0.25">
      <c r="A237"/>
      <c r="B237"/>
      <c r="C237"/>
      <c r="D237"/>
      <c r="E237"/>
      <c r="F237"/>
      <c r="G237"/>
      <c r="H237"/>
      <c r="I237"/>
    </row>
    <row r="238" spans="1:9" ht="12.5" x14ac:dyDescent="0.25">
      <c r="A238"/>
      <c r="B238"/>
      <c r="C238"/>
      <c r="D238"/>
      <c r="E238"/>
      <c r="F238"/>
      <c r="G238"/>
      <c r="H238"/>
      <c r="I238"/>
    </row>
    <row r="239" spans="1:9" ht="12.5" x14ac:dyDescent="0.25">
      <c r="A239"/>
      <c r="B239"/>
      <c r="C239"/>
      <c r="D239"/>
      <c r="E239"/>
      <c r="F239"/>
      <c r="G239"/>
      <c r="H239"/>
      <c r="I239"/>
    </row>
    <row r="240" spans="1:9" ht="12.5" x14ac:dyDescent="0.25">
      <c r="A240"/>
      <c r="B240"/>
      <c r="C240"/>
      <c r="D240"/>
      <c r="E240"/>
      <c r="F240"/>
      <c r="G240"/>
      <c r="H240"/>
      <c r="I240"/>
    </row>
    <row r="241" spans="1:9" ht="12.5" x14ac:dyDescent="0.25">
      <c r="A241"/>
      <c r="B241"/>
      <c r="C241"/>
      <c r="D241"/>
      <c r="E241"/>
      <c r="F241"/>
      <c r="G241"/>
      <c r="H241"/>
      <c r="I241"/>
    </row>
    <row r="242" spans="1:9" ht="12.5" x14ac:dyDescent="0.25">
      <c r="A242"/>
      <c r="B242"/>
      <c r="C242"/>
      <c r="D242"/>
      <c r="E242"/>
      <c r="F242"/>
      <c r="G242"/>
      <c r="H242"/>
      <c r="I242"/>
    </row>
    <row r="243" spans="1:9" ht="12.5" x14ac:dyDescent="0.25">
      <c r="A243"/>
      <c r="B243"/>
      <c r="C243"/>
      <c r="D243"/>
      <c r="E243"/>
      <c r="F243"/>
      <c r="G243"/>
      <c r="H243"/>
      <c r="I243"/>
    </row>
    <row r="244" spans="1:9" ht="12.5" x14ac:dyDescent="0.25">
      <c r="A244"/>
      <c r="B244"/>
      <c r="C244"/>
      <c r="D244"/>
      <c r="E244"/>
      <c r="F244"/>
      <c r="G244"/>
      <c r="H244"/>
      <c r="I244"/>
    </row>
    <row r="245" spans="1:9" ht="12.5" x14ac:dyDescent="0.25">
      <c r="A245"/>
      <c r="B245"/>
      <c r="C245"/>
      <c r="D245"/>
      <c r="E245"/>
      <c r="F245"/>
      <c r="G245"/>
      <c r="H245"/>
      <c r="I245"/>
    </row>
    <row r="246" spans="1:9" ht="12.5" x14ac:dyDescent="0.25">
      <c r="A246"/>
      <c r="B246"/>
      <c r="C246"/>
      <c r="D246"/>
      <c r="E246"/>
      <c r="F246"/>
      <c r="G246"/>
      <c r="H246"/>
      <c r="I246"/>
    </row>
    <row r="247" spans="1:9" ht="12.5" x14ac:dyDescent="0.25">
      <c r="A247"/>
      <c r="B247"/>
      <c r="C247"/>
      <c r="D247"/>
      <c r="E247"/>
      <c r="F247"/>
      <c r="G247"/>
      <c r="H247"/>
      <c r="I247"/>
    </row>
    <row r="248" spans="1:9" ht="12.5" x14ac:dyDescent="0.25">
      <c r="A248"/>
      <c r="B248"/>
      <c r="C248"/>
      <c r="D248"/>
      <c r="E248"/>
      <c r="F248"/>
      <c r="G248"/>
      <c r="H248"/>
      <c r="I248"/>
    </row>
    <row r="249" spans="1:9" ht="12.5" x14ac:dyDescent="0.25">
      <c r="A249"/>
      <c r="B249"/>
      <c r="C249"/>
      <c r="D249"/>
      <c r="E249"/>
      <c r="F249"/>
      <c r="G249"/>
      <c r="H249"/>
      <c r="I249"/>
    </row>
    <row r="250" spans="1:9" ht="12.5" x14ac:dyDescent="0.25">
      <c r="A250"/>
      <c r="B250"/>
      <c r="C250"/>
      <c r="D250"/>
      <c r="E250"/>
      <c r="F250"/>
      <c r="G250"/>
      <c r="H250"/>
      <c r="I250"/>
    </row>
    <row r="251" spans="1:9" ht="12.5" x14ac:dyDescent="0.25">
      <c r="A251"/>
      <c r="B251"/>
      <c r="C251"/>
      <c r="D251"/>
      <c r="E251"/>
      <c r="F251"/>
      <c r="G251"/>
      <c r="H251"/>
      <c r="I251"/>
    </row>
    <row r="252" spans="1:9" ht="12.5" x14ac:dyDescent="0.25">
      <c r="A252"/>
      <c r="B252"/>
      <c r="C252"/>
      <c r="D252"/>
      <c r="E252"/>
      <c r="F252"/>
      <c r="G252"/>
      <c r="H252"/>
      <c r="I252"/>
    </row>
    <row r="253" spans="1:9" ht="12.5" x14ac:dyDescent="0.25">
      <c r="A253"/>
      <c r="B253"/>
      <c r="C253"/>
      <c r="D253"/>
      <c r="E253"/>
      <c r="F253"/>
      <c r="G253"/>
      <c r="H253"/>
      <c r="I253"/>
    </row>
    <row r="254" spans="1:9" ht="12.5" x14ac:dyDescent="0.25">
      <c r="A254"/>
      <c r="B254"/>
      <c r="C254"/>
      <c r="D254"/>
      <c r="E254"/>
      <c r="F254"/>
      <c r="G254"/>
      <c r="H254"/>
      <c r="I254"/>
    </row>
    <row r="255" spans="1:9" ht="12.5" x14ac:dyDescent="0.25">
      <c r="A255"/>
      <c r="B255"/>
      <c r="C255"/>
      <c r="D255"/>
      <c r="E255"/>
      <c r="F255"/>
      <c r="G255"/>
      <c r="H255"/>
      <c r="I255"/>
    </row>
    <row r="256" spans="1:9" ht="12.5" x14ac:dyDescent="0.25">
      <c r="A256"/>
      <c r="B256"/>
      <c r="C256"/>
      <c r="D256"/>
      <c r="E256"/>
      <c r="F256"/>
      <c r="G256"/>
      <c r="H256"/>
      <c r="I256"/>
    </row>
    <row r="257" spans="1:9" ht="12.5" x14ac:dyDescent="0.25">
      <c r="A257"/>
      <c r="B257"/>
      <c r="C257"/>
      <c r="D257"/>
      <c r="E257"/>
      <c r="F257"/>
      <c r="G257"/>
      <c r="H257"/>
      <c r="I257"/>
    </row>
    <row r="258" spans="1:9" ht="12.5" x14ac:dyDescent="0.25">
      <c r="A258"/>
      <c r="B258"/>
      <c r="C258"/>
      <c r="D258"/>
      <c r="E258"/>
      <c r="F258"/>
      <c r="G258"/>
      <c r="H258"/>
      <c r="I258"/>
    </row>
    <row r="259" spans="1:9" ht="12.5" x14ac:dyDescent="0.25">
      <c r="A259"/>
      <c r="B259"/>
      <c r="C259"/>
      <c r="D259"/>
      <c r="E259"/>
      <c r="F259"/>
      <c r="G259"/>
      <c r="H259"/>
      <c r="I259"/>
    </row>
    <row r="260" spans="1:9" ht="12.5" x14ac:dyDescent="0.25">
      <c r="A260"/>
      <c r="B260"/>
      <c r="C260"/>
      <c r="D260"/>
      <c r="E260"/>
      <c r="F260"/>
      <c r="G260"/>
      <c r="H260"/>
      <c r="I260"/>
    </row>
    <row r="261" spans="1:9" ht="12.5" x14ac:dyDescent="0.25">
      <c r="A261"/>
      <c r="B261"/>
      <c r="C261"/>
      <c r="D261"/>
      <c r="E261"/>
      <c r="F261"/>
      <c r="G261"/>
      <c r="H261"/>
      <c r="I261"/>
    </row>
    <row r="262" spans="1:9" ht="12.5" x14ac:dyDescent="0.25">
      <c r="A262"/>
      <c r="B262"/>
      <c r="C262"/>
      <c r="D262"/>
      <c r="E262"/>
      <c r="F262"/>
      <c r="G262"/>
      <c r="H262"/>
      <c r="I262"/>
    </row>
    <row r="263" spans="1:9" ht="12.5" x14ac:dyDescent="0.25">
      <c r="A263"/>
      <c r="B263"/>
      <c r="C263"/>
      <c r="D263"/>
      <c r="E263"/>
      <c r="F263"/>
      <c r="G263"/>
      <c r="H263"/>
      <c r="I263"/>
    </row>
    <row r="264" spans="1:9" ht="12.5" x14ac:dyDescent="0.25">
      <c r="A264"/>
      <c r="B264"/>
      <c r="C264"/>
      <c r="D264"/>
      <c r="E264"/>
      <c r="F264"/>
      <c r="G264"/>
      <c r="H264"/>
      <c r="I264"/>
    </row>
    <row r="265" spans="1:9" ht="12.5" x14ac:dyDescent="0.25">
      <c r="A265"/>
      <c r="B265"/>
      <c r="C265"/>
      <c r="D265"/>
      <c r="E265"/>
      <c r="F265"/>
      <c r="G265"/>
      <c r="H265"/>
      <c r="I265"/>
    </row>
    <row r="266" spans="1:9" ht="12.5" x14ac:dyDescent="0.25">
      <c r="A266"/>
      <c r="B266"/>
      <c r="C266"/>
      <c r="D266"/>
      <c r="E266"/>
      <c r="F266"/>
      <c r="G266"/>
      <c r="H266"/>
      <c r="I266"/>
    </row>
    <row r="267" spans="1:9" ht="12.5" x14ac:dyDescent="0.25">
      <c r="A267"/>
      <c r="B267"/>
      <c r="C267"/>
      <c r="D267"/>
      <c r="E267"/>
      <c r="F267"/>
      <c r="G267"/>
      <c r="H267"/>
      <c r="I267"/>
    </row>
    <row r="268" spans="1:9" ht="12.5" x14ac:dyDescent="0.25">
      <c r="A268"/>
      <c r="B268"/>
      <c r="C268"/>
      <c r="D268"/>
      <c r="E268"/>
      <c r="F268"/>
      <c r="G268"/>
      <c r="H268"/>
      <c r="I268"/>
    </row>
    <row r="269" spans="1:9" ht="12.5" x14ac:dyDescent="0.25">
      <c r="A269"/>
      <c r="B269"/>
      <c r="C269"/>
      <c r="D269"/>
      <c r="E269"/>
      <c r="F269"/>
      <c r="G269"/>
      <c r="H269"/>
      <c r="I269"/>
    </row>
    <row r="270" spans="1:9" ht="12.5" x14ac:dyDescent="0.25">
      <c r="A270"/>
      <c r="B270"/>
      <c r="C270"/>
      <c r="D270"/>
      <c r="E270"/>
      <c r="F270"/>
      <c r="G270"/>
      <c r="H270"/>
      <c r="I270"/>
    </row>
    <row r="271" spans="1:9" ht="12.5" x14ac:dyDescent="0.25">
      <c r="A271"/>
      <c r="B271"/>
      <c r="C271"/>
      <c r="D271"/>
      <c r="E271"/>
      <c r="F271"/>
      <c r="G271"/>
      <c r="H271"/>
      <c r="I271"/>
    </row>
    <row r="272" spans="1:9" ht="12.5" x14ac:dyDescent="0.25">
      <c r="A272"/>
      <c r="B272"/>
      <c r="C272"/>
      <c r="D272"/>
      <c r="E272"/>
      <c r="F272"/>
      <c r="G272"/>
      <c r="H272"/>
      <c r="I272"/>
    </row>
    <row r="273" spans="1:9" ht="12.5" x14ac:dyDescent="0.25">
      <c r="A273"/>
      <c r="B273"/>
      <c r="C273"/>
      <c r="D273"/>
      <c r="E273"/>
      <c r="F273"/>
      <c r="G273"/>
      <c r="H273"/>
      <c r="I273"/>
    </row>
    <row r="274" spans="1:9" ht="12.5" x14ac:dyDescent="0.25">
      <c r="A274"/>
      <c r="B274"/>
      <c r="C274"/>
      <c r="D274"/>
      <c r="E274"/>
      <c r="F274"/>
      <c r="G274"/>
      <c r="H274"/>
      <c r="I274"/>
    </row>
    <row r="275" spans="1:9" ht="12.5" x14ac:dyDescent="0.25">
      <c r="A275"/>
      <c r="B275"/>
      <c r="C275"/>
      <c r="D275"/>
      <c r="E275"/>
      <c r="F275"/>
      <c r="G275"/>
      <c r="H275"/>
      <c r="I275"/>
    </row>
    <row r="276" spans="1:9" ht="12.5" x14ac:dyDescent="0.25">
      <c r="A276"/>
      <c r="B276"/>
      <c r="C276"/>
      <c r="D276"/>
      <c r="E276"/>
      <c r="F276"/>
      <c r="G276"/>
      <c r="H276"/>
      <c r="I276"/>
    </row>
    <row r="277" spans="1:9" ht="12.5" x14ac:dyDescent="0.25">
      <c r="A277"/>
      <c r="B277"/>
      <c r="C277"/>
      <c r="D277"/>
      <c r="E277"/>
      <c r="F277"/>
      <c r="G277"/>
      <c r="H277"/>
      <c r="I277"/>
    </row>
    <row r="278" spans="1:9" ht="12.5" x14ac:dyDescent="0.25">
      <c r="A278"/>
      <c r="B278"/>
      <c r="C278"/>
      <c r="D278"/>
      <c r="E278"/>
      <c r="F278"/>
      <c r="G278"/>
      <c r="H278"/>
      <c r="I278"/>
    </row>
    <row r="279" spans="1:9" ht="12.5" x14ac:dyDescent="0.25">
      <c r="A279"/>
      <c r="B279"/>
      <c r="C279"/>
      <c r="D279"/>
      <c r="E279"/>
      <c r="F279"/>
      <c r="G279"/>
      <c r="H279"/>
      <c r="I279"/>
    </row>
    <row r="280" spans="1:9" ht="12.5" x14ac:dyDescent="0.25">
      <c r="A280"/>
      <c r="B280"/>
      <c r="C280"/>
      <c r="D280"/>
      <c r="E280"/>
      <c r="F280"/>
      <c r="G280"/>
      <c r="H280"/>
      <c r="I280"/>
    </row>
    <row r="281" spans="1:9" ht="12.5" x14ac:dyDescent="0.25">
      <c r="A281"/>
      <c r="B281"/>
      <c r="C281"/>
      <c r="D281"/>
      <c r="E281"/>
      <c r="F281"/>
      <c r="G281"/>
      <c r="H281"/>
      <c r="I281"/>
    </row>
    <row r="282" spans="1:9" ht="12.5" x14ac:dyDescent="0.25">
      <c r="A282"/>
      <c r="B282"/>
      <c r="C282"/>
      <c r="D282"/>
      <c r="E282"/>
      <c r="F282"/>
      <c r="G282"/>
      <c r="H282"/>
      <c r="I282"/>
    </row>
    <row r="283" spans="1:9" ht="12.5" x14ac:dyDescent="0.25">
      <c r="A283"/>
      <c r="B283"/>
      <c r="C283"/>
      <c r="D283"/>
      <c r="E283"/>
      <c r="F283"/>
      <c r="G283"/>
      <c r="H283"/>
      <c r="I283"/>
    </row>
    <row r="284" spans="1:9" ht="12.5" x14ac:dyDescent="0.25">
      <c r="A284"/>
      <c r="B284"/>
      <c r="C284"/>
      <c r="D284"/>
      <c r="E284"/>
      <c r="F284"/>
      <c r="G284"/>
      <c r="H284"/>
      <c r="I284"/>
    </row>
    <row r="285" spans="1:9" ht="12.5" x14ac:dyDescent="0.25">
      <c r="A285"/>
      <c r="B285"/>
      <c r="C285"/>
      <c r="D285"/>
      <c r="E285"/>
      <c r="F285"/>
      <c r="G285"/>
      <c r="H285"/>
      <c r="I285"/>
    </row>
    <row r="286" spans="1:9" ht="12.5" x14ac:dyDescent="0.25">
      <c r="A286"/>
      <c r="B286"/>
      <c r="C286"/>
      <c r="D286"/>
      <c r="E286"/>
      <c r="F286"/>
      <c r="G286"/>
      <c r="H286"/>
      <c r="I286"/>
    </row>
    <row r="287" spans="1:9" ht="12.5" x14ac:dyDescent="0.25">
      <c r="A287"/>
      <c r="B287"/>
      <c r="C287"/>
      <c r="D287"/>
      <c r="E287"/>
      <c r="F287"/>
      <c r="G287"/>
      <c r="H287"/>
      <c r="I287"/>
    </row>
    <row r="288" spans="1:9" ht="12.5" x14ac:dyDescent="0.25">
      <c r="A288"/>
      <c r="B288"/>
      <c r="C288"/>
      <c r="D288"/>
      <c r="E288"/>
      <c r="F288"/>
      <c r="G288"/>
      <c r="H288"/>
      <c r="I288"/>
    </row>
    <row r="289" spans="1:9" ht="12.5" x14ac:dyDescent="0.25">
      <c r="A289"/>
      <c r="B289"/>
      <c r="C289"/>
      <c r="D289"/>
      <c r="E289"/>
      <c r="F289"/>
      <c r="G289"/>
      <c r="H289"/>
      <c r="I289"/>
    </row>
    <row r="290" spans="1:9" ht="12.5" x14ac:dyDescent="0.25">
      <c r="A290"/>
      <c r="B290"/>
      <c r="C290"/>
      <c r="D290"/>
      <c r="E290"/>
      <c r="F290"/>
      <c r="G290"/>
      <c r="H290"/>
      <c r="I290"/>
    </row>
    <row r="291" spans="1:9" ht="12.5" x14ac:dyDescent="0.25">
      <c r="A291"/>
      <c r="B291"/>
      <c r="C291"/>
      <c r="D291"/>
      <c r="E291"/>
      <c r="F291"/>
      <c r="G291"/>
      <c r="H291"/>
      <c r="I291"/>
    </row>
    <row r="292" spans="1:9" ht="12.5" x14ac:dyDescent="0.25">
      <c r="A292"/>
      <c r="B292"/>
      <c r="C292"/>
      <c r="D292"/>
      <c r="E292"/>
      <c r="F292"/>
      <c r="G292"/>
      <c r="H292"/>
      <c r="I292"/>
    </row>
    <row r="293" spans="1:9" ht="12.5" x14ac:dyDescent="0.25">
      <c r="A293"/>
      <c r="B293"/>
      <c r="C293"/>
      <c r="D293"/>
      <c r="E293"/>
      <c r="F293"/>
      <c r="G293"/>
      <c r="H293"/>
      <c r="I293"/>
    </row>
    <row r="294" spans="1:9" ht="12.5" x14ac:dyDescent="0.25">
      <c r="A294"/>
      <c r="B294"/>
      <c r="C294"/>
      <c r="D294"/>
      <c r="E294"/>
      <c r="F294"/>
      <c r="G294"/>
      <c r="H294"/>
      <c r="I294"/>
    </row>
    <row r="295" spans="1:9" ht="12.5" x14ac:dyDescent="0.25">
      <c r="A295"/>
      <c r="B295"/>
      <c r="C295"/>
      <c r="D295"/>
      <c r="E295"/>
      <c r="F295"/>
      <c r="G295"/>
      <c r="H295"/>
      <c r="I295"/>
    </row>
    <row r="296" spans="1:9" ht="12.5" x14ac:dyDescent="0.25">
      <c r="A296"/>
      <c r="B296"/>
      <c r="C296"/>
      <c r="D296"/>
      <c r="E296"/>
      <c r="F296"/>
      <c r="G296"/>
      <c r="H296"/>
      <c r="I296"/>
    </row>
    <row r="297" spans="1:9" ht="12.5" x14ac:dyDescent="0.25">
      <c r="A297"/>
      <c r="B297"/>
      <c r="C297"/>
      <c r="D297"/>
      <c r="E297"/>
      <c r="F297"/>
      <c r="G297"/>
      <c r="H297"/>
      <c r="I297"/>
    </row>
    <row r="298" spans="1:9" ht="12.5" x14ac:dyDescent="0.25">
      <c r="A298"/>
      <c r="B298"/>
      <c r="C298"/>
      <c r="D298"/>
      <c r="E298"/>
      <c r="F298"/>
      <c r="G298"/>
      <c r="H298"/>
      <c r="I298"/>
    </row>
    <row r="299" spans="1:9" ht="12.5" x14ac:dyDescent="0.25">
      <c r="A299"/>
      <c r="B299"/>
      <c r="C299"/>
      <c r="D299"/>
      <c r="E299"/>
      <c r="F299"/>
      <c r="G299"/>
      <c r="H299"/>
      <c r="I299"/>
    </row>
    <row r="300" spans="1:9" ht="12.5" x14ac:dyDescent="0.25">
      <c r="A300"/>
      <c r="B300"/>
      <c r="C300"/>
      <c r="D300"/>
      <c r="E300"/>
      <c r="F300"/>
      <c r="G300"/>
      <c r="H300"/>
      <c r="I300"/>
    </row>
    <row r="301" spans="1:9" ht="12.5" x14ac:dyDescent="0.25">
      <c r="A301"/>
      <c r="B301"/>
      <c r="C301"/>
      <c r="D301"/>
      <c r="E301"/>
      <c r="F301"/>
      <c r="G301"/>
      <c r="H301"/>
      <c r="I301"/>
    </row>
    <row r="302" spans="1:9" ht="12.5" x14ac:dyDescent="0.25">
      <c r="A302"/>
      <c r="B302"/>
      <c r="C302"/>
      <c r="D302"/>
      <c r="E302"/>
      <c r="F302"/>
      <c r="G302"/>
      <c r="H302"/>
      <c r="I302"/>
    </row>
    <row r="303" spans="1:9" ht="12.5" x14ac:dyDescent="0.25">
      <c r="A303"/>
      <c r="B303"/>
      <c r="C303"/>
      <c r="D303"/>
      <c r="E303"/>
      <c r="F303"/>
      <c r="G303"/>
      <c r="H303"/>
      <c r="I303"/>
    </row>
    <row r="304" spans="1:9" ht="12.5" x14ac:dyDescent="0.25">
      <c r="A304"/>
      <c r="B304"/>
      <c r="C304"/>
      <c r="D304"/>
      <c r="E304"/>
      <c r="F304"/>
      <c r="G304"/>
      <c r="H304"/>
      <c r="I304"/>
    </row>
    <row r="305" spans="1:9" ht="12.5" x14ac:dyDescent="0.25">
      <c r="A305"/>
      <c r="B305"/>
      <c r="C305"/>
      <c r="D305"/>
      <c r="E305"/>
      <c r="F305"/>
      <c r="G305"/>
      <c r="H305"/>
      <c r="I305"/>
    </row>
    <row r="306" spans="1:9" ht="12.5" x14ac:dyDescent="0.25">
      <c r="A306"/>
      <c r="B306"/>
      <c r="C306"/>
      <c r="D306"/>
      <c r="E306"/>
      <c r="F306"/>
      <c r="G306"/>
      <c r="H306"/>
      <c r="I306"/>
    </row>
    <row r="307" spans="1:9" ht="12.5" x14ac:dyDescent="0.25">
      <c r="A307"/>
      <c r="B307"/>
      <c r="C307"/>
      <c r="D307"/>
      <c r="E307"/>
      <c r="F307"/>
      <c r="G307"/>
      <c r="H307"/>
      <c r="I307"/>
    </row>
    <row r="308" spans="1:9" ht="12.5" x14ac:dyDescent="0.25">
      <c r="A308"/>
      <c r="B308"/>
      <c r="C308"/>
      <c r="D308"/>
      <c r="E308"/>
      <c r="F308"/>
      <c r="G308"/>
      <c r="H308"/>
      <c r="I308"/>
    </row>
    <row r="309" spans="1:9" ht="12.5" x14ac:dyDescent="0.25">
      <c r="A309"/>
      <c r="B309"/>
      <c r="C309"/>
      <c r="D309"/>
      <c r="E309"/>
      <c r="F309"/>
      <c r="G309"/>
      <c r="H309"/>
      <c r="I309"/>
    </row>
    <row r="310" spans="1:9" ht="12.5" x14ac:dyDescent="0.25">
      <c r="A310"/>
      <c r="B310"/>
      <c r="C310"/>
      <c r="D310"/>
      <c r="E310"/>
      <c r="F310"/>
      <c r="G310"/>
      <c r="H310"/>
      <c r="I310"/>
    </row>
    <row r="311" spans="1:9" ht="12.5" x14ac:dyDescent="0.25">
      <c r="A311"/>
      <c r="B311"/>
      <c r="C311"/>
      <c r="D311"/>
      <c r="E311"/>
      <c r="F311"/>
      <c r="G311"/>
      <c r="H311"/>
      <c r="I311"/>
    </row>
    <row r="312" spans="1:9" ht="12.5" x14ac:dyDescent="0.25">
      <c r="A312"/>
      <c r="B312"/>
      <c r="C312"/>
      <c r="D312"/>
      <c r="E312"/>
      <c r="F312"/>
      <c r="G312"/>
      <c r="H312"/>
      <c r="I312"/>
    </row>
    <row r="313" spans="1:9" ht="12.5" x14ac:dyDescent="0.25">
      <c r="A313"/>
      <c r="B313"/>
      <c r="C313"/>
      <c r="D313"/>
      <c r="E313"/>
      <c r="F313"/>
      <c r="G313"/>
      <c r="H313"/>
      <c r="I313"/>
    </row>
    <row r="314" spans="1:9" ht="12.5" x14ac:dyDescent="0.25">
      <c r="A314"/>
      <c r="B314"/>
      <c r="C314"/>
      <c r="D314"/>
      <c r="E314"/>
      <c r="F314"/>
      <c r="G314"/>
      <c r="H314"/>
      <c r="I314"/>
    </row>
    <row r="315" spans="1:9" ht="12.5" x14ac:dyDescent="0.25">
      <c r="A315"/>
      <c r="B315"/>
      <c r="C315"/>
      <c r="D315"/>
      <c r="E315"/>
      <c r="F315"/>
      <c r="G315"/>
      <c r="H315"/>
      <c r="I315"/>
    </row>
    <row r="316" spans="1:9" ht="12.5" x14ac:dyDescent="0.25">
      <c r="A316"/>
      <c r="B316"/>
      <c r="C316"/>
      <c r="D316"/>
      <c r="E316"/>
      <c r="F316"/>
      <c r="G316"/>
      <c r="H316"/>
      <c r="I316"/>
    </row>
    <row r="317" spans="1:9" ht="12.5" x14ac:dyDescent="0.25">
      <c r="A317"/>
      <c r="B317"/>
      <c r="C317"/>
      <c r="D317"/>
      <c r="E317"/>
      <c r="F317"/>
      <c r="G317"/>
      <c r="H317"/>
      <c r="I317"/>
    </row>
    <row r="318" spans="1:9" ht="12.5" x14ac:dyDescent="0.25">
      <c r="A318"/>
      <c r="B318"/>
      <c r="C318"/>
      <c r="D318"/>
      <c r="E318"/>
      <c r="F318"/>
      <c r="G318"/>
      <c r="H318"/>
      <c r="I318"/>
    </row>
    <row r="319" spans="1:9" ht="12.5" x14ac:dyDescent="0.25">
      <c r="A319"/>
      <c r="B319"/>
      <c r="C319"/>
      <c r="D319"/>
      <c r="E319"/>
      <c r="F319"/>
      <c r="G319"/>
      <c r="H319"/>
      <c r="I319"/>
    </row>
    <row r="320" spans="1:9" ht="12.5" x14ac:dyDescent="0.25">
      <c r="A320"/>
      <c r="B320"/>
      <c r="C320"/>
      <c r="D320"/>
      <c r="E320"/>
      <c r="F320"/>
      <c r="G320"/>
      <c r="H320"/>
      <c r="I320"/>
    </row>
    <row r="321" spans="1:9" ht="12.5" x14ac:dyDescent="0.25">
      <c r="A321"/>
      <c r="B321"/>
      <c r="C321"/>
      <c r="D321"/>
      <c r="E321"/>
      <c r="F321"/>
      <c r="G321"/>
      <c r="H321"/>
      <c r="I321"/>
    </row>
    <row r="322" spans="1:9" ht="12.5" x14ac:dyDescent="0.25">
      <c r="A322"/>
      <c r="B322"/>
      <c r="C322"/>
      <c r="D322"/>
      <c r="E322"/>
      <c r="F322"/>
      <c r="G322"/>
      <c r="H322"/>
      <c r="I322"/>
    </row>
    <row r="323" spans="1:9" ht="12.5" x14ac:dyDescent="0.25">
      <c r="A323"/>
      <c r="B323"/>
      <c r="C323"/>
      <c r="D323"/>
      <c r="E323"/>
      <c r="F323"/>
      <c r="G323"/>
      <c r="H323"/>
      <c r="I323"/>
    </row>
    <row r="324" spans="1:9" ht="12.5" x14ac:dyDescent="0.25">
      <c r="A324"/>
      <c r="B324"/>
      <c r="C324"/>
      <c r="D324"/>
      <c r="E324"/>
      <c r="F324"/>
      <c r="G324"/>
      <c r="H324"/>
      <c r="I324"/>
    </row>
    <row r="325" spans="1:9" ht="12.5" x14ac:dyDescent="0.25">
      <c r="A325"/>
      <c r="B325"/>
      <c r="C325"/>
      <c r="D325"/>
      <c r="E325"/>
      <c r="F325"/>
      <c r="G325"/>
      <c r="H325"/>
      <c r="I325"/>
    </row>
    <row r="326" spans="1:9" ht="12.5" x14ac:dyDescent="0.25">
      <c r="A326"/>
      <c r="B326"/>
      <c r="C326"/>
      <c r="D326"/>
      <c r="E326"/>
      <c r="F326"/>
      <c r="G326"/>
      <c r="H326"/>
      <c r="I326"/>
    </row>
    <row r="327" spans="1:9" x14ac:dyDescent="0.25">
      <c r="F327" s="1"/>
      <c r="G327" s="1"/>
      <c r="H327" s="1"/>
      <c r="I327" s="1"/>
    </row>
    <row r="328" spans="1:9" x14ac:dyDescent="0.25">
      <c r="F328" s="1"/>
      <c r="G328" s="1"/>
      <c r="H328" s="1"/>
      <c r="I328" s="1"/>
    </row>
    <row r="329" spans="1:9" x14ac:dyDescent="0.25">
      <c r="F329" s="1"/>
      <c r="G329" s="1"/>
      <c r="H329" s="1"/>
      <c r="I329" s="1"/>
    </row>
    <row r="330" spans="1:9" x14ac:dyDescent="0.25">
      <c r="F330" s="1"/>
      <c r="G330" s="1"/>
      <c r="H330" s="1"/>
      <c r="I330" s="1"/>
    </row>
    <row r="331" spans="1:9" x14ac:dyDescent="0.25">
      <c r="F331" s="1"/>
      <c r="G331" s="1"/>
      <c r="H331" s="1"/>
      <c r="I331" s="1"/>
    </row>
    <row r="332" spans="1:9" x14ac:dyDescent="0.25">
      <c r="F332" s="1"/>
      <c r="G332" s="1"/>
      <c r="H332" s="1"/>
      <c r="I332" s="1"/>
    </row>
    <row r="333" spans="1:9" x14ac:dyDescent="0.25">
      <c r="F333" s="1"/>
      <c r="G333" s="1"/>
      <c r="H333" s="1"/>
      <c r="I333" s="1"/>
    </row>
    <row r="334" spans="1:9" x14ac:dyDescent="0.25">
      <c r="F334" s="1"/>
      <c r="G334" s="1"/>
      <c r="H334" s="1"/>
      <c r="I334" s="1"/>
    </row>
    <row r="335" spans="1:9" x14ac:dyDescent="0.25">
      <c r="F335" s="1"/>
      <c r="G335" s="1"/>
      <c r="H335" s="1"/>
      <c r="I335" s="1"/>
    </row>
    <row r="336" spans="1:9" x14ac:dyDescent="0.25">
      <c r="F336" s="1"/>
      <c r="G336" s="1"/>
      <c r="H336" s="1"/>
      <c r="I336" s="1"/>
    </row>
    <row r="337" s="1" customFormat="1" x14ac:dyDescent="0.25"/>
    <row r="338" s="1" customFormat="1" x14ac:dyDescent="0.25"/>
    <row r="339" s="1" customFormat="1" x14ac:dyDescent="0.25"/>
    <row r="340" s="1" customFormat="1" x14ac:dyDescent="0.25"/>
    <row r="341" s="1" customFormat="1" x14ac:dyDescent="0.25"/>
    <row r="342" s="1" customFormat="1" x14ac:dyDescent="0.25"/>
    <row r="343" s="1" customFormat="1" x14ac:dyDescent="0.25"/>
    <row r="344" s="1" customFormat="1" x14ac:dyDescent="0.25"/>
    <row r="345" s="1" customFormat="1" x14ac:dyDescent="0.25"/>
    <row r="346" s="1" customFormat="1" x14ac:dyDescent="0.25"/>
    <row r="347" s="1" customFormat="1" x14ac:dyDescent="0.25"/>
    <row r="348" s="1" customFormat="1" x14ac:dyDescent="0.25"/>
    <row r="349" s="1" customFormat="1" x14ac:dyDescent="0.25"/>
    <row r="350" s="1" customFormat="1" x14ac:dyDescent="0.25"/>
    <row r="351" s="1" customFormat="1" x14ac:dyDescent="0.25"/>
    <row r="352" s="1" customFormat="1" x14ac:dyDescent="0.25"/>
    <row r="353" s="1" customFormat="1" x14ac:dyDescent="0.25"/>
    <row r="354" s="1" customFormat="1" x14ac:dyDescent="0.25"/>
    <row r="355" s="1" customFormat="1" x14ac:dyDescent="0.25"/>
    <row r="356" s="1" customFormat="1" x14ac:dyDescent="0.25"/>
    <row r="357" s="1" customFormat="1" x14ac:dyDescent="0.25"/>
    <row r="358" s="1" customFormat="1" x14ac:dyDescent="0.25"/>
    <row r="359" s="1" customFormat="1" x14ac:dyDescent="0.25"/>
    <row r="360" s="1" customFormat="1" x14ac:dyDescent="0.25"/>
    <row r="361" s="1" customFormat="1" x14ac:dyDescent="0.25"/>
    <row r="362" s="1" customFormat="1" x14ac:dyDescent="0.25"/>
    <row r="363" s="1" customFormat="1" x14ac:dyDescent="0.25"/>
    <row r="364" s="1" customFormat="1" x14ac:dyDescent="0.25"/>
    <row r="365" s="1" customFormat="1" x14ac:dyDescent="0.25"/>
    <row r="366" s="1" customFormat="1" x14ac:dyDescent="0.25"/>
    <row r="367" s="1" customFormat="1" x14ac:dyDescent="0.25"/>
    <row r="368" s="1" customFormat="1" x14ac:dyDescent="0.25"/>
    <row r="369" s="1" customFormat="1" x14ac:dyDescent="0.25"/>
    <row r="370" s="1" customFormat="1" x14ac:dyDescent="0.25"/>
    <row r="371" s="1" customFormat="1" x14ac:dyDescent="0.25"/>
    <row r="372" s="1" customFormat="1" x14ac:dyDescent="0.25"/>
    <row r="373" s="1" customFormat="1" x14ac:dyDescent="0.25"/>
    <row r="374" s="1" customFormat="1" x14ac:dyDescent="0.25"/>
    <row r="375" s="1" customFormat="1" x14ac:dyDescent="0.25"/>
    <row r="376" s="1" customFormat="1" x14ac:dyDescent="0.25"/>
    <row r="377" s="1" customFormat="1" x14ac:dyDescent="0.25"/>
    <row r="378" s="1" customFormat="1" x14ac:dyDescent="0.25"/>
    <row r="379" s="1" customFormat="1" x14ac:dyDescent="0.25"/>
    <row r="380" s="1" customFormat="1" x14ac:dyDescent="0.25"/>
    <row r="381" s="1" customFormat="1" x14ac:dyDescent="0.25"/>
    <row r="382" s="1" customFormat="1" x14ac:dyDescent="0.25"/>
    <row r="383" s="1" customFormat="1" x14ac:dyDescent="0.25"/>
    <row r="384" s="1" customFormat="1" x14ac:dyDescent="0.25"/>
    <row r="385" s="1" customFormat="1" x14ac:dyDescent="0.25"/>
    <row r="386" s="1" customFormat="1" x14ac:dyDescent="0.25"/>
    <row r="387" s="1" customFormat="1" x14ac:dyDescent="0.25"/>
    <row r="388" s="1" customFormat="1" x14ac:dyDescent="0.25"/>
    <row r="389" s="1" customFormat="1" x14ac:dyDescent="0.25"/>
    <row r="390" s="1" customFormat="1" x14ac:dyDescent="0.25"/>
    <row r="391" s="1" customFormat="1" x14ac:dyDescent="0.25"/>
    <row r="392" s="1" customFormat="1" x14ac:dyDescent="0.25"/>
    <row r="393" s="1" customFormat="1" x14ac:dyDescent="0.25"/>
    <row r="394" s="1" customFormat="1" x14ac:dyDescent="0.25"/>
    <row r="395" s="1" customFormat="1" x14ac:dyDescent="0.25"/>
    <row r="396" s="1" customFormat="1" x14ac:dyDescent="0.25"/>
    <row r="397" s="1" customFormat="1" x14ac:dyDescent="0.25"/>
    <row r="398" s="1" customFormat="1" x14ac:dyDescent="0.25"/>
    <row r="399" s="1" customFormat="1" x14ac:dyDescent="0.25"/>
    <row r="400" s="1" customFormat="1" x14ac:dyDescent="0.25"/>
    <row r="401" s="1" customFormat="1" x14ac:dyDescent="0.25"/>
    <row r="402" s="1" customFormat="1" x14ac:dyDescent="0.25"/>
    <row r="403" s="1" customFormat="1" x14ac:dyDescent="0.25"/>
    <row r="404" s="1" customFormat="1" x14ac:dyDescent="0.25"/>
    <row r="405" s="1" customFormat="1" x14ac:dyDescent="0.25"/>
    <row r="406" s="1" customFormat="1" x14ac:dyDescent="0.25"/>
    <row r="407" s="1" customFormat="1" x14ac:dyDescent="0.25"/>
    <row r="408" s="1" customFormat="1" x14ac:dyDescent="0.25"/>
    <row r="409" s="1" customFormat="1" x14ac:dyDescent="0.25"/>
    <row r="410" s="1" customFormat="1" x14ac:dyDescent="0.25"/>
    <row r="411" s="1" customFormat="1" x14ac:dyDescent="0.25"/>
    <row r="412" s="1" customFormat="1" x14ac:dyDescent="0.25"/>
    <row r="413" s="1" customFormat="1" x14ac:dyDescent="0.25"/>
    <row r="414" s="1" customFormat="1" x14ac:dyDescent="0.25"/>
    <row r="415" s="1" customFormat="1" x14ac:dyDescent="0.25"/>
    <row r="416" s="1" customFormat="1" x14ac:dyDescent="0.25"/>
    <row r="417" s="1" customFormat="1" x14ac:dyDescent="0.25"/>
    <row r="418" s="1" customFormat="1" x14ac:dyDescent="0.25"/>
    <row r="419" s="1" customFormat="1" x14ac:dyDescent="0.25"/>
    <row r="420" s="1" customFormat="1" x14ac:dyDescent="0.25"/>
    <row r="421" s="1" customFormat="1" x14ac:dyDescent="0.25"/>
    <row r="422" s="1" customFormat="1" x14ac:dyDescent="0.25"/>
    <row r="423" s="1" customFormat="1" x14ac:dyDescent="0.25"/>
    <row r="424" s="1" customFormat="1" x14ac:dyDescent="0.25"/>
    <row r="425" s="1" customFormat="1" x14ac:dyDescent="0.25"/>
    <row r="426" s="1" customFormat="1" x14ac:dyDescent="0.25"/>
    <row r="427" s="1" customFormat="1" x14ac:dyDescent="0.25"/>
    <row r="428" s="1" customFormat="1" x14ac:dyDescent="0.25"/>
    <row r="429" s="1" customFormat="1" x14ac:dyDescent="0.25"/>
    <row r="430" s="1" customFormat="1" x14ac:dyDescent="0.25"/>
    <row r="431" s="1" customFormat="1" x14ac:dyDescent="0.25"/>
    <row r="432" s="1" customFormat="1" x14ac:dyDescent="0.25"/>
    <row r="433" s="1" customFormat="1" x14ac:dyDescent="0.25"/>
    <row r="434" s="1" customFormat="1" x14ac:dyDescent="0.25"/>
    <row r="435" s="1" customFormat="1" x14ac:dyDescent="0.25"/>
    <row r="436" s="1" customFormat="1" x14ac:dyDescent="0.25"/>
    <row r="437" s="1" customFormat="1" x14ac:dyDescent="0.25"/>
    <row r="438" s="1" customFormat="1" x14ac:dyDescent="0.25"/>
    <row r="439" s="1" customFormat="1" x14ac:dyDescent="0.25"/>
    <row r="440" s="1" customFormat="1" x14ac:dyDescent="0.25"/>
    <row r="441" s="1" customFormat="1" x14ac:dyDescent="0.25"/>
    <row r="442" s="1" customFormat="1" x14ac:dyDescent="0.25"/>
    <row r="443" s="1" customFormat="1" x14ac:dyDescent="0.25"/>
    <row r="444" s="1" customFormat="1" x14ac:dyDescent="0.25"/>
    <row r="445" s="1" customFormat="1" x14ac:dyDescent="0.25"/>
    <row r="446" s="1" customFormat="1" x14ac:dyDescent="0.25"/>
    <row r="447" s="1" customFormat="1" x14ac:dyDescent="0.25"/>
    <row r="448" s="1" customFormat="1" x14ac:dyDescent="0.25"/>
    <row r="449" s="1" customFormat="1" x14ac:dyDescent="0.25"/>
    <row r="450" s="1" customFormat="1" x14ac:dyDescent="0.25"/>
    <row r="451" s="1" customFormat="1" x14ac:dyDescent="0.25"/>
    <row r="452" s="1" customFormat="1" x14ac:dyDescent="0.25"/>
    <row r="453" s="1" customFormat="1" x14ac:dyDescent="0.25"/>
    <row r="454" s="1" customFormat="1" x14ac:dyDescent="0.25"/>
    <row r="455" s="1" customFormat="1" x14ac:dyDescent="0.25"/>
    <row r="456" s="1" customFormat="1" x14ac:dyDescent="0.25"/>
    <row r="457" s="1" customFormat="1" x14ac:dyDescent="0.25"/>
    <row r="458" s="1" customFormat="1" x14ac:dyDescent="0.25"/>
    <row r="459" s="1" customFormat="1" x14ac:dyDescent="0.25"/>
    <row r="460" s="1" customFormat="1" x14ac:dyDescent="0.25"/>
    <row r="461" s="1" customFormat="1" x14ac:dyDescent="0.25"/>
    <row r="462" s="1" customFormat="1" x14ac:dyDescent="0.25"/>
    <row r="463" s="1" customFormat="1" x14ac:dyDescent="0.25"/>
    <row r="464" s="1" customFormat="1" x14ac:dyDescent="0.25"/>
    <row r="465" s="1" customFormat="1" x14ac:dyDescent="0.25"/>
    <row r="466" s="1" customFormat="1" x14ac:dyDescent="0.25"/>
    <row r="467" s="1" customFormat="1" x14ac:dyDescent="0.25"/>
    <row r="468" s="1" customFormat="1" x14ac:dyDescent="0.25"/>
    <row r="469" s="1" customFormat="1" x14ac:dyDescent="0.25"/>
    <row r="470" s="1" customFormat="1" x14ac:dyDescent="0.25"/>
    <row r="471" s="1" customFormat="1" x14ac:dyDescent="0.25"/>
    <row r="472" s="1" customFormat="1" x14ac:dyDescent="0.25"/>
    <row r="473" s="1" customFormat="1" x14ac:dyDescent="0.25"/>
    <row r="474" s="1" customFormat="1" x14ac:dyDescent="0.25"/>
    <row r="475" s="1" customFormat="1" x14ac:dyDescent="0.25"/>
    <row r="476" s="1" customFormat="1" x14ac:dyDescent="0.25"/>
    <row r="477" s="1" customFormat="1" x14ac:dyDescent="0.25"/>
    <row r="478" s="1" customFormat="1" x14ac:dyDescent="0.25"/>
    <row r="479" s="1" customFormat="1" x14ac:dyDescent="0.25"/>
    <row r="480" s="1" customFormat="1" x14ac:dyDescent="0.25"/>
    <row r="481" s="1" customFormat="1" x14ac:dyDescent="0.25"/>
    <row r="482" s="1" customFormat="1" x14ac:dyDescent="0.25"/>
    <row r="483" s="1" customFormat="1" x14ac:dyDescent="0.25"/>
    <row r="484" s="1" customFormat="1" x14ac:dyDescent="0.25"/>
    <row r="485" s="1" customFormat="1" x14ac:dyDescent="0.25"/>
    <row r="486" s="1" customFormat="1" x14ac:dyDescent="0.25"/>
    <row r="487" s="1" customFormat="1" x14ac:dyDescent="0.25"/>
    <row r="488" s="1" customFormat="1" x14ac:dyDescent="0.25"/>
    <row r="489" s="1" customFormat="1" x14ac:dyDescent="0.25"/>
    <row r="490" s="1" customFormat="1" x14ac:dyDescent="0.25"/>
    <row r="491" s="1" customFormat="1" x14ac:dyDescent="0.25"/>
    <row r="492" s="1" customFormat="1" x14ac:dyDescent="0.25"/>
    <row r="493" s="1" customFormat="1" x14ac:dyDescent="0.25"/>
    <row r="494" s="1" customFormat="1" x14ac:dyDescent="0.25"/>
    <row r="495" s="1" customFormat="1" x14ac:dyDescent="0.25"/>
    <row r="496" s="1" customFormat="1" x14ac:dyDescent="0.25"/>
    <row r="497" s="1" customFormat="1" x14ac:dyDescent="0.25"/>
    <row r="498" s="1" customFormat="1" x14ac:dyDescent="0.25"/>
    <row r="499" s="1" customFormat="1" x14ac:dyDescent="0.25"/>
    <row r="500" s="1" customFormat="1" x14ac:dyDescent="0.25"/>
    <row r="501" s="1" customFormat="1" x14ac:dyDescent="0.25"/>
    <row r="502" s="1" customFormat="1" x14ac:dyDescent="0.25"/>
    <row r="503" s="1" customFormat="1" x14ac:dyDescent="0.25"/>
    <row r="504" s="1" customFormat="1" x14ac:dyDescent="0.25"/>
    <row r="505" s="1" customFormat="1" x14ac:dyDescent="0.25"/>
    <row r="506" s="1" customFormat="1" x14ac:dyDescent="0.25"/>
    <row r="507" s="1" customFormat="1" x14ac:dyDescent="0.25"/>
    <row r="508" s="1" customFormat="1" x14ac:dyDescent="0.25"/>
    <row r="509" s="1" customFormat="1" x14ac:dyDescent="0.25"/>
    <row r="510" s="1" customFormat="1" x14ac:dyDescent="0.25"/>
    <row r="511" s="1" customFormat="1" x14ac:dyDescent="0.25"/>
    <row r="512" s="1" customFormat="1" x14ac:dyDescent="0.25"/>
    <row r="513" s="1" customFormat="1" x14ac:dyDescent="0.25"/>
    <row r="514" s="1" customFormat="1" x14ac:dyDescent="0.25"/>
    <row r="515" s="1" customFormat="1" x14ac:dyDescent="0.25"/>
    <row r="516" s="1" customFormat="1" x14ac:dyDescent="0.25"/>
    <row r="517" s="1" customFormat="1" x14ac:dyDescent="0.25"/>
    <row r="518" s="1" customFormat="1" x14ac:dyDescent="0.25"/>
    <row r="519" s="1" customFormat="1" x14ac:dyDescent="0.25"/>
    <row r="520" s="1" customFormat="1" x14ac:dyDescent="0.25"/>
    <row r="521" s="1" customFormat="1" x14ac:dyDescent="0.25"/>
    <row r="522" s="1" customFormat="1" x14ac:dyDescent="0.25"/>
    <row r="523" s="1" customFormat="1" x14ac:dyDescent="0.25"/>
    <row r="524" s="1" customFormat="1" x14ac:dyDescent="0.25"/>
    <row r="525" s="1" customFormat="1" x14ac:dyDescent="0.25"/>
    <row r="526" s="1" customFormat="1" x14ac:dyDescent="0.25"/>
    <row r="527" s="1" customFormat="1" x14ac:dyDescent="0.25"/>
    <row r="528" s="1" customFormat="1" x14ac:dyDescent="0.25"/>
    <row r="529" s="1" customFormat="1" x14ac:dyDescent="0.25"/>
    <row r="530" s="1" customFormat="1" x14ac:dyDescent="0.25"/>
    <row r="531" s="1" customFormat="1" x14ac:dyDescent="0.25"/>
    <row r="532" s="1" customFormat="1" x14ac:dyDescent="0.25"/>
    <row r="533" s="1" customFormat="1" x14ac:dyDescent="0.25"/>
    <row r="534" s="1" customFormat="1" x14ac:dyDescent="0.25"/>
    <row r="535" s="1" customFormat="1" x14ac:dyDescent="0.25"/>
    <row r="536" s="1" customFormat="1" x14ac:dyDescent="0.25"/>
    <row r="537" s="1" customFormat="1" x14ac:dyDescent="0.25"/>
    <row r="538" s="1" customFormat="1" x14ac:dyDescent="0.25"/>
    <row r="539" s="1" customFormat="1" x14ac:dyDescent="0.25"/>
    <row r="540" s="1" customFormat="1" x14ac:dyDescent="0.25"/>
    <row r="541" s="1" customFormat="1" x14ac:dyDescent="0.25"/>
    <row r="542" s="1" customFormat="1" x14ac:dyDescent="0.25"/>
    <row r="543" s="1" customFormat="1" x14ac:dyDescent="0.25"/>
    <row r="544" s="1" customFormat="1" x14ac:dyDescent="0.25"/>
    <row r="545" s="1" customFormat="1" x14ac:dyDescent="0.25"/>
    <row r="546" s="1" customFormat="1" x14ac:dyDescent="0.25"/>
    <row r="547" s="1" customFormat="1" x14ac:dyDescent="0.25"/>
    <row r="548" s="1" customFormat="1" x14ac:dyDescent="0.25"/>
    <row r="549" s="1" customFormat="1" x14ac:dyDescent="0.25"/>
    <row r="550" s="1" customFormat="1" x14ac:dyDescent="0.25"/>
    <row r="551" s="1" customFormat="1" x14ac:dyDescent="0.25"/>
    <row r="552" s="1" customFormat="1" x14ac:dyDescent="0.25"/>
    <row r="553" s="1" customFormat="1" x14ac:dyDescent="0.25"/>
    <row r="554" s="1" customFormat="1" x14ac:dyDescent="0.25"/>
    <row r="555" s="1" customFormat="1" x14ac:dyDescent="0.25"/>
    <row r="556" s="1" customFormat="1" x14ac:dyDescent="0.25"/>
    <row r="557" s="1" customFormat="1" x14ac:dyDescent="0.25"/>
    <row r="558" s="1" customFormat="1" x14ac:dyDescent="0.25"/>
    <row r="559" s="1" customFormat="1" x14ac:dyDescent="0.25"/>
    <row r="560" s="1" customFormat="1" x14ac:dyDescent="0.25"/>
    <row r="561" s="1" customFormat="1" x14ac:dyDescent="0.25"/>
    <row r="562" s="1" customFormat="1" x14ac:dyDescent="0.25"/>
    <row r="563" s="1" customFormat="1" x14ac:dyDescent="0.25"/>
    <row r="564" s="1" customFormat="1" x14ac:dyDescent="0.25"/>
    <row r="565" s="1" customFormat="1" x14ac:dyDescent="0.25"/>
    <row r="566" s="1" customFormat="1" x14ac:dyDescent="0.25"/>
    <row r="567" s="1" customFormat="1" x14ac:dyDescent="0.25"/>
    <row r="568" s="1" customFormat="1" x14ac:dyDescent="0.25"/>
    <row r="569" s="1" customFormat="1" x14ac:dyDescent="0.25"/>
    <row r="570" s="1" customFormat="1" x14ac:dyDescent="0.25"/>
    <row r="571" s="1" customFormat="1" x14ac:dyDescent="0.25"/>
    <row r="572" s="1" customFormat="1" x14ac:dyDescent="0.25"/>
    <row r="573" s="1" customFormat="1" x14ac:dyDescent="0.25"/>
    <row r="574" s="1" customFormat="1" x14ac:dyDescent="0.25"/>
    <row r="575" s="1" customFormat="1" x14ac:dyDescent="0.25"/>
    <row r="576" s="1" customFormat="1" x14ac:dyDescent="0.25"/>
    <row r="577" s="1" customFormat="1" x14ac:dyDescent="0.25"/>
    <row r="578" s="1" customFormat="1" x14ac:dyDescent="0.25"/>
    <row r="579" s="1" customFormat="1" x14ac:dyDescent="0.25"/>
    <row r="580" s="1" customFormat="1" x14ac:dyDescent="0.25"/>
    <row r="581" s="1" customFormat="1" x14ac:dyDescent="0.25"/>
    <row r="582" s="1" customFormat="1" x14ac:dyDescent="0.25"/>
    <row r="583" s="1" customFormat="1" x14ac:dyDescent="0.25"/>
    <row r="584" s="1" customFormat="1" x14ac:dyDescent="0.25"/>
    <row r="585" s="1" customFormat="1" x14ac:dyDescent="0.25"/>
    <row r="586" s="1" customFormat="1" x14ac:dyDescent="0.25"/>
    <row r="587" s="1" customFormat="1" x14ac:dyDescent="0.25"/>
    <row r="588" s="1" customFormat="1" x14ac:dyDescent="0.25"/>
    <row r="589" s="1" customFormat="1" x14ac:dyDescent="0.25"/>
    <row r="590" s="1" customFormat="1" x14ac:dyDescent="0.25"/>
    <row r="591" s="1" customFormat="1" x14ac:dyDescent="0.25"/>
    <row r="592" s="1" customFormat="1" x14ac:dyDescent="0.25"/>
    <row r="593" spans="6:9" x14ac:dyDescent="0.25">
      <c r="F593" s="1"/>
      <c r="G593" s="1"/>
      <c r="H593" s="1"/>
      <c r="I593" s="1"/>
    </row>
    <row r="594" spans="6:9" x14ac:dyDescent="0.25">
      <c r="F594" s="1"/>
      <c r="G594" s="1"/>
      <c r="H594" s="1"/>
      <c r="I594" s="1"/>
    </row>
    <row r="595" spans="6:9" x14ac:dyDescent="0.25">
      <c r="F595" s="1"/>
      <c r="G595" s="1"/>
      <c r="H595" s="1"/>
      <c r="I595" s="1"/>
    </row>
    <row r="596" spans="6:9" x14ac:dyDescent="0.25">
      <c r="G596" s="32"/>
      <c r="H596" s="1"/>
      <c r="I596" s="1"/>
    </row>
    <row r="597" spans="6:9" x14ac:dyDescent="0.25">
      <c r="G597" s="32"/>
      <c r="H597" s="1"/>
      <c r="I597" s="1"/>
    </row>
    <row r="598" spans="6:9" x14ac:dyDescent="0.25">
      <c r="G598" s="32"/>
      <c r="H598" s="1"/>
      <c r="I598" s="1"/>
    </row>
    <row r="599" spans="6:9" x14ac:dyDescent="0.25">
      <c r="G599" s="32"/>
      <c r="H599" s="1"/>
      <c r="I599" s="1"/>
    </row>
    <row r="600" spans="6:9" x14ac:dyDescent="0.25">
      <c r="G600" s="32"/>
      <c r="H600" s="1"/>
      <c r="I600" s="1"/>
    </row>
    <row r="601" spans="6:9" x14ac:dyDescent="0.25">
      <c r="G601" s="32"/>
      <c r="H601" s="1"/>
      <c r="I601" s="1"/>
    </row>
    <row r="602" spans="6:9" x14ac:dyDescent="0.25">
      <c r="G602" s="32"/>
      <c r="H602" s="1"/>
      <c r="I602" s="1"/>
    </row>
    <row r="603" spans="6:9" x14ac:dyDescent="0.25">
      <c r="G603" s="32"/>
      <c r="H603" s="1"/>
      <c r="I603" s="1"/>
    </row>
    <row r="604" spans="6:9" x14ac:dyDescent="0.25">
      <c r="G604" s="32"/>
      <c r="H604" s="1"/>
      <c r="I604" s="1"/>
    </row>
    <row r="605" spans="6:9" x14ac:dyDescent="0.25">
      <c r="G605" s="32"/>
      <c r="H605" s="1"/>
      <c r="I605" s="1"/>
    </row>
    <row r="606" spans="6:9" x14ac:dyDescent="0.25">
      <c r="G606" s="32"/>
      <c r="H606" s="1"/>
      <c r="I606" s="1"/>
    </row>
    <row r="607" spans="6:9" x14ac:dyDescent="0.25">
      <c r="G607" s="32"/>
      <c r="H607" s="1"/>
      <c r="I607" s="1"/>
    </row>
    <row r="608" spans="6:9" x14ac:dyDescent="0.25">
      <c r="G608" s="32"/>
      <c r="H608" s="1"/>
      <c r="I608" s="1"/>
    </row>
    <row r="609" spans="7:7" x14ac:dyDescent="0.25">
      <c r="G609" s="32"/>
    </row>
    <row r="610" spans="7:7" x14ac:dyDescent="0.25">
      <c r="G610" s="32"/>
    </row>
    <row r="611" spans="7:7" x14ac:dyDescent="0.25">
      <c r="G611" s="32"/>
    </row>
    <row r="612" spans="7:7" x14ac:dyDescent="0.25">
      <c r="G612" s="32"/>
    </row>
    <row r="613" spans="7:7" x14ac:dyDescent="0.25">
      <c r="G613" s="32"/>
    </row>
    <row r="614" spans="7:7" x14ac:dyDescent="0.25">
      <c r="G614" s="32"/>
    </row>
    <row r="615" spans="7:7" x14ac:dyDescent="0.25">
      <c r="G615" s="32"/>
    </row>
    <row r="616" spans="7:7" x14ac:dyDescent="0.25">
      <c r="G616" s="32"/>
    </row>
    <row r="617" spans="7:7" x14ac:dyDescent="0.25">
      <c r="G617" s="32"/>
    </row>
    <row r="618" spans="7:7" x14ac:dyDescent="0.25">
      <c r="G618" s="32"/>
    </row>
    <row r="619" spans="7:7" x14ac:dyDescent="0.25">
      <c r="G619" s="32"/>
    </row>
    <row r="620" spans="7:7" x14ac:dyDescent="0.25">
      <c r="G620" s="32"/>
    </row>
    <row r="621" spans="7:7" x14ac:dyDescent="0.25">
      <c r="G621" s="32"/>
    </row>
    <row r="622" spans="7:7" x14ac:dyDescent="0.25">
      <c r="G622" s="32"/>
    </row>
    <row r="623" spans="7:7" x14ac:dyDescent="0.25">
      <c r="G623" s="32"/>
    </row>
    <row r="624" spans="7:7" x14ac:dyDescent="0.25">
      <c r="G624" s="32"/>
    </row>
    <row r="625" spans="7:7" x14ac:dyDescent="0.25">
      <c r="G625" s="32"/>
    </row>
    <row r="626" spans="7:7" x14ac:dyDescent="0.25">
      <c r="G626" s="32"/>
    </row>
    <row r="627" spans="7:7" x14ac:dyDescent="0.25">
      <c r="G627" s="32"/>
    </row>
    <row r="628" spans="7:7" x14ac:dyDescent="0.25">
      <c r="G628" s="32"/>
    </row>
    <row r="629" spans="7:7" x14ac:dyDescent="0.25">
      <c r="G629" s="32"/>
    </row>
    <row r="630" spans="7:7" x14ac:dyDescent="0.25">
      <c r="G630" s="32"/>
    </row>
    <row r="631" spans="7:7" x14ac:dyDescent="0.25">
      <c r="G631" s="32"/>
    </row>
    <row r="632" spans="7:7" x14ac:dyDescent="0.25">
      <c r="G632" s="32"/>
    </row>
    <row r="633" spans="7:7" x14ac:dyDescent="0.25">
      <c r="G633" s="32"/>
    </row>
    <row r="634" spans="7:7" x14ac:dyDescent="0.25">
      <c r="G634" s="32"/>
    </row>
    <row r="635" spans="7:7" x14ac:dyDescent="0.25">
      <c r="G635" s="32"/>
    </row>
    <row r="636" spans="7:7" x14ac:dyDescent="0.25">
      <c r="G636" s="32"/>
    </row>
    <row r="637" spans="7:7" x14ac:dyDescent="0.25">
      <c r="G637" s="32"/>
    </row>
    <row r="638" spans="7:7" x14ac:dyDescent="0.25">
      <c r="G638" s="32"/>
    </row>
    <row r="639" spans="7:7" x14ac:dyDescent="0.25">
      <c r="G639" s="32"/>
    </row>
    <row r="640" spans="7:7" x14ac:dyDescent="0.25">
      <c r="G640" s="32"/>
    </row>
    <row r="641" spans="7:7" x14ac:dyDescent="0.25">
      <c r="G641" s="32"/>
    </row>
    <row r="642" spans="7:7" x14ac:dyDescent="0.25">
      <c r="G642" s="32"/>
    </row>
    <row r="643" spans="7:7" x14ac:dyDescent="0.25">
      <c r="G643" s="32"/>
    </row>
    <row r="644" spans="7:7" x14ac:dyDescent="0.25">
      <c r="G644" s="32"/>
    </row>
    <row r="645" spans="7:7" x14ac:dyDescent="0.25">
      <c r="G645" s="32"/>
    </row>
    <row r="646" spans="7:7" x14ac:dyDescent="0.25">
      <c r="G646" s="32"/>
    </row>
    <row r="647" spans="7:7" x14ac:dyDescent="0.25">
      <c r="G647" s="32"/>
    </row>
    <row r="648" spans="7:7" x14ac:dyDescent="0.25">
      <c r="G648" s="32"/>
    </row>
    <row r="649" spans="7:7" x14ac:dyDescent="0.25">
      <c r="G649" s="32"/>
    </row>
    <row r="650" spans="7:7" x14ac:dyDescent="0.25">
      <c r="G650" s="32"/>
    </row>
    <row r="651" spans="7:7" x14ac:dyDescent="0.25">
      <c r="G651" s="32"/>
    </row>
    <row r="652" spans="7:7" x14ac:dyDescent="0.25">
      <c r="G652" s="32"/>
    </row>
    <row r="653" spans="7:7" x14ac:dyDescent="0.25">
      <c r="G653" s="32"/>
    </row>
    <row r="654" spans="7:7" x14ac:dyDescent="0.25">
      <c r="G654" s="32"/>
    </row>
    <row r="655" spans="7:7" x14ac:dyDescent="0.25">
      <c r="G655" s="32"/>
    </row>
    <row r="656" spans="7:7" x14ac:dyDescent="0.25">
      <c r="G656" s="32"/>
    </row>
    <row r="657" spans="7:7" x14ac:dyDescent="0.25">
      <c r="G657" s="32"/>
    </row>
    <row r="658" spans="7:7" x14ac:dyDescent="0.25">
      <c r="G658" s="32"/>
    </row>
    <row r="659" spans="7:7" x14ac:dyDescent="0.25">
      <c r="G659" s="32"/>
    </row>
    <row r="660" spans="7:7" x14ac:dyDescent="0.25">
      <c r="G660" s="32"/>
    </row>
    <row r="661" spans="7:7" x14ac:dyDescent="0.25">
      <c r="G661" s="32"/>
    </row>
    <row r="662" spans="7:7" x14ac:dyDescent="0.25">
      <c r="G662" s="32"/>
    </row>
    <row r="663" spans="7:7" x14ac:dyDescent="0.25">
      <c r="G663" s="32"/>
    </row>
    <row r="664" spans="7:7" x14ac:dyDescent="0.25">
      <c r="G664" s="32"/>
    </row>
    <row r="665" spans="7:7" x14ac:dyDescent="0.25">
      <c r="G665" s="32"/>
    </row>
    <row r="666" spans="7:7" x14ac:dyDescent="0.25">
      <c r="G666" s="32"/>
    </row>
    <row r="667" spans="7:7" x14ac:dyDescent="0.25">
      <c r="G667" s="32"/>
    </row>
    <row r="668" spans="7:7" x14ac:dyDescent="0.25">
      <c r="G668" s="32"/>
    </row>
    <row r="669" spans="7:7" x14ac:dyDescent="0.25">
      <c r="G669" s="32"/>
    </row>
    <row r="670" spans="7:7" x14ac:dyDescent="0.25">
      <c r="G670" s="32"/>
    </row>
    <row r="671" spans="7:7" x14ac:dyDescent="0.25">
      <c r="G671" s="32"/>
    </row>
    <row r="672" spans="7:7" x14ac:dyDescent="0.25">
      <c r="G672" s="32"/>
    </row>
    <row r="673" spans="7:7" x14ac:dyDescent="0.25">
      <c r="G673" s="32"/>
    </row>
    <row r="674" spans="7:7" x14ac:dyDescent="0.25">
      <c r="G674" s="32"/>
    </row>
    <row r="675" spans="7:7" x14ac:dyDescent="0.25">
      <c r="G675" s="32"/>
    </row>
    <row r="676" spans="7:7" x14ac:dyDescent="0.25">
      <c r="G676" s="32"/>
    </row>
    <row r="677" spans="7:7" x14ac:dyDescent="0.25">
      <c r="G677" s="32"/>
    </row>
    <row r="678" spans="7:7" x14ac:dyDescent="0.25">
      <c r="G678" s="32"/>
    </row>
    <row r="679" spans="7:7" x14ac:dyDescent="0.25">
      <c r="G679" s="32"/>
    </row>
    <row r="680" spans="7:7" x14ac:dyDescent="0.25">
      <c r="G680" s="32"/>
    </row>
    <row r="681" spans="7:7" x14ac:dyDescent="0.25">
      <c r="G681" s="32"/>
    </row>
    <row r="682" spans="7:7" x14ac:dyDescent="0.25">
      <c r="G682" s="32"/>
    </row>
    <row r="683" spans="7:7" x14ac:dyDescent="0.25">
      <c r="G683" s="32"/>
    </row>
    <row r="684" spans="7:7" x14ac:dyDescent="0.25">
      <c r="G684" s="32"/>
    </row>
    <row r="685" spans="7:7" x14ac:dyDescent="0.25">
      <c r="G685" s="32"/>
    </row>
    <row r="686" spans="7:7" x14ac:dyDescent="0.25">
      <c r="G686" s="32"/>
    </row>
    <row r="687" spans="7:7" x14ac:dyDescent="0.25">
      <c r="G687" s="32"/>
    </row>
    <row r="688" spans="7:7" x14ac:dyDescent="0.25">
      <c r="G688" s="32"/>
    </row>
    <row r="689" spans="7:7" x14ac:dyDescent="0.25">
      <c r="G689" s="32"/>
    </row>
    <row r="690" spans="7:7" x14ac:dyDescent="0.25">
      <c r="G690" s="32"/>
    </row>
    <row r="691" spans="7:7" x14ac:dyDescent="0.25">
      <c r="G691" s="32"/>
    </row>
    <row r="692" spans="7:7" x14ac:dyDescent="0.25">
      <c r="G692" s="32"/>
    </row>
    <row r="693" spans="7:7" x14ac:dyDescent="0.25">
      <c r="G693" s="32"/>
    </row>
    <row r="694" spans="7:7" x14ac:dyDescent="0.25">
      <c r="G694" s="32"/>
    </row>
    <row r="695" spans="7:7" x14ac:dyDescent="0.25">
      <c r="G695" s="32"/>
    </row>
    <row r="696" spans="7:7" x14ac:dyDescent="0.25">
      <c r="G696" s="32"/>
    </row>
    <row r="697" spans="7:7" x14ac:dyDescent="0.25">
      <c r="G697" s="32"/>
    </row>
    <row r="698" spans="7:7" x14ac:dyDescent="0.25">
      <c r="G698" s="32"/>
    </row>
    <row r="699" spans="7:7" x14ac:dyDescent="0.25">
      <c r="G699" s="32"/>
    </row>
    <row r="700" spans="7:7" x14ac:dyDescent="0.25">
      <c r="G700" s="32"/>
    </row>
    <row r="701" spans="7:7" x14ac:dyDescent="0.25">
      <c r="G701" s="32"/>
    </row>
    <row r="702" spans="7:7" x14ac:dyDescent="0.25">
      <c r="G702" s="32"/>
    </row>
    <row r="703" spans="7:7" x14ac:dyDescent="0.25">
      <c r="G703" s="32"/>
    </row>
    <row r="704" spans="7:7" x14ac:dyDescent="0.25">
      <c r="G704" s="32"/>
    </row>
    <row r="705" spans="7:7" x14ac:dyDescent="0.25">
      <c r="G705" s="32"/>
    </row>
    <row r="706" spans="7:7" x14ac:dyDescent="0.25">
      <c r="G706" s="32"/>
    </row>
    <row r="707" spans="7:7" x14ac:dyDescent="0.25">
      <c r="G707" s="32"/>
    </row>
    <row r="708" spans="7:7" x14ac:dyDescent="0.25">
      <c r="G708" s="32"/>
    </row>
    <row r="709" spans="7:7" x14ac:dyDescent="0.25">
      <c r="G709" s="32"/>
    </row>
    <row r="710" spans="7:7" x14ac:dyDescent="0.25">
      <c r="G710" s="32"/>
    </row>
    <row r="711" spans="7:7" x14ac:dyDescent="0.25">
      <c r="G711" s="32"/>
    </row>
    <row r="712" spans="7:7" x14ac:dyDescent="0.25">
      <c r="G712" s="32"/>
    </row>
    <row r="713" spans="7:7" x14ac:dyDescent="0.25">
      <c r="G713" s="32"/>
    </row>
    <row r="714" spans="7:7" x14ac:dyDescent="0.25">
      <c r="G714" s="32"/>
    </row>
    <row r="715" spans="7:7" x14ac:dyDescent="0.25">
      <c r="G715" s="32"/>
    </row>
    <row r="716" spans="7:7" x14ac:dyDescent="0.25">
      <c r="G716" s="32"/>
    </row>
    <row r="717" spans="7:7" x14ac:dyDescent="0.25">
      <c r="G717" s="32"/>
    </row>
    <row r="718" spans="7:7" x14ac:dyDescent="0.25">
      <c r="G718" s="32"/>
    </row>
    <row r="719" spans="7:7" x14ac:dyDescent="0.25">
      <c r="G719" s="32"/>
    </row>
    <row r="720" spans="7:7" x14ac:dyDescent="0.25">
      <c r="G720" s="32"/>
    </row>
    <row r="721" spans="7:7" x14ac:dyDescent="0.25">
      <c r="G721" s="32"/>
    </row>
    <row r="722" spans="7:7" x14ac:dyDescent="0.25">
      <c r="G722" s="32"/>
    </row>
    <row r="723" spans="7:7" x14ac:dyDescent="0.25">
      <c r="G723" s="32"/>
    </row>
    <row r="724" spans="7:7" x14ac:dyDescent="0.25">
      <c r="G724" s="32"/>
    </row>
    <row r="725" spans="7:7" x14ac:dyDescent="0.25">
      <c r="G725" s="32"/>
    </row>
    <row r="726" spans="7:7" x14ac:dyDescent="0.25">
      <c r="G726" s="32"/>
    </row>
    <row r="727" spans="7:7" x14ac:dyDescent="0.25">
      <c r="G727" s="32"/>
    </row>
    <row r="728" spans="7:7" x14ac:dyDescent="0.25">
      <c r="G728" s="32"/>
    </row>
    <row r="729" spans="7:7" x14ac:dyDescent="0.25">
      <c r="G729" s="32"/>
    </row>
    <row r="730" spans="7:7" x14ac:dyDescent="0.25">
      <c r="G730" s="32"/>
    </row>
    <row r="731" spans="7:7" x14ac:dyDescent="0.25">
      <c r="G731" s="32"/>
    </row>
    <row r="732" spans="7:7" x14ac:dyDescent="0.25">
      <c r="G732" s="32"/>
    </row>
    <row r="733" spans="7:7" x14ac:dyDescent="0.25">
      <c r="G733" s="32"/>
    </row>
    <row r="734" spans="7:7" x14ac:dyDescent="0.25">
      <c r="G734" s="32"/>
    </row>
    <row r="735" spans="7:7" x14ac:dyDescent="0.25">
      <c r="G735" s="32"/>
    </row>
    <row r="736" spans="7:7" x14ac:dyDescent="0.25">
      <c r="G736" s="32"/>
    </row>
    <row r="737" spans="7:7" x14ac:dyDescent="0.25">
      <c r="G737" s="32"/>
    </row>
    <row r="738" spans="7:7" x14ac:dyDescent="0.25">
      <c r="G738" s="32"/>
    </row>
    <row r="739" spans="7:7" x14ac:dyDescent="0.25">
      <c r="G739" s="32"/>
    </row>
    <row r="740" spans="7:7" x14ac:dyDescent="0.25">
      <c r="G740" s="32"/>
    </row>
    <row r="741" spans="7:7" x14ac:dyDescent="0.25">
      <c r="G741" s="32"/>
    </row>
    <row r="742" spans="7:7" x14ac:dyDescent="0.25">
      <c r="G742" s="32"/>
    </row>
    <row r="743" spans="7:7" x14ac:dyDescent="0.25">
      <c r="G743" s="32"/>
    </row>
    <row r="744" spans="7:7" x14ac:dyDescent="0.25">
      <c r="G744" s="32"/>
    </row>
    <row r="745" spans="7:7" x14ac:dyDescent="0.25">
      <c r="G745" s="32"/>
    </row>
    <row r="746" spans="7:7" x14ac:dyDescent="0.25">
      <c r="G746" s="32"/>
    </row>
    <row r="747" spans="7:7" x14ac:dyDescent="0.25">
      <c r="G747" s="32"/>
    </row>
    <row r="748" spans="7:7" x14ac:dyDescent="0.25">
      <c r="G748" s="32"/>
    </row>
    <row r="749" spans="7:7" x14ac:dyDescent="0.25">
      <c r="G749" s="32"/>
    </row>
    <row r="750" spans="7:7" x14ac:dyDescent="0.25">
      <c r="G750" s="32"/>
    </row>
    <row r="751" spans="7:7" x14ac:dyDescent="0.25">
      <c r="G751" s="32"/>
    </row>
    <row r="752" spans="7:7" x14ac:dyDescent="0.25">
      <c r="G752" s="32"/>
    </row>
    <row r="753" spans="7:7" x14ac:dyDescent="0.25">
      <c r="G753" s="32"/>
    </row>
    <row r="754" spans="7:7" x14ac:dyDescent="0.25">
      <c r="G754" s="32"/>
    </row>
    <row r="755" spans="7:7" x14ac:dyDescent="0.25">
      <c r="G755" s="32"/>
    </row>
    <row r="756" spans="7:7" x14ac:dyDescent="0.25">
      <c r="G756" s="32"/>
    </row>
    <row r="757" spans="7:7" x14ac:dyDescent="0.25">
      <c r="G757" s="32"/>
    </row>
    <row r="758" spans="7:7" x14ac:dyDescent="0.25">
      <c r="G758" s="32"/>
    </row>
    <row r="759" spans="7:7" x14ac:dyDescent="0.25">
      <c r="G759" s="32"/>
    </row>
    <row r="760" spans="7:7" x14ac:dyDescent="0.25">
      <c r="G760" s="32"/>
    </row>
    <row r="761" spans="7:7" x14ac:dyDescent="0.25">
      <c r="G761" s="32"/>
    </row>
    <row r="762" spans="7:7" x14ac:dyDescent="0.25">
      <c r="G762" s="32"/>
    </row>
    <row r="763" spans="7:7" x14ac:dyDescent="0.25">
      <c r="G763" s="32"/>
    </row>
    <row r="764" spans="7:7" x14ac:dyDescent="0.25">
      <c r="G764" s="32"/>
    </row>
    <row r="765" spans="7:7" x14ac:dyDescent="0.25">
      <c r="G765" s="32"/>
    </row>
    <row r="766" spans="7:7" x14ac:dyDescent="0.25">
      <c r="G766" s="32"/>
    </row>
    <row r="767" spans="7:7" x14ac:dyDescent="0.25">
      <c r="G767" s="32"/>
    </row>
    <row r="768" spans="7:7" x14ac:dyDescent="0.25">
      <c r="G768" s="32"/>
    </row>
    <row r="769" spans="7:7" x14ac:dyDescent="0.25">
      <c r="G769" s="32"/>
    </row>
    <row r="770" spans="7:7" x14ac:dyDescent="0.25">
      <c r="G770" s="32"/>
    </row>
    <row r="771" spans="7:7" x14ac:dyDescent="0.25">
      <c r="G771" s="32"/>
    </row>
    <row r="772" spans="7:7" x14ac:dyDescent="0.25">
      <c r="G772" s="32"/>
    </row>
    <row r="773" spans="7:7" x14ac:dyDescent="0.25">
      <c r="G773" s="32"/>
    </row>
    <row r="774" spans="7:7" x14ac:dyDescent="0.25">
      <c r="G774" s="32"/>
    </row>
    <row r="775" spans="7:7" x14ac:dyDescent="0.25">
      <c r="G775" s="32"/>
    </row>
    <row r="776" spans="7:7" x14ac:dyDescent="0.25">
      <c r="G776" s="32"/>
    </row>
    <row r="777" spans="7:7" x14ac:dyDescent="0.25">
      <c r="G777" s="32"/>
    </row>
    <row r="778" spans="7:7" x14ac:dyDescent="0.25">
      <c r="G778" s="32"/>
    </row>
    <row r="779" spans="7:7" x14ac:dyDescent="0.25">
      <c r="G779" s="32"/>
    </row>
    <row r="780" spans="7:7" x14ac:dyDescent="0.25">
      <c r="G780" s="32"/>
    </row>
    <row r="781" spans="7:7" x14ac:dyDescent="0.25">
      <c r="G781" s="32"/>
    </row>
    <row r="782" spans="7:7" x14ac:dyDescent="0.25">
      <c r="G782" s="32"/>
    </row>
    <row r="783" spans="7:7" x14ac:dyDescent="0.25">
      <c r="G783" s="32"/>
    </row>
    <row r="784" spans="7:7" x14ac:dyDescent="0.25">
      <c r="G784" s="32"/>
    </row>
    <row r="785" spans="7:7" x14ac:dyDescent="0.25">
      <c r="G785" s="32"/>
    </row>
    <row r="786" spans="7:7" x14ac:dyDescent="0.25">
      <c r="G786" s="32"/>
    </row>
    <row r="787" spans="7:7" x14ac:dyDescent="0.25">
      <c r="G787" s="32"/>
    </row>
    <row r="788" spans="7:7" x14ac:dyDescent="0.25">
      <c r="G788" s="32"/>
    </row>
    <row r="789" spans="7:7" x14ac:dyDescent="0.25">
      <c r="G789" s="32"/>
    </row>
    <row r="790" spans="7:7" x14ac:dyDescent="0.25">
      <c r="G790" s="32"/>
    </row>
    <row r="791" spans="7:7" x14ac:dyDescent="0.25">
      <c r="G791" s="32"/>
    </row>
    <row r="792" spans="7:7" x14ac:dyDescent="0.25">
      <c r="G792" s="32"/>
    </row>
    <row r="793" spans="7:7" x14ac:dyDescent="0.25">
      <c r="G793" s="32"/>
    </row>
    <row r="794" spans="7:7" x14ac:dyDescent="0.25">
      <c r="G794" s="32"/>
    </row>
    <row r="795" spans="7:7" x14ac:dyDescent="0.25">
      <c r="G795" s="32"/>
    </row>
    <row r="796" spans="7:7" x14ac:dyDescent="0.25">
      <c r="G796" s="32"/>
    </row>
    <row r="797" spans="7:7" x14ac:dyDescent="0.25">
      <c r="G797" s="32"/>
    </row>
    <row r="798" spans="7:7" x14ac:dyDescent="0.25">
      <c r="G798" s="32"/>
    </row>
    <row r="799" spans="7:7" x14ac:dyDescent="0.25">
      <c r="G799" s="32"/>
    </row>
    <row r="800" spans="7:7" x14ac:dyDescent="0.25">
      <c r="G800" s="32"/>
    </row>
    <row r="801" spans="7:7" x14ac:dyDescent="0.25">
      <c r="G801" s="32"/>
    </row>
    <row r="802" spans="7:7" x14ac:dyDescent="0.25">
      <c r="G802" s="32"/>
    </row>
    <row r="803" spans="7:7" x14ac:dyDescent="0.25">
      <c r="G803" s="32"/>
    </row>
    <row r="804" spans="7:7" x14ac:dyDescent="0.25">
      <c r="G804" s="32"/>
    </row>
    <row r="805" spans="7:7" x14ac:dyDescent="0.25">
      <c r="G805" s="32"/>
    </row>
    <row r="806" spans="7:7" x14ac:dyDescent="0.25">
      <c r="G806" s="32"/>
    </row>
    <row r="807" spans="7:7" x14ac:dyDescent="0.25">
      <c r="G807" s="32"/>
    </row>
    <row r="808" spans="7:7" x14ac:dyDescent="0.25">
      <c r="G808" s="32"/>
    </row>
    <row r="809" spans="7:7" x14ac:dyDescent="0.25">
      <c r="G809" s="32"/>
    </row>
    <row r="810" spans="7:7" x14ac:dyDescent="0.25">
      <c r="G810" s="32"/>
    </row>
    <row r="811" spans="7:7" x14ac:dyDescent="0.25">
      <c r="G811" s="32"/>
    </row>
    <row r="812" spans="7:7" x14ac:dyDescent="0.25">
      <c r="G812" s="32"/>
    </row>
    <row r="813" spans="7:7" x14ac:dyDescent="0.25">
      <c r="G813" s="32"/>
    </row>
    <row r="814" spans="7:7" x14ac:dyDescent="0.25">
      <c r="G814" s="32"/>
    </row>
    <row r="815" spans="7:7" x14ac:dyDescent="0.25">
      <c r="G815" s="32"/>
    </row>
    <row r="816" spans="7:7" x14ac:dyDescent="0.25">
      <c r="G816" s="32"/>
    </row>
    <row r="817" spans="7:7" x14ac:dyDescent="0.25">
      <c r="G817" s="32"/>
    </row>
    <row r="818" spans="7:7" x14ac:dyDescent="0.25">
      <c r="G818" s="32"/>
    </row>
    <row r="819" spans="7:7" x14ac:dyDescent="0.25">
      <c r="G819" s="32"/>
    </row>
    <row r="820" spans="7:7" x14ac:dyDescent="0.25">
      <c r="G820" s="32"/>
    </row>
    <row r="821" spans="7:7" x14ac:dyDescent="0.25">
      <c r="G821" s="32"/>
    </row>
    <row r="822" spans="7:7" x14ac:dyDescent="0.25">
      <c r="G822" s="32"/>
    </row>
    <row r="823" spans="7:7" x14ac:dyDescent="0.25">
      <c r="G823" s="32"/>
    </row>
    <row r="824" spans="7:7" x14ac:dyDescent="0.25">
      <c r="G824" s="32"/>
    </row>
    <row r="825" spans="7:7" x14ac:dyDescent="0.25">
      <c r="G825" s="32"/>
    </row>
    <row r="826" spans="7:7" x14ac:dyDescent="0.25">
      <c r="G826" s="32"/>
    </row>
    <row r="827" spans="7:7" x14ac:dyDescent="0.25">
      <c r="G827" s="32"/>
    </row>
    <row r="828" spans="7:7" x14ac:dyDescent="0.25">
      <c r="G828" s="32"/>
    </row>
    <row r="829" spans="7:7" x14ac:dyDescent="0.25">
      <c r="G829" s="32"/>
    </row>
    <row r="830" spans="7:7" x14ac:dyDescent="0.25">
      <c r="G830" s="32"/>
    </row>
    <row r="831" spans="7:7" x14ac:dyDescent="0.25">
      <c r="G831" s="32"/>
    </row>
    <row r="832" spans="7:7" x14ac:dyDescent="0.25">
      <c r="G832" s="32"/>
    </row>
    <row r="833" spans="7:7" x14ac:dyDescent="0.25">
      <c r="G833" s="32"/>
    </row>
    <row r="834" spans="7:7" x14ac:dyDescent="0.25">
      <c r="G834" s="32"/>
    </row>
    <row r="835" spans="7:7" x14ac:dyDescent="0.25">
      <c r="G835" s="32"/>
    </row>
    <row r="836" spans="7:7" x14ac:dyDescent="0.25">
      <c r="G836" s="32"/>
    </row>
    <row r="837" spans="7:7" x14ac:dyDescent="0.25">
      <c r="G837" s="32"/>
    </row>
    <row r="838" spans="7:7" x14ac:dyDescent="0.25">
      <c r="G838" s="32"/>
    </row>
    <row r="839" spans="7:7" x14ac:dyDescent="0.25">
      <c r="G839" s="32"/>
    </row>
    <row r="840" spans="7:7" x14ac:dyDescent="0.25">
      <c r="G840" s="32"/>
    </row>
    <row r="841" spans="7:7" x14ac:dyDescent="0.25">
      <c r="G841" s="32"/>
    </row>
    <row r="842" spans="7:7" x14ac:dyDescent="0.25">
      <c r="G842" s="32"/>
    </row>
    <row r="843" spans="7:7" x14ac:dyDescent="0.25">
      <c r="G843" s="32"/>
    </row>
    <row r="844" spans="7:7" x14ac:dyDescent="0.25">
      <c r="G844" s="32"/>
    </row>
    <row r="845" spans="7:7" x14ac:dyDescent="0.25">
      <c r="G845" s="32"/>
    </row>
    <row r="846" spans="7:7" x14ac:dyDescent="0.25">
      <c r="G846" s="32"/>
    </row>
    <row r="847" spans="7:7" x14ac:dyDescent="0.25">
      <c r="G847" s="32"/>
    </row>
    <row r="848" spans="7:7" x14ac:dyDescent="0.25">
      <c r="G848" s="32"/>
    </row>
    <row r="849" spans="7:7" x14ac:dyDescent="0.25">
      <c r="G849" s="32"/>
    </row>
    <row r="850" spans="7:7" x14ac:dyDescent="0.25">
      <c r="G850" s="32"/>
    </row>
    <row r="851" spans="7:7" x14ac:dyDescent="0.25">
      <c r="G851" s="32"/>
    </row>
    <row r="852" spans="7:7" x14ac:dyDescent="0.25">
      <c r="G852" s="32"/>
    </row>
    <row r="853" spans="7:7" x14ac:dyDescent="0.25">
      <c r="G853" s="32"/>
    </row>
    <row r="854" spans="7:7" x14ac:dyDescent="0.25">
      <c r="G854" s="32"/>
    </row>
    <row r="855" spans="7:7" x14ac:dyDescent="0.25">
      <c r="G855" s="32"/>
    </row>
    <row r="856" spans="7:7" x14ac:dyDescent="0.25">
      <c r="G856" s="32"/>
    </row>
    <row r="857" spans="7:7" x14ac:dyDescent="0.25">
      <c r="G857" s="32"/>
    </row>
    <row r="858" spans="7:7" x14ac:dyDescent="0.25">
      <c r="G858" s="32"/>
    </row>
    <row r="859" spans="7:7" x14ac:dyDescent="0.25">
      <c r="G859" s="32"/>
    </row>
    <row r="860" spans="7:7" x14ac:dyDescent="0.25">
      <c r="G860" s="32"/>
    </row>
    <row r="861" spans="7:7" x14ac:dyDescent="0.25">
      <c r="G861" s="32"/>
    </row>
    <row r="862" spans="7:7" x14ac:dyDescent="0.25">
      <c r="G862" s="32"/>
    </row>
    <row r="863" spans="7:7" x14ac:dyDescent="0.25">
      <c r="G863" s="32"/>
    </row>
    <row r="864" spans="7:7" x14ac:dyDescent="0.25">
      <c r="G864" s="32"/>
    </row>
    <row r="865" spans="7:7" x14ac:dyDescent="0.25">
      <c r="G865" s="32"/>
    </row>
    <row r="866" spans="7:7" x14ac:dyDescent="0.25">
      <c r="G866" s="32"/>
    </row>
    <row r="867" spans="7:7" x14ac:dyDescent="0.25">
      <c r="G867" s="32"/>
    </row>
    <row r="868" spans="7:7" x14ac:dyDescent="0.25">
      <c r="G868" s="32"/>
    </row>
    <row r="869" spans="7:7" x14ac:dyDescent="0.25">
      <c r="G869" s="32"/>
    </row>
    <row r="870" spans="7:7" x14ac:dyDescent="0.25">
      <c r="G870" s="32"/>
    </row>
    <row r="871" spans="7:7" x14ac:dyDescent="0.25">
      <c r="G871" s="32"/>
    </row>
    <row r="872" spans="7:7" x14ac:dyDescent="0.25">
      <c r="G872" s="32"/>
    </row>
    <row r="873" spans="7:7" x14ac:dyDescent="0.25">
      <c r="G873" s="32"/>
    </row>
    <row r="874" spans="7:7" x14ac:dyDescent="0.25">
      <c r="G874" s="32"/>
    </row>
    <row r="875" spans="7:7" x14ac:dyDescent="0.25">
      <c r="G875" s="32"/>
    </row>
    <row r="876" spans="7:7" x14ac:dyDescent="0.25">
      <c r="G876" s="32"/>
    </row>
    <row r="877" spans="7:7" x14ac:dyDescent="0.25">
      <c r="G877" s="32"/>
    </row>
    <row r="878" spans="7:7" x14ac:dyDescent="0.25">
      <c r="G878" s="32"/>
    </row>
    <row r="879" spans="7:7" x14ac:dyDescent="0.25">
      <c r="G879" s="32"/>
    </row>
    <row r="880" spans="7:7" x14ac:dyDescent="0.25">
      <c r="G880" s="32"/>
    </row>
    <row r="881" spans="7:7" x14ac:dyDescent="0.25">
      <c r="G881" s="32"/>
    </row>
    <row r="882" spans="7:7" x14ac:dyDescent="0.25">
      <c r="G882" s="32"/>
    </row>
    <row r="883" spans="7:7" x14ac:dyDescent="0.25">
      <c r="G883" s="32"/>
    </row>
    <row r="884" spans="7:7" x14ac:dyDescent="0.25">
      <c r="G884" s="32"/>
    </row>
    <row r="885" spans="7:7" x14ac:dyDescent="0.25">
      <c r="G885" s="32"/>
    </row>
    <row r="886" spans="7:7" x14ac:dyDescent="0.25">
      <c r="G886" s="32"/>
    </row>
    <row r="887" spans="7:7" x14ac:dyDescent="0.25">
      <c r="G887" s="32"/>
    </row>
    <row r="888" spans="7:7" x14ac:dyDescent="0.25">
      <c r="G888" s="32"/>
    </row>
    <row r="889" spans="7:7" x14ac:dyDescent="0.25">
      <c r="G889" s="32"/>
    </row>
    <row r="890" spans="7:7" x14ac:dyDescent="0.25">
      <c r="G890" s="32"/>
    </row>
    <row r="891" spans="7:7" x14ac:dyDescent="0.25">
      <c r="G891" s="32"/>
    </row>
    <row r="892" spans="7:7" x14ac:dyDescent="0.25">
      <c r="G892" s="32"/>
    </row>
    <row r="893" spans="7:7" x14ac:dyDescent="0.25">
      <c r="G893" s="32"/>
    </row>
    <row r="894" spans="7:7" x14ac:dyDescent="0.25">
      <c r="G894" s="32"/>
    </row>
    <row r="895" spans="7:7" x14ac:dyDescent="0.25">
      <c r="G895" s="32"/>
    </row>
    <row r="896" spans="7:7" x14ac:dyDescent="0.25">
      <c r="G896" s="32"/>
    </row>
    <row r="897" spans="7:7" x14ac:dyDescent="0.25">
      <c r="G897" s="32"/>
    </row>
    <row r="898" spans="7:7" x14ac:dyDescent="0.25">
      <c r="G898" s="32"/>
    </row>
    <row r="899" spans="7:7" x14ac:dyDescent="0.25">
      <c r="G899" s="32"/>
    </row>
    <row r="900" spans="7:7" x14ac:dyDescent="0.25">
      <c r="G900" s="32"/>
    </row>
    <row r="901" spans="7:7" x14ac:dyDescent="0.25">
      <c r="G901" s="32"/>
    </row>
    <row r="902" spans="7:7" x14ac:dyDescent="0.25">
      <c r="G902" s="32"/>
    </row>
    <row r="903" spans="7:7" x14ac:dyDescent="0.25">
      <c r="G903" s="32"/>
    </row>
    <row r="904" spans="7:7" x14ac:dyDescent="0.25">
      <c r="G904" s="32"/>
    </row>
    <row r="905" spans="7:7" x14ac:dyDescent="0.25">
      <c r="G905" s="32"/>
    </row>
    <row r="906" spans="7:7" x14ac:dyDescent="0.25">
      <c r="G906" s="32"/>
    </row>
    <row r="907" spans="7:7" x14ac:dyDescent="0.25">
      <c r="G907" s="32"/>
    </row>
    <row r="908" spans="7:7" x14ac:dyDescent="0.25">
      <c r="G908" s="32"/>
    </row>
    <row r="909" spans="7:7" x14ac:dyDescent="0.25">
      <c r="G909" s="32"/>
    </row>
    <row r="910" spans="7:7" x14ac:dyDescent="0.25">
      <c r="G910" s="32"/>
    </row>
    <row r="911" spans="7:7" x14ac:dyDescent="0.25">
      <c r="G911" s="32"/>
    </row>
    <row r="912" spans="7:7" x14ac:dyDescent="0.25">
      <c r="G912" s="32"/>
    </row>
    <row r="913" spans="7:7" x14ac:dyDescent="0.25">
      <c r="G913" s="32"/>
    </row>
    <row r="914" spans="7:7" x14ac:dyDescent="0.25">
      <c r="G914" s="32"/>
    </row>
    <row r="915" spans="7:7" x14ac:dyDescent="0.25">
      <c r="G915" s="32"/>
    </row>
    <row r="916" spans="7:7" x14ac:dyDescent="0.25">
      <c r="G916" s="32"/>
    </row>
    <row r="917" spans="7:7" x14ac:dyDescent="0.25">
      <c r="G917" s="32"/>
    </row>
    <row r="918" spans="7:7" x14ac:dyDescent="0.25">
      <c r="G918" s="32"/>
    </row>
    <row r="919" spans="7:7" x14ac:dyDescent="0.25">
      <c r="G919" s="32"/>
    </row>
    <row r="920" spans="7:7" x14ac:dyDescent="0.25">
      <c r="G920" s="32"/>
    </row>
    <row r="921" spans="7:7" x14ac:dyDescent="0.25">
      <c r="G921" s="32"/>
    </row>
    <row r="922" spans="7:7" x14ac:dyDescent="0.25">
      <c r="G922" s="32"/>
    </row>
    <row r="923" spans="7:7" x14ac:dyDescent="0.25">
      <c r="G923" s="32"/>
    </row>
    <row r="924" spans="7:7" x14ac:dyDescent="0.25">
      <c r="G924" s="32"/>
    </row>
    <row r="925" spans="7:7" x14ac:dyDescent="0.25">
      <c r="G925" s="32"/>
    </row>
    <row r="926" spans="7:7" x14ac:dyDescent="0.25">
      <c r="G926" s="32"/>
    </row>
    <row r="927" spans="7:7" x14ac:dyDescent="0.25">
      <c r="G927" s="32"/>
    </row>
    <row r="928" spans="7:7" x14ac:dyDescent="0.25">
      <c r="G928" s="32"/>
    </row>
    <row r="929" spans="7:7" x14ac:dyDescent="0.25">
      <c r="G929" s="32"/>
    </row>
    <row r="930" spans="7:7" x14ac:dyDescent="0.25">
      <c r="G930" s="32"/>
    </row>
  </sheetData>
  <mergeCells count="2">
    <mergeCell ref="D2:E2"/>
    <mergeCell ref="F2:I2"/>
  </mergeCells>
  <dataValidations count="1">
    <dataValidation type="list" allowBlank="1" showInputMessage="1" showErrorMessage="1" sqref="F24" xr:uid="{C59AF0CA-22B1-45E8-A172-01B2D9DB3447}">
      <formula1>Edibles</formula1>
    </dataValidation>
  </dataValidations>
  <pageMargins left="0.25" right="0.25" top="0.75" bottom="0.75" header="0.3" footer="0.3"/>
  <pageSetup orientation="landscape"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F1460-EBE4-4148-8529-B2985ABA0D8B}">
  <dimension ref="A2:I932"/>
  <sheetViews>
    <sheetView tabSelected="1" zoomScaleNormal="100" zoomScaleSheetLayoutView="75" workbookViewId="0">
      <selection activeCell="A6" sqref="A6"/>
    </sheetView>
  </sheetViews>
  <sheetFormatPr defaultColWidth="10.54296875" defaultRowHeight="11.5" x14ac:dyDescent="0.25"/>
  <cols>
    <col min="1" max="1" width="16.81640625" style="1" bestFit="1" customWidth="1"/>
    <col min="2" max="2" width="17.26953125" style="1" customWidth="1"/>
    <col min="3" max="3" width="17.54296875" style="1" bestFit="1" customWidth="1"/>
    <col min="4" max="4" width="17" style="1" bestFit="1" customWidth="1"/>
    <col min="5" max="5" width="6.26953125" style="1" bestFit="1" customWidth="1"/>
    <col min="6" max="6" width="6.26953125" style="29" bestFit="1" customWidth="1"/>
    <col min="7" max="7" width="7.08984375" style="30" bestFit="1" customWidth="1"/>
    <col min="8" max="8" width="5.1796875" style="8" bestFit="1" customWidth="1"/>
    <col min="9" max="9" width="5.1796875" style="31" bestFit="1" customWidth="1"/>
    <col min="10" max="10" width="10.54296875" style="1"/>
    <col min="11" max="11" width="16.7265625" style="1" bestFit="1" customWidth="1"/>
    <col min="12" max="16384" width="10.54296875" style="1"/>
  </cols>
  <sheetData>
    <row r="2" spans="1:9" x14ac:dyDescent="0.25">
      <c r="D2" s="539" t="s">
        <v>1719</v>
      </c>
      <c r="E2" s="539"/>
      <c r="F2" s="525" t="str">
        <f>Individuals!F2</f>
        <v>Gus Day 3</v>
      </c>
      <c r="G2" s="526"/>
      <c r="H2" s="526"/>
      <c r="I2" s="526"/>
    </row>
    <row r="3" spans="1:9" x14ac:dyDescent="0.25">
      <c r="A3" s="476" t="s">
        <v>504</v>
      </c>
      <c r="B3" s="477" t="s">
        <v>1601</v>
      </c>
      <c r="C3" s="33"/>
      <c r="G3" s="32"/>
    </row>
    <row r="4" spans="1:9" x14ac:dyDescent="0.25">
      <c r="G4" s="32"/>
    </row>
    <row r="5" spans="1:9" s="34" customFormat="1" ht="12.5" x14ac:dyDescent="0.25">
      <c r="A5" s="477"/>
      <c r="B5" s="477"/>
      <c r="C5" s="477"/>
      <c r="D5" s="477"/>
      <c r="E5" s="478" t="s">
        <v>518</v>
      </c>
      <c r="F5" s="479"/>
      <c r="G5" s="479"/>
      <c r="H5" s="479"/>
      <c r="I5"/>
    </row>
    <row r="6" spans="1:9" s="35" customFormat="1" ht="34.5" x14ac:dyDescent="0.25">
      <c r="A6" s="480" t="s">
        <v>507</v>
      </c>
      <c r="B6" s="480" t="s">
        <v>1</v>
      </c>
      <c r="C6" s="480" t="s">
        <v>2</v>
      </c>
      <c r="D6" s="480" t="s">
        <v>508</v>
      </c>
      <c r="E6" s="481" t="s">
        <v>519</v>
      </c>
      <c r="F6" s="482" t="s">
        <v>520</v>
      </c>
      <c r="G6" s="482" t="s">
        <v>515</v>
      </c>
      <c r="H6" s="482" t="s">
        <v>516</v>
      </c>
      <c r="I6"/>
    </row>
    <row r="7" spans="1:9" ht="12.5" x14ac:dyDescent="0.25">
      <c r="A7" s="477" t="s">
        <v>1700</v>
      </c>
      <c r="B7" s="477" t="s">
        <v>196</v>
      </c>
      <c r="C7" s="477" t="s">
        <v>1827</v>
      </c>
      <c r="D7" s="477" t="s">
        <v>1635</v>
      </c>
      <c r="E7" s="483"/>
      <c r="F7" s="543">
        <v>11</v>
      </c>
      <c r="G7" s="484">
        <v>161.4</v>
      </c>
      <c r="H7" s="484">
        <v>161.4</v>
      </c>
      <c r="I7"/>
    </row>
    <row r="8" spans="1:9" ht="12.5" x14ac:dyDescent="0.25">
      <c r="A8" s="518" t="s">
        <v>549</v>
      </c>
      <c r="B8" s="477" t="s">
        <v>110</v>
      </c>
      <c r="C8" s="477" t="s">
        <v>1119</v>
      </c>
      <c r="D8" s="477" t="s">
        <v>1635</v>
      </c>
      <c r="E8" s="485">
        <v>2</v>
      </c>
      <c r="F8" s="544">
        <v>10</v>
      </c>
      <c r="G8" s="486">
        <v>149.99999999999997</v>
      </c>
      <c r="H8" s="486">
        <v>149.99999999999997</v>
      </c>
      <c r="I8"/>
    </row>
    <row r="9" spans="1:9" ht="12.5" x14ac:dyDescent="0.25">
      <c r="A9" s="519" t="s">
        <v>611</v>
      </c>
      <c r="B9" s="477" t="s">
        <v>494</v>
      </c>
      <c r="C9" s="477" t="s">
        <v>522</v>
      </c>
      <c r="D9" s="477" t="s">
        <v>1635</v>
      </c>
      <c r="E9" s="485"/>
      <c r="F9" s="544">
        <v>8</v>
      </c>
      <c r="G9" s="486">
        <v>97.2</v>
      </c>
      <c r="H9" s="486">
        <v>97.2</v>
      </c>
      <c r="I9"/>
    </row>
    <row r="10" spans="1:9" ht="12.5" x14ac:dyDescent="0.25">
      <c r="A10" s="477" t="s">
        <v>2240</v>
      </c>
      <c r="B10" s="477" t="s">
        <v>2248</v>
      </c>
      <c r="C10" s="477" t="s">
        <v>340</v>
      </c>
      <c r="D10" s="477" t="s">
        <v>1706</v>
      </c>
      <c r="E10" s="485"/>
      <c r="F10" s="544">
        <v>9</v>
      </c>
      <c r="G10" s="486">
        <v>89.300000000000011</v>
      </c>
      <c r="H10" s="486">
        <v>89.300000000000011</v>
      </c>
      <c r="I10"/>
    </row>
    <row r="11" spans="1:9" ht="12.5" x14ac:dyDescent="0.25">
      <c r="A11" s="477" t="s">
        <v>2245</v>
      </c>
      <c r="B11" s="477" t="s">
        <v>110</v>
      </c>
      <c r="C11" s="477" t="s">
        <v>2255</v>
      </c>
      <c r="D11" s="477" t="s">
        <v>1706</v>
      </c>
      <c r="E11" s="485"/>
      <c r="F11" s="544">
        <v>6</v>
      </c>
      <c r="G11" s="486">
        <v>89.3</v>
      </c>
      <c r="H11" s="486">
        <v>89.3</v>
      </c>
      <c r="I11"/>
    </row>
    <row r="12" spans="1:9" ht="12.5" x14ac:dyDescent="0.25">
      <c r="A12" s="477" t="s">
        <v>1807</v>
      </c>
      <c r="B12" s="477" t="s">
        <v>1253</v>
      </c>
      <c r="C12" s="477" t="s">
        <v>945</v>
      </c>
      <c r="D12" s="477" t="s">
        <v>1635</v>
      </c>
      <c r="E12" s="485"/>
      <c r="F12" s="544">
        <v>9</v>
      </c>
      <c r="G12" s="486">
        <v>75.960000000000008</v>
      </c>
      <c r="H12" s="486">
        <v>75.960000000000008</v>
      </c>
      <c r="I12"/>
    </row>
    <row r="13" spans="1:9" ht="12.5" x14ac:dyDescent="0.25">
      <c r="A13" s="477" t="s">
        <v>2241</v>
      </c>
      <c r="B13" s="477" t="s">
        <v>1966</v>
      </c>
      <c r="C13" s="477" t="s">
        <v>2249</v>
      </c>
      <c r="D13" s="477" t="s">
        <v>1706</v>
      </c>
      <c r="E13" s="485"/>
      <c r="F13" s="544">
        <v>6</v>
      </c>
      <c r="G13" s="486">
        <v>70.599999999999994</v>
      </c>
      <c r="H13" s="486">
        <v>70.599999999999994</v>
      </c>
      <c r="I13"/>
    </row>
    <row r="14" spans="1:9" ht="12.5" x14ac:dyDescent="0.25">
      <c r="A14" s="477" t="s">
        <v>2242</v>
      </c>
      <c r="B14" s="477" t="s">
        <v>2250</v>
      </c>
      <c r="C14" s="477" t="s">
        <v>2251</v>
      </c>
      <c r="D14" s="477" t="s">
        <v>1706</v>
      </c>
      <c r="E14" s="485">
        <v>4</v>
      </c>
      <c r="F14" s="544">
        <v>3</v>
      </c>
      <c r="G14" s="486">
        <v>43.800000000000004</v>
      </c>
      <c r="H14" s="486">
        <v>43.800000000000004</v>
      </c>
      <c r="I14"/>
    </row>
    <row r="15" spans="1:9" ht="12.5" x14ac:dyDescent="0.25">
      <c r="A15" s="477" t="s">
        <v>2243</v>
      </c>
      <c r="B15" s="477" t="s">
        <v>370</v>
      </c>
      <c r="C15" s="477" t="s">
        <v>2252</v>
      </c>
      <c r="D15" s="477" t="s">
        <v>1706</v>
      </c>
      <c r="E15" s="485"/>
      <c r="F15" s="544">
        <v>2</v>
      </c>
      <c r="G15" s="486">
        <v>36.400000000000006</v>
      </c>
      <c r="H15" s="486">
        <v>36.400000000000006</v>
      </c>
      <c r="I15"/>
    </row>
    <row r="16" spans="1:9" ht="12.5" x14ac:dyDescent="0.25">
      <c r="A16" s="477" t="s">
        <v>2239</v>
      </c>
      <c r="B16" s="477" t="s">
        <v>2246</v>
      </c>
      <c r="C16" s="477" t="s">
        <v>2247</v>
      </c>
      <c r="D16" s="477" t="s">
        <v>1706</v>
      </c>
      <c r="E16" s="485">
        <v>1</v>
      </c>
      <c r="F16" s="544">
        <v>2</v>
      </c>
      <c r="G16" s="486">
        <v>32.1</v>
      </c>
      <c r="H16" s="486">
        <v>32.1</v>
      </c>
      <c r="I16"/>
    </row>
    <row r="17" spans="1:9" ht="12.5" x14ac:dyDescent="0.25">
      <c r="A17" s="477" t="s">
        <v>938</v>
      </c>
      <c r="B17" s="477" t="s">
        <v>103</v>
      </c>
      <c r="C17" s="477" t="s">
        <v>260</v>
      </c>
      <c r="D17" s="477" t="s">
        <v>1635</v>
      </c>
      <c r="E17" s="485">
        <v>1</v>
      </c>
      <c r="F17" s="544">
        <v>4</v>
      </c>
      <c r="G17" s="486">
        <v>29.1</v>
      </c>
      <c r="H17" s="486">
        <v>29.1</v>
      </c>
      <c r="I17"/>
    </row>
    <row r="18" spans="1:9" s="47" customFormat="1" ht="12.5" x14ac:dyDescent="0.25">
      <c r="A18" s="477" t="s">
        <v>1397</v>
      </c>
      <c r="B18" s="477" t="s">
        <v>1156</v>
      </c>
      <c r="C18" s="477" t="s">
        <v>288</v>
      </c>
      <c r="D18" s="477" t="s">
        <v>1635</v>
      </c>
      <c r="E18" s="485"/>
      <c r="F18" s="544">
        <v>1</v>
      </c>
      <c r="G18" s="486">
        <v>15.9</v>
      </c>
      <c r="H18" s="486">
        <v>15.9</v>
      </c>
      <c r="I18"/>
    </row>
    <row r="19" spans="1:9" ht="12.5" x14ac:dyDescent="0.25">
      <c r="A19" s="477" t="s">
        <v>713</v>
      </c>
      <c r="B19" s="477" t="s">
        <v>503</v>
      </c>
      <c r="C19" s="477" t="s">
        <v>154</v>
      </c>
      <c r="D19" s="477" t="s">
        <v>1635</v>
      </c>
      <c r="E19" s="485"/>
      <c r="F19" s="544">
        <v>2</v>
      </c>
      <c r="G19" s="486">
        <v>12.1</v>
      </c>
      <c r="H19" s="486">
        <v>12.1</v>
      </c>
      <c r="I19"/>
    </row>
    <row r="20" spans="1:9" ht="12.5" x14ac:dyDescent="0.25">
      <c r="A20" s="477" t="s">
        <v>2244</v>
      </c>
      <c r="B20" s="477" t="s">
        <v>2253</v>
      </c>
      <c r="C20" s="477" t="s">
        <v>2254</v>
      </c>
      <c r="D20" s="477" t="s">
        <v>1706</v>
      </c>
      <c r="E20" s="485"/>
      <c r="F20" s="544">
        <v>3</v>
      </c>
      <c r="G20" s="486">
        <v>9.4600000000000009</v>
      </c>
      <c r="H20" s="486">
        <v>9.4600000000000009</v>
      </c>
      <c r="I20"/>
    </row>
    <row r="21" spans="1:9" ht="12.5" x14ac:dyDescent="0.25">
      <c r="A21" s="487" t="s">
        <v>514</v>
      </c>
      <c r="B21" s="487"/>
      <c r="C21" s="487"/>
      <c r="D21" s="487"/>
      <c r="E21" s="488">
        <v>8</v>
      </c>
      <c r="F21" s="545">
        <v>76</v>
      </c>
      <c r="G21" s="489">
        <v>912.61999999999989</v>
      </c>
      <c r="H21" s="489">
        <v>912.61999999999989</v>
      </c>
      <c r="I21"/>
    </row>
    <row r="22" spans="1:9" ht="13" thickBot="1" x14ac:dyDescent="0.3">
      <c r="A22"/>
      <c r="B22" s="258"/>
      <c r="C22" s="258"/>
      <c r="D22" s="258"/>
      <c r="E22"/>
      <c r="F22"/>
      <c r="G22"/>
      <c r="H22"/>
      <c r="I22"/>
    </row>
    <row r="23" spans="1:9" ht="13" thickTop="1" x14ac:dyDescent="0.25">
      <c r="A23" s="292" t="s">
        <v>1706</v>
      </c>
      <c r="B23" s="293">
        <v>33</v>
      </c>
      <c r="C23" s="285">
        <v>361.5</v>
      </c>
      <c r="D23" s="290"/>
      <c r="F23" s="1"/>
      <c r="G23"/>
      <c r="H23"/>
      <c r="I23"/>
    </row>
    <row r="24" spans="1:9" ht="13.5" thickBot="1" x14ac:dyDescent="0.35">
      <c r="A24" s="469" t="s">
        <v>1635</v>
      </c>
      <c r="B24" s="470">
        <v>46</v>
      </c>
      <c r="C24" s="465">
        <v>529.6</v>
      </c>
      <c r="D24" s="263"/>
      <c r="E24" s="263"/>
      <c r="F24" s="263"/>
      <c r="G24" s="265"/>
      <c r="H24" s="273"/>
      <c r="I24" s="274"/>
    </row>
    <row r="25" spans="1:9" ht="14" thickTop="1" thickBot="1" x14ac:dyDescent="0.35">
      <c r="A25" s="272"/>
      <c r="B25" s="273"/>
      <c r="C25" s="273"/>
      <c r="D25" s="273"/>
      <c r="E25" s="273"/>
      <c r="F25" s="273"/>
      <c r="G25" s="273"/>
      <c r="H25" s="273"/>
      <c r="I25" s="274"/>
    </row>
    <row r="26" spans="1:9" ht="13.5" thickBot="1" x14ac:dyDescent="0.35">
      <c r="A26" s="322" t="s">
        <v>1734</v>
      </c>
      <c r="B26" s="322" t="s">
        <v>110</v>
      </c>
      <c r="C26" s="322" t="s">
        <v>1119</v>
      </c>
      <c r="D26" s="322" t="s">
        <v>19</v>
      </c>
      <c r="E26" s="471">
        <v>11.2</v>
      </c>
      <c r="F26" s="53"/>
      <c r="G26" s="263"/>
      <c r="H26" s="272"/>
      <c r="I26" s="1"/>
    </row>
    <row r="27" spans="1:9" ht="13" thickBot="1" x14ac:dyDescent="0.3">
      <c r="A27" s="322" t="s">
        <v>1735</v>
      </c>
      <c r="B27" s="322" t="s">
        <v>494</v>
      </c>
      <c r="C27" s="322" t="s">
        <v>522</v>
      </c>
      <c r="D27" s="322" t="s">
        <v>1354</v>
      </c>
      <c r="E27" s="471">
        <v>25.7</v>
      </c>
      <c r="F27"/>
      <c r="G27"/>
      <c r="H27"/>
      <c r="I27" s="1"/>
    </row>
    <row r="28" spans="1:9" ht="13" thickBot="1" x14ac:dyDescent="0.3">
      <c r="A28" s="472" t="s">
        <v>1968</v>
      </c>
      <c r="B28" s="472" t="s">
        <v>110</v>
      </c>
      <c r="C28" s="472" t="s">
        <v>1119</v>
      </c>
      <c r="D28" s="472"/>
      <c r="E28" s="473">
        <v>12</v>
      </c>
      <c r="F28"/>
      <c r="G28"/>
      <c r="H28"/>
      <c r="I28" s="1"/>
    </row>
    <row r="29" spans="1:9" ht="12.5" x14ac:dyDescent="0.25">
      <c r="A29" s="266"/>
      <c r="B29"/>
      <c r="C29"/>
      <c r="D29"/>
      <c r="E29"/>
      <c r="F29"/>
      <c r="G29"/>
      <c r="H29"/>
      <c r="I29"/>
    </row>
    <row r="30" spans="1:9" ht="12.5" x14ac:dyDescent="0.25">
      <c r="A30"/>
      <c r="B30"/>
      <c r="C30"/>
      <c r="D30"/>
      <c r="E30"/>
      <c r="F30"/>
      <c r="G30"/>
      <c r="H30"/>
      <c r="I30"/>
    </row>
    <row r="31" spans="1:9" ht="12.5" x14ac:dyDescent="0.25">
      <c r="A31"/>
      <c r="B31"/>
      <c r="C31"/>
      <c r="D31"/>
      <c r="E31"/>
      <c r="F31"/>
      <c r="G31"/>
      <c r="H31"/>
      <c r="I31"/>
    </row>
    <row r="32" spans="1:9" ht="12.5" x14ac:dyDescent="0.25">
      <c r="A32"/>
      <c r="B32"/>
      <c r="C32"/>
      <c r="D32"/>
      <c r="E32"/>
      <c r="F32"/>
      <c r="G32"/>
      <c r="H32"/>
      <c r="I32"/>
    </row>
    <row r="33" spans="1:9" ht="12.5" x14ac:dyDescent="0.25">
      <c r="A33"/>
      <c r="B33"/>
      <c r="C33"/>
      <c r="D33"/>
      <c r="E33"/>
      <c r="F33"/>
      <c r="G33"/>
      <c r="H33"/>
      <c r="I33"/>
    </row>
    <row r="34" spans="1:9" ht="12.5" x14ac:dyDescent="0.25">
      <c r="A34"/>
      <c r="B34"/>
      <c r="C34"/>
      <c r="D34"/>
      <c r="E34"/>
      <c r="F34"/>
      <c r="G34"/>
      <c r="H34"/>
      <c r="I34"/>
    </row>
    <row r="35" spans="1:9" ht="12.5" x14ac:dyDescent="0.25">
      <c r="A35"/>
      <c r="B35"/>
      <c r="C35"/>
      <c r="D35"/>
      <c r="E35"/>
      <c r="F35"/>
      <c r="G35"/>
      <c r="H35"/>
      <c r="I35"/>
    </row>
    <row r="36" spans="1:9" ht="12.5" x14ac:dyDescent="0.25">
      <c r="A36"/>
      <c r="B36"/>
      <c r="C36"/>
      <c r="D36"/>
      <c r="E36"/>
      <c r="F36"/>
      <c r="G36"/>
      <c r="H36"/>
      <c r="I36"/>
    </row>
    <row r="37" spans="1:9" ht="12.5" x14ac:dyDescent="0.25">
      <c r="A37"/>
      <c r="B37"/>
      <c r="C37"/>
      <c r="D37"/>
      <c r="E37"/>
      <c r="F37"/>
      <c r="G37"/>
      <c r="H37"/>
      <c r="I37"/>
    </row>
    <row r="38" spans="1:9" ht="12.5" x14ac:dyDescent="0.25">
      <c r="A38"/>
      <c r="B38"/>
      <c r="C38"/>
      <c r="D38"/>
      <c r="E38"/>
      <c r="F38"/>
      <c r="G38"/>
      <c r="H38"/>
      <c r="I38"/>
    </row>
    <row r="39" spans="1:9" ht="12.5" x14ac:dyDescent="0.25">
      <c r="A39"/>
      <c r="B39"/>
      <c r="C39"/>
      <c r="D39"/>
      <c r="E39"/>
      <c r="F39"/>
      <c r="G39"/>
      <c r="H39"/>
      <c r="I39"/>
    </row>
    <row r="40" spans="1:9" ht="12.5" x14ac:dyDescent="0.25">
      <c r="A40"/>
      <c r="B40"/>
      <c r="C40"/>
      <c r="D40"/>
      <c r="E40"/>
      <c r="F40"/>
      <c r="G40"/>
      <c r="H40"/>
      <c r="I40"/>
    </row>
    <row r="41" spans="1:9" ht="12.5" x14ac:dyDescent="0.25">
      <c r="A41"/>
      <c r="B41"/>
      <c r="C41"/>
      <c r="D41"/>
      <c r="E41"/>
      <c r="F41"/>
      <c r="G41"/>
      <c r="H41"/>
      <c r="I41"/>
    </row>
    <row r="42" spans="1:9" ht="12.5" x14ac:dyDescent="0.25">
      <c r="A42"/>
      <c r="B42"/>
      <c r="C42"/>
      <c r="D42"/>
      <c r="E42"/>
      <c r="F42"/>
      <c r="G42"/>
      <c r="H42"/>
      <c r="I42"/>
    </row>
    <row r="43" spans="1:9" ht="12.5" x14ac:dyDescent="0.25">
      <c r="A43"/>
      <c r="B43"/>
      <c r="C43"/>
      <c r="D43"/>
      <c r="E43"/>
      <c r="F43"/>
      <c r="G43"/>
      <c r="H43"/>
      <c r="I43"/>
    </row>
    <row r="44" spans="1:9" ht="12.5" x14ac:dyDescent="0.25">
      <c r="A44"/>
      <c r="B44"/>
      <c r="C44"/>
      <c r="D44"/>
      <c r="E44"/>
      <c r="F44"/>
      <c r="G44"/>
      <c r="H44"/>
      <c r="I44"/>
    </row>
    <row r="45" spans="1:9" ht="12.5" x14ac:dyDescent="0.25">
      <c r="A45"/>
      <c r="B45"/>
      <c r="C45"/>
      <c r="D45"/>
      <c r="E45"/>
      <c r="F45"/>
      <c r="G45"/>
      <c r="H45"/>
      <c r="I45"/>
    </row>
    <row r="46" spans="1:9" ht="12.5" x14ac:dyDescent="0.25">
      <c r="A46"/>
      <c r="B46"/>
      <c r="C46"/>
      <c r="D46"/>
      <c r="E46"/>
      <c r="F46"/>
      <c r="G46"/>
      <c r="H46"/>
      <c r="I46"/>
    </row>
    <row r="47" spans="1:9" s="47" customFormat="1" ht="12.5" x14ac:dyDescent="0.25">
      <c r="A47"/>
      <c r="B47"/>
      <c r="C47"/>
      <c r="D47"/>
      <c r="E47"/>
      <c r="F47"/>
      <c r="G47"/>
      <c r="H47"/>
      <c r="I47"/>
    </row>
    <row r="48" spans="1:9" ht="12.5" x14ac:dyDescent="0.25">
      <c r="A48"/>
      <c r="B48"/>
      <c r="C48"/>
      <c r="D48"/>
      <c r="E48"/>
      <c r="F48"/>
      <c r="G48"/>
      <c r="H48"/>
      <c r="I48"/>
    </row>
    <row r="49" spans="1:9" ht="12.5" x14ac:dyDescent="0.25">
      <c r="A49"/>
      <c r="B49"/>
      <c r="C49"/>
      <c r="D49"/>
      <c r="E49"/>
      <c r="F49"/>
      <c r="G49"/>
      <c r="H49"/>
      <c r="I49"/>
    </row>
    <row r="50" spans="1:9" ht="12.5" x14ac:dyDescent="0.25">
      <c r="A50"/>
      <c r="B50"/>
      <c r="C50"/>
      <c r="D50"/>
      <c r="E50"/>
      <c r="F50"/>
      <c r="G50"/>
      <c r="H50"/>
      <c r="I50"/>
    </row>
    <row r="51" spans="1:9" ht="12.5" x14ac:dyDescent="0.25">
      <c r="A51"/>
      <c r="B51"/>
      <c r="C51"/>
      <c r="D51"/>
      <c r="E51"/>
      <c r="F51"/>
      <c r="G51"/>
      <c r="H51"/>
      <c r="I51"/>
    </row>
    <row r="52" spans="1:9" ht="12.5" x14ac:dyDescent="0.25">
      <c r="A52"/>
      <c r="B52"/>
      <c r="C52"/>
      <c r="D52"/>
      <c r="E52"/>
      <c r="F52"/>
      <c r="G52"/>
      <c r="H52"/>
      <c r="I52"/>
    </row>
    <row r="53" spans="1:9" ht="12.5" x14ac:dyDescent="0.25">
      <c r="A53"/>
      <c r="B53"/>
      <c r="C53"/>
      <c r="D53"/>
      <c r="E53"/>
      <c r="F53"/>
      <c r="G53"/>
      <c r="H53"/>
      <c r="I53"/>
    </row>
    <row r="54" spans="1:9" ht="12.5" x14ac:dyDescent="0.25">
      <c r="A54"/>
      <c r="B54"/>
      <c r="C54"/>
      <c r="D54"/>
      <c r="E54"/>
      <c r="F54"/>
      <c r="G54"/>
      <c r="H54"/>
      <c r="I54"/>
    </row>
    <row r="55" spans="1:9" ht="12.5" x14ac:dyDescent="0.25">
      <c r="A55"/>
      <c r="B55"/>
      <c r="C55"/>
      <c r="D55"/>
      <c r="E55"/>
      <c r="F55"/>
      <c r="G55"/>
      <c r="H55"/>
      <c r="I55"/>
    </row>
    <row r="56" spans="1:9" ht="12.5" x14ac:dyDescent="0.25">
      <c r="A56"/>
      <c r="B56"/>
      <c r="C56"/>
      <c r="D56"/>
      <c r="E56"/>
      <c r="F56"/>
      <c r="G56"/>
      <c r="H56"/>
      <c r="I56"/>
    </row>
    <row r="57" spans="1:9" ht="12.5" x14ac:dyDescent="0.25">
      <c r="A57"/>
      <c r="B57"/>
      <c r="C57"/>
      <c r="D57"/>
      <c r="E57"/>
      <c r="F57"/>
      <c r="G57"/>
      <c r="H57"/>
      <c r="I57"/>
    </row>
    <row r="58" spans="1:9" ht="12.5" x14ac:dyDescent="0.25">
      <c r="A58"/>
      <c r="B58"/>
      <c r="C58"/>
      <c r="D58"/>
      <c r="E58"/>
      <c r="F58"/>
      <c r="G58"/>
      <c r="H58"/>
      <c r="I58"/>
    </row>
    <row r="59" spans="1:9" ht="12.5" x14ac:dyDescent="0.25">
      <c r="A59"/>
      <c r="B59"/>
      <c r="C59"/>
      <c r="D59"/>
      <c r="E59"/>
      <c r="F59"/>
      <c r="G59"/>
      <c r="H59"/>
      <c r="I59"/>
    </row>
    <row r="60" spans="1:9" ht="12.75" customHeight="1" x14ac:dyDescent="0.25">
      <c r="A60"/>
      <c r="B60"/>
      <c r="C60"/>
      <c r="D60"/>
      <c r="E60"/>
      <c r="F60"/>
      <c r="G60"/>
      <c r="H60"/>
      <c r="I60"/>
    </row>
    <row r="61" spans="1:9" ht="12.5" x14ac:dyDescent="0.25">
      <c r="A61"/>
      <c r="B61"/>
      <c r="C61"/>
      <c r="D61"/>
      <c r="E61"/>
      <c r="F61"/>
      <c r="G61"/>
      <c r="H61"/>
      <c r="I61"/>
    </row>
    <row r="62" spans="1:9" ht="12.5" x14ac:dyDescent="0.25">
      <c r="A62"/>
      <c r="B62"/>
      <c r="C62"/>
      <c r="D62"/>
      <c r="E62"/>
      <c r="F62"/>
      <c r="G62"/>
      <c r="H62"/>
      <c r="I62"/>
    </row>
    <row r="63" spans="1:9" ht="12.5" x14ac:dyDescent="0.25">
      <c r="A63"/>
      <c r="B63"/>
      <c r="C63"/>
      <c r="D63"/>
      <c r="E63"/>
      <c r="F63"/>
      <c r="G63"/>
      <c r="H63"/>
      <c r="I63"/>
    </row>
    <row r="64" spans="1:9" ht="12.5" x14ac:dyDescent="0.25">
      <c r="A64"/>
      <c r="B64"/>
      <c r="C64"/>
      <c r="D64"/>
      <c r="E64"/>
      <c r="F64"/>
      <c r="G64"/>
      <c r="H64"/>
      <c r="I64"/>
    </row>
    <row r="65" spans="1:9" ht="12.5" x14ac:dyDescent="0.25">
      <c r="A65"/>
      <c r="B65"/>
      <c r="C65"/>
      <c r="D65"/>
      <c r="E65"/>
      <c r="F65"/>
      <c r="G65"/>
      <c r="H65"/>
      <c r="I65"/>
    </row>
    <row r="66" spans="1:9" ht="12.5" x14ac:dyDescent="0.25">
      <c r="A66"/>
      <c r="B66"/>
      <c r="C66"/>
      <c r="D66"/>
      <c r="E66"/>
      <c r="F66"/>
      <c r="G66"/>
      <c r="H66"/>
      <c r="I66"/>
    </row>
    <row r="67" spans="1:9" ht="12.5" x14ac:dyDescent="0.25">
      <c r="A67"/>
      <c r="B67"/>
      <c r="C67"/>
      <c r="D67"/>
      <c r="E67"/>
      <c r="F67"/>
      <c r="G67"/>
      <c r="H67"/>
      <c r="I67"/>
    </row>
    <row r="68" spans="1:9" ht="12.5" x14ac:dyDescent="0.25">
      <c r="A68"/>
      <c r="B68"/>
      <c r="C68"/>
      <c r="D68"/>
      <c r="E68"/>
      <c r="F68"/>
      <c r="G68"/>
      <c r="H68"/>
      <c r="I68"/>
    </row>
    <row r="69" spans="1:9" ht="12.5" x14ac:dyDescent="0.25">
      <c r="A69"/>
      <c r="B69"/>
      <c r="C69"/>
      <c r="D69"/>
      <c r="E69"/>
      <c r="F69"/>
      <c r="G69"/>
      <c r="H69"/>
      <c r="I69"/>
    </row>
    <row r="70" spans="1:9" ht="12.5" x14ac:dyDescent="0.25">
      <c r="A70"/>
      <c r="B70"/>
      <c r="C70"/>
      <c r="D70"/>
      <c r="E70"/>
      <c r="F70"/>
      <c r="G70"/>
      <c r="H70"/>
      <c r="I70"/>
    </row>
    <row r="71" spans="1:9" ht="12.5" x14ac:dyDescent="0.25">
      <c r="A71"/>
      <c r="B71"/>
      <c r="C71"/>
      <c r="D71"/>
      <c r="E71"/>
      <c r="F71"/>
      <c r="G71"/>
      <c r="H71"/>
      <c r="I71"/>
    </row>
    <row r="72" spans="1:9" ht="12.5" x14ac:dyDescent="0.25">
      <c r="A72"/>
      <c r="B72"/>
      <c r="C72"/>
      <c r="D72"/>
      <c r="E72"/>
      <c r="F72"/>
      <c r="G72"/>
      <c r="H72"/>
      <c r="I72"/>
    </row>
    <row r="73" spans="1:9" ht="12.5" x14ac:dyDescent="0.25">
      <c r="A73"/>
      <c r="B73"/>
      <c r="C73"/>
      <c r="D73"/>
      <c r="E73"/>
      <c r="F73"/>
      <c r="G73"/>
      <c r="H73"/>
      <c r="I73"/>
    </row>
    <row r="74" spans="1:9" ht="12.5" x14ac:dyDescent="0.25">
      <c r="A74"/>
      <c r="B74"/>
      <c r="C74"/>
      <c r="D74"/>
      <c r="E74"/>
      <c r="F74"/>
      <c r="G74"/>
      <c r="H74"/>
      <c r="I74"/>
    </row>
    <row r="75" spans="1:9" ht="12.5" x14ac:dyDescent="0.25">
      <c r="A75"/>
      <c r="B75"/>
      <c r="C75"/>
      <c r="D75"/>
      <c r="E75"/>
      <c r="F75"/>
      <c r="G75"/>
      <c r="H75"/>
      <c r="I75"/>
    </row>
    <row r="76" spans="1:9" ht="12.5" x14ac:dyDescent="0.25">
      <c r="A76"/>
      <c r="B76"/>
      <c r="C76"/>
      <c r="D76"/>
      <c r="E76"/>
      <c r="F76"/>
      <c r="G76"/>
      <c r="H76"/>
      <c r="I76"/>
    </row>
    <row r="77" spans="1:9" ht="12.5" x14ac:dyDescent="0.25">
      <c r="A77"/>
      <c r="B77"/>
      <c r="C77"/>
      <c r="D77"/>
      <c r="E77"/>
      <c r="F77"/>
      <c r="G77"/>
      <c r="H77"/>
      <c r="I77"/>
    </row>
    <row r="78" spans="1:9" ht="12.5" x14ac:dyDescent="0.25">
      <c r="A78"/>
      <c r="B78"/>
      <c r="C78"/>
      <c r="D78"/>
      <c r="E78"/>
      <c r="F78"/>
      <c r="G78"/>
      <c r="H78"/>
      <c r="I78"/>
    </row>
    <row r="79" spans="1:9" ht="12.5" x14ac:dyDescent="0.25">
      <c r="A79"/>
      <c r="B79"/>
      <c r="C79"/>
      <c r="D79"/>
      <c r="E79"/>
      <c r="F79"/>
      <c r="G79"/>
      <c r="H79"/>
      <c r="I79"/>
    </row>
    <row r="80" spans="1:9" ht="12.5" x14ac:dyDescent="0.25">
      <c r="A80"/>
      <c r="B80"/>
      <c r="C80"/>
      <c r="D80"/>
      <c r="E80"/>
      <c r="F80"/>
      <c r="G80"/>
      <c r="H80"/>
      <c r="I80"/>
    </row>
    <row r="81" spans="1:9" ht="12.5" x14ac:dyDescent="0.25">
      <c r="A81"/>
      <c r="B81"/>
      <c r="C81"/>
      <c r="D81"/>
      <c r="E81"/>
      <c r="F81"/>
      <c r="G81"/>
      <c r="H81"/>
      <c r="I81"/>
    </row>
    <row r="82" spans="1:9" ht="12.5" x14ac:dyDescent="0.25">
      <c r="A82"/>
      <c r="B82"/>
      <c r="C82"/>
      <c r="D82"/>
      <c r="E82"/>
      <c r="F82"/>
      <c r="G82"/>
      <c r="H82"/>
      <c r="I82"/>
    </row>
    <row r="83" spans="1:9" ht="12.5" x14ac:dyDescent="0.25">
      <c r="A83"/>
      <c r="B83"/>
      <c r="C83"/>
      <c r="D83"/>
      <c r="E83"/>
      <c r="F83"/>
      <c r="G83"/>
      <c r="H83"/>
      <c r="I83"/>
    </row>
    <row r="84" spans="1:9" ht="12.5" x14ac:dyDescent="0.25">
      <c r="A84"/>
      <c r="B84"/>
      <c r="C84"/>
      <c r="D84"/>
      <c r="E84"/>
      <c r="F84"/>
      <c r="G84"/>
      <c r="H84"/>
      <c r="I84"/>
    </row>
    <row r="85" spans="1:9" ht="12.5" x14ac:dyDescent="0.25">
      <c r="A85"/>
      <c r="B85"/>
      <c r="C85"/>
      <c r="D85"/>
      <c r="E85"/>
      <c r="F85"/>
      <c r="G85"/>
      <c r="H85"/>
      <c r="I85"/>
    </row>
    <row r="86" spans="1:9" ht="12.5" x14ac:dyDescent="0.25">
      <c r="A86"/>
      <c r="B86"/>
      <c r="C86"/>
      <c r="D86"/>
      <c r="E86"/>
      <c r="F86"/>
      <c r="G86"/>
      <c r="H86"/>
      <c r="I86"/>
    </row>
    <row r="87" spans="1:9" ht="12.5" x14ac:dyDescent="0.25">
      <c r="A87"/>
      <c r="B87"/>
      <c r="C87"/>
      <c r="D87"/>
      <c r="E87"/>
      <c r="F87"/>
      <c r="G87"/>
      <c r="H87"/>
      <c r="I87"/>
    </row>
    <row r="88" spans="1:9" ht="12.5" x14ac:dyDescent="0.25">
      <c r="A88"/>
      <c r="B88"/>
      <c r="C88"/>
      <c r="D88"/>
      <c r="E88"/>
      <c r="F88"/>
      <c r="G88"/>
      <c r="H88"/>
      <c r="I88"/>
    </row>
    <row r="89" spans="1:9" ht="12.5" x14ac:dyDescent="0.25">
      <c r="A89"/>
      <c r="B89"/>
      <c r="C89"/>
      <c r="D89"/>
      <c r="E89"/>
      <c r="F89"/>
      <c r="G89"/>
      <c r="H89"/>
      <c r="I89"/>
    </row>
    <row r="90" spans="1:9" ht="12.5" x14ac:dyDescent="0.25">
      <c r="A90"/>
      <c r="B90"/>
      <c r="C90"/>
      <c r="D90"/>
      <c r="E90"/>
      <c r="F90"/>
      <c r="G90"/>
      <c r="H90"/>
      <c r="I90"/>
    </row>
    <row r="91" spans="1:9" ht="12.5" x14ac:dyDescent="0.25">
      <c r="A91"/>
      <c r="B91"/>
      <c r="C91"/>
      <c r="D91"/>
      <c r="E91"/>
      <c r="F91"/>
      <c r="G91"/>
      <c r="H91"/>
      <c r="I91"/>
    </row>
    <row r="92" spans="1:9" ht="12.5" x14ac:dyDescent="0.25">
      <c r="A92"/>
      <c r="B92"/>
      <c r="C92"/>
      <c r="D92"/>
      <c r="E92"/>
      <c r="F92"/>
      <c r="G92"/>
      <c r="H92"/>
      <c r="I92"/>
    </row>
    <row r="93" spans="1:9" ht="12.5" x14ac:dyDescent="0.25">
      <c r="A93"/>
      <c r="B93"/>
      <c r="C93"/>
      <c r="D93"/>
      <c r="E93"/>
      <c r="F93"/>
      <c r="G93"/>
      <c r="H93"/>
      <c r="I93"/>
    </row>
    <row r="94" spans="1:9" ht="12.5" x14ac:dyDescent="0.25">
      <c r="A94"/>
      <c r="B94"/>
      <c r="C94"/>
      <c r="D94"/>
      <c r="E94"/>
      <c r="F94"/>
      <c r="G94"/>
      <c r="H94"/>
      <c r="I94"/>
    </row>
    <row r="95" spans="1:9" ht="12.5" x14ac:dyDescent="0.25">
      <c r="A95"/>
      <c r="B95"/>
      <c r="C95"/>
      <c r="D95"/>
      <c r="E95"/>
      <c r="F95"/>
      <c r="G95"/>
      <c r="H95"/>
      <c r="I95"/>
    </row>
    <row r="96" spans="1:9" ht="12.5" x14ac:dyDescent="0.25">
      <c r="A96"/>
      <c r="B96"/>
      <c r="C96"/>
      <c r="D96"/>
      <c r="E96"/>
      <c r="F96"/>
      <c r="G96"/>
      <c r="H96"/>
      <c r="I96"/>
    </row>
    <row r="97" spans="1:9" ht="12.5" x14ac:dyDescent="0.25">
      <c r="A97"/>
      <c r="B97"/>
      <c r="C97"/>
      <c r="D97"/>
      <c r="E97"/>
      <c r="F97"/>
      <c r="G97"/>
      <c r="H97"/>
      <c r="I97"/>
    </row>
    <row r="98" spans="1:9" ht="12.5" x14ac:dyDescent="0.25">
      <c r="A98"/>
      <c r="B98"/>
      <c r="C98"/>
      <c r="D98"/>
      <c r="E98"/>
      <c r="F98"/>
      <c r="G98"/>
      <c r="H98"/>
      <c r="I98"/>
    </row>
    <row r="99" spans="1:9" ht="12.5" x14ac:dyDescent="0.25">
      <c r="A99"/>
      <c r="B99"/>
      <c r="C99"/>
      <c r="D99"/>
      <c r="E99"/>
      <c r="F99"/>
      <c r="G99"/>
      <c r="H99"/>
      <c r="I99"/>
    </row>
    <row r="100" spans="1:9" ht="12.5" x14ac:dyDescent="0.25">
      <c r="A100"/>
      <c r="B100"/>
      <c r="C100"/>
      <c r="D100"/>
      <c r="E100"/>
      <c r="F100"/>
      <c r="G100"/>
      <c r="H100"/>
      <c r="I100"/>
    </row>
    <row r="101" spans="1:9" ht="12.5" x14ac:dyDescent="0.25">
      <c r="A101"/>
      <c r="B101"/>
      <c r="C101"/>
      <c r="D101"/>
      <c r="E101"/>
      <c r="F101"/>
      <c r="G101"/>
      <c r="H101"/>
      <c r="I101"/>
    </row>
    <row r="102" spans="1:9" ht="12.5" x14ac:dyDescent="0.25">
      <c r="A102"/>
      <c r="B102"/>
      <c r="C102"/>
      <c r="D102"/>
      <c r="E102"/>
      <c r="F102"/>
      <c r="G102"/>
      <c r="H102"/>
      <c r="I102"/>
    </row>
    <row r="103" spans="1:9" ht="12.5" x14ac:dyDescent="0.25">
      <c r="A103"/>
      <c r="B103"/>
      <c r="C103"/>
      <c r="D103"/>
      <c r="E103"/>
      <c r="F103"/>
      <c r="G103"/>
      <c r="H103"/>
      <c r="I103"/>
    </row>
    <row r="104" spans="1:9" ht="12.5" x14ac:dyDescent="0.25">
      <c r="A104"/>
      <c r="B104"/>
      <c r="C104"/>
      <c r="D104"/>
      <c r="E104"/>
      <c r="F104"/>
      <c r="G104"/>
      <c r="H104"/>
      <c r="I104"/>
    </row>
    <row r="105" spans="1:9" ht="12.5" x14ac:dyDescent="0.25">
      <c r="A105"/>
      <c r="B105"/>
      <c r="C105"/>
      <c r="D105"/>
      <c r="E105"/>
      <c r="F105"/>
      <c r="G105"/>
      <c r="H105"/>
      <c r="I105"/>
    </row>
    <row r="106" spans="1:9" ht="12.5" x14ac:dyDescent="0.25">
      <c r="A106"/>
      <c r="B106"/>
      <c r="C106"/>
      <c r="D106"/>
      <c r="E106"/>
      <c r="F106"/>
      <c r="G106"/>
      <c r="H106"/>
      <c r="I106"/>
    </row>
    <row r="107" spans="1:9" ht="12.5" x14ac:dyDescent="0.25">
      <c r="A107"/>
      <c r="B107"/>
      <c r="C107"/>
      <c r="D107"/>
      <c r="E107"/>
      <c r="F107"/>
      <c r="G107"/>
      <c r="H107"/>
      <c r="I107"/>
    </row>
    <row r="108" spans="1:9" ht="12.5" x14ac:dyDescent="0.25">
      <c r="A108"/>
      <c r="B108"/>
      <c r="C108"/>
      <c r="D108"/>
      <c r="E108"/>
      <c r="F108"/>
      <c r="G108"/>
      <c r="H108"/>
      <c r="I108"/>
    </row>
    <row r="109" spans="1:9" ht="12.5" x14ac:dyDescent="0.25">
      <c r="A109"/>
      <c r="B109"/>
      <c r="C109"/>
      <c r="D109"/>
      <c r="E109"/>
      <c r="F109"/>
      <c r="G109"/>
      <c r="H109"/>
      <c r="I109"/>
    </row>
    <row r="110" spans="1:9" ht="12.5" x14ac:dyDescent="0.25">
      <c r="A110"/>
      <c r="B110"/>
      <c r="C110"/>
      <c r="D110"/>
      <c r="E110"/>
      <c r="F110"/>
      <c r="G110"/>
      <c r="H110"/>
      <c r="I110"/>
    </row>
    <row r="111" spans="1:9" ht="12.5" x14ac:dyDescent="0.25">
      <c r="A111"/>
      <c r="B111"/>
      <c r="C111"/>
      <c r="D111"/>
      <c r="E111"/>
      <c r="F111"/>
      <c r="G111"/>
      <c r="H111"/>
      <c r="I111"/>
    </row>
    <row r="112" spans="1:9" ht="12.5" x14ac:dyDescent="0.25">
      <c r="A112"/>
      <c r="B112"/>
      <c r="C112"/>
      <c r="D112"/>
      <c r="E112"/>
      <c r="F112"/>
      <c r="G112"/>
      <c r="H112"/>
      <c r="I112"/>
    </row>
    <row r="113" spans="1:9" ht="12.5" x14ac:dyDescent="0.25">
      <c r="A113"/>
      <c r="B113"/>
      <c r="C113"/>
      <c r="D113"/>
      <c r="E113"/>
      <c r="F113"/>
      <c r="G113"/>
      <c r="H113"/>
      <c r="I113"/>
    </row>
    <row r="114" spans="1:9" ht="12.5" x14ac:dyDescent="0.25">
      <c r="A114"/>
      <c r="B114"/>
      <c r="C114"/>
      <c r="D114"/>
      <c r="E114"/>
      <c r="F114"/>
      <c r="G114"/>
      <c r="H114"/>
      <c r="I114"/>
    </row>
    <row r="115" spans="1:9" ht="12.5" x14ac:dyDescent="0.25">
      <c r="A115"/>
      <c r="B115"/>
      <c r="C115"/>
      <c r="D115"/>
      <c r="E115"/>
      <c r="F115"/>
      <c r="G115"/>
      <c r="H115"/>
      <c r="I115"/>
    </row>
    <row r="116" spans="1:9" ht="12.5" x14ac:dyDescent="0.25">
      <c r="A116"/>
      <c r="B116"/>
      <c r="C116"/>
      <c r="D116"/>
      <c r="E116"/>
      <c r="F116"/>
      <c r="G116"/>
      <c r="H116"/>
      <c r="I116"/>
    </row>
    <row r="117" spans="1:9" ht="12.5" x14ac:dyDescent="0.25">
      <c r="A117"/>
      <c r="B117"/>
      <c r="C117"/>
      <c r="D117"/>
      <c r="E117"/>
      <c r="F117"/>
      <c r="G117"/>
      <c r="H117"/>
      <c r="I117"/>
    </row>
    <row r="118" spans="1:9" ht="12.5" x14ac:dyDescent="0.25">
      <c r="A118"/>
      <c r="B118"/>
      <c r="C118"/>
      <c r="D118"/>
      <c r="E118"/>
      <c r="F118"/>
      <c r="G118"/>
      <c r="H118"/>
      <c r="I118"/>
    </row>
    <row r="119" spans="1:9" ht="12.5" x14ac:dyDescent="0.25">
      <c r="A119"/>
      <c r="B119"/>
      <c r="C119"/>
      <c r="D119"/>
      <c r="E119"/>
      <c r="F119"/>
      <c r="G119"/>
      <c r="H119"/>
      <c r="I119"/>
    </row>
    <row r="120" spans="1:9" ht="12.5" x14ac:dyDescent="0.25">
      <c r="A120"/>
      <c r="B120"/>
      <c r="C120"/>
      <c r="D120"/>
      <c r="E120"/>
      <c r="F120"/>
      <c r="G120"/>
      <c r="H120"/>
      <c r="I120"/>
    </row>
    <row r="121" spans="1:9" ht="12.5" x14ac:dyDescent="0.25">
      <c r="A121"/>
      <c r="B121"/>
      <c r="C121"/>
      <c r="D121"/>
      <c r="E121"/>
      <c r="F121"/>
      <c r="G121"/>
      <c r="H121"/>
      <c r="I121"/>
    </row>
    <row r="122" spans="1:9" ht="12.5" x14ac:dyDescent="0.25">
      <c r="A122"/>
      <c r="B122"/>
      <c r="C122"/>
      <c r="D122"/>
      <c r="E122"/>
      <c r="F122"/>
      <c r="G122"/>
      <c r="H122"/>
      <c r="I122"/>
    </row>
    <row r="123" spans="1:9" ht="12.5" x14ac:dyDescent="0.25">
      <c r="A123"/>
      <c r="B123"/>
      <c r="C123"/>
      <c r="D123"/>
      <c r="E123"/>
      <c r="F123"/>
      <c r="G123"/>
      <c r="H123"/>
      <c r="I123"/>
    </row>
    <row r="124" spans="1:9" ht="12.5" x14ac:dyDescent="0.25">
      <c r="A124"/>
      <c r="B124"/>
      <c r="C124"/>
      <c r="D124"/>
      <c r="E124"/>
      <c r="F124"/>
      <c r="G124"/>
      <c r="H124"/>
      <c r="I124"/>
    </row>
    <row r="125" spans="1:9" ht="12.5" x14ac:dyDescent="0.25">
      <c r="A125"/>
      <c r="B125"/>
      <c r="C125"/>
      <c r="D125"/>
      <c r="E125"/>
      <c r="F125"/>
      <c r="G125"/>
      <c r="H125"/>
      <c r="I125"/>
    </row>
    <row r="126" spans="1:9" ht="12.5" x14ac:dyDescent="0.25">
      <c r="A126"/>
      <c r="B126"/>
      <c r="C126"/>
      <c r="D126"/>
      <c r="E126"/>
      <c r="F126"/>
      <c r="G126"/>
      <c r="H126"/>
      <c r="I126"/>
    </row>
    <row r="127" spans="1:9" ht="12.5" x14ac:dyDescent="0.25">
      <c r="A127"/>
      <c r="B127"/>
      <c r="C127"/>
      <c r="D127"/>
      <c r="E127"/>
      <c r="F127"/>
      <c r="G127"/>
      <c r="H127"/>
      <c r="I127"/>
    </row>
    <row r="128" spans="1:9" ht="12.5" x14ac:dyDescent="0.25">
      <c r="A128"/>
      <c r="B128"/>
      <c r="C128"/>
      <c r="D128"/>
      <c r="E128"/>
      <c r="F128"/>
      <c r="G128"/>
      <c r="H128"/>
      <c r="I128"/>
    </row>
    <row r="129" spans="1:9" ht="12.5" x14ac:dyDescent="0.25">
      <c r="A129"/>
      <c r="B129"/>
      <c r="C129"/>
      <c r="D129"/>
      <c r="E129"/>
      <c r="F129"/>
      <c r="G129"/>
      <c r="H129"/>
      <c r="I129"/>
    </row>
    <row r="130" spans="1:9" ht="12.5" x14ac:dyDescent="0.25">
      <c r="A130"/>
      <c r="B130"/>
      <c r="C130"/>
      <c r="D130"/>
      <c r="E130"/>
      <c r="F130"/>
      <c r="G130"/>
      <c r="H130"/>
      <c r="I130"/>
    </row>
    <row r="131" spans="1:9" ht="12.5" x14ac:dyDescent="0.25">
      <c r="A131"/>
      <c r="B131"/>
      <c r="C131"/>
      <c r="D131"/>
      <c r="E131"/>
      <c r="F131"/>
      <c r="G131"/>
      <c r="H131"/>
      <c r="I131"/>
    </row>
    <row r="132" spans="1:9" ht="12.5" x14ac:dyDescent="0.25">
      <c r="A132"/>
      <c r="B132"/>
      <c r="C132"/>
      <c r="D132"/>
      <c r="E132"/>
      <c r="F132"/>
      <c r="G132"/>
      <c r="H132"/>
      <c r="I132"/>
    </row>
    <row r="133" spans="1:9" ht="12.5" x14ac:dyDescent="0.25">
      <c r="A133"/>
      <c r="B133"/>
      <c r="C133"/>
      <c r="D133"/>
      <c r="E133"/>
      <c r="F133"/>
      <c r="G133"/>
      <c r="H133"/>
      <c r="I133"/>
    </row>
    <row r="134" spans="1:9" ht="12.5" x14ac:dyDescent="0.25">
      <c r="A134"/>
      <c r="B134"/>
      <c r="C134"/>
      <c r="D134"/>
      <c r="E134"/>
      <c r="F134"/>
      <c r="G134"/>
      <c r="H134"/>
      <c r="I134"/>
    </row>
    <row r="135" spans="1:9" ht="12.5" x14ac:dyDescent="0.25">
      <c r="A135"/>
      <c r="B135"/>
      <c r="C135"/>
      <c r="D135"/>
      <c r="E135"/>
      <c r="F135"/>
      <c r="G135"/>
      <c r="H135"/>
      <c r="I135"/>
    </row>
    <row r="136" spans="1:9" ht="12.5" x14ac:dyDescent="0.25">
      <c r="A136"/>
      <c r="B136"/>
      <c r="C136"/>
      <c r="D136"/>
      <c r="E136"/>
      <c r="F136"/>
      <c r="G136"/>
      <c r="H136"/>
      <c r="I136"/>
    </row>
    <row r="137" spans="1:9" ht="12.5" x14ac:dyDescent="0.25">
      <c r="A137"/>
      <c r="B137"/>
      <c r="C137"/>
      <c r="D137"/>
      <c r="E137"/>
      <c r="F137"/>
      <c r="G137"/>
      <c r="H137"/>
      <c r="I137"/>
    </row>
    <row r="138" spans="1:9" ht="12.5" x14ac:dyDescent="0.25">
      <c r="A138"/>
      <c r="B138"/>
      <c r="C138"/>
      <c r="D138"/>
      <c r="E138"/>
      <c r="F138"/>
      <c r="G138"/>
      <c r="H138"/>
      <c r="I138"/>
    </row>
    <row r="139" spans="1:9" ht="12.5" x14ac:dyDescent="0.25">
      <c r="A139"/>
      <c r="B139"/>
      <c r="C139"/>
      <c r="D139"/>
      <c r="E139"/>
      <c r="F139"/>
      <c r="G139"/>
      <c r="H139"/>
      <c r="I139"/>
    </row>
    <row r="140" spans="1:9" ht="12.5" x14ac:dyDescent="0.25">
      <c r="A140"/>
      <c r="B140"/>
      <c r="C140"/>
      <c r="D140"/>
      <c r="E140"/>
      <c r="F140"/>
      <c r="G140"/>
      <c r="H140"/>
      <c r="I140"/>
    </row>
    <row r="141" spans="1:9" ht="12.5" x14ac:dyDescent="0.25">
      <c r="A141"/>
      <c r="B141"/>
      <c r="C141"/>
      <c r="D141"/>
      <c r="E141"/>
      <c r="F141"/>
      <c r="G141"/>
      <c r="H141"/>
      <c r="I141"/>
    </row>
    <row r="142" spans="1:9" ht="12.5" x14ac:dyDescent="0.25">
      <c r="A142"/>
      <c r="B142"/>
      <c r="C142"/>
      <c r="D142"/>
      <c r="E142"/>
      <c r="F142"/>
      <c r="G142"/>
      <c r="H142"/>
      <c r="I142"/>
    </row>
    <row r="143" spans="1:9" ht="12.5" x14ac:dyDescent="0.25">
      <c r="A143"/>
      <c r="B143"/>
      <c r="C143"/>
      <c r="D143"/>
      <c r="E143"/>
      <c r="F143"/>
      <c r="G143"/>
      <c r="H143"/>
      <c r="I143"/>
    </row>
    <row r="144" spans="1:9" ht="12.5" x14ac:dyDescent="0.25">
      <c r="A144"/>
      <c r="B144"/>
      <c r="C144"/>
      <c r="D144"/>
      <c r="E144"/>
      <c r="F144"/>
      <c r="G144"/>
      <c r="H144"/>
      <c r="I144"/>
    </row>
    <row r="145" spans="1:9" ht="12.5" x14ac:dyDescent="0.25">
      <c r="A145"/>
      <c r="B145"/>
      <c r="C145"/>
      <c r="D145"/>
      <c r="E145"/>
      <c r="F145"/>
      <c r="G145"/>
      <c r="H145"/>
      <c r="I145"/>
    </row>
    <row r="146" spans="1:9" ht="12.5" x14ac:dyDescent="0.25">
      <c r="A146"/>
      <c r="B146"/>
      <c r="C146"/>
      <c r="D146"/>
      <c r="E146"/>
      <c r="F146"/>
      <c r="G146"/>
      <c r="H146"/>
      <c r="I146"/>
    </row>
    <row r="147" spans="1:9" ht="12.5" x14ac:dyDescent="0.25">
      <c r="A147"/>
      <c r="B147"/>
      <c r="C147"/>
      <c r="D147"/>
      <c r="E147"/>
      <c r="F147"/>
      <c r="G147"/>
      <c r="H147"/>
      <c r="I147"/>
    </row>
    <row r="148" spans="1:9" ht="12.5" x14ac:dyDescent="0.25">
      <c r="A148"/>
      <c r="B148"/>
      <c r="C148"/>
      <c r="D148"/>
      <c r="E148"/>
      <c r="F148"/>
      <c r="G148"/>
      <c r="H148"/>
      <c r="I148"/>
    </row>
    <row r="149" spans="1:9" ht="12.5" x14ac:dyDescent="0.25">
      <c r="A149"/>
      <c r="B149"/>
      <c r="C149"/>
      <c r="D149"/>
      <c r="E149"/>
      <c r="F149"/>
      <c r="G149"/>
      <c r="H149"/>
      <c r="I149"/>
    </row>
    <row r="150" spans="1:9" ht="12.5" x14ac:dyDescent="0.25">
      <c r="A150"/>
      <c r="B150"/>
      <c r="C150"/>
      <c r="D150"/>
      <c r="E150"/>
      <c r="F150"/>
      <c r="G150"/>
      <c r="H150"/>
      <c r="I150"/>
    </row>
    <row r="151" spans="1:9" ht="12.5" x14ac:dyDescent="0.25">
      <c r="A151"/>
      <c r="B151"/>
      <c r="C151"/>
      <c r="D151"/>
      <c r="E151"/>
      <c r="F151"/>
      <c r="G151"/>
      <c r="H151"/>
      <c r="I151"/>
    </row>
    <row r="152" spans="1:9" ht="12.5" x14ac:dyDescent="0.25">
      <c r="A152"/>
      <c r="B152"/>
      <c r="C152"/>
      <c r="D152"/>
      <c r="E152"/>
      <c r="F152"/>
      <c r="G152"/>
      <c r="H152"/>
      <c r="I152"/>
    </row>
    <row r="153" spans="1:9" ht="12.5" x14ac:dyDescent="0.25">
      <c r="A153"/>
      <c r="B153"/>
      <c r="C153"/>
      <c r="D153"/>
      <c r="E153"/>
      <c r="F153"/>
      <c r="G153"/>
      <c r="H153"/>
      <c r="I153"/>
    </row>
    <row r="154" spans="1:9" ht="12.5" x14ac:dyDescent="0.25">
      <c r="A154"/>
      <c r="B154"/>
      <c r="C154"/>
      <c r="D154"/>
      <c r="E154"/>
      <c r="F154"/>
      <c r="G154"/>
      <c r="H154"/>
      <c r="I154"/>
    </row>
    <row r="155" spans="1:9" ht="12.5" x14ac:dyDescent="0.25">
      <c r="A155"/>
      <c r="B155"/>
      <c r="C155"/>
      <c r="D155"/>
      <c r="E155"/>
      <c r="F155"/>
      <c r="G155"/>
      <c r="H155"/>
      <c r="I155"/>
    </row>
    <row r="156" spans="1:9" ht="12.5" x14ac:dyDescent="0.25">
      <c r="A156"/>
      <c r="B156"/>
      <c r="C156"/>
      <c r="D156"/>
      <c r="E156"/>
      <c r="F156"/>
      <c r="G156"/>
      <c r="H156"/>
      <c r="I156"/>
    </row>
    <row r="157" spans="1:9" ht="12.5" x14ac:dyDescent="0.25">
      <c r="A157"/>
      <c r="B157"/>
      <c r="C157"/>
      <c r="D157"/>
      <c r="E157"/>
      <c r="F157"/>
      <c r="G157"/>
      <c r="H157"/>
      <c r="I157"/>
    </row>
    <row r="158" spans="1:9" ht="12.5" x14ac:dyDescent="0.25">
      <c r="A158"/>
      <c r="B158"/>
      <c r="C158"/>
      <c r="D158"/>
      <c r="E158"/>
      <c r="F158"/>
      <c r="G158"/>
      <c r="H158"/>
      <c r="I158"/>
    </row>
    <row r="159" spans="1:9" ht="12.5" x14ac:dyDescent="0.25">
      <c r="A159"/>
      <c r="B159"/>
      <c r="C159"/>
      <c r="D159"/>
      <c r="E159"/>
      <c r="F159"/>
      <c r="G159"/>
      <c r="H159"/>
      <c r="I159"/>
    </row>
    <row r="160" spans="1:9" ht="12.5" x14ac:dyDescent="0.25">
      <c r="A160"/>
      <c r="B160"/>
      <c r="C160"/>
      <c r="D160"/>
      <c r="E160"/>
      <c r="F160"/>
      <c r="G160"/>
      <c r="H160"/>
      <c r="I160"/>
    </row>
    <row r="161" spans="1:9" ht="12.5" x14ac:dyDescent="0.25">
      <c r="A161"/>
      <c r="B161"/>
      <c r="C161"/>
      <c r="D161"/>
      <c r="E161"/>
      <c r="F161"/>
      <c r="G161"/>
      <c r="H161"/>
      <c r="I161"/>
    </row>
    <row r="162" spans="1:9" ht="12.5" x14ac:dyDescent="0.25">
      <c r="A162"/>
      <c r="B162"/>
      <c r="C162"/>
      <c r="D162"/>
      <c r="E162"/>
      <c r="F162"/>
      <c r="G162"/>
      <c r="H162"/>
      <c r="I162"/>
    </row>
    <row r="163" spans="1:9" ht="12.5" x14ac:dyDescent="0.25">
      <c r="A163"/>
      <c r="B163"/>
      <c r="C163"/>
      <c r="D163"/>
      <c r="E163"/>
      <c r="F163"/>
      <c r="G163"/>
      <c r="H163"/>
      <c r="I163"/>
    </row>
    <row r="164" spans="1:9" ht="12.5" x14ac:dyDescent="0.25">
      <c r="A164"/>
      <c r="B164"/>
      <c r="C164"/>
      <c r="D164"/>
      <c r="E164"/>
      <c r="F164"/>
      <c r="G164"/>
      <c r="H164"/>
      <c r="I164"/>
    </row>
    <row r="165" spans="1:9" ht="12.5" x14ac:dyDescent="0.25">
      <c r="A165"/>
      <c r="B165"/>
      <c r="C165"/>
      <c r="D165"/>
      <c r="E165"/>
      <c r="F165"/>
      <c r="G165"/>
      <c r="H165"/>
      <c r="I165"/>
    </row>
    <row r="166" spans="1:9" ht="12.5" x14ac:dyDescent="0.25">
      <c r="A166"/>
      <c r="B166"/>
      <c r="C166"/>
      <c r="D166"/>
      <c r="E166"/>
      <c r="F166"/>
      <c r="G166"/>
      <c r="H166"/>
      <c r="I166"/>
    </row>
    <row r="167" spans="1:9" ht="12.5" x14ac:dyDescent="0.25">
      <c r="A167"/>
      <c r="B167"/>
      <c r="C167"/>
      <c r="D167"/>
      <c r="E167"/>
      <c r="F167"/>
      <c r="G167"/>
      <c r="H167"/>
      <c r="I167"/>
    </row>
    <row r="168" spans="1:9" ht="12.5" x14ac:dyDescent="0.25">
      <c r="A168"/>
      <c r="B168"/>
      <c r="C168"/>
      <c r="D168"/>
      <c r="E168"/>
      <c r="F168"/>
      <c r="G168"/>
      <c r="H168"/>
      <c r="I168"/>
    </row>
    <row r="169" spans="1:9" ht="12.5" x14ac:dyDescent="0.25">
      <c r="A169"/>
      <c r="B169"/>
      <c r="C169"/>
      <c r="D169"/>
      <c r="E169"/>
      <c r="F169"/>
      <c r="G169"/>
      <c r="H169"/>
      <c r="I169"/>
    </row>
    <row r="170" spans="1:9" ht="12.5" x14ac:dyDescent="0.25">
      <c r="A170"/>
      <c r="B170"/>
      <c r="C170"/>
      <c r="D170"/>
      <c r="E170"/>
      <c r="F170"/>
      <c r="G170"/>
      <c r="H170"/>
      <c r="I170"/>
    </row>
    <row r="171" spans="1:9" ht="12.5" x14ac:dyDescent="0.25">
      <c r="A171"/>
      <c r="B171"/>
      <c r="C171"/>
      <c r="D171"/>
      <c r="E171"/>
      <c r="F171"/>
      <c r="G171"/>
      <c r="H171"/>
      <c r="I171"/>
    </row>
    <row r="172" spans="1:9" ht="12.5" x14ac:dyDescent="0.25">
      <c r="A172"/>
      <c r="B172"/>
      <c r="C172"/>
      <c r="D172"/>
      <c r="E172"/>
      <c r="F172"/>
      <c r="G172"/>
      <c r="H172"/>
      <c r="I172"/>
    </row>
    <row r="173" spans="1:9" ht="12.5" x14ac:dyDescent="0.25">
      <c r="A173"/>
      <c r="B173"/>
      <c r="C173"/>
      <c r="D173"/>
      <c r="E173"/>
      <c r="F173"/>
      <c r="G173"/>
      <c r="H173"/>
      <c r="I173"/>
    </row>
    <row r="174" spans="1:9" ht="12.5" x14ac:dyDescent="0.25">
      <c r="A174"/>
      <c r="B174"/>
      <c r="C174"/>
      <c r="D174"/>
      <c r="E174"/>
      <c r="F174"/>
      <c r="G174"/>
      <c r="H174"/>
      <c r="I174"/>
    </row>
    <row r="175" spans="1:9" ht="12.5" x14ac:dyDescent="0.25">
      <c r="A175"/>
      <c r="B175"/>
      <c r="C175"/>
      <c r="D175"/>
      <c r="E175"/>
      <c r="F175"/>
      <c r="G175"/>
      <c r="H175"/>
      <c r="I175"/>
    </row>
    <row r="176" spans="1:9" ht="12.5" x14ac:dyDescent="0.25">
      <c r="A176"/>
      <c r="B176"/>
      <c r="C176"/>
      <c r="D176"/>
      <c r="E176"/>
      <c r="F176"/>
      <c r="G176"/>
      <c r="H176"/>
      <c r="I176"/>
    </row>
    <row r="177" spans="1:9" ht="12.5" x14ac:dyDescent="0.25">
      <c r="A177"/>
      <c r="B177"/>
      <c r="C177"/>
      <c r="D177"/>
      <c r="E177"/>
      <c r="F177"/>
      <c r="G177"/>
      <c r="H177"/>
      <c r="I177"/>
    </row>
    <row r="178" spans="1:9" ht="12.5" x14ac:dyDescent="0.25">
      <c r="A178"/>
      <c r="B178"/>
      <c r="C178"/>
      <c r="D178"/>
      <c r="E178"/>
      <c r="F178"/>
      <c r="G178"/>
      <c r="H178"/>
      <c r="I178"/>
    </row>
    <row r="179" spans="1:9" ht="12.5" x14ac:dyDescent="0.25">
      <c r="A179"/>
      <c r="B179"/>
      <c r="C179"/>
      <c r="D179"/>
      <c r="E179"/>
      <c r="F179"/>
      <c r="G179"/>
      <c r="H179"/>
      <c r="I179"/>
    </row>
    <row r="180" spans="1:9" ht="12.5" x14ac:dyDescent="0.25">
      <c r="A180"/>
      <c r="B180"/>
      <c r="C180"/>
      <c r="D180"/>
      <c r="E180"/>
      <c r="F180"/>
      <c r="G180"/>
      <c r="H180"/>
      <c r="I180"/>
    </row>
    <row r="181" spans="1:9" ht="12.5" x14ac:dyDescent="0.25">
      <c r="A181"/>
      <c r="B181"/>
      <c r="C181"/>
      <c r="D181"/>
      <c r="E181"/>
      <c r="F181"/>
      <c r="G181"/>
      <c r="H181"/>
      <c r="I181"/>
    </row>
    <row r="182" spans="1:9" ht="12.5" x14ac:dyDescent="0.25">
      <c r="A182"/>
      <c r="B182"/>
      <c r="C182"/>
      <c r="D182"/>
      <c r="E182"/>
      <c r="F182"/>
      <c r="G182"/>
      <c r="H182"/>
      <c r="I182"/>
    </row>
    <row r="183" spans="1:9" ht="12.5" x14ac:dyDescent="0.25">
      <c r="A183"/>
      <c r="B183"/>
      <c r="C183"/>
      <c r="D183"/>
      <c r="E183"/>
      <c r="F183"/>
      <c r="G183"/>
      <c r="H183"/>
      <c r="I183"/>
    </row>
    <row r="184" spans="1:9" ht="12.5" x14ac:dyDescent="0.25">
      <c r="A184"/>
      <c r="B184"/>
      <c r="C184"/>
      <c r="D184"/>
      <c r="E184"/>
      <c r="F184"/>
      <c r="G184"/>
      <c r="H184"/>
      <c r="I184"/>
    </row>
    <row r="185" spans="1:9" ht="12.5" x14ac:dyDescent="0.25">
      <c r="A185"/>
      <c r="B185"/>
      <c r="C185"/>
      <c r="D185"/>
      <c r="E185"/>
      <c r="F185"/>
      <c r="G185"/>
      <c r="H185"/>
      <c r="I185"/>
    </row>
    <row r="186" spans="1:9" ht="12.5" x14ac:dyDescent="0.25">
      <c r="A186"/>
      <c r="B186"/>
      <c r="C186"/>
      <c r="D186"/>
      <c r="E186"/>
      <c r="F186"/>
      <c r="G186"/>
      <c r="H186"/>
      <c r="I186"/>
    </row>
    <row r="187" spans="1:9" ht="12.5" x14ac:dyDescent="0.25">
      <c r="A187"/>
      <c r="B187"/>
      <c r="C187"/>
      <c r="D187"/>
      <c r="E187"/>
      <c r="F187"/>
      <c r="G187"/>
      <c r="H187"/>
      <c r="I187"/>
    </row>
    <row r="188" spans="1:9" ht="12.5" x14ac:dyDescent="0.25">
      <c r="A188"/>
      <c r="B188"/>
      <c r="C188"/>
      <c r="D188"/>
      <c r="E188"/>
      <c r="F188"/>
      <c r="G188"/>
      <c r="H188"/>
      <c r="I188"/>
    </row>
    <row r="189" spans="1:9" ht="12.5" x14ac:dyDescent="0.25">
      <c r="A189"/>
      <c r="B189"/>
      <c r="C189"/>
      <c r="D189"/>
      <c r="E189"/>
      <c r="F189"/>
      <c r="G189"/>
      <c r="H189"/>
      <c r="I189"/>
    </row>
    <row r="190" spans="1:9" ht="12.5" x14ac:dyDescent="0.25">
      <c r="A190"/>
      <c r="B190"/>
      <c r="C190"/>
      <c r="D190"/>
      <c r="E190"/>
      <c r="F190"/>
      <c r="G190"/>
      <c r="H190"/>
      <c r="I190"/>
    </row>
    <row r="191" spans="1:9" ht="12.5" x14ac:dyDescent="0.25">
      <c r="A191"/>
      <c r="B191"/>
      <c r="C191"/>
      <c r="D191"/>
      <c r="E191"/>
      <c r="F191"/>
      <c r="G191"/>
      <c r="H191"/>
      <c r="I191"/>
    </row>
    <row r="192" spans="1:9" ht="12.5" x14ac:dyDescent="0.25">
      <c r="A192"/>
      <c r="B192"/>
      <c r="C192"/>
      <c r="D192"/>
      <c r="E192"/>
      <c r="F192"/>
      <c r="G192"/>
      <c r="H192"/>
      <c r="I192"/>
    </row>
    <row r="193" spans="1:9" ht="12.5" x14ac:dyDescent="0.25">
      <c r="A193"/>
      <c r="B193"/>
      <c r="C193"/>
      <c r="D193"/>
      <c r="E193"/>
      <c r="F193"/>
      <c r="G193"/>
      <c r="H193"/>
      <c r="I193"/>
    </row>
    <row r="194" spans="1:9" ht="12.5" x14ac:dyDescent="0.25">
      <c r="A194"/>
      <c r="B194"/>
      <c r="C194"/>
      <c r="D194"/>
      <c r="E194"/>
      <c r="F194"/>
      <c r="G194"/>
      <c r="H194"/>
      <c r="I194"/>
    </row>
    <row r="195" spans="1:9" ht="12.5" x14ac:dyDescent="0.25">
      <c r="A195"/>
      <c r="B195"/>
      <c r="C195"/>
      <c r="D195"/>
      <c r="E195"/>
      <c r="F195"/>
      <c r="G195"/>
      <c r="H195"/>
      <c r="I195"/>
    </row>
    <row r="196" spans="1:9" ht="12.5" x14ac:dyDescent="0.25">
      <c r="A196"/>
      <c r="B196"/>
      <c r="C196"/>
      <c r="D196"/>
      <c r="E196"/>
      <c r="F196"/>
      <c r="G196"/>
      <c r="H196"/>
      <c r="I196"/>
    </row>
    <row r="197" spans="1:9" ht="12.5" x14ac:dyDescent="0.25">
      <c r="A197"/>
      <c r="B197"/>
      <c r="C197"/>
      <c r="D197"/>
      <c r="E197"/>
      <c r="F197"/>
      <c r="G197"/>
      <c r="H197"/>
      <c r="I197"/>
    </row>
    <row r="198" spans="1:9" ht="12.5" x14ac:dyDescent="0.25">
      <c r="A198"/>
      <c r="B198"/>
      <c r="C198"/>
      <c r="D198"/>
      <c r="E198"/>
      <c r="F198"/>
      <c r="G198"/>
      <c r="H198"/>
      <c r="I198"/>
    </row>
    <row r="199" spans="1:9" ht="12.5" x14ac:dyDescent="0.25">
      <c r="A199"/>
      <c r="B199"/>
      <c r="C199"/>
      <c r="D199"/>
      <c r="E199"/>
      <c r="F199"/>
      <c r="G199"/>
      <c r="H199"/>
      <c r="I199"/>
    </row>
    <row r="200" spans="1:9" ht="12.5" x14ac:dyDescent="0.25">
      <c r="A200"/>
      <c r="B200"/>
      <c r="C200"/>
      <c r="D200"/>
      <c r="E200"/>
      <c r="F200"/>
      <c r="G200"/>
      <c r="H200"/>
      <c r="I200"/>
    </row>
    <row r="201" spans="1:9" ht="12.5" x14ac:dyDescent="0.25">
      <c r="A201"/>
      <c r="B201"/>
      <c r="C201"/>
      <c r="D201"/>
      <c r="E201"/>
      <c r="F201"/>
      <c r="G201"/>
      <c r="H201"/>
      <c r="I201"/>
    </row>
    <row r="202" spans="1:9" ht="12.5" x14ac:dyDescent="0.25">
      <c r="A202"/>
      <c r="B202"/>
      <c r="C202"/>
      <c r="D202"/>
      <c r="E202"/>
      <c r="F202"/>
      <c r="G202"/>
      <c r="H202"/>
      <c r="I202"/>
    </row>
    <row r="203" spans="1:9" ht="12.5" x14ac:dyDescent="0.25">
      <c r="A203"/>
      <c r="B203"/>
      <c r="C203"/>
      <c r="D203"/>
      <c r="E203"/>
      <c r="F203"/>
      <c r="G203"/>
      <c r="H203"/>
      <c r="I203"/>
    </row>
    <row r="204" spans="1:9" ht="12.5" x14ac:dyDescent="0.25">
      <c r="A204"/>
      <c r="B204"/>
      <c r="C204"/>
      <c r="D204"/>
      <c r="E204"/>
      <c r="F204"/>
      <c r="G204"/>
      <c r="H204"/>
      <c r="I204"/>
    </row>
    <row r="205" spans="1:9" ht="12.5" x14ac:dyDescent="0.25">
      <c r="A205"/>
      <c r="B205"/>
      <c r="C205"/>
      <c r="D205"/>
      <c r="E205"/>
      <c r="F205"/>
      <c r="G205"/>
      <c r="H205"/>
      <c r="I205"/>
    </row>
    <row r="206" spans="1:9" ht="12.5" x14ac:dyDescent="0.25">
      <c r="A206"/>
      <c r="B206"/>
      <c r="C206"/>
      <c r="D206"/>
      <c r="E206"/>
      <c r="F206"/>
      <c r="G206"/>
      <c r="H206"/>
      <c r="I206"/>
    </row>
    <row r="207" spans="1:9" ht="12.5" x14ac:dyDescent="0.25">
      <c r="A207"/>
      <c r="B207"/>
      <c r="C207"/>
      <c r="D207"/>
      <c r="E207"/>
      <c r="F207"/>
      <c r="G207"/>
      <c r="H207"/>
      <c r="I207"/>
    </row>
    <row r="208" spans="1:9" ht="12.5" x14ac:dyDescent="0.25">
      <c r="A208"/>
      <c r="B208"/>
      <c r="C208"/>
      <c r="D208"/>
      <c r="E208"/>
      <c r="F208"/>
      <c r="G208"/>
      <c r="H208"/>
      <c r="I208"/>
    </row>
    <row r="209" spans="1:9" ht="12.5" x14ac:dyDescent="0.25">
      <c r="A209"/>
      <c r="B209"/>
      <c r="C209"/>
      <c r="D209"/>
      <c r="E209"/>
      <c r="F209"/>
      <c r="G209"/>
      <c r="H209"/>
      <c r="I209"/>
    </row>
    <row r="210" spans="1:9" ht="12.5" x14ac:dyDescent="0.25">
      <c r="A210"/>
      <c r="B210"/>
      <c r="C210"/>
      <c r="D210"/>
      <c r="E210"/>
      <c r="F210"/>
      <c r="G210"/>
      <c r="H210"/>
      <c r="I210"/>
    </row>
    <row r="211" spans="1:9" ht="12.5" x14ac:dyDescent="0.25">
      <c r="A211"/>
      <c r="B211"/>
      <c r="C211"/>
      <c r="D211"/>
      <c r="E211"/>
      <c r="F211"/>
      <c r="G211"/>
      <c r="H211"/>
      <c r="I211"/>
    </row>
    <row r="212" spans="1:9" ht="12.5" x14ac:dyDescent="0.25">
      <c r="A212"/>
      <c r="B212"/>
      <c r="C212"/>
      <c r="D212"/>
      <c r="E212"/>
      <c r="F212"/>
      <c r="G212"/>
      <c r="H212"/>
      <c r="I212"/>
    </row>
    <row r="213" spans="1:9" ht="12.5" x14ac:dyDescent="0.25">
      <c r="A213"/>
      <c r="B213"/>
      <c r="C213"/>
      <c r="D213"/>
      <c r="E213"/>
      <c r="F213"/>
      <c r="G213"/>
      <c r="H213"/>
      <c r="I213"/>
    </row>
    <row r="214" spans="1:9" ht="12.5" x14ac:dyDescent="0.25">
      <c r="A214"/>
      <c r="B214"/>
      <c r="C214"/>
      <c r="D214"/>
      <c r="E214"/>
      <c r="F214"/>
      <c r="G214"/>
      <c r="H214"/>
      <c r="I214"/>
    </row>
    <row r="215" spans="1:9" ht="12.5" x14ac:dyDescent="0.25">
      <c r="A215"/>
      <c r="B215"/>
      <c r="C215"/>
      <c r="D215"/>
      <c r="E215"/>
      <c r="F215"/>
      <c r="G215"/>
      <c r="H215"/>
      <c r="I215"/>
    </row>
    <row r="216" spans="1:9" ht="12.5" x14ac:dyDescent="0.25">
      <c r="A216"/>
      <c r="B216"/>
      <c r="C216"/>
      <c r="D216"/>
      <c r="E216"/>
      <c r="F216"/>
      <c r="G216"/>
      <c r="H216"/>
      <c r="I216"/>
    </row>
    <row r="217" spans="1:9" ht="12.5" x14ac:dyDescent="0.25">
      <c r="A217"/>
      <c r="B217"/>
      <c r="C217"/>
      <c r="D217"/>
      <c r="E217"/>
      <c r="F217"/>
      <c r="G217"/>
      <c r="H217"/>
      <c r="I217"/>
    </row>
    <row r="218" spans="1:9" ht="12.5" x14ac:dyDescent="0.25">
      <c r="A218"/>
      <c r="B218"/>
      <c r="C218"/>
      <c r="D218"/>
      <c r="E218"/>
      <c r="F218"/>
      <c r="G218"/>
      <c r="H218"/>
      <c r="I218"/>
    </row>
    <row r="219" spans="1:9" ht="12.5" x14ac:dyDescent="0.25">
      <c r="A219"/>
      <c r="B219"/>
      <c r="C219"/>
      <c r="D219"/>
      <c r="E219"/>
      <c r="F219"/>
      <c r="G219"/>
      <c r="H219"/>
      <c r="I219"/>
    </row>
    <row r="220" spans="1:9" ht="12.5" x14ac:dyDescent="0.25">
      <c r="A220"/>
      <c r="B220"/>
      <c r="C220"/>
      <c r="D220"/>
      <c r="E220"/>
      <c r="F220"/>
      <c r="G220"/>
      <c r="H220"/>
      <c r="I220"/>
    </row>
    <row r="221" spans="1:9" ht="12.5" x14ac:dyDescent="0.25">
      <c r="A221"/>
      <c r="B221"/>
      <c r="C221"/>
      <c r="D221"/>
      <c r="E221"/>
      <c r="F221"/>
      <c r="G221"/>
      <c r="H221"/>
      <c r="I221"/>
    </row>
    <row r="222" spans="1:9" ht="12.5" x14ac:dyDescent="0.25">
      <c r="A222"/>
      <c r="B222"/>
      <c r="C222"/>
      <c r="D222"/>
      <c r="E222"/>
      <c r="F222"/>
      <c r="G222"/>
      <c r="H222"/>
      <c r="I222"/>
    </row>
    <row r="223" spans="1:9" ht="12.5" x14ac:dyDescent="0.25">
      <c r="A223"/>
      <c r="B223"/>
      <c r="C223"/>
      <c r="D223"/>
      <c r="E223"/>
      <c r="F223"/>
      <c r="G223"/>
      <c r="H223"/>
      <c r="I223"/>
    </row>
    <row r="224" spans="1:9" ht="12.5" x14ac:dyDescent="0.25">
      <c r="A224"/>
      <c r="B224"/>
      <c r="C224"/>
      <c r="D224"/>
      <c r="E224"/>
      <c r="F224"/>
      <c r="G224"/>
      <c r="H224"/>
      <c r="I224"/>
    </row>
    <row r="225" spans="1:9" ht="12.5" x14ac:dyDescent="0.25">
      <c r="A225"/>
      <c r="B225"/>
      <c r="C225"/>
      <c r="D225"/>
      <c r="E225"/>
      <c r="F225"/>
      <c r="G225"/>
      <c r="H225"/>
      <c r="I225"/>
    </row>
    <row r="226" spans="1:9" ht="12.5" x14ac:dyDescent="0.25">
      <c r="A226"/>
      <c r="B226"/>
      <c r="C226"/>
      <c r="D226"/>
      <c r="E226"/>
      <c r="F226"/>
      <c r="G226"/>
      <c r="H226"/>
      <c r="I226"/>
    </row>
    <row r="227" spans="1:9" ht="12.5" x14ac:dyDescent="0.25">
      <c r="A227"/>
      <c r="B227"/>
      <c r="C227"/>
      <c r="D227"/>
      <c r="E227"/>
      <c r="F227"/>
      <c r="G227"/>
      <c r="H227"/>
      <c r="I227"/>
    </row>
    <row r="228" spans="1:9" ht="12.5" x14ac:dyDescent="0.25">
      <c r="A228"/>
      <c r="B228"/>
      <c r="C228"/>
      <c r="D228"/>
      <c r="E228"/>
      <c r="F228"/>
      <c r="G228"/>
      <c r="H228"/>
      <c r="I228"/>
    </row>
    <row r="229" spans="1:9" ht="12.5" x14ac:dyDescent="0.25">
      <c r="A229"/>
      <c r="B229"/>
      <c r="C229"/>
      <c r="D229"/>
      <c r="E229"/>
      <c r="F229"/>
      <c r="G229"/>
      <c r="H229"/>
      <c r="I229"/>
    </row>
    <row r="230" spans="1:9" ht="12.5" x14ac:dyDescent="0.25">
      <c r="A230"/>
      <c r="B230"/>
      <c r="C230"/>
      <c r="D230"/>
      <c r="E230"/>
      <c r="F230"/>
      <c r="G230"/>
      <c r="H230"/>
      <c r="I230"/>
    </row>
    <row r="231" spans="1:9" ht="12.5" x14ac:dyDescent="0.25">
      <c r="A231"/>
      <c r="B231"/>
      <c r="C231"/>
      <c r="D231"/>
      <c r="E231"/>
      <c r="F231"/>
      <c r="G231"/>
      <c r="H231"/>
      <c r="I231"/>
    </row>
    <row r="232" spans="1:9" ht="12.5" x14ac:dyDescent="0.25">
      <c r="A232"/>
      <c r="B232"/>
      <c r="C232"/>
      <c r="D232"/>
      <c r="E232"/>
      <c r="F232"/>
      <c r="G232"/>
      <c r="H232"/>
      <c r="I232"/>
    </row>
    <row r="233" spans="1:9" ht="12.5" x14ac:dyDescent="0.25">
      <c r="A233"/>
      <c r="B233"/>
      <c r="C233"/>
      <c r="D233"/>
      <c r="E233"/>
      <c r="F233"/>
      <c r="G233"/>
      <c r="H233"/>
      <c r="I233"/>
    </row>
    <row r="234" spans="1:9" ht="12.5" x14ac:dyDescent="0.25">
      <c r="A234"/>
      <c r="B234"/>
      <c r="C234"/>
      <c r="D234"/>
      <c r="E234"/>
      <c r="F234"/>
      <c r="G234"/>
      <c r="H234"/>
      <c r="I234"/>
    </row>
    <row r="235" spans="1:9" ht="12.5" x14ac:dyDescent="0.25">
      <c r="A235"/>
      <c r="B235"/>
      <c r="C235"/>
      <c r="D235"/>
      <c r="E235"/>
      <c r="F235"/>
      <c r="G235"/>
      <c r="H235"/>
      <c r="I235"/>
    </row>
    <row r="236" spans="1:9" ht="12.5" x14ac:dyDescent="0.25">
      <c r="A236"/>
      <c r="B236"/>
      <c r="C236"/>
      <c r="D236"/>
      <c r="E236"/>
      <c r="F236"/>
      <c r="G236"/>
      <c r="H236"/>
      <c r="I236"/>
    </row>
    <row r="237" spans="1:9" ht="12.5" x14ac:dyDescent="0.25">
      <c r="A237"/>
      <c r="B237"/>
      <c r="C237"/>
      <c r="D237"/>
      <c r="E237"/>
      <c r="F237"/>
      <c r="G237"/>
      <c r="H237"/>
      <c r="I237"/>
    </row>
    <row r="238" spans="1:9" ht="12.5" x14ac:dyDescent="0.25">
      <c r="A238"/>
      <c r="B238"/>
      <c r="C238"/>
      <c r="D238"/>
      <c r="E238"/>
      <c r="F238"/>
      <c r="G238"/>
      <c r="H238"/>
      <c r="I238"/>
    </row>
    <row r="239" spans="1:9" ht="12.5" x14ac:dyDescent="0.25">
      <c r="A239"/>
      <c r="B239"/>
      <c r="C239"/>
      <c r="D239"/>
      <c r="E239"/>
      <c r="F239"/>
      <c r="G239"/>
      <c r="H239"/>
      <c r="I239"/>
    </row>
    <row r="240" spans="1:9" ht="12.5" x14ac:dyDescent="0.25">
      <c r="A240"/>
      <c r="B240"/>
      <c r="C240"/>
      <c r="D240"/>
      <c r="E240"/>
      <c r="F240"/>
      <c r="G240"/>
      <c r="H240"/>
      <c r="I240"/>
    </row>
    <row r="241" spans="1:9" ht="12.5" x14ac:dyDescent="0.25">
      <c r="A241"/>
      <c r="B241"/>
      <c r="C241"/>
      <c r="D241"/>
      <c r="E241"/>
      <c r="F241"/>
      <c r="G241"/>
      <c r="H241"/>
      <c r="I241"/>
    </row>
    <row r="242" spans="1:9" ht="12.5" x14ac:dyDescent="0.25">
      <c r="A242"/>
      <c r="B242"/>
      <c r="C242"/>
      <c r="D242"/>
      <c r="E242"/>
      <c r="F242"/>
      <c r="G242"/>
      <c r="H242"/>
      <c r="I242"/>
    </row>
    <row r="243" spans="1:9" ht="12.5" x14ac:dyDescent="0.25">
      <c r="A243"/>
      <c r="B243"/>
      <c r="C243"/>
      <c r="D243"/>
      <c r="E243"/>
      <c r="F243"/>
      <c r="G243"/>
      <c r="H243"/>
      <c r="I243"/>
    </row>
    <row r="244" spans="1:9" ht="12.5" x14ac:dyDescent="0.25">
      <c r="A244"/>
      <c r="B244"/>
      <c r="C244"/>
      <c r="D244"/>
      <c r="E244"/>
      <c r="F244"/>
      <c r="G244"/>
      <c r="H244"/>
      <c r="I244"/>
    </row>
    <row r="245" spans="1:9" ht="12.5" x14ac:dyDescent="0.25">
      <c r="A245"/>
      <c r="B245"/>
      <c r="C245"/>
      <c r="D245"/>
      <c r="E245"/>
      <c r="F245"/>
      <c r="G245"/>
      <c r="H245"/>
      <c r="I245"/>
    </row>
    <row r="246" spans="1:9" ht="12.5" x14ac:dyDescent="0.25">
      <c r="A246"/>
      <c r="B246"/>
      <c r="C246"/>
      <c r="D246"/>
      <c r="E246"/>
      <c r="F246"/>
      <c r="G246"/>
      <c r="H246"/>
      <c r="I246"/>
    </row>
    <row r="247" spans="1:9" ht="12.5" x14ac:dyDescent="0.25">
      <c r="A247"/>
      <c r="B247"/>
      <c r="C247"/>
      <c r="D247"/>
      <c r="E247"/>
      <c r="F247"/>
      <c r="G247"/>
      <c r="H247"/>
      <c r="I247"/>
    </row>
    <row r="248" spans="1:9" ht="12.5" x14ac:dyDescent="0.25">
      <c r="A248"/>
      <c r="B248"/>
      <c r="C248"/>
      <c r="D248"/>
      <c r="E248"/>
      <c r="F248"/>
      <c r="G248"/>
      <c r="H248"/>
      <c r="I248"/>
    </row>
    <row r="249" spans="1:9" ht="12.5" x14ac:dyDescent="0.25">
      <c r="A249"/>
      <c r="B249"/>
      <c r="C249"/>
      <c r="D249"/>
      <c r="E249"/>
      <c r="F249"/>
      <c r="G249"/>
      <c r="H249"/>
      <c r="I249"/>
    </row>
    <row r="250" spans="1:9" ht="12.5" x14ac:dyDescent="0.25">
      <c r="A250"/>
      <c r="B250"/>
      <c r="C250"/>
      <c r="D250"/>
      <c r="E250"/>
      <c r="F250"/>
      <c r="G250"/>
      <c r="H250"/>
      <c r="I250"/>
    </row>
    <row r="251" spans="1:9" ht="12.5" x14ac:dyDescent="0.25">
      <c r="A251"/>
      <c r="B251"/>
      <c r="C251"/>
      <c r="D251"/>
      <c r="E251"/>
      <c r="F251"/>
      <c r="G251"/>
      <c r="H251"/>
      <c r="I251"/>
    </row>
    <row r="252" spans="1:9" ht="12.5" x14ac:dyDescent="0.25">
      <c r="A252"/>
      <c r="B252"/>
      <c r="C252"/>
      <c r="D252"/>
      <c r="E252"/>
      <c r="F252"/>
      <c r="G252"/>
      <c r="H252"/>
      <c r="I252"/>
    </row>
    <row r="253" spans="1:9" ht="12.5" x14ac:dyDescent="0.25">
      <c r="A253"/>
      <c r="B253"/>
      <c r="C253"/>
      <c r="D253"/>
      <c r="E253"/>
      <c r="F253"/>
      <c r="G253"/>
      <c r="H253"/>
      <c r="I253"/>
    </row>
    <row r="254" spans="1:9" ht="12.5" x14ac:dyDescent="0.25">
      <c r="A254"/>
      <c r="B254"/>
      <c r="C254"/>
      <c r="D254"/>
      <c r="E254"/>
      <c r="F254"/>
      <c r="G254"/>
      <c r="H254"/>
      <c r="I254"/>
    </row>
    <row r="255" spans="1:9" ht="12.5" x14ac:dyDescent="0.25">
      <c r="A255"/>
      <c r="B255"/>
      <c r="C255"/>
      <c r="D255"/>
      <c r="E255"/>
      <c r="F255"/>
      <c r="G255"/>
      <c r="H255"/>
      <c r="I255"/>
    </row>
    <row r="256" spans="1:9" ht="12.5" x14ac:dyDescent="0.25">
      <c r="A256"/>
      <c r="B256"/>
      <c r="C256"/>
      <c r="D256"/>
      <c r="E256"/>
      <c r="F256"/>
      <c r="G256"/>
      <c r="H256"/>
      <c r="I256"/>
    </row>
    <row r="257" spans="1:9" ht="12.5" x14ac:dyDescent="0.25">
      <c r="A257"/>
      <c r="B257"/>
      <c r="C257"/>
      <c r="D257"/>
      <c r="E257"/>
      <c r="F257"/>
      <c r="G257"/>
      <c r="H257"/>
      <c r="I257"/>
    </row>
    <row r="258" spans="1:9" ht="12.5" x14ac:dyDescent="0.25">
      <c r="A258"/>
      <c r="B258"/>
      <c r="C258"/>
      <c r="D258"/>
      <c r="E258"/>
      <c r="F258"/>
      <c r="G258"/>
      <c r="H258"/>
      <c r="I258"/>
    </row>
    <row r="259" spans="1:9" ht="12.5" x14ac:dyDescent="0.25">
      <c r="A259"/>
      <c r="B259"/>
      <c r="C259"/>
      <c r="D259"/>
      <c r="E259"/>
      <c r="F259"/>
      <c r="G259"/>
      <c r="H259"/>
      <c r="I259"/>
    </row>
    <row r="260" spans="1:9" ht="12.5" x14ac:dyDescent="0.25">
      <c r="A260"/>
      <c r="B260"/>
      <c r="C260"/>
      <c r="D260"/>
      <c r="E260"/>
      <c r="F260"/>
      <c r="G260"/>
      <c r="H260"/>
      <c r="I260"/>
    </row>
    <row r="261" spans="1:9" ht="12.5" x14ac:dyDescent="0.25">
      <c r="A261"/>
      <c r="B261"/>
      <c r="C261"/>
      <c r="D261"/>
      <c r="E261"/>
      <c r="F261"/>
      <c r="G261"/>
      <c r="H261"/>
      <c r="I261"/>
    </row>
    <row r="262" spans="1:9" ht="12.5" x14ac:dyDescent="0.25">
      <c r="A262"/>
      <c r="B262"/>
      <c r="C262"/>
      <c r="D262"/>
      <c r="E262"/>
      <c r="F262"/>
      <c r="G262"/>
      <c r="H262"/>
      <c r="I262"/>
    </row>
    <row r="263" spans="1:9" ht="12.5" x14ac:dyDescent="0.25">
      <c r="A263"/>
      <c r="B263"/>
      <c r="C263"/>
      <c r="D263"/>
      <c r="E263"/>
      <c r="F263"/>
      <c r="G263"/>
      <c r="H263"/>
      <c r="I263"/>
    </row>
    <row r="264" spans="1:9" ht="12.5" x14ac:dyDescent="0.25">
      <c r="A264"/>
      <c r="B264"/>
      <c r="C264"/>
      <c r="D264"/>
      <c r="E264"/>
      <c r="F264"/>
      <c r="G264"/>
      <c r="H264"/>
      <c r="I264"/>
    </row>
    <row r="265" spans="1:9" ht="12.5" x14ac:dyDescent="0.25">
      <c r="A265"/>
      <c r="B265"/>
      <c r="C265"/>
      <c r="D265"/>
      <c r="E265"/>
      <c r="F265"/>
      <c r="G265"/>
      <c r="H265"/>
      <c r="I265"/>
    </row>
    <row r="266" spans="1:9" ht="12.5" x14ac:dyDescent="0.25">
      <c r="A266"/>
      <c r="B266"/>
      <c r="C266"/>
      <c r="D266"/>
      <c r="E266"/>
      <c r="F266"/>
      <c r="G266"/>
      <c r="H266"/>
      <c r="I266"/>
    </row>
    <row r="267" spans="1:9" ht="12.5" x14ac:dyDescent="0.25">
      <c r="A267"/>
      <c r="B267"/>
      <c r="C267"/>
      <c r="D267"/>
      <c r="E267"/>
      <c r="F267"/>
      <c r="G267"/>
      <c r="H267"/>
      <c r="I267"/>
    </row>
    <row r="268" spans="1:9" ht="12.5" x14ac:dyDescent="0.25">
      <c r="A268"/>
      <c r="B268"/>
      <c r="C268"/>
      <c r="D268"/>
      <c r="E268"/>
      <c r="F268"/>
      <c r="G268"/>
      <c r="H268"/>
      <c r="I268"/>
    </row>
    <row r="269" spans="1:9" ht="12.5" x14ac:dyDescent="0.25">
      <c r="A269"/>
      <c r="B269"/>
      <c r="C269"/>
      <c r="D269"/>
      <c r="E269"/>
      <c r="F269"/>
      <c r="G269"/>
      <c r="H269"/>
      <c r="I269"/>
    </row>
    <row r="270" spans="1:9" ht="12.5" x14ac:dyDescent="0.25">
      <c r="A270"/>
      <c r="B270"/>
      <c r="C270"/>
      <c r="D270"/>
      <c r="E270"/>
      <c r="F270"/>
      <c r="G270"/>
      <c r="H270"/>
      <c r="I270"/>
    </row>
    <row r="271" spans="1:9" ht="12.5" x14ac:dyDescent="0.25">
      <c r="A271"/>
      <c r="B271"/>
      <c r="C271"/>
      <c r="D271"/>
      <c r="E271"/>
      <c r="F271"/>
      <c r="G271"/>
      <c r="H271"/>
      <c r="I271"/>
    </row>
    <row r="272" spans="1:9" ht="12.5" x14ac:dyDescent="0.25">
      <c r="A272"/>
      <c r="B272"/>
      <c r="C272"/>
      <c r="D272"/>
      <c r="E272"/>
      <c r="F272"/>
      <c r="G272"/>
      <c r="H272"/>
      <c r="I272"/>
    </row>
    <row r="273" spans="1:9" ht="12.5" x14ac:dyDescent="0.25">
      <c r="A273"/>
      <c r="B273"/>
      <c r="C273"/>
      <c r="D273"/>
      <c r="E273"/>
      <c r="F273"/>
      <c r="G273"/>
      <c r="H273"/>
      <c r="I273"/>
    </row>
    <row r="274" spans="1:9" ht="12.5" x14ac:dyDescent="0.25">
      <c r="A274"/>
      <c r="B274"/>
      <c r="C274"/>
      <c r="D274"/>
      <c r="E274"/>
      <c r="F274"/>
      <c r="G274"/>
      <c r="H274"/>
      <c r="I274"/>
    </row>
    <row r="275" spans="1:9" ht="12.5" x14ac:dyDescent="0.25">
      <c r="A275"/>
      <c r="B275"/>
      <c r="C275"/>
      <c r="D275"/>
      <c r="E275"/>
      <c r="F275"/>
      <c r="G275"/>
      <c r="H275"/>
      <c r="I275"/>
    </row>
    <row r="276" spans="1:9" ht="12.5" x14ac:dyDescent="0.25">
      <c r="A276"/>
      <c r="B276"/>
      <c r="C276"/>
      <c r="D276"/>
      <c r="E276"/>
      <c r="F276"/>
      <c r="G276"/>
      <c r="H276"/>
      <c r="I276"/>
    </row>
    <row r="277" spans="1:9" ht="12.5" x14ac:dyDescent="0.25">
      <c r="A277"/>
      <c r="B277"/>
      <c r="C277"/>
      <c r="D277"/>
      <c r="E277"/>
      <c r="F277"/>
      <c r="G277"/>
      <c r="H277"/>
      <c r="I277"/>
    </row>
    <row r="278" spans="1:9" ht="12.5" x14ac:dyDescent="0.25">
      <c r="A278"/>
      <c r="B278"/>
      <c r="C278"/>
      <c r="D278"/>
      <c r="E278"/>
      <c r="F278"/>
      <c r="G278"/>
      <c r="H278"/>
      <c r="I278"/>
    </row>
    <row r="279" spans="1:9" ht="12.5" x14ac:dyDescent="0.25">
      <c r="A279"/>
      <c r="B279"/>
      <c r="C279"/>
      <c r="D279"/>
      <c r="E279"/>
      <c r="F279"/>
      <c r="G279"/>
      <c r="H279"/>
      <c r="I279"/>
    </row>
    <row r="280" spans="1:9" ht="12.5" x14ac:dyDescent="0.25">
      <c r="A280"/>
      <c r="B280"/>
      <c r="C280"/>
      <c r="D280"/>
      <c r="E280"/>
      <c r="F280"/>
      <c r="G280"/>
      <c r="H280"/>
      <c r="I280"/>
    </row>
    <row r="281" spans="1:9" ht="12.5" x14ac:dyDescent="0.25">
      <c r="A281"/>
      <c r="B281"/>
      <c r="C281"/>
      <c r="D281"/>
      <c r="E281"/>
      <c r="F281"/>
      <c r="G281"/>
      <c r="H281"/>
      <c r="I281"/>
    </row>
    <row r="282" spans="1:9" ht="12.5" x14ac:dyDescent="0.25">
      <c r="A282"/>
      <c r="B282"/>
      <c r="C282"/>
      <c r="D282"/>
      <c r="E282"/>
      <c r="F282"/>
      <c r="G282"/>
      <c r="H282"/>
      <c r="I282"/>
    </row>
    <row r="283" spans="1:9" ht="12.5" x14ac:dyDescent="0.25">
      <c r="A283"/>
      <c r="B283"/>
      <c r="C283"/>
      <c r="D283"/>
      <c r="E283"/>
      <c r="F283"/>
      <c r="G283"/>
      <c r="H283"/>
      <c r="I283"/>
    </row>
    <row r="284" spans="1:9" ht="12.5" x14ac:dyDescent="0.25">
      <c r="A284"/>
      <c r="B284"/>
      <c r="C284"/>
      <c r="D284"/>
      <c r="E284"/>
      <c r="F284"/>
      <c r="G284"/>
      <c r="H284"/>
      <c r="I284"/>
    </row>
    <row r="285" spans="1:9" ht="12.5" x14ac:dyDescent="0.25">
      <c r="A285"/>
      <c r="B285"/>
      <c r="C285"/>
      <c r="D285"/>
      <c r="E285"/>
      <c r="F285"/>
      <c r="G285"/>
      <c r="H285"/>
      <c r="I285"/>
    </row>
    <row r="286" spans="1:9" ht="12.5" x14ac:dyDescent="0.25">
      <c r="A286"/>
      <c r="B286"/>
      <c r="C286"/>
      <c r="D286"/>
      <c r="E286"/>
      <c r="F286"/>
      <c r="G286"/>
      <c r="H286"/>
      <c r="I286"/>
    </row>
    <row r="287" spans="1:9" ht="12.5" x14ac:dyDescent="0.25">
      <c r="A287"/>
      <c r="B287"/>
      <c r="C287"/>
      <c r="D287"/>
      <c r="E287"/>
      <c r="F287"/>
      <c r="G287"/>
      <c r="H287"/>
      <c r="I287"/>
    </row>
    <row r="288" spans="1:9" ht="12.5" x14ac:dyDescent="0.25">
      <c r="A288"/>
      <c r="B288"/>
      <c r="C288"/>
      <c r="D288"/>
      <c r="E288"/>
      <c r="F288"/>
      <c r="G288"/>
      <c r="H288"/>
      <c r="I288"/>
    </row>
    <row r="289" spans="1:9" ht="12.5" x14ac:dyDescent="0.25">
      <c r="A289"/>
      <c r="B289"/>
      <c r="C289"/>
      <c r="D289"/>
      <c r="E289"/>
      <c r="F289"/>
      <c r="G289"/>
      <c r="H289"/>
      <c r="I289"/>
    </row>
    <row r="290" spans="1:9" ht="12.5" x14ac:dyDescent="0.25">
      <c r="A290"/>
      <c r="B290"/>
      <c r="C290"/>
      <c r="D290"/>
      <c r="E290"/>
      <c r="F290"/>
      <c r="G290"/>
      <c r="H290"/>
      <c r="I290"/>
    </row>
    <row r="291" spans="1:9" ht="12.5" x14ac:dyDescent="0.25">
      <c r="A291"/>
      <c r="B291"/>
      <c r="C291"/>
      <c r="D291"/>
      <c r="E291"/>
      <c r="F291"/>
      <c r="G291"/>
      <c r="H291"/>
      <c r="I291"/>
    </row>
    <row r="292" spans="1:9" ht="12.5" x14ac:dyDescent="0.25">
      <c r="A292"/>
      <c r="B292"/>
      <c r="C292"/>
      <c r="D292"/>
      <c r="E292"/>
      <c r="F292"/>
      <c r="G292"/>
      <c r="H292"/>
      <c r="I292"/>
    </row>
    <row r="293" spans="1:9" ht="12.5" x14ac:dyDescent="0.25">
      <c r="A293"/>
      <c r="B293"/>
      <c r="C293"/>
      <c r="D293"/>
      <c r="E293"/>
      <c r="F293"/>
      <c r="G293"/>
      <c r="H293"/>
      <c r="I293"/>
    </row>
    <row r="294" spans="1:9" ht="12.5" x14ac:dyDescent="0.25">
      <c r="A294"/>
      <c r="B294"/>
      <c r="C294"/>
      <c r="D294"/>
      <c r="E294"/>
      <c r="F294"/>
      <c r="G294"/>
      <c r="H294"/>
      <c r="I294"/>
    </row>
    <row r="295" spans="1:9" ht="12.5" x14ac:dyDescent="0.25">
      <c r="A295"/>
      <c r="B295"/>
      <c r="C295"/>
      <c r="D295"/>
      <c r="E295"/>
      <c r="F295"/>
      <c r="G295"/>
      <c r="H295"/>
      <c r="I295"/>
    </row>
    <row r="296" spans="1:9" ht="12.5" x14ac:dyDescent="0.25">
      <c r="A296"/>
      <c r="B296"/>
      <c r="C296"/>
      <c r="D296"/>
      <c r="E296"/>
      <c r="F296"/>
      <c r="G296"/>
      <c r="H296"/>
      <c r="I296"/>
    </row>
    <row r="297" spans="1:9" ht="12.5" x14ac:dyDescent="0.25">
      <c r="A297"/>
      <c r="B297"/>
      <c r="C297"/>
      <c r="D297"/>
      <c r="E297"/>
      <c r="F297"/>
      <c r="G297"/>
      <c r="H297"/>
      <c r="I297"/>
    </row>
    <row r="298" spans="1:9" ht="12.5" x14ac:dyDescent="0.25">
      <c r="A298"/>
      <c r="B298"/>
      <c r="C298"/>
      <c r="D298"/>
      <c r="E298"/>
      <c r="F298"/>
      <c r="G298"/>
      <c r="H298"/>
      <c r="I298"/>
    </row>
    <row r="299" spans="1:9" ht="12.5" x14ac:dyDescent="0.25">
      <c r="A299"/>
      <c r="B299"/>
      <c r="C299"/>
      <c r="D299"/>
      <c r="E299"/>
      <c r="F299"/>
      <c r="G299"/>
      <c r="H299"/>
      <c r="I299"/>
    </row>
    <row r="300" spans="1:9" ht="12.5" x14ac:dyDescent="0.25">
      <c r="A300"/>
      <c r="B300"/>
      <c r="C300"/>
      <c r="D300"/>
      <c r="E300"/>
      <c r="F300"/>
      <c r="G300"/>
      <c r="H300"/>
      <c r="I300"/>
    </row>
    <row r="301" spans="1:9" ht="12.5" x14ac:dyDescent="0.25">
      <c r="A301"/>
      <c r="B301"/>
      <c r="C301"/>
      <c r="D301"/>
      <c r="E301"/>
      <c r="F301"/>
      <c r="G301"/>
      <c r="H301"/>
      <c r="I301"/>
    </row>
    <row r="302" spans="1:9" ht="12.5" x14ac:dyDescent="0.25">
      <c r="A302"/>
      <c r="B302"/>
      <c r="C302"/>
      <c r="D302"/>
      <c r="E302"/>
      <c r="F302"/>
      <c r="G302"/>
      <c r="H302"/>
      <c r="I302"/>
    </row>
    <row r="303" spans="1:9" ht="12.5" x14ac:dyDescent="0.25">
      <c r="A303"/>
      <c r="B303"/>
      <c r="C303"/>
      <c r="D303"/>
      <c r="E303"/>
      <c r="F303"/>
      <c r="G303"/>
      <c r="H303"/>
      <c r="I303"/>
    </row>
    <row r="304" spans="1:9" ht="12.5" x14ac:dyDescent="0.25">
      <c r="A304"/>
      <c r="B304"/>
      <c r="C304"/>
      <c r="D304"/>
      <c r="E304"/>
      <c r="F304"/>
      <c r="G304"/>
      <c r="H304"/>
      <c r="I304"/>
    </row>
    <row r="305" spans="1:9" ht="12.5" x14ac:dyDescent="0.25">
      <c r="A305"/>
      <c r="B305"/>
      <c r="C305"/>
      <c r="D305"/>
      <c r="E305"/>
      <c r="F305"/>
      <c r="G305"/>
      <c r="H305"/>
      <c r="I305"/>
    </row>
    <row r="306" spans="1:9" ht="12.5" x14ac:dyDescent="0.25">
      <c r="A306"/>
      <c r="B306"/>
      <c r="C306"/>
      <c r="D306"/>
      <c r="E306"/>
      <c r="F306"/>
      <c r="G306"/>
      <c r="H306"/>
      <c r="I306"/>
    </row>
    <row r="307" spans="1:9" ht="12.5" x14ac:dyDescent="0.25">
      <c r="A307"/>
      <c r="B307"/>
      <c r="C307"/>
      <c r="D307"/>
      <c r="E307"/>
      <c r="F307"/>
      <c r="G307"/>
      <c r="H307"/>
      <c r="I307"/>
    </row>
    <row r="308" spans="1:9" ht="12.5" x14ac:dyDescent="0.25">
      <c r="A308"/>
      <c r="B308"/>
      <c r="C308"/>
      <c r="D308"/>
      <c r="E308"/>
      <c r="F308"/>
      <c r="G308"/>
      <c r="H308"/>
      <c r="I308"/>
    </row>
    <row r="309" spans="1:9" ht="12.5" x14ac:dyDescent="0.25">
      <c r="A309"/>
      <c r="B309"/>
      <c r="C309"/>
      <c r="D309"/>
      <c r="E309"/>
      <c r="F309"/>
      <c r="G309"/>
      <c r="H309"/>
      <c r="I309"/>
    </row>
    <row r="310" spans="1:9" ht="12.5" x14ac:dyDescent="0.25">
      <c r="A310"/>
      <c r="B310"/>
      <c r="C310"/>
      <c r="D310"/>
      <c r="E310"/>
      <c r="F310"/>
      <c r="G310"/>
      <c r="H310"/>
      <c r="I310"/>
    </row>
    <row r="311" spans="1:9" ht="12.5" x14ac:dyDescent="0.25">
      <c r="A311"/>
      <c r="B311"/>
      <c r="C311"/>
      <c r="D311"/>
      <c r="E311"/>
      <c r="F311"/>
      <c r="G311"/>
      <c r="H311"/>
      <c r="I311"/>
    </row>
    <row r="312" spans="1:9" ht="12.5" x14ac:dyDescent="0.25">
      <c r="A312"/>
      <c r="B312"/>
      <c r="C312"/>
      <c r="D312"/>
      <c r="E312"/>
      <c r="F312"/>
      <c r="G312"/>
      <c r="H312"/>
      <c r="I312"/>
    </row>
    <row r="313" spans="1:9" ht="12.5" x14ac:dyDescent="0.25">
      <c r="A313"/>
      <c r="B313"/>
      <c r="C313"/>
      <c r="D313"/>
      <c r="E313"/>
      <c r="F313"/>
      <c r="G313"/>
      <c r="H313"/>
      <c r="I313"/>
    </row>
    <row r="314" spans="1:9" ht="12.5" x14ac:dyDescent="0.25">
      <c r="A314"/>
      <c r="B314"/>
      <c r="C314"/>
      <c r="D314"/>
      <c r="E314"/>
      <c r="F314"/>
      <c r="G314"/>
      <c r="H314"/>
      <c r="I314"/>
    </row>
    <row r="315" spans="1:9" ht="12.5" x14ac:dyDescent="0.25">
      <c r="A315"/>
      <c r="B315"/>
      <c r="C315"/>
      <c r="D315"/>
      <c r="E315"/>
      <c r="F315"/>
      <c r="G315"/>
      <c r="H315"/>
      <c r="I315"/>
    </row>
    <row r="316" spans="1:9" ht="12.5" x14ac:dyDescent="0.25">
      <c r="A316"/>
      <c r="B316"/>
      <c r="C316"/>
      <c r="D316"/>
      <c r="E316"/>
      <c r="F316"/>
      <c r="G316"/>
      <c r="H316"/>
      <c r="I316"/>
    </row>
    <row r="317" spans="1:9" ht="12.5" x14ac:dyDescent="0.25">
      <c r="A317"/>
      <c r="B317"/>
      <c r="C317"/>
      <c r="D317"/>
      <c r="E317"/>
      <c r="F317"/>
      <c r="G317"/>
      <c r="H317"/>
      <c r="I317"/>
    </row>
    <row r="318" spans="1:9" ht="12.5" x14ac:dyDescent="0.25">
      <c r="A318"/>
      <c r="B318"/>
      <c r="C318"/>
      <c r="D318"/>
      <c r="E318"/>
      <c r="F318"/>
      <c r="G318"/>
      <c r="H318"/>
      <c r="I318"/>
    </row>
    <row r="319" spans="1:9" ht="12.5" x14ac:dyDescent="0.25">
      <c r="A319"/>
      <c r="B319"/>
      <c r="C319"/>
      <c r="D319"/>
      <c r="E319"/>
      <c r="F319"/>
      <c r="G319"/>
      <c r="H319"/>
      <c r="I319"/>
    </row>
    <row r="320" spans="1:9" ht="12.5" x14ac:dyDescent="0.25">
      <c r="A320"/>
      <c r="B320"/>
      <c r="C320"/>
      <c r="D320"/>
      <c r="E320"/>
      <c r="F320"/>
      <c r="G320"/>
      <c r="H320"/>
      <c r="I320"/>
    </row>
    <row r="321" spans="1:9" ht="12.5" x14ac:dyDescent="0.25">
      <c r="A321"/>
      <c r="B321"/>
      <c r="C321"/>
      <c r="D321"/>
      <c r="E321"/>
      <c r="F321"/>
      <c r="G321"/>
      <c r="H321"/>
      <c r="I321"/>
    </row>
    <row r="322" spans="1:9" ht="12.5" x14ac:dyDescent="0.25">
      <c r="A322"/>
      <c r="B322"/>
      <c r="C322"/>
      <c r="D322"/>
      <c r="E322"/>
      <c r="F322"/>
      <c r="G322"/>
      <c r="H322"/>
      <c r="I322"/>
    </row>
    <row r="323" spans="1:9" ht="12.5" x14ac:dyDescent="0.25">
      <c r="A323"/>
      <c r="B323"/>
      <c r="C323"/>
      <c r="D323"/>
      <c r="E323"/>
      <c r="F323"/>
      <c r="G323"/>
      <c r="H323"/>
      <c r="I323"/>
    </row>
    <row r="324" spans="1:9" ht="12.5" x14ac:dyDescent="0.25">
      <c r="A324"/>
      <c r="B324"/>
      <c r="C324"/>
      <c r="D324"/>
      <c r="E324"/>
      <c r="F324"/>
      <c r="G324"/>
      <c r="H324"/>
      <c r="I324"/>
    </row>
    <row r="325" spans="1:9" ht="12.5" x14ac:dyDescent="0.25">
      <c r="A325"/>
      <c r="B325"/>
      <c r="C325"/>
      <c r="D325"/>
      <c r="E325"/>
      <c r="F325"/>
      <c r="G325"/>
      <c r="H325"/>
      <c r="I325"/>
    </row>
    <row r="326" spans="1:9" ht="12.5" x14ac:dyDescent="0.25">
      <c r="A326"/>
      <c r="B326"/>
      <c r="C326"/>
      <c r="D326"/>
      <c r="E326"/>
      <c r="F326"/>
      <c r="G326"/>
      <c r="H326"/>
      <c r="I326"/>
    </row>
    <row r="327" spans="1:9" ht="12.5" x14ac:dyDescent="0.25">
      <c r="A327"/>
      <c r="B327"/>
      <c r="C327"/>
      <c r="D327"/>
      <c r="E327"/>
      <c r="F327"/>
      <c r="G327"/>
      <c r="H327"/>
      <c r="I327"/>
    </row>
    <row r="328" spans="1:9" ht="12.5" x14ac:dyDescent="0.25">
      <c r="A328"/>
      <c r="B328"/>
      <c r="C328"/>
      <c r="D328"/>
      <c r="E328"/>
      <c r="F328"/>
      <c r="G328"/>
      <c r="H328"/>
      <c r="I328"/>
    </row>
    <row r="329" spans="1:9" x14ac:dyDescent="0.25">
      <c r="F329" s="1"/>
      <c r="G329" s="1"/>
      <c r="H329" s="1"/>
      <c r="I329" s="1"/>
    </row>
    <row r="330" spans="1:9" x14ac:dyDescent="0.25">
      <c r="F330" s="1"/>
      <c r="G330" s="1"/>
      <c r="H330" s="1"/>
      <c r="I330" s="1"/>
    </row>
    <row r="331" spans="1:9" x14ac:dyDescent="0.25">
      <c r="F331" s="1"/>
      <c r="G331" s="1"/>
      <c r="H331" s="1"/>
      <c r="I331" s="1"/>
    </row>
    <row r="332" spans="1:9" x14ac:dyDescent="0.25">
      <c r="F332" s="1"/>
      <c r="G332" s="1"/>
      <c r="H332" s="1"/>
      <c r="I332" s="1"/>
    </row>
    <row r="333" spans="1:9" x14ac:dyDescent="0.25">
      <c r="F333" s="1"/>
      <c r="G333" s="1"/>
      <c r="H333" s="1"/>
      <c r="I333" s="1"/>
    </row>
    <row r="334" spans="1:9" x14ac:dyDescent="0.25">
      <c r="F334" s="1"/>
      <c r="G334" s="1"/>
      <c r="H334" s="1"/>
      <c r="I334" s="1"/>
    </row>
    <row r="335" spans="1:9" x14ac:dyDescent="0.25">
      <c r="F335" s="1"/>
      <c r="G335" s="1"/>
      <c r="H335" s="1"/>
      <c r="I335" s="1"/>
    </row>
    <row r="336" spans="1:9" x14ac:dyDescent="0.25">
      <c r="F336" s="1"/>
      <c r="G336" s="1"/>
      <c r="H336" s="1"/>
      <c r="I336" s="1"/>
    </row>
    <row r="337" s="1" customFormat="1" x14ac:dyDescent="0.25"/>
    <row r="338" s="1" customFormat="1" x14ac:dyDescent="0.25"/>
    <row r="339" s="1" customFormat="1" x14ac:dyDescent="0.25"/>
    <row r="340" s="1" customFormat="1" x14ac:dyDescent="0.25"/>
    <row r="341" s="1" customFormat="1" x14ac:dyDescent="0.25"/>
    <row r="342" s="1" customFormat="1" x14ac:dyDescent="0.25"/>
    <row r="343" s="1" customFormat="1" x14ac:dyDescent="0.25"/>
    <row r="344" s="1" customFormat="1" x14ac:dyDescent="0.25"/>
    <row r="345" s="1" customFormat="1" x14ac:dyDescent="0.25"/>
    <row r="346" s="1" customFormat="1" x14ac:dyDescent="0.25"/>
    <row r="347" s="1" customFormat="1" x14ac:dyDescent="0.25"/>
    <row r="348" s="1" customFormat="1" x14ac:dyDescent="0.25"/>
    <row r="349" s="1" customFormat="1" x14ac:dyDescent="0.25"/>
    <row r="350" s="1" customFormat="1" x14ac:dyDescent="0.25"/>
    <row r="351" s="1" customFormat="1" x14ac:dyDescent="0.25"/>
    <row r="352" s="1" customFormat="1" x14ac:dyDescent="0.25"/>
    <row r="353" s="1" customFormat="1" x14ac:dyDescent="0.25"/>
    <row r="354" s="1" customFormat="1" x14ac:dyDescent="0.25"/>
    <row r="355" s="1" customFormat="1" x14ac:dyDescent="0.25"/>
    <row r="356" s="1" customFormat="1" x14ac:dyDescent="0.25"/>
    <row r="357" s="1" customFormat="1" x14ac:dyDescent="0.25"/>
    <row r="358" s="1" customFormat="1" x14ac:dyDescent="0.25"/>
    <row r="359" s="1" customFormat="1" x14ac:dyDescent="0.25"/>
    <row r="360" s="1" customFormat="1" x14ac:dyDescent="0.25"/>
    <row r="361" s="1" customFormat="1" x14ac:dyDescent="0.25"/>
    <row r="362" s="1" customFormat="1" x14ac:dyDescent="0.25"/>
    <row r="363" s="1" customFormat="1" x14ac:dyDescent="0.25"/>
    <row r="364" s="1" customFormat="1" x14ac:dyDescent="0.25"/>
    <row r="365" s="1" customFormat="1" x14ac:dyDescent="0.25"/>
    <row r="366" s="1" customFormat="1" x14ac:dyDescent="0.25"/>
    <row r="367" s="1" customFormat="1" x14ac:dyDescent="0.25"/>
    <row r="368" s="1" customFormat="1" x14ac:dyDescent="0.25"/>
    <row r="369" s="1" customFormat="1" x14ac:dyDescent="0.25"/>
    <row r="370" s="1" customFormat="1" x14ac:dyDescent="0.25"/>
    <row r="371" s="1" customFormat="1" x14ac:dyDescent="0.25"/>
    <row r="372" s="1" customFormat="1" x14ac:dyDescent="0.25"/>
    <row r="373" s="1" customFormat="1" x14ac:dyDescent="0.25"/>
    <row r="374" s="1" customFormat="1" x14ac:dyDescent="0.25"/>
    <row r="375" s="1" customFormat="1" x14ac:dyDescent="0.25"/>
    <row r="376" s="1" customFormat="1" x14ac:dyDescent="0.25"/>
    <row r="377" s="1" customFormat="1" x14ac:dyDescent="0.25"/>
    <row r="378" s="1" customFormat="1" x14ac:dyDescent="0.25"/>
    <row r="379" s="1" customFormat="1" x14ac:dyDescent="0.25"/>
    <row r="380" s="1" customFormat="1" x14ac:dyDescent="0.25"/>
    <row r="381" s="1" customFormat="1" x14ac:dyDescent="0.25"/>
    <row r="382" s="1" customFormat="1" x14ac:dyDescent="0.25"/>
    <row r="383" s="1" customFormat="1" x14ac:dyDescent="0.25"/>
    <row r="384" s="1" customFormat="1" x14ac:dyDescent="0.25"/>
    <row r="385" s="1" customFormat="1" x14ac:dyDescent="0.25"/>
    <row r="386" s="1" customFormat="1" x14ac:dyDescent="0.25"/>
    <row r="387" s="1" customFormat="1" x14ac:dyDescent="0.25"/>
    <row r="388" s="1" customFormat="1" x14ac:dyDescent="0.25"/>
    <row r="389" s="1" customFormat="1" x14ac:dyDescent="0.25"/>
    <row r="390" s="1" customFormat="1" x14ac:dyDescent="0.25"/>
    <row r="391" s="1" customFormat="1" x14ac:dyDescent="0.25"/>
    <row r="392" s="1" customFormat="1" x14ac:dyDescent="0.25"/>
    <row r="393" s="1" customFormat="1" x14ac:dyDescent="0.25"/>
    <row r="394" s="1" customFormat="1" x14ac:dyDescent="0.25"/>
    <row r="395" s="1" customFormat="1" x14ac:dyDescent="0.25"/>
    <row r="396" s="1" customFormat="1" x14ac:dyDescent="0.25"/>
    <row r="397" s="1" customFormat="1" x14ac:dyDescent="0.25"/>
    <row r="398" s="1" customFormat="1" x14ac:dyDescent="0.25"/>
    <row r="399" s="1" customFormat="1" x14ac:dyDescent="0.25"/>
    <row r="400" s="1" customFormat="1" x14ac:dyDescent="0.25"/>
    <row r="401" s="1" customFormat="1" x14ac:dyDescent="0.25"/>
    <row r="402" s="1" customFormat="1" x14ac:dyDescent="0.25"/>
    <row r="403" s="1" customFormat="1" x14ac:dyDescent="0.25"/>
    <row r="404" s="1" customFormat="1" x14ac:dyDescent="0.25"/>
    <row r="405" s="1" customFormat="1" x14ac:dyDescent="0.25"/>
    <row r="406" s="1" customFormat="1" x14ac:dyDescent="0.25"/>
    <row r="407" s="1" customFormat="1" x14ac:dyDescent="0.25"/>
    <row r="408" s="1" customFormat="1" x14ac:dyDescent="0.25"/>
    <row r="409" s="1" customFormat="1" x14ac:dyDescent="0.25"/>
    <row r="410" s="1" customFormat="1" x14ac:dyDescent="0.25"/>
    <row r="411" s="1" customFormat="1" x14ac:dyDescent="0.25"/>
    <row r="412" s="1" customFormat="1" x14ac:dyDescent="0.25"/>
    <row r="413" s="1" customFormat="1" x14ac:dyDescent="0.25"/>
    <row r="414" s="1" customFormat="1" x14ac:dyDescent="0.25"/>
    <row r="415" s="1" customFormat="1" x14ac:dyDescent="0.25"/>
    <row r="416" s="1" customFormat="1" x14ac:dyDescent="0.25"/>
    <row r="417" s="1" customFormat="1" x14ac:dyDescent="0.25"/>
    <row r="418" s="1" customFormat="1" x14ac:dyDescent="0.25"/>
    <row r="419" s="1" customFormat="1" x14ac:dyDescent="0.25"/>
    <row r="420" s="1" customFormat="1" x14ac:dyDescent="0.25"/>
    <row r="421" s="1" customFormat="1" x14ac:dyDescent="0.25"/>
    <row r="422" s="1" customFormat="1" x14ac:dyDescent="0.25"/>
    <row r="423" s="1" customFormat="1" x14ac:dyDescent="0.25"/>
    <row r="424" s="1" customFormat="1" x14ac:dyDescent="0.25"/>
    <row r="425" s="1" customFormat="1" x14ac:dyDescent="0.25"/>
    <row r="426" s="1" customFormat="1" x14ac:dyDescent="0.25"/>
    <row r="427" s="1" customFormat="1" x14ac:dyDescent="0.25"/>
    <row r="428" s="1" customFormat="1" x14ac:dyDescent="0.25"/>
    <row r="429" s="1" customFormat="1" x14ac:dyDescent="0.25"/>
    <row r="430" s="1" customFormat="1" x14ac:dyDescent="0.25"/>
    <row r="431" s="1" customFormat="1" x14ac:dyDescent="0.25"/>
    <row r="432" s="1" customFormat="1" x14ac:dyDescent="0.25"/>
    <row r="433" s="1" customFormat="1" x14ac:dyDescent="0.25"/>
    <row r="434" s="1" customFormat="1" x14ac:dyDescent="0.25"/>
    <row r="435" s="1" customFormat="1" x14ac:dyDescent="0.25"/>
    <row r="436" s="1" customFormat="1" x14ac:dyDescent="0.25"/>
    <row r="437" s="1" customFormat="1" x14ac:dyDescent="0.25"/>
    <row r="438" s="1" customFormat="1" x14ac:dyDescent="0.25"/>
    <row r="439" s="1" customFormat="1" x14ac:dyDescent="0.25"/>
    <row r="440" s="1" customFormat="1" x14ac:dyDescent="0.25"/>
    <row r="441" s="1" customFormat="1" x14ac:dyDescent="0.25"/>
    <row r="442" s="1" customFormat="1" x14ac:dyDescent="0.25"/>
    <row r="443" s="1" customFormat="1" x14ac:dyDescent="0.25"/>
    <row r="444" s="1" customFormat="1" x14ac:dyDescent="0.25"/>
    <row r="445" s="1" customFormat="1" x14ac:dyDescent="0.25"/>
    <row r="446" s="1" customFormat="1" x14ac:dyDescent="0.25"/>
    <row r="447" s="1" customFormat="1" x14ac:dyDescent="0.25"/>
    <row r="448" s="1" customFormat="1" x14ac:dyDescent="0.25"/>
    <row r="449" s="1" customFormat="1" x14ac:dyDescent="0.25"/>
    <row r="450" s="1" customFormat="1" x14ac:dyDescent="0.25"/>
    <row r="451" s="1" customFormat="1" x14ac:dyDescent="0.25"/>
    <row r="452" s="1" customFormat="1" x14ac:dyDescent="0.25"/>
    <row r="453" s="1" customFormat="1" x14ac:dyDescent="0.25"/>
    <row r="454" s="1" customFormat="1" x14ac:dyDescent="0.25"/>
    <row r="455" s="1" customFormat="1" x14ac:dyDescent="0.25"/>
    <row r="456" s="1" customFormat="1" x14ac:dyDescent="0.25"/>
    <row r="457" s="1" customFormat="1" x14ac:dyDescent="0.25"/>
    <row r="458" s="1" customFormat="1" x14ac:dyDescent="0.25"/>
    <row r="459" s="1" customFormat="1" x14ac:dyDescent="0.25"/>
    <row r="460" s="1" customFormat="1" x14ac:dyDescent="0.25"/>
    <row r="461" s="1" customFormat="1" x14ac:dyDescent="0.25"/>
    <row r="462" s="1" customFormat="1" x14ac:dyDescent="0.25"/>
    <row r="463" s="1" customFormat="1" x14ac:dyDescent="0.25"/>
    <row r="464" s="1" customFormat="1" x14ac:dyDescent="0.25"/>
    <row r="465" s="1" customFormat="1" x14ac:dyDescent="0.25"/>
    <row r="466" s="1" customFormat="1" x14ac:dyDescent="0.25"/>
    <row r="467" s="1" customFormat="1" x14ac:dyDescent="0.25"/>
    <row r="468" s="1" customFormat="1" x14ac:dyDescent="0.25"/>
    <row r="469" s="1" customFormat="1" x14ac:dyDescent="0.25"/>
    <row r="470" s="1" customFormat="1" x14ac:dyDescent="0.25"/>
    <row r="471" s="1" customFormat="1" x14ac:dyDescent="0.25"/>
    <row r="472" s="1" customFormat="1" x14ac:dyDescent="0.25"/>
    <row r="473" s="1" customFormat="1" x14ac:dyDescent="0.25"/>
    <row r="474" s="1" customFormat="1" x14ac:dyDescent="0.25"/>
    <row r="475" s="1" customFormat="1" x14ac:dyDescent="0.25"/>
    <row r="476" s="1" customFormat="1" x14ac:dyDescent="0.25"/>
    <row r="477" s="1" customFormat="1" x14ac:dyDescent="0.25"/>
    <row r="478" s="1" customFormat="1" x14ac:dyDescent="0.25"/>
    <row r="479" s="1" customFormat="1" x14ac:dyDescent="0.25"/>
    <row r="480" s="1" customFormat="1" x14ac:dyDescent="0.25"/>
    <row r="481" s="1" customFormat="1" x14ac:dyDescent="0.25"/>
    <row r="482" s="1" customFormat="1" x14ac:dyDescent="0.25"/>
    <row r="483" s="1" customFormat="1" x14ac:dyDescent="0.25"/>
    <row r="484" s="1" customFormat="1" x14ac:dyDescent="0.25"/>
    <row r="485" s="1" customFormat="1" x14ac:dyDescent="0.25"/>
    <row r="486" s="1" customFormat="1" x14ac:dyDescent="0.25"/>
    <row r="487" s="1" customFormat="1" x14ac:dyDescent="0.25"/>
    <row r="488" s="1" customFormat="1" x14ac:dyDescent="0.25"/>
    <row r="489" s="1" customFormat="1" x14ac:dyDescent="0.25"/>
    <row r="490" s="1" customFormat="1" x14ac:dyDescent="0.25"/>
    <row r="491" s="1" customFormat="1" x14ac:dyDescent="0.25"/>
    <row r="492" s="1" customFormat="1" x14ac:dyDescent="0.25"/>
    <row r="493" s="1" customFormat="1" x14ac:dyDescent="0.25"/>
    <row r="494" s="1" customFormat="1" x14ac:dyDescent="0.25"/>
    <row r="495" s="1" customFormat="1" x14ac:dyDescent="0.25"/>
    <row r="496" s="1" customFormat="1" x14ac:dyDescent="0.25"/>
    <row r="497" s="1" customFormat="1" x14ac:dyDescent="0.25"/>
    <row r="498" s="1" customFormat="1" x14ac:dyDescent="0.25"/>
    <row r="499" s="1" customFormat="1" x14ac:dyDescent="0.25"/>
    <row r="500" s="1" customFormat="1" x14ac:dyDescent="0.25"/>
    <row r="501" s="1" customFormat="1" x14ac:dyDescent="0.25"/>
    <row r="502" s="1" customFormat="1" x14ac:dyDescent="0.25"/>
    <row r="503" s="1" customFormat="1" x14ac:dyDescent="0.25"/>
    <row r="504" s="1" customFormat="1" x14ac:dyDescent="0.25"/>
    <row r="505" s="1" customFormat="1" x14ac:dyDescent="0.25"/>
    <row r="506" s="1" customFormat="1" x14ac:dyDescent="0.25"/>
    <row r="507" s="1" customFormat="1" x14ac:dyDescent="0.25"/>
    <row r="508" s="1" customFormat="1" x14ac:dyDescent="0.25"/>
    <row r="509" s="1" customFormat="1" x14ac:dyDescent="0.25"/>
    <row r="510" s="1" customFormat="1" x14ac:dyDescent="0.25"/>
    <row r="511" s="1" customFormat="1" x14ac:dyDescent="0.25"/>
    <row r="512" s="1" customFormat="1" x14ac:dyDescent="0.25"/>
    <row r="513" s="1" customFormat="1" x14ac:dyDescent="0.25"/>
    <row r="514" s="1" customFormat="1" x14ac:dyDescent="0.25"/>
    <row r="515" s="1" customFormat="1" x14ac:dyDescent="0.25"/>
    <row r="516" s="1" customFormat="1" x14ac:dyDescent="0.25"/>
    <row r="517" s="1" customFormat="1" x14ac:dyDescent="0.25"/>
    <row r="518" s="1" customFormat="1" x14ac:dyDescent="0.25"/>
    <row r="519" s="1" customFormat="1" x14ac:dyDescent="0.25"/>
    <row r="520" s="1" customFormat="1" x14ac:dyDescent="0.25"/>
    <row r="521" s="1" customFormat="1" x14ac:dyDescent="0.25"/>
    <row r="522" s="1" customFormat="1" x14ac:dyDescent="0.25"/>
    <row r="523" s="1" customFormat="1" x14ac:dyDescent="0.25"/>
    <row r="524" s="1" customFormat="1" x14ac:dyDescent="0.25"/>
    <row r="525" s="1" customFormat="1" x14ac:dyDescent="0.25"/>
    <row r="526" s="1" customFormat="1" x14ac:dyDescent="0.25"/>
    <row r="527" s="1" customFormat="1" x14ac:dyDescent="0.25"/>
    <row r="528" s="1" customFormat="1" x14ac:dyDescent="0.25"/>
    <row r="529" s="1" customFormat="1" x14ac:dyDescent="0.25"/>
    <row r="530" s="1" customFormat="1" x14ac:dyDescent="0.25"/>
    <row r="531" s="1" customFormat="1" x14ac:dyDescent="0.25"/>
    <row r="532" s="1" customFormat="1" x14ac:dyDescent="0.25"/>
    <row r="533" s="1" customFormat="1" x14ac:dyDescent="0.25"/>
    <row r="534" s="1" customFormat="1" x14ac:dyDescent="0.25"/>
    <row r="535" s="1" customFormat="1" x14ac:dyDescent="0.25"/>
    <row r="536" s="1" customFormat="1" x14ac:dyDescent="0.25"/>
    <row r="537" s="1" customFormat="1" x14ac:dyDescent="0.25"/>
    <row r="538" s="1" customFormat="1" x14ac:dyDescent="0.25"/>
    <row r="539" s="1" customFormat="1" x14ac:dyDescent="0.25"/>
    <row r="540" s="1" customFormat="1" x14ac:dyDescent="0.25"/>
    <row r="541" s="1" customFormat="1" x14ac:dyDescent="0.25"/>
    <row r="542" s="1" customFormat="1" x14ac:dyDescent="0.25"/>
    <row r="543" s="1" customFormat="1" x14ac:dyDescent="0.25"/>
    <row r="544" s="1" customFormat="1" x14ac:dyDescent="0.25"/>
    <row r="545" s="1" customFormat="1" x14ac:dyDescent="0.25"/>
    <row r="546" s="1" customFormat="1" x14ac:dyDescent="0.25"/>
    <row r="547" s="1" customFormat="1" x14ac:dyDescent="0.25"/>
    <row r="548" s="1" customFormat="1" x14ac:dyDescent="0.25"/>
    <row r="549" s="1" customFormat="1" x14ac:dyDescent="0.25"/>
    <row r="550" s="1" customFormat="1" x14ac:dyDescent="0.25"/>
    <row r="551" s="1" customFormat="1" x14ac:dyDescent="0.25"/>
    <row r="552" s="1" customFormat="1" x14ac:dyDescent="0.25"/>
    <row r="553" s="1" customFormat="1" x14ac:dyDescent="0.25"/>
    <row r="554" s="1" customFormat="1" x14ac:dyDescent="0.25"/>
    <row r="555" s="1" customFormat="1" x14ac:dyDescent="0.25"/>
    <row r="556" s="1" customFormat="1" x14ac:dyDescent="0.25"/>
    <row r="557" s="1" customFormat="1" x14ac:dyDescent="0.25"/>
    <row r="558" s="1" customFormat="1" x14ac:dyDescent="0.25"/>
    <row r="559" s="1" customFormat="1" x14ac:dyDescent="0.25"/>
    <row r="560" s="1" customFormat="1" x14ac:dyDescent="0.25"/>
    <row r="561" s="1" customFormat="1" x14ac:dyDescent="0.25"/>
    <row r="562" s="1" customFormat="1" x14ac:dyDescent="0.25"/>
    <row r="563" s="1" customFormat="1" x14ac:dyDescent="0.25"/>
    <row r="564" s="1" customFormat="1" x14ac:dyDescent="0.25"/>
    <row r="565" s="1" customFormat="1" x14ac:dyDescent="0.25"/>
    <row r="566" s="1" customFormat="1" x14ac:dyDescent="0.25"/>
    <row r="567" s="1" customFormat="1" x14ac:dyDescent="0.25"/>
    <row r="568" s="1" customFormat="1" x14ac:dyDescent="0.25"/>
    <row r="569" s="1" customFormat="1" x14ac:dyDescent="0.25"/>
    <row r="570" s="1" customFormat="1" x14ac:dyDescent="0.25"/>
    <row r="571" s="1" customFormat="1" x14ac:dyDescent="0.25"/>
    <row r="572" s="1" customFormat="1" x14ac:dyDescent="0.25"/>
    <row r="573" s="1" customFormat="1" x14ac:dyDescent="0.25"/>
    <row r="574" s="1" customFormat="1" x14ac:dyDescent="0.25"/>
    <row r="575" s="1" customFormat="1" x14ac:dyDescent="0.25"/>
    <row r="576" s="1" customFormat="1" x14ac:dyDescent="0.25"/>
    <row r="577" s="1" customFormat="1" x14ac:dyDescent="0.25"/>
    <row r="578" s="1" customFormat="1" x14ac:dyDescent="0.25"/>
    <row r="579" s="1" customFormat="1" x14ac:dyDescent="0.25"/>
    <row r="580" s="1" customFormat="1" x14ac:dyDescent="0.25"/>
    <row r="581" s="1" customFormat="1" x14ac:dyDescent="0.25"/>
    <row r="582" s="1" customFormat="1" x14ac:dyDescent="0.25"/>
    <row r="583" s="1" customFormat="1" x14ac:dyDescent="0.25"/>
    <row r="584" s="1" customFormat="1" x14ac:dyDescent="0.25"/>
    <row r="585" s="1" customFormat="1" x14ac:dyDescent="0.25"/>
    <row r="586" s="1" customFormat="1" x14ac:dyDescent="0.25"/>
    <row r="587" s="1" customFormat="1" x14ac:dyDescent="0.25"/>
    <row r="588" s="1" customFormat="1" x14ac:dyDescent="0.25"/>
    <row r="589" s="1" customFormat="1" x14ac:dyDescent="0.25"/>
    <row r="590" s="1" customFormat="1" x14ac:dyDescent="0.25"/>
    <row r="591" s="1" customFormat="1" x14ac:dyDescent="0.25"/>
    <row r="592" s="1" customFormat="1" x14ac:dyDescent="0.25"/>
    <row r="593" spans="6:9" x14ac:dyDescent="0.25">
      <c r="F593" s="1"/>
      <c r="G593" s="1"/>
      <c r="H593" s="1"/>
      <c r="I593" s="1"/>
    </row>
    <row r="594" spans="6:9" x14ac:dyDescent="0.25">
      <c r="F594" s="1"/>
      <c r="G594" s="1"/>
      <c r="H594" s="1"/>
      <c r="I594" s="1"/>
    </row>
    <row r="595" spans="6:9" x14ac:dyDescent="0.25">
      <c r="F595" s="1"/>
      <c r="G595" s="1"/>
      <c r="H595" s="1"/>
      <c r="I595" s="1"/>
    </row>
    <row r="596" spans="6:9" x14ac:dyDescent="0.25">
      <c r="F596" s="1"/>
      <c r="G596" s="1"/>
      <c r="H596" s="1"/>
      <c r="I596" s="1"/>
    </row>
    <row r="597" spans="6:9" x14ac:dyDescent="0.25">
      <c r="F597" s="1"/>
      <c r="G597" s="1"/>
      <c r="H597" s="1"/>
      <c r="I597" s="1"/>
    </row>
    <row r="598" spans="6:9" x14ac:dyDescent="0.25">
      <c r="G598" s="32"/>
      <c r="H598" s="1"/>
      <c r="I598" s="1"/>
    </row>
    <row r="599" spans="6:9" x14ac:dyDescent="0.25">
      <c r="G599" s="32"/>
      <c r="H599" s="1"/>
      <c r="I599" s="1"/>
    </row>
    <row r="600" spans="6:9" x14ac:dyDescent="0.25">
      <c r="G600" s="32"/>
      <c r="H600" s="1"/>
      <c r="I600" s="1"/>
    </row>
    <row r="601" spans="6:9" x14ac:dyDescent="0.25">
      <c r="G601" s="32"/>
      <c r="H601" s="1"/>
      <c r="I601" s="1"/>
    </row>
    <row r="602" spans="6:9" x14ac:dyDescent="0.25">
      <c r="G602" s="32"/>
      <c r="H602" s="1"/>
      <c r="I602" s="1"/>
    </row>
    <row r="603" spans="6:9" x14ac:dyDescent="0.25">
      <c r="G603" s="32"/>
      <c r="H603" s="1"/>
      <c r="I603" s="1"/>
    </row>
    <row r="604" spans="6:9" x14ac:dyDescent="0.25">
      <c r="G604" s="32"/>
      <c r="H604" s="1"/>
      <c r="I604" s="1"/>
    </row>
    <row r="605" spans="6:9" x14ac:dyDescent="0.25">
      <c r="G605" s="32"/>
      <c r="H605" s="1"/>
      <c r="I605" s="1"/>
    </row>
    <row r="606" spans="6:9" x14ac:dyDescent="0.25">
      <c r="G606" s="32"/>
      <c r="H606" s="1"/>
      <c r="I606" s="1"/>
    </row>
    <row r="607" spans="6:9" x14ac:dyDescent="0.25">
      <c r="G607" s="32"/>
      <c r="H607" s="1"/>
      <c r="I607" s="1"/>
    </row>
    <row r="608" spans="6:9" x14ac:dyDescent="0.25">
      <c r="G608" s="32"/>
      <c r="H608" s="1"/>
      <c r="I608" s="1"/>
    </row>
    <row r="609" spans="7:9" x14ac:dyDescent="0.25">
      <c r="G609" s="32"/>
      <c r="H609" s="1"/>
      <c r="I609" s="1"/>
    </row>
    <row r="610" spans="7:9" x14ac:dyDescent="0.25">
      <c r="G610" s="32"/>
      <c r="H610" s="1"/>
      <c r="I610" s="1"/>
    </row>
    <row r="611" spans="7:9" x14ac:dyDescent="0.25">
      <c r="G611" s="32"/>
    </row>
    <row r="612" spans="7:9" x14ac:dyDescent="0.25">
      <c r="G612" s="32"/>
    </row>
    <row r="613" spans="7:9" x14ac:dyDescent="0.25">
      <c r="G613" s="32"/>
    </row>
    <row r="614" spans="7:9" x14ac:dyDescent="0.25">
      <c r="G614" s="32"/>
    </row>
    <row r="615" spans="7:9" x14ac:dyDescent="0.25">
      <c r="G615" s="32"/>
    </row>
    <row r="616" spans="7:9" x14ac:dyDescent="0.25">
      <c r="G616" s="32"/>
    </row>
    <row r="617" spans="7:9" x14ac:dyDescent="0.25">
      <c r="G617" s="32"/>
    </row>
    <row r="618" spans="7:9" x14ac:dyDescent="0.25">
      <c r="G618" s="32"/>
    </row>
    <row r="619" spans="7:9" x14ac:dyDescent="0.25">
      <c r="G619" s="32"/>
    </row>
    <row r="620" spans="7:9" x14ac:dyDescent="0.25">
      <c r="G620" s="32"/>
    </row>
    <row r="621" spans="7:9" x14ac:dyDescent="0.25">
      <c r="G621" s="32"/>
    </row>
    <row r="622" spans="7:9" x14ac:dyDescent="0.25">
      <c r="G622" s="32"/>
    </row>
    <row r="623" spans="7:9" x14ac:dyDescent="0.25">
      <c r="G623" s="32"/>
    </row>
    <row r="624" spans="7:9" x14ac:dyDescent="0.25">
      <c r="G624" s="32"/>
    </row>
    <row r="625" spans="7:7" x14ac:dyDescent="0.25">
      <c r="G625" s="32"/>
    </row>
    <row r="626" spans="7:7" x14ac:dyDescent="0.25">
      <c r="G626" s="32"/>
    </row>
    <row r="627" spans="7:7" x14ac:dyDescent="0.25">
      <c r="G627" s="32"/>
    </row>
    <row r="628" spans="7:7" x14ac:dyDescent="0.25">
      <c r="G628" s="32"/>
    </row>
    <row r="629" spans="7:7" x14ac:dyDescent="0.25">
      <c r="G629" s="32"/>
    </row>
    <row r="630" spans="7:7" x14ac:dyDescent="0.25">
      <c r="G630" s="32"/>
    </row>
    <row r="631" spans="7:7" x14ac:dyDescent="0.25">
      <c r="G631" s="32"/>
    </row>
    <row r="632" spans="7:7" x14ac:dyDescent="0.25">
      <c r="G632" s="32"/>
    </row>
    <row r="633" spans="7:7" x14ac:dyDescent="0.25">
      <c r="G633" s="32"/>
    </row>
    <row r="634" spans="7:7" x14ac:dyDescent="0.25">
      <c r="G634" s="32"/>
    </row>
    <row r="635" spans="7:7" x14ac:dyDescent="0.25">
      <c r="G635" s="32"/>
    </row>
    <row r="636" spans="7:7" x14ac:dyDescent="0.25">
      <c r="G636" s="32"/>
    </row>
    <row r="637" spans="7:7" x14ac:dyDescent="0.25">
      <c r="G637" s="32"/>
    </row>
    <row r="638" spans="7:7" x14ac:dyDescent="0.25">
      <c r="G638" s="32"/>
    </row>
    <row r="639" spans="7:7" x14ac:dyDescent="0.25">
      <c r="G639" s="32"/>
    </row>
    <row r="640" spans="7:7" x14ac:dyDescent="0.25">
      <c r="G640" s="32"/>
    </row>
    <row r="641" spans="7:7" x14ac:dyDescent="0.25">
      <c r="G641" s="32"/>
    </row>
    <row r="642" spans="7:7" x14ac:dyDescent="0.25">
      <c r="G642" s="32"/>
    </row>
    <row r="643" spans="7:7" x14ac:dyDescent="0.25">
      <c r="G643" s="32"/>
    </row>
    <row r="644" spans="7:7" x14ac:dyDescent="0.25">
      <c r="G644" s="32"/>
    </row>
    <row r="645" spans="7:7" x14ac:dyDescent="0.25">
      <c r="G645" s="32"/>
    </row>
    <row r="646" spans="7:7" x14ac:dyDescent="0.25">
      <c r="G646" s="32"/>
    </row>
    <row r="647" spans="7:7" x14ac:dyDescent="0.25">
      <c r="G647" s="32"/>
    </row>
    <row r="648" spans="7:7" x14ac:dyDescent="0.25">
      <c r="G648" s="32"/>
    </row>
    <row r="649" spans="7:7" x14ac:dyDescent="0.25">
      <c r="G649" s="32"/>
    </row>
    <row r="650" spans="7:7" x14ac:dyDescent="0.25">
      <c r="G650" s="32"/>
    </row>
    <row r="651" spans="7:7" x14ac:dyDescent="0.25">
      <c r="G651" s="32"/>
    </row>
    <row r="652" spans="7:7" x14ac:dyDescent="0.25">
      <c r="G652" s="32"/>
    </row>
    <row r="653" spans="7:7" x14ac:dyDescent="0.25">
      <c r="G653" s="32"/>
    </row>
    <row r="654" spans="7:7" x14ac:dyDescent="0.25">
      <c r="G654" s="32"/>
    </row>
    <row r="655" spans="7:7" x14ac:dyDescent="0.25">
      <c r="G655" s="32"/>
    </row>
    <row r="656" spans="7:7" x14ac:dyDescent="0.25">
      <c r="G656" s="32"/>
    </row>
    <row r="657" spans="7:7" x14ac:dyDescent="0.25">
      <c r="G657" s="32"/>
    </row>
    <row r="658" spans="7:7" x14ac:dyDescent="0.25">
      <c r="G658" s="32"/>
    </row>
    <row r="659" spans="7:7" x14ac:dyDescent="0.25">
      <c r="G659" s="32"/>
    </row>
    <row r="660" spans="7:7" x14ac:dyDescent="0.25">
      <c r="G660" s="32"/>
    </row>
    <row r="661" spans="7:7" x14ac:dyDescent="0.25">
      <c r="G661" s="32"/>
    </row>
    <row r="662" spans="7:7" x14ac:dyDescent="0.25">
      <c r="G662" s="32"/>
    </row>
    <row r="663" spans="7:7" x14ac:dyDescent="0.25">
      <c r="G663" s="32"/>
    </row>
    <row r="664" spans="7:7" x14ac:dyDescent="0.25">
      <c r="G664" s="32"/>
    </row>
    <row r="665" spans="7:7" x14ac:dyDescent="0.25">
      <c r="G665" s="32"/>
    </row>
    <row r="666" spans="7:7" x14ac:dyDescent="0.25">
      <c r="G666" s="32"/>
    </row>
    <row r="667" spans="7:7" x14ac:dyDescent="0.25">
      <c r="G667" s="32"/>
    </row>
    <row r="668" spans="7:7" x14ac:dyDescent="0.25">
      <c r="G668" s="32"/>
    </row>
    <row r="669" spans="7:7" x14ac:dyDescent="0.25">
      <c r="G669" s="32"/>
    </row>
    <row r="670" spans="7:7" x14ac:dyDescent="0.25">
      <c r="G670" s="32"/>
    </row>
    <row r="671" spans="7:7" x14ac:dyDescent="0.25">
      <c r="G671" s="32"/>
    </row>
    <row r="672" spans="7:7" x14ac:dyDescent="0.25">
      <c r="G672" s="32"/>
    </row>
    <row r="673" spans="7:7" x14ac:dyDescent="0.25">
      <c r="G673" s="32"/>
    </row>
    <row r="674" spans="7:7" x14ac:dyDescent="0.25">
      <c r="G674" s="32"/>
    </row>
    <row r="675" spans="7:7" x14ac:dyDescent="0.25">
      <c r="G675" s="32"/>
    </row>
    <row r="676" spans="7:7" x14ac:dyDescent="0.25">
      <c r="G676" s="32"/>
    </row>
    <row r="677" spans="7:7" x14ac:dyDescent="0.25">
      <c r="G677" s="32"/>
    </row>
    <row r="678" spans="7:7" x14ac:dyDescent="0.25">
      <c r="G678" s="32"/>
    </row>
    <row r="679" spans="7:7" x14ac:dyDescent="0.25">
      <c r="G679" s="32"/>
    </row>
    <row r="680" spans="7:7" x14ac:dyDescent="0.25">
      <c r="G680" s="32"/>
    </row>
    <row r="681" spans="7:7" x14ac:dyDescent="0.25">
      <c r="G681" s="32"/>
    </row>
    <row r="682" spans="7:7" x14ac:dyDescent="0.25">
      <c r="G682" s="32"/>
    </row>
    <row r="683" spans="7:7" x14ac:dyDescent="0.25">
      <c r="G683" s="32"/>
    </row>
    <row r="684" spans="7:7" x14ac:dyDescent="0.25">
      <c r="G684" s="32"/>
    </row>
    <row r="685" spans="7:7" x14ac:dyDescent="0.25">
      <c r="G685" s="32"/>
    </row>
    <row r="686" spans="7:7" x14ac:dyDescent="0.25">
      <c r="G686" s="32"/>
    </row>
    <row r="687" spans="7:7" x14ac:dyDescent="0.25">
      <c r="G687" s="32"/>
    </row>
    <row r="688" spans="7:7" x14ac:dyDescent="0.25">
      <c r="G688" s="32"/>
    </row>
    <row r="689" spans="7:7" x14ac:dyDescent="0.25">
      <c r="G689" s="32"/>
    </row>
    <row r="690" spans="7:7" x14ac:dyDescent="0.25">
      <c r="G690" s="32"/>
    </row>
    <row r="691" spans="7:7" x14ac:dyDescent="0.25">
      <c r="G691" s="32"/>
    </row>
    <row r="692" spans="7:7" x14ac:dyDescent="0.25">
      <c r="G692" s="32"/>
    </row>
    <row r="693" spans="7:7" x14ac:dyDescent="0.25">
      <c r="G693" s="32"/>
    </row>
    <row r="694" spans="7:7" x14ac:dyDescent="0.25">
      <c r="G694" s="32"/>
    </row>
    <row r="695" spans="7:7" x14ac:dyDescent="0.25">
      <c r="G695" s="32"/>
    </row>
    <row r="696" spans="7:7" x14ac:dyDescent="0.25">
      <c r="G696" s="32"/>
    </row>
    <row r="697" spans="7:7" x14ac:dyDescent="0.25">
      <c r="G697" s="32"/>
    </row>
    <row r="698" spans="7:7" x14ac:dyDescent="0.25">
      <c r="G698" s="32"/>
    </row>
    <row r="699" spans="7:7" x14ac:dyDescent="0.25">
      <c r="G699" s="32"/>
    </row>
    <row r="700" spans="7:7" x14ac:dyDescent="0.25">
      <c r="G700" s="32"/>
    </row>
    <row r="701" spans="7:7" x14ac:dyDescent="0.25">
      <c r="G701" s="32"/>
    </row>
    <row r="702" spans="7:7" x14ac:dyDescent="0.25">
      <c r="G702" s="32"/>
    </row>
    <row r="703" spans="7:7" x14ac:dyDescent="0.25">
      <c r="G703" s="32"/>
    </row>
    <row r="704" spans="7:7" x14ac:dyDescent="0.25">
      <c r="G704" s="32"/>
    </row>
    <row r="705" spans="7:7" x14ac:dyDescent="0.25">
      <c r="G705" s="32"/>
    </row>
    <row r="706" spans="7:7" x14ac:dyDescent="0.25">
      <c r="G706" s="32"/>
    </row>
    <row r="707" spans="7:7" x14ac:dyDescent="0.25">
      <c r="G707" s="32"/>
    </row>
    <row r="708" spans="7:7" x14ac:dyDescent="0.25">
      <c r="G708" s="32"/>
    </row>
    <row r="709" spans="7:7" x14ac:dyDescent="0.25">
      <c r="G709" s="32"/>
    </row>
    <row r="710" spans="7:7" x14ac:dyDescent="0.25">
      <c r="G710" s="32"/>
    </row>
    <row r="711" spans="7:7" x14ac:dyDescent="0.25">
      <c r="G711" s="32"/>
    </row>
    <row r="712" spans="7:7" x14ac:dyDescent="0.25">
      <c r="G712" s="32"/>
    </row>
    <row r="713" spans="7:7" x14ac:dyDescent="0.25">
      <c r="G713" s="32"/>
    </row>
    <row r="714" spans="7:7" x14ac:dyDescent="0.25">
      <c r="G714" s="32"/>
    </row>
    <row r="715" spans="7:7" x14ac:dyDescent="0.25">
      <c r="G715" s="32"/>
    </row>
    <row r="716" spans="7:7" x14ac:dyDescent="0.25">
      <c r="G716" s="32"/>
    </row>
    <row r="717" spans="7:7" x14ac:dyDescent="0.25">
      <c r="G717" s="32"/>
    </row>
    <row r="718" spans="7:7" x14ac:dyDescent="0.25">
      <c r="G718" s="32"/>
    </row>
    <row r="719" spans="7:7" x14ac:dyDescent="0.25">
      <c r="G719" s="32"/>
    </row>
    <row r="720" spans="7:7" x14ac:dyDescent="0.25">
      <c r="G720" s="32"/>
    </row>
    <row r="721" spans="7:7" x14ac:dyDescent="0.25">
      <c r="G721" s="32"/>
    </row>
    <row r="722" spans="7:7" x14ac:dyDescent="0.25">
      <c r="G722" s="32"/>
    </row>
    <row r="723" spans="7:7" x14ac:dyDescent="0.25">
      <c r="G723" s="32"/>
    </row>
    <row r="724" spans="7:7" x14ac:dyDescent="0.25">
      <c r="G724" s="32"/>
    </row>
    <row r="725" spans="7:7" x14ac:dyDescent="0.25">
      <c r="G725" s="32"/>
    </row>
    <row r="726" spans="7:7" x14ac:dyDescent="0.25">
      <c r="G726" s="32"/>
    </row>
    <row r="727" spans="7:7" x14ac:dyDescent="0.25">
      <c r="G727" s="32"/>
    </row>
    <row r="728" spans="7:7" x14ac:dyDescent="0.25">
      <c r="G728" s="32"/>
    </row>
    <row r="729" spans="7:7" x14ac:dyDescent="0.25">
      <c r="G729" s="32"/>
    </row>
    <row r="730" spans="7:7" x14ac:dyDescent="0.25">
      <c r="G730" s="32"/>
    </row>
    <row r="731" spans="7:7" x14ac:dyDescent="0.25">
      <c r="G731" s="32"/>
    </row>
    <row r="732" spans="7:7" x14ac:dyDescent="0.25">
      <c r="G732" s="32"/>
    </row>
    <row r="733" spans="7:7" x14ac:dyDescent="0.25">
      <c r="G733" s="32"/>
    </row>
    <row r="734" spans="7:7" x14ac:dyDescent="0.25">
      <c r="G734" s="32"/>
    </row>
    <row r="735" spans="7:7" x14ac:dyDescent="0.25">
      <c r="G735" s="32"/>
    </row>
    <row r="736" spans="7:7" x14ac:dyDescent="0.25">
      <c r="G736" s="32"/>
    </row>
    <row r="737" spans="7:7" x14ac:dyDescent="0.25">
      <c r="G737" s="32"/>
    </row>
    <row r="738" spans="7:7" x14ac:dyDescent="0.25">
      <c r="G738" s="32"/>
    </row>
    <row r="739" spans="7:7" x14ac:dyDescent="0.25">
      <c r="G739" s="32"/>
    </row>
    <row r="740" spans="7:7" x14ac:dyDescent="0.25">
      <c r="G740" s="32"/>
    </row>
    <row r="741" spans="7:7" x14ac:dyDescent="0.25">
      <c r="G741" s="32"/>
    </row>
    <row r="742" spans="7:7" x14ac:dyDescent="0.25">
      <c r="G742" s="32"/>
    </row>
    <row r="743" spans="7:7" x14ac:dyDescent="0.25">
      <c r="G743" s="32"/>
    </row>
    <row r="744" spans="7:7" x14ac:dyDescent="0.25">
      <c r="G744" s="32"/>
    </row>
    <row r="745" spans="7:7" x14ac:dyDescent="0.25">
      <c r="G745" s="32"/>
    </row>
    <row r="746" spans="7:7" x14ac:dyDescent="0.25">
      <c r="G746" s="32"/>
    </row>
    <row r="747" spans="7:7" x14ac:dyDescent="0.25">
      <c r="G747" s="32"/>
    </row>
    <row r="748" spans="7:7" x14ac:dyDescent="0.25">
      <c r="G748" s="32"/>
    </row>
    <row r="749" spans="7:7" x14ac:dyDescent="0.25">
      <c r="G749" s="32"/>
    </row>
    <row r="750" spans="7:7" x14ac:dyDescent="0.25">
      <c r="G750" s="32"/>
    </row>
    <row r="751" spans="7:7" x14ac:dyDescent="0.25">
      <c r="G751" s="32"/>
    </row>
    <row r="752" spans="7:7" x14ac:dyDescent="0.25">
      <c r="G752" s="32"/>
    </row>
    <row r="753" spans="7:7" x14ac:dyDescent="0.25">
      <c r="G753" s="32"/>
    </row>
    <row r="754" spans="7:7" x14ac:dyDescent="0.25">
      <c r="G754" s="32"/>
    </row>
    <row r="755" spans="7:7" x14ac:dyDescent="0.25">
      <c r="G755" s="32"/>
    </row>
    <row r="756" spans="7:7" x14ac:dyDescent="0.25">
      <c r="G756" s="32"/>
    </row>
    <row r="757" spans="7:7" x14ac:dyDescent="0.25">
      <c r="G757" s="32"/>
    </row>
    <row r="758" spans="7:7" x14ac:dyDescent="0.25">
      <c r="G758" s="32"/>
    </row>
    <row r="759" spans="7:7" x14ac:dyDescent="0.25">
      <c r="G759" s="32"/>
    </row>
    <row r="760" spans="7:7" x14ac:dyDescent="0.25">
      <c r="G760" s="32"/>
    </row>
    <row r="761" spans="7:7" x14ac:dyDescent="0.25">
      <c r="G761" s="32"/>
    </row>
    <row r="762" spans="7:7" x14ac:dyDescent="0.25">
      <c r="G762" s="32"/>
    </row>
    <row r="763" spans="7:7" x14ac:dyDescent="0.25">
      <c r="G763" s="32"/>
    </row>
    <row r="764" spans="7:7" x14ac:dyDescent="0.25">
      <c r="G764" s="32"/>
    </row>
    <row r="765" spans="7:7" x14ac:dyDescent="0.25">
      <c r="G765" s="32"/>
    </row>
    <row r="766" spans="7:7" x14ac:dyDescent="0.25">
      <c r="G766" s="32"/>
    </row>
    <row r="767" spans="7:7" x14ac:dyDescent="0.25">
      <c r="G767" s="32"/>
    </row>
    <row r="768" spans="7:7" x14ac:dyDescent="0.25">
      <c r="G768" s="32"/>
    </row>
    <row r="769" spans="7:7" x14ac:dyDescent="0.25">
      <c r="G769" s="32"/>
    </row>
    <row r="770" spans="7:7" x14ac:dyDescent="0.25">
      <c r="G770" s="32"/>
    </row>
    <row r="771" spans="7:7" x14ac:dyDescent="0.25">
      <c r="G771" s="32"/>
    </row>
    <row r="772" spans="7:7" x14ac:dyDescent="0.25">
      <c r="G772" s="32"/>
    </row>
    <row r="773" spans="7:7" x14ac:dyDescent="0.25">
      <c r="G773" s="32"/>
    </row>
    <row r="774" spans="7:7" x14ac:dyDescent="0.25">
      <c r="G774" s="32"/>
    </row>
    <row r="775" spans="7:7" x14ac:dyDescent="0.25">
      <c r="G775" s="32"/>
    </row>
    <row r="776" spans="7:7" x14ac:dyDescent="0.25">
      <c r="G776" s="32"/>
    </row>
    <row r="777" spans="7:7" x14ac:dyDescent="0.25">
      <c r="G777" s="32"/>
    </row>
    <row r="778" spans="7:7" x14ac:dyDescent="0.25">
      <c r="G778" s="32"/>
    </row>
    <row r="779" spans="7:7" x14ac:dyDescent="0.25">
      <c r="G779" s="32"/>
    </row>
    <row r="780" spans="7:7" x14ac:dyDescent="0.25">
      <c r="G780" s="32"/>
    </row>
    <row r="781" spans="7:7" x14ac:dyDescent="0.25">
      <c r="G781" s="32"/>
    </row>
    <row r="782" spans="7:7" x14ac:dyDescent="0.25">
      <c r="G782" s="32"/>
    </row>
    <row r="783" spans="7:7" x14ac:dyDescent="0.25">
      <c r="G783" s="32"/>
    </row>
    <row r="784" spans="7:7" x14ac:dyDescent="0.25">
      <c r="G784" s="32"/>
    </row>
    <row r="785" spans="7:7" x14ac:dyDescent="0.25">
      <c r="G785" s="32"/>
    </row>
    <row r="786" spans="7:7" x14ac:dyDescent="0.25">
      <c r="G786" s="32"/>
    </row>
    <row r="787" spans="7:7" x14ac:dyDescent="0.25">
      <c r="G787" s="32"/>
    </row>
    <row r="788" spans="7:7" x14ac:dyDescent="0.25">
      <c r="G788" s="32"/>
    </row>
    <row r="789" spans="7:7" x14ac:dyDescent="0.25">
      <c r="G789" s="32"/>
    </row>
    <row r="790" spans="7:7" x14ac:dyDescent="0.25">
      <c r="G790" s="32"/>
    </row>
    <row r="791" spans="7:7" x14ac:dyDescent="0.25">
      <c r="G791" s="32"/>
    </row>
    <row r="792" spans="7:7" x14ac:dyDescent="0.25">
      <c r="G792" s="32"/>
    </row>
    <row r="793" spans="7:7" x14ac:dyDescent="0.25">
      <c r="G793" s="32"/>
    </row>
    <row r="794" spans="7:7" x14ac:dyDescent="0.25">
      <c r="G794" s="32"/>
    </row>
    <row r="795" spans="7:7" x14ac:dyDescent="0.25">
      <c r="G795" s="32"/>
    </row>
    <row r="796" spans="7:7" x14ac:dyDescent="0.25">
      <c r="G796" s="32"/>
    </row>
    <row r="797" spans="7:7" x14ac:dyDescent="0.25">
      <c r="G797" s="32"/>
    </row>
    <row r="798" spans="7:7" x14ac:dyDescent="0.25">
      <c r="G798" s="32"/>
    </row>
    <row r="799" spans="7:7" x14ac:dyDescent="0.25">
      <c r="G799" s="32"/>
    </row>
    <row r="800" spans="7:7" x14ac:dyDescent="0.25">
      <c r="G800" s="32"/>
    </row>
    <row r="801" spans="7:7" x14ac:dyDescent="0.25">
      <c r="G801" s="32"/>
    </row>
    <row r="802" spans="7:7" x14ac:dyDescent="0.25">
      <c r="G802" s="32"/>
    </row>
    <row r="803" spans="7:7" x14ac:dyDescent="0.25">
      <c r="G803" s="32"/>
    </row>
    <row r="804" spans="7:7" x14ac:dyDescent="0.25">
      <c r="G804" s="32"/>
    </row>
    <row r="805" spans="7:7" x14ac:dyDescent="0.25">
      <c r="G805" s="32"/>
    </row>
    <row r="806" spans="7:7" x14ac:dyDescent="0.25">
      <c r="G806" s="32"/>
    </row>
    <row r="807" spans="7:7" x14ac:dyDescent="0.25">
      <c r="G807" s="32"/>
    </row>
    <row r="808" spans="7:7" x14ac:dyDescent="0.25">
      <c r="G808" s="32"/>
    </row>
    <row r="809" spans="7:7" x14ac:dyDescent="0.25">
      <c r="G809" s="32"/>
    </row>
    <row r="810" spans="7:7" x14ac:dyDescent="0.25">
      <c r="G810" s="32"/>
    </row>
    <row r="811" spans="7:7" x14ac:dyDescent="0.25">
      <c r="G811" s="32"/>
    </row>
    <row r="812" spans="7:7" x14ac:dyDescent="0.25">
      <c r="G812" s="32"/>
    </row>
    <row r="813" spans="7:7" x14ac:dyDescent="0.25">
      <c r="G813" s="32"/>
    </row>
    <row r="814" spans="7:7" x14ac:dyDescent="0.25">
      <c r="G814" s="32"/>
    </row>
    <row r="815" spans="7:7" x14ac:dyDescent="0.25">
      <c r="G815" s="32"/>
    </row>
    <row r="816" spans="7:7" x14ac:dyDescent="0.25">
      <c r="G816" s="32"/>
    </row>
    <row r="817" spans="7:7" x14ac:dyDescent="0.25">
      <c r="G817" s="32"/>
    </row>
    <row r="818" spans="7:7" x14ac:dyDescent="0.25">
      <c r="G818" s="32"/>
    </row>
    <row r="819" spans="7:7" x14ac:dyDescent="0.25">
      <c r="G819" s="32"/>
    </row>
    <row r="820" spans="7:7" x14ac:dyDescent="0.25">
      <c r="G820" s="32"/>
    </row>
    <row r="821" spans="7:7" x14ac:dyDescent="0.25">
      <c r="G821" s="32"/>
    </row>
    <row r="822" spans="7:7" x14ac:dyDescent="0.25">
      <c r="G822" s="32"/>
    </row>
    <row r="823" spans="7:7" x14ac:dyDescent="0.25">
      <c r="G823" s="32"/>
    </row>
    <row r="824" spans="7:7" x14ac:dyDescent="0.25">
      <c r="G824" s="32"/>
    </row>
    <row r="825" spans="7:7" x14ac:dyDescent="0.25">
      <c r="G825" s="32"/>
    </row>
    <row r="826" spans="7:7" x14ac:dyDescent="0.25">
      <c r="G826" s="32"/>
    </row>
    <row r="827" spans="7:7" x14ac:dyDescent="0.25">
      <c r="G827" s="32"/>
    </row>
    <row r="828" spans="7:7" x14ac:dyDescent="0.25">
      <c r="G828" s="32"/>
    </row>
    <row r="829" spans="7:7" x14ac:dyDescent="0.25">
      <c r="G829" s="32"/>
    </row>
    <row r="830" spans="7:7" x14ac:dyDescent="0.25">
      <c r="G830" s="32"/>
    </row>
    <row r="831" spans="7:7" x14ac:dyDescent="0.25">
      <c r="G831" s="32"/>
    </row>
    <row r="832" spans="7:7" x14ac:dyDescent="0.25">
      <c r="G832" s="32"/>
    </row>
    <row r="833" spans="7:7" x14ac:dyDescent="0.25">
      <c r="G833" s="32"/>
    </row>
    <row r="834" spans="7:7" x14ac:dyDescent="0.25">
      <c r="G834" s="32"/>
    </row>
    <row r="835" spans="7:7" x14ac:dyDescent="0.25">
      <c r="G835" s="32"/>
    </row>
    <row r="836" spans="7:7" x14ac:dyDescent="0.25">
      <c r="G836" s="32"/>
    </row>
    <row r="837" spans="7:7" x14ac:dyDescent="0.25">
      <c r="G837" s="32"/>
    </row>
    <row r="838" spans="7:7" x14ac:dyDescent="0.25">
      <c r="G838" s="32"/>
    </row>
    <row r="839" spans="7:7" x14ac:dyDescent="0.25">
      <c r="G839" s="32"/>
    </row>
    <row r="840" spans="7:7" x14ac:dyDescent="0.25">
      <c r="G840" s="32"/>
    </row>
    <row r="841" spans="7:7" x14ac:dyDescent="0.25">
      <c r="G841" s="32"/>
    </row>
    <row r="842" spans="7:7" x14ac:dyDescent="0.25">
      <c r="G842" s="32"/>
    </row>
    <row r="843" spans="7:7" x14ac:dyDescent="0.25">
      <c r="G843" s="32"/>
    </row>
    <row r="844" spans="7:7" x14ac:dyDescent="0.25">
      <c r="G844" s="32"/>
    </row>
    <row r="845" spans="7:7" x14ac:dyDescent="0.25">
      <c r="G845" s="32"/>
    </row>
    <row r="846" spans="7:7" x14ac:dyDescent="0.25">
      <c r="G846" s="32"/>
    </row>
    <row r="847" spans="7:7" x14ac:dyDescent="0.25">
      <c r="G847" s="32"/>
    </row>
    <row r="848" spans="7:7" x14ac:dyDescent="0.25">
      <c r="G848" s="32"/>
    </row>
    <row r="849" spans="7:7" x14ac:dyDescent="0.25">
      <c r="G849" s="32"/>
    </row>
    <row r="850" spans="7:7" x14ac:dyDescent="0.25">
      <c r="G850" s="32"/>
    </row>
    <row r="851" spans="7:7" x14ac:dyDescent="0.25">
      <c r="G851" s="32"/>
    </row>
    <row r="852" spans="7:7" x14ac:dyDescent="0.25">
      <c r="G852" s="32"/>
    </row>
    <row r="853" spans="7:7" x14ac:dyDescent="0.25">
      <c r="G853" s="32"/>
    </row>
    <row r="854" spans="7:7" x14ac:dyDescent="0.25">
      <c r="G854" s="32"/>
    </row>
    <row r="855" spans="7:7" x14ac:dyDescent="0.25">
      <c r="G855" s="32"/>
    </row>
    <row r="856" spans="7:7" x14ac:dyDescent="0.25">
      <c r="G856" s="32"/>
    </row>
    <row r="857" spans="7:7" x14ac:dyDescent="0.25">
      <c r="G857" s="32"/>
    </row>
    <row r="858" spans="7:7" x14ac:dyDescent="0.25">
      <c r="G858" s="32"/>
    </row>
    <row r="859" spans="7:7" x14ac:dyDescent="0.25">
      <c r="G859" s="32"/>
    </row>
    <row r="860" spans="7:7" x14ac:dyDescent="0.25">
      <c r="G860" s="32"/>
    </row>
    <row r="861" spans="7:7" x14ac:dyDescent="0.25">
      <c r="G861" s="32"/>
    </row>
    <row r="862" spans="7:7" x14ac:dyDescent="0.25">
      <c r="G862" s="32"/>
    </row>
    <row r="863" spans="7:7" x14ac:dyDescent="0.25">
      <c r="G863" s="32"/>
    </row>
    <row r="864" spans="7:7" x14ac:dyDescent="0.25">
      <c r="G864" s="32"/>
    </row>
    <row r="865" spans="7:7" x14ac:dyDescent="0.25">
      <c r="G865" s="32"/>
    </row>
    <row r="866" spans="7:7" x14ac:dyDescent="0.25">
      <c r="G866" s="32"/>
    </row>
    <row r="867" spans="7:7" x14ac:dyDescent="0.25">
      <c r="G867" s="32"/>
    </row>
    <row r="868" spans="7:7" x14ac:dyDescent="0.25">
      <c r="G868" s="32"/>
    </row>
    <row r="869" spans="7:7" x14ac:dyDescent="0.25">
      <c r="G869" s="32"/>
    </row>
    <row r="870" spans="7:7" x14ac:dyDescent="0.25">
      <c r="G870" s="32"/>
    </row>
    <row r="871" spans="7:7" x14ac:dyDescent="0.25">
      <c r="G871" s="32"/>
    </row>
    <row r="872" spans="7:7" x14ac:dyDescent="0.25">
      <c r="G872" s="32"/>
    </row>
    <row r="873" spans="7:7" x14ac:dyDescent="0.25">
      <c r="G873" s="32"/>
    </row>
    <row r="874" spans="7:7" x14ac:dyDescent="0.25">
      <c r="G874" s="32"/>
    </row>
    <row r="875" spans="7:7" x14ac:dyDescent="0.25">
      <c r="G875" s="32"/>
    </row>
    <row r="876" spans="7:7" x14ac:dyDescent="0.25">
      <c r="G876" s="32"/>
    </row>
    <row r="877" spans="7:7" x14ac:dyDescent="0.25">
      <c r="G877" s="32"/>
    </row>
    <row r="878" spans="7:7" x14ac:dyDescent="0.25">
      <c r="G878" s="32"/>
    </row>
    <row r="879" spans="7:7" x14ac:dyDescent="0.25">
      <c r="G879" s="32"/>
    </row>
    <row r="880" spans="7:7" x14ac:dyDescent="0.25">
      <c r="G880" s="32"/>
    </row>
    <row r="881" spans="7:7" x14ac:dyDescent="0.25">
      <c r="G881" s="32"/>
    </row>
    <row r="882" spans="7:7" x14ac:dyDescent="0.25">
      <c r="G882" s="32"/>
    </row>
    <row r="883" spans="7:7" x14ac:dyDescent="0.25">
      <c r="G883" s="32"/>
    </row>
    <row r="884" spans="7:7" x14ac:dyDescent="0.25">
      <c r="G884" s="32"/>
    </row>
    <row r="885" spans="7:7" x14ac:dyDescent="0.25">
      <c r="G885" s="32"/>
    </row>
    <row r="886" spans="7:7" x14ac:dyDescent="0.25">
      <c r="G886" s="32"/>
    </row>
    <row r="887" spans="7:7" x14ac:dyDescent="0.25">
      <c r="G887" s="32"/>
    </row>
    <row r="888" spans="7:7" x14ac:dyDescent="0.25">
      <c r="G888" s="32"/>
    </row>
    <row r="889" spans="7:7" x14ac:dyDescent="0.25">
      <c r="G889" s="32"/>
    </row>
    <row r="890" spans="7:7" x14ac:dyDescent="0.25">
      <c r="G890" s="32"/>
    </row>
    <row r="891" spans="7:7" x14ac:dyDescent="0.25">
      <c r="G891" s="32"/>
    </row>
    <row r="892" spans="7:7" x14ac:dyDescent="0.25">
      <c r="G892" s="32"/>
    </row>
    <row r="893" spans="7:7" x14ac:dyDescent="0.25">
      <c r="G893" s="32"/>
    </row>
    <row r="894" spans="7:7" x14ac:dyDescent="0.25">
      <c r="G894" s="32"/>
    </row>
    <row r="895" spans="7:7" x14ac:dyDescent="0.25">
      <c r="G895" s="32"/>
    </row>
    <row r="896" spans="7:7" x14ac:dyDescent="0.25">
      <c r="G896" s="32"/>
    </row>
    <row r="897" spans="7:7" x14ac:dyDescent="0.25">
      <c r="G897" s="32"/>
    </row>
    <row r="898" spans="7:7" x14ac:dyDescent="0.25">
      <c r="G898" s="32"/>
    </row>
    <row r="899" spans="7:7" x14ac:dyDescent="0.25">
      <c r="G899" s="32"/>
    </row>
    <row r="900" spans="7:7" x14ac:dyDescent="0.25">
      <c r="G900" s="32"/>
    </row>
    <row r="901" spans="7:7" x14ac:dyDescent="0.25">
      <c r="G901" s="32"/>
    </row>
    <row r="902" spans="7:7" x14ac:dyDescent="0.25">
      <c r="G902" s="32"/>
    </row>
    <row r="903" spans="7:7" x14ac:dyDescent="0.25">
      <c r="G903" s="32"/>
    </row>
    <row r="904" spans="7:7" x14ac:dyDescent="0.25">
      <c r="G904" s="32"/>
    </row>
    <row r="905" spans="7:7" x14ac:dyDescent="0.25">
      <c r="G905" s="32"/>
    </row>
    <row r="906" spans="7:7" x14ac:dyDescent="0.25">
      <c r="G906" s="32"/>
    </row>
    <row r="907" spans="7:7" x14ac:dyDescent="0.25">
      <c r="G907" s="32"/>
    </row>
    <row r="908" spans="7:7" x14ac:dyDescent="0.25">
      <c r="G908" s="32"/>
    </row>
    <row r="909" spans="7:7" x14ac:dyDescent="0.25">
      <c r="G909" s="32"/>
    </row>
    <row r="910" spans="7:7" x14ac:dyDescent="0.25">
      <c r="G910" s="32"/>
    </row>
    <row r="911" spans="7:7" x14ac:dyDescent="0.25">
      <c r="G911" s="32"/>
    </row>
    <row r="912" spans="7:7" x14ac:dyDescent="0.25">
      <c r="G912" s="32"/>
    </row>
    <row r="913" spans="7:7" x14ac:dyDescent="0.25">
      <c r="G913" s="32"/>
    </row>
    <row r="914" spans="7:7" x14ac:dyDescent="0.25">
      <c r="G914" s="32"/>
    </row>
    <row r="915" spans="7:7" x14ac:dyDescent="0.25">
      <c r="G915" s="32"/>
    </row>
    <row r="916" spans="7:7" x14ac:dyDescent="0.25">
      <c r="G916" s="32"/>
    </row>
    <row r="917" spans="7:7" x14ac:dyDescent="0.25">
      <c r="G917" s="32"/>
    </row>
    <row r="918" spans="7:7" x14ac:dyDescent="0.25">
      <c r="G918" s="32"/>
    </row>
    <row r="919" spans="7:7" x14ac:dyDescent="0.25">
      <c r="G919" s="32"/>
    </row>
    <row r="920" spans="7:7" x14ac:dyDescent="0.25">
      <c r="G920" s="32"/>
    </row>
    <row r="921" spans="7:7" x14ac:dyDescent="0.25">
      <c r="G921" s="32"/>
    </row>
    <row r="922" spans="7:7" x14ac:dyDescent="0.25">
      <c r="G922" s="32"/>
    </row>
    <row r="923" spans="7:7" x14ac:dyDescent="0.25">
      <c r="G923" s="32"/>
    </row>
    <row r="924" spans="7:7" x14ac:dyDescent="0.25">
      <c r="G924" s="32"/>
    </row>
    <row r="925" spans="7:7" x14ac:dyDescent="0.25">
      <c r="G925" s="32"/>
    </row>
    <row r="926" spans="7:7" x14ac:dyDescent="0.25">
      <c r="G926" s="32"/>
    </row>
    <row r="927" spans="7:7" x14ac:dyDescent="0.25">
      <c r="G927" s="32"/>
    </row>
    <row r="928" spans="7:7" x14ac:dyDescent="0.25">
      <c r="G928" s="32"/>
    </row>
    <row r="929" spans="7:7" x14ac:dyDescent="0.25">
      <c r="G929" s="32"/>
    </row>
    <row r="930" spans="7:7" x14ac:dyDescent="0.25">
      <c r="G930" s="32"/>
    </row>
    <row r="931" spans="7:7" x14ac:dyDescent="0.25">
      <c r="G931" s="32"/>
    </row>
    <row r="932" spans="7:7" x14ac:dyDescent="0.25">
      <c r="G932" s="32"/>
    </row>
  </sheetData>
  <mergeCells count="2">
    <mergeCell ref="D2:E2"/>
    <mergeCell ref="F2:I2"/>
  </mergeCells>
  <dataValidations count="2">
    <dataValidation type="list" allowBlank="1" showInputMessage="1" showErrorMessage="1" sqref="F25" xr:uid="{F7F8168B-264F-4310-9EDF-BC2BAE67C019}">
      <formula1>Edibles</formula1>
    </dataValidation>
    <dataValidation type="list" allowBlank="1" showInputMessage="1" showErrorMessage="1" sqref="G25" xr:uid="{E9CBCC9C-941C-46BE-85C8-DC1F6DEF4096}">
      <formula1>Inedibles</formula1>
    </dataValidation>
  </dataValidations>
  <pageMargins left="0.25" right="0.25" top="0.75" bottom="0.75" header="0.3" footer="0.3"/>
  <pageSetup orientation="landscape"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1338DB-7DA0-4AB1-A4F0-341386CA0448}">
  <dimension ref="A2:I933"/>
  <sheetViews>
    <sheetView topLeftCell="A10" zoomScaleNormal="100" zoomScaleSheetLayoutView="75" workbookViewId="0">
      <selection activeCell="C15" sqref="C15"/>
    </sheetView>
  </sheetViews>
  <sheetFormatPr defaultColWidth="10.54296875" defaultRowHeight="11.5" x14ac:dyDescent="0.25"/>
  <cols>
    <col min="1" max="1" width="16.81640625" style="1" bestFit="1" customWidth="1"/>
    <col min="2" max="2" width="17.26953125" style="1" customWidth="1"/>
    <col min="3" max="3" width="17.54296875" style="1" bestFit="1" customWidth="1"/>
    <col min="4" max="4" width="17" style="1" bestFit="1" customWidth="1"/>
    <col min="5" max="5" width="6.26953125" style="1" bestFit="1" customWidth="1"/>
    <col min="6" max="6" width="6.26953125" style="29" bestFit="1" customWidth="1"/>
    <col min="7" max="7" width="7.08984375" style="30" bestFit="1" customWidth="1"/>
    <col min="8" max="8" width="5.1796875" style="8" bestFit="1" customWidth="1"/>
    <col min="9" max="9" width="5.1796875" style="31" bestFit="1" customWidth="1"/>
    <col min="10" max="10" width="10.54296875" style="1"/>
    <col min="11" max="11" width="16.7265625" style="1" bestFit="1" customWidth="1"/>
    <col min="12" max="16384" width="10.54296875" style="1"/>
  </cols>
  <sheetData>
    <row r="2" spans="1:9" x14ac:dyDescent="0.25">
      <c r="D2" s="539" t="s">
        <v>2259</v>
      </c>
      <c r="E2" s="539"/>
      <c r="F2" s="525" t="str">
        <f>Individuals!F2</f>
        <v>Gus Day 3</v>
      </c>
      <c r="G2" s="526"/>
      <c r="H2" s="526"/>
      <c r="I2" s="526"/>
    </row>
    <row r="3" spans="1:9" x14ac:dyDescent="0.25">
      <c r="A3" s="476" t="s">
        <v>504</v>
      </c>
      <c r="B3" s="477" t="s">
        <v>1601</v>
      </c>
      <c r="C3" s="33"/>
      <c r="G3" s="32"/>
    </row>
    <row r="4" spans="1:9" x14ac:dyDescent="0.25">
      <c r="G4" s="32"/>
    </row>
    <row r="5" spans="1:9" s="34" customFormat="1" ht="12.5" x14ac:dyDescent="0.25">
      <c r="A5" s="477"/>
      <c r="B5" s="477"/>
      <c r="C5" s="477"/>
      <c r="D5" s="477"/>
      <c r="E5" s="478" t="s">
        <v>518</v>
      </c>
      <c r="F5" s="479"/>
      <c r="G5" s="479"/>
      <c r="H5" s="479"/>
      <c r="I5"/>
    </row>
    <row r="6" spans="1:9" s="35" customFormat="1" ht="34.5" x14ac:dyDescent="0.25">
      <c r="A6" s="480" t="s">
        <v>507</v>
      </c>
      <c r="B6" s="480" t="s">
        <v>1</v>
      </c>
      <c r="C6" s="480" t="s">
        <v>2</v>
      </c>
      <c r="D6" s="480" t="s">
        <v>508</v>
      </c>
      <c r="E6" s="481" t="s">
        <v>519</v>
      </c>
      <c r="F6" s="482" t="s">
        <v>520</v>
      </c>
      <c r="G6" s="482" t="s">
        <v>515</v>
      </c>
      <c r="H6" s="482" t="s">
        <v>516</v>
      </c>
      <c r="I6"/>
    </row>
    <row r="7" spans="1:9" ht="12.5" x14ac:dyDescent="0.25">
      <c r="A7" s="477" t="s">
        <v>706</v>
      </c>
      <c r="B7" s="477" t="s">
        <v>2034</v>
      </c>
      <c r="C7" s="477" t="s">
        <v>399</v>
      </c>
      <c r="D7" s="477" t="s">
        <v>1633</v>
      </c>
      <c r="E7" s="483"/>
      <c r="F7" s="543">
        <v>3</v>
      </c>
      <c r="G7" s="484">
        <v>47.9</v>
      </c>
      <c r="H7" s="484">
        <v>47.9</v>
      </c>
      <c r="I7"/>
    </row>
    <row r="8" spans="1:9" ht="12.5" x14ac:dyDescent="0.25">
      <c r="A8" s="477" t="s">
        <v>1784</v>
      </c>
      <c r="B8" s="477" t="s">
        <v>2026</v>
      </c>
      <c r="C8" s="477" t="s">
        <v>2027</v>
      </c>
      <c r="D8" s="477" t="s">
        <v>1633</v>
      </c>
      <c r="E8" s="485">
        <v>1</v>
      </c>
      <c r="F8" s="544">
        <v>3</v>
      </c>
      <c r="G8" s="486">
        <v>45.2</v>
      </c>
      <c r="H8" s="486">
        <v>45.2</v>
      </c>
      <c r="I8"/>
    </row>
    <row r="9" spans="1:9" ht="12.5" x14ac:dyDescent="0.25">
      <c r="A9" s="477" t="s">
        <v>2224</v>
      </c>
      <c r="B9" s="477" t="s">
        <v>2232</v>
      </c>
      <c r="C9" s="477" t="s">
        <v>146</v>
      </c>
      <c r="D9" s="477" t="s">
        <v>1707</v>
      </c>
      <c r="E9" s="485"/>
      <c r="F9" s="544">
        <v>4</v>
      </c>
      <c r="G9" s="486">
        <v>26.7</v>
      </c>
      <c r="H9" s="486">
        <v>26.7</v>
      </c>
      <c r="I9"/>
    </row>
    <row r="10" spans="1:9" ht="12.5" x14ac:dyDescent="0.25">
      <c r="A10" s="477" t="s">
        <v>871</v>
      </c>
      <c r="B10" s="477" t="s">
        <v>2096</v>
      </c>
      <c r="C10" s="477" t="s">
        <v>2097</v>
      </c>
      <c r="D10" s="477" t="s">
        <v>1633</v>
      </c>
      <c r="E10" s="485"/>
      <c r="F10" s="544">
        <v>1</v>
      </c>
      <c r="G10" s="486">
        <v>24.1</v>
      </c>
      <c r="H10" s="486">
        <v>24.1</v>
      </c>
      <c r="I10"/>
    </row>
    <row r="11" spans="1:9" ht="12.5" x14ac:dyDescent="0.25">
      <c r="A11" s="477" t="s">
        <v>1780</v>
      </c>
      <c r="B11" s="477" t="s">
        <v>2019</v>
      </c>
      <c r="C11" s="477" t="s">
        <v>2020</v>
      </c>
      <c r="D11" s="477" t="s">
        <v>1633</v>
      </c>
      <c r="E11" s="485"/>
      <c r="F11" s="544">
        <v>1</v>
      </c>
      <c r="G11" s="486">
        <v>19.100000000000001</v>
      </c>
      <c r="H11" s="486">
        <v>19.100000000000001</v>
      </c>
      <c r="I11"/>
    </row>
    <row r="12" spans="1:9" ht="12.5" x14ac:dyDescent="0.25">
      <c r="A12" s="477" t="s">
        <v>681</v>
      </c>
      <c r="B12" s="477" t="s">
        <v>472</v>
      </c>
      <c r="C12" s="477" t="s">
        <v>148</v>
      </c>
      <c r="D12" s="477" t="s">
        <v>1633</v>
      </c>
      <c r="E12" s="485">
        <v>1</v>
      </c>
      <c r="F12" s="544">
        <v>1</v>
      </c>
      <c r="G12" s="486">
        <v>7.3999999999999995</v>
      </c>
      <c r="H12" s="486">
        <v>7.3999999999999995</v>
      </c>
      <c r="I12"/>
    </row>
    <row r="13" spans="1:9" ht="12.5" x14ac:dyDescent="0.25">
      <c r="A13" s="477" t="s">
        <v>2225</v>
      </c>
      <c r="B13" s="477" t="s">
        <v>2233</v>
      </c>
      <c r="C13" s="477" t="s">
        <v>2234</v>
      </c>
      <c r="D13" s="477" t="s">
        <v>1707</v>
      </c>
      <c r="E13" s="485">
        <v>2</v>
      </c>
      <c r="F13" s="544"/>
      <c r="G13" s="486">
        <v>4.7</v>
      </c>
      <c r="H13" s="486">
        <v>4.7</v>
      </c>
      <c r="I13"/>
    </row>
    <row r="14" spans="1:9" ht="12.5" x14ac:dyDescent="0.25">
      <c r="A14" s="477" t="s">
        <v>2223</v>
      </c>
      <c r="B14" s="477" t="s">
        <v>2230</v>
      </c>
      <c r="C14" s="477" t="s">
        <v>2231</v>
      </c>
      <c r="D14" s="477" t="s">
        <v>1707</v>
      </c>
      <c r="E14" s="485">
        <v>2</v>
      </c>
      <c r="F14" s="544"/>
      <c r="G14" s="486">
        <v>4.2</v>
      </c>
      <c r="H14" s="486">
        <v>4.2</v>
      </c>
      <c r="I14"/>
    </row>
    <row r="15" spans="1:9" ht="12.5" x14ac:dyDescent="0.25">
      <c r="A15" s="477" t="s">
        <v>1683</v>
      </c>
      <c r="B15" s="477" t="s">
        <v>1742</v>
      </c>
      <c r="C15" s="477" t="s">
        <v>1096</v>
      </c>
      <c r="D15" s="477" t="s">
        <v>1633</v>
      </c>
      <c r="E15" s="485"/>
      <c r="F15" s="544">
        <v>1</v>
      </c>
      <c r="G15" s="486">
        <v>3.9</v>
      </c>
      <c r="H15" s="486">
        <v>3.9</v>
      </c>
      <c r="I15"/>
    </row>
    <row r="16" spans="1:9" ht="12.5" x14ac:dyDescent="0.25">
      <c r="A16" s="477" t="s">
        <v>2222</v>
      </c>
      <c r="B16" s="477" t="s">
        <v>2229</v>
      </c>
      <c r="C16" s="477" t="s">
        <v>260</v>
      </c>
      <c r="D16" s="477" t="s">
        <v>1707</v>
      </c>
      <c r="E16" s="485">
        <v>1</v>
      </c>
      <c r="F16" s="544"/>
      <c r="G16" s="486">
        <v>3.3</v>
      </c>
      <c r="H16" s="486">
        <v>3.3</v>
      </c>
      <c r="I16"/>
    </row>
    <row r="17" spans="1:9" ht="12.5" x14ac:dyDescent="0.25">
      <c r="A17" s="477" t="s">
        <v>2226</v>
      </c>
      <c r="B17" s="477" t="s">
        <v>2235</v>
      </c>
      <c r="C17" s="477" t="s">
        <v>373</v>
      </c>
      <c r="D17" s="477" t="s">
        <v>1707</v>
      </c>
      <c r="E17" s="485">
        <v>1</v>
      </c>
      <c r="F17" s="544">
        <v>1</v>
      </c>
      <c r="G17" s="486">
        <v>3.2</v>
      </c>
      <c r="H17" s="486">
        <v>3.2</v>
      </c>
      <c r="I17"/>
    </row>
    <row r="18" spans="1:9" s="47" customFormat="1" ht="12.5" x14ac:dyDescent="0.25">
      <c r="A18" s="477" t="s">
        <v>2227</v>
      </c>
      <c r="B18" s="477" t="s">
        <v>2236</v>
      </c>
      <c r="C18" s="477" t="s">
        <v>125</v>
      </c>
      <c r="D18" s="477" t="s">
        <v>1707</v>
      </c>
      <c r="E18" s="485"/>
      <c r="F18" s="544"/>
      <c r="G18" s="486">
        <v>0</v>
      </c>
      <c r="H18" s="486">
        <v>0</v>
      </c>
      <c r="I18"/>
    </row>
    <row r="19" spans="1:9" ht="12.5" x14ac:dyDescent="0.25">
      <c r="A19" s="477" t="s">
        <v>1856</v>
      </c>
      <c r="B19" s="477" t="s">
        <v>1857</v>
      </c>
      <c r="C19" s="477" t="s">
        <v>288</v>
      </c>
      <c r="D19" s="477" t="s">
        <v>1633</v>
      </c>
      <c r="E19" s="485"/>
      <c r="F19" s="544"/>
      <c r="G19" s="486">
        <v>0</v>
      </c>
      <c r="H19" s="486">
        <v>0</v>
      </c>
      <c r="I19"/>
    </row>
    <row r="20" spans="1:9" ht="12.5" x14ac:dyDescent="0.25">
      <c r="A20" s="477" t="s">
        <v>2228</v>
      </c>
      <c r="B20" s="477" t="s">
        <v>2237</v>
      </c>
      <c r="C20" s="477" t="s">
        <v>2238</v>
      </c>
      <c r="D20" s="477" t="s">
        <v>1707</v>
      </c>
      <c r="E20" s="485"/>
      <c r="F20" s="544"/>
      <c r="G20" s="486">
        <v>0</v>
      </c>
      <c r="H20" s="486">
        <v>0</v>
      </c>
      <c r="I20"/>
    </row>
    <row r="21" spans="1:9" ht="12.5" x14ac:dyDescent="0.25">
      <c r="A21" s="487" t="s">
        <v>514</v>
      </c>
      <c r="B21" s="487"/>
      <c r="C21" s="487"/>
      <c r="D21" s="487"/>
      <c r="E21" s="488">
        <v>8</v>
      </c>
      <c r="F21" s="545">
        <v>15</v>
      </c>
      <c r="G21" s="489">
        <v>189.7</v>
      </c>
      <c r="H21" s="489">
        <v>189.7</v>
      </c>
      <c r="I21"/>
    </row>
    <row r="22" spans="1:9" ht="13" thickBot="1" x14ac:dyDescent="0.3">
      <c r="A22"/>
      <c r="B22" s="258"/>
      <c r="C22" s="258"/>
      <c r="D22" s="258"/>
      <c r="E22"/>
      <c r="F22"/>
      <c r="G22"/>
      <c r="H22"/>
      <c r="I22"/>
    </row>
    <row r="23" spans="1:9" ht="13" thickTop="1" x14ac:dyDescent="0.25">
      <c r="A23" s="292" t="s">
        <v>1707</v>
      </c>
      <c r="B23" s="293">
        <v>11</v>
      </c>
      <c r="C23" s="285">
        <v>42.1</v>
      </c>
      <c r="D23" s="290"/>
      <c r="F23" s="1"/>
      <c r="G23"/>
      <c r="H23"/>
      <c r="I23"/>
    </row>
    <row r="24" spans="1:9" ht="13.5" thickBot="1" x14ac:dyDescent="0.35">
      <c r="A24" s="469" t="s">
        <v>1633</v>
      </c>
      <c r="B24" s="470">
        <v>12</v>
      </c>
      <c r="C24" s="465">
        <v>147.6</v>
      </c>
      <c r="D24" s="263"/>
      <c r="E24" s="263"/>
      <c r="F24" s="263"/>
      <c r="G24" s="267"/>
      <c r="H24" s="270"/>
      <c r="I24" s="271"/>
    </row>
    <row r="25" spans="1:9" ht="14" thickTop="1" thickBot="1" x14ac:dyDescent="0.35">
      <c r="A25" s="272"/>
      <c r="B25" s="273"/>
      <c r="C25" s="273"/>
      <c r="D25" s="273"/>
      <c r="E25" s="273"/>
      <c r="F25" s="270"/>
      <c r="G25" s="270"/>
      <c r="H25" s="270"/>
      <c r="I25" s="271"/>
    </row>
    <row r="26" spans="1:9" ht="13.5" thickBot="1" x14ac:dyDescent="0.35">
      <c r="A26" s="322" t="s">
        <v>1734</v>
      </c>
      <c r="B26" s="322" t="s">
        <v>2233</v>
      </c>
      <c r="C26" s="322" t="s">
        <v>2234</v>
      </c>
      <c r="D26" s="322" t="s">
        <v>19</v>
      </c>
      <c r="E26" s="471">
        <v>3.6</v>
      </c>
      <c r="F26" s="53"/>
      <c r="G26" s="268"/>
      <c r="H26" s="269"/>
      <c r="I26" s="1"/>
    </row>
    <row r="27" spans="1:9" ht="13" thickBot="1" x14ac:dyDescent="0.3">
      <c r="A27" s="322" t="s">
        <v>1735</v>
      </c>
      <c r="B27" s="322" t="s">
        <v>2096</v>
      </c>
      <c r="C27" s="322" t="s">
        <v>2097</v>
      </c>
      <c r="D27" s="322" t="s">
        <v>1354</v>
      </c>
      <c r="E27" s="471">
        <v>24.1</v>
      </c>
      <c r="F27"/>
      <c r="G27"/>
      <c r="H27"/>
      <c r="I27" s="1"/>
    </row>
    <row r="28" spans="1:9" ht="13" thickBot="1" x14ac:dyDescent="0.3">
      <c r="A28" s="322" t="s">
        <v>1968</v>
      </c>
      <c r="B28" s="322" t="s">
        <v>2232</v>
      </c>
      <c r="C28" s="322" t="s">
        <v>146</v>
      </c>
      <c r="D28" s="322"/>
      <c r="E28" s="471">
        <v>4</v>
      </c>
      <c r="F28"/>
      <c r="G28"/>
      <c r="H28"/>
      <c r="I28" s="1"/>
    </row>
    <row r="29" spans="1:9" ht="13" thickBot="1" x14ac:dyDescent="0.3">
      <c r="A29" s="472" t="s">
        <v>1968</v>
      </c>
      <c r="B29" s="472" t="s">
        <v>2026</v>
      </c>
      <c r="C29" s="472" t="s">
        <v>2027</v>
      </c>
      <c r="D29" s="472"/>
      <c r="E29" s="473">
        <v>4</v>
      </c>
      <c r="F29"/>
      <c r="G29"/>
      <c r="H29"/>
      <c r="I29" s="1"/>
    </row>
    <row r="30" spans="1:9" ht="12.5" x14ac:dyDescent="0.25">
      <c r="A30" s="266"/>
      <c r="B30"/>
      <c r="C30"/>
      <c r="D30"/>
      <c r="E30"/>
      <c r="F30"/>
      <c r="G30"/>
      <c r="H30"/>
      <c r="I30"/>
    </row>
    <row r="31" spans="1:9" ht="12.5" x14ac:dyDescent="0.25">
      <c r="A31"/>
      <c r="B31"/>
      <c r="C31"/>
      <c r="D31"/>
      <c r="E31"/>
      <c r="F31"/>
      <c r="G31"/>
      <c r="H31"/>
      <c r="I31"/>
    </row>
    <row r="32" spans="1:9" ht="12.5" x14ac:dyDescent="0.25">
      <c r="A32"/>
      <c r="B32"/>
      <c r="C32"/>
      <c r="D32"/>
      <c r="E32"/>
      <c r="F32"/>
      <c r="G32"/>
      <c r="H32"/>
      <c r="I32"/>
    </row>
    <row r="33" spans="1:9" ht="12.5" x14ac:dyDescent="0.25">
      <c r="A33"/>
      <c r="B33"/>
      <c r="C33"/>
      <c r="D33"/>
      <c r="E33"/>
      <c r="F33"/>
      <c r="G33"/>
      <c r="H33"/>
      <c r="I33"/>
    </row>
    <row r="34" spans="1:9" ht="12.5" x14ac:dyDescent="0.25">
      <c r="A34"/>
      <c r="B34"/>
      <c r="C34"/>
      <c r="D34"/>
      <c r="E34"/>
      <c r="F34"/>
      <c r="G34"/>
      <c r="H34"/>
      <c r="I34"/>
    </row>
    <row r="35" spans="1:9" ht="12.5" x14ac:dyDescent="0.25">
      <c r="A35"/>
      <c r="B35"/>
      <c r="C35"/>
      <c r="D35"/>
      <c r="E35"/>
      <c r="F35"/>
      <c r="G35"/>
      <c r="H35"/>
      <c r="I35"/>
    </row>
    <row r="36" spans="1:9" ht="12.5" x14ac:dyDescent="0.25">
      <c r="A36"/>
      <c r="B36"/>
      <c r="C36"/>
      <c r="D36"/>
      <c r="E36"/>
      <c r="F36"/>
      <c r="G36"/>
      <c r="H36"/>
      <c r="I36"/>
    </row>
    <row r="37" spans="1:9" ht="12.5" x14ac:dyDescent="0.25">
      <c r="A37"/>
      <c r="B37"/>
      <c r="C37"/>
      <c r="D37"/>
      <c r="E37"/>
      <c r="F37"/>
      <c r="G37"/>
      <c r="H37"/>
      <c r="I37"/>
    </row>
    <row r="38" spans="1:9" ht="12.5" x14ac:dyDescent="0.25">
      <c r="A38"/>
      <c r="B38"/>
      <c r="C38"/>
      <c r="D38"/>
      <c r="E38"/>
      <c r="F38"/>
      <c r="G38"/>
      <c r="H38"/>
      <c r="I38"/>
    </row>
    <row r="39" spans="1:9" ht="12.5" x14ac:dyDescent="0.25">
      <c r="A39"/>
      <c r="B39"/>
      <c r="C39"/>
      <c r="D39"/>
      <c r="E39"/>
      <c r="F39"/>
      <c r="G39"/>
      <c r="H39"/>
      <c r="I39"/>
    </row>
    <row r="40" spans="1:9" ht="12.5" x14ac:dyDescent="0.25">
      <c r="A40"/>
      <c r="B40"/>
      <c r="C40"/>
      <c r="D40"/>
      <c r="E40"/>
      <c r="F40"/>
      <c r="G40"/>
      <c r="H40"/>
      <c r="I40"/>
    </row>
    <row r="41" spans="1:9" ht="12.5" x14ac:dyDescent="0.25">
      <c r="A41"/>
      <c r="B41"/>
      <c r="C41"/>
      <c r="D41"/>
      <c r="E41"/>
      <c r="F41"/>
      <c r="G41"/>
      <c r="H41"/>
      <c r="I41"/>
    </row>
    <row r="42" spans="1:9" ht="12.5" x14ac:dyDescent="0.25">
      <c r="A42"/>
      <c r="B42"/>
      <c r="C42"/>
      <c r="D42"/>
      <c r="E42"/>
      <c r="F42"/>
      <c r="G42"/>
      <c r="H42"/>
      <c r="I42"/>
    </row>
    <row r="43" spans="1:9" ht="12.5" x14ac:dyDescent="0.25">
      <c r="A43"/>
      <c r="B43"/>
      <c r="C43"/>
      <c r="D43"/>
      <c r="E43"/>
      <c r="F43"/>
      <c r="G43"/>
      <c r="H43"/>
      <c r="I43"/>
    </row>
    <row r="44" spans="1:9" ht="12.5" x14ac:dyDescent="0.25">
      <c r="A44"/>
      <c r="B44"/>
      <c r="C44"/>
      <c r="D44"/>
      <c r="E44"/>
      <c r="F44"/>
      <c r="G44"/>
      <c r="H44"/>
      <c r="I44"/>
    </row>
    <row r="45" spans="1:9" ht="12.5" x14ac:dyDescent="0.25">
      <c r="A45"/>
      <c r="B45"/>
      <c r="C45"/>
      <c r="D45"/>
      <c r="E45"/>
      <c r="F45"/>
      <c r="G45"/>
      <c r="H45"/>
      <c r="I45"/>
    </row>
    <row r="46" spans="1:9" ht="12.5" x14ac:dyDescent="0.25">
      <c r="A46"/>
      <c r="B46"/>
      <c r="C46"/>
      <c r="D46"/>
      <c r="E46"/>
      <c r="F46"/>
      <c r="G46"/>
      <c r="H46"/>
      <c r="I46"/>
    </row>
    <row r="47" spans="1:9" ht="12.5" x14ac:dyDescent="0.25">
      <c r="A47"/>
      <c r="B47"/>
      <c r="C47"/>
      <c r="D47"/>
      <c r="E47"/>
      <c r="F47"/>
      <c r="G47"/>
      <c r="H47"/>
      <c r="I47"/>
    </row>
    <row r="48" spans="1:9" s="47" customFormat="1" ht="12.5" x14ac:dyDescent="0.25">
      <c r="A48"/>
      <c r="B48"/>
      <c r="C48"/>
      <c r="D48"/>
      <c r="E48"/>
      <c r="F48"/>
      <c r="G48"/>
      <c r="H48"/>
      <c r="I48"/>
    </row>
    <row r="49" spans="1:9" ht="12.5" x14ac:dyDescent="0.25">
      <c r="A49"/>
      <c r="B49"/>
      <c r="C49"/>
      <c r="D49"/>
      <c r="E49"/>
      <c r="F49"/>
      <c r="G49"/>
      <c r="H49"/>
      <c r="I49"/>
    </row>
    <row r="50" spans="1:9" ht="12.5" x14ac:dyDescent="0.25">
      <c r="A50"/>
      <c r="B50"/>
      <c r="C50"/>
      <c r="D50"/>
      <c r="E50"/>
      <c r="F50"/>
      <c r="G50"/>
      <c r="H50"/>
      <c r="I50"/>
    </row>
    <row r="51" spans="1:9" ht="12.5" x14ac:dyDescent="0.25">
      <c r="A51"/>
      <c r="B51"/>
      <c r="C51"/>
      <c r="D51"/>
      <c r="E51"/>
      <c r="F51"/>
      <c r="G51"/>
      <c r="H51"/>
      <c r="I51"/>
    </row>
    <row r="52" spans="1:9" ht="12.5" x14ac:dyDescent="0.25">
      <c r="A52"/>
      <c r="B52"/>
      <c r="C52"/>
      <c r="D52"/>
      <c r="E52"/>
      <c r="F52"/>
      <c r="G52"/>
      <c r="H52"/>
      <c r="I52"/>
    </row>
    <row r="53" spans="1:9" ht="12.5" x14ac:dyDescent="0.25">
      <c r="A53"/>
      <c r="B53"/>
      <c r="C53"/>
      <c r="D53"/>
      <c r="E53"/>
      <c r="F53"/>
      <c r="G53"/>
      <c r="H53"/>
      <c r="I53"/>
    </row>
    <row r="54" spans="1:9" ht="12.5" x14ac:dyDescent="0.25">
      <c r="A54"/>
      <c r="B54"/>
      <c r="C54"/>
      <c r="D54"/>
      <c r="E54"/>
      <c r="F54"/>
      <c r="G54"/>
      <c r="H54"/>
      <c r="I54"/>
    </row>
    <row r="55" spans="1:9" ht="12.5" x14ac:dyDescent="0.25">
      <c r="A55"/>
      <c r="B55"/>
      <c r="C55"/>
      <c r="D55"/>
      <c r="E55"/>
      <c r="F55"/>
      <c r="G55"/>
      <c r="H55"/>
      <c r="I55"/>
    </row>
    <row r="56" spans="1:9" ht="12.5" x14ac:dyDescent="0.25">
      <c r="A56"/>
      <c r="B56"/>
      <c r="C56"/>
      <c r="D56"/>
      <c r="E56"/>
      <c r="F56"/>
      <c r="G56"/>
      <c r="H56"/>
      <c r="I56"/>
    </row>
    <row r="57" spans="1:9" ht="12.5" x14ac:dyDescent="0.25">
      <c r="A57"/>
      <c r="B57"/>
      <c r="C57"/>
      <c r="D57"/>
      <c r="E57"/>
      <c r="F57"/>
      <c r="G57"/>
      <c r="H57"/>
      <c r="I57"/>
    </row>
    <row r="58" spans="1:9" ht="12.5" x14ac:dyDescent="0.25">
      <c r="A58"/>
      <c r="B58"/>
      <c r="C58"/>
      <c r="D58"/>
      <c r="E58"/>
      <c r="F58"/>
      <c r="G58"/>
      <c r="H58"/>
      <c r="I58"/>
    </row>
    <row r="59" spans="1:9" ht="12.5" x14ac:dyDescent="0.25">
      <c r="A59"/>
      <c r="B59"/>
      <c r="C59"/>
      <c r="D59"/>
      <c r="E59"/>
      <c r="F59"/>
      <c r="G59"/>
      <c r="H59"/>
      <c r="I59"/>
    </row>
    <row r="60" spans="1:9" ht="12.5" x14ac:dyDescent="0.25">
      <c r="A60"/>
      <c r="B60"/>
      <c r="C60"/>
      <c r="D60"/>
      <c r="E60"/>
      <c r="F60"/>
      <c r="G60"/>
      <c r="H60"/>
      <c r="I60"/>
    </row>
    <row r="61" spans="1:9" ht="12.75" customHeight="1" x14ac:dyDescent="0.25">
      <c r="A61"/>
      <c r="B61"/>
      <c r="C61"/>
      <c r="D61"/>
      <c r="E61"/>
      <c r="F61"/>
      <c r="G61"/>
      <c r="H61"/>
      <c r="I61"/>
    </row>
    <row r="62" spans="1:9" ht="12.5" x14ac:dyDescent="0.25">
      <c r="A62"/>
      <c r="B62"/>
      <c r="C62"/>
      <c r="D62"/>
      <c r="E62"/>
      <c r="F62"/>
      <c r="G62"/>
      <c r="H62"/>
      <c r="I62"/>
    </row>
    <row r="63" spans="1:9" ht="12.5" x14ac:dyDescent="0.25">
      <c r="A63"/>
      <c r="B63"/>
      <c r="C63"/>
      <c r="D63"/>
      <c r="E63"/>
      <c r="F63"/>
      <c r="G63"/>
      <c r="H63"/>
      <c r="I63"/>
    </row>
    <row r="64" spans="1:9" ht="12.5" x14ac:dyDescent="0.25">
      <c r="A64"/>
      <c r="B64"/>
      <c r="C64"/>
      <c r="D64"/>
      <c r="E64"/>
      <c r="F64"/>
      <c r="G64"/>
      <c r="H64"/>
      <c r="I64"/>
    </row>
    <row r="65" spans="1:9" ht="12.5" x14ac:dyDescent="0.25">
      <c r="A65"/>
      <c r="B65"/>
      <c r="C65"/>
      <c r="D65"/>
      <c r="E65"/>
      <c r="F65"/>
      <c r="G65"/>
      <c r="H65"/>
      <c r="I65"/>
    </row>
    <row r="66" spans="1:9" ht="12.5" x14ac:dyDescent="0.25">
      <c r="A66"/>
      <c r="B66"/>
      <c r="C66"/>
      <c r="D66"/>
      <c r="E66"/>
      <c r="F66"/>
      <c r="G66"/>
      <c r="H66"/>
      <c r="I66"/>
    </row>
    <row r="67" spans="1:9" ht="12.5" x14ac:dyDescent="0.25">
      <c r="A67"/>
      <c r="B67"/>
      <c r="C67"/>
      <c r="D67"/>
      <c r="E67"/>
      <c r="F67"/>
      <c r="G67"/>
      <c r="H67"/>
      <c r="I67"/>
    </row>
    <row r="68" spans="1:9" ht="12.5" x14ac:dyDescent="0.25">
      <c r="A68"/>
      <c r="B68"/>
      <c r="C68"/>
      <c r="D68"/>
      <c r="E68"/>
      <c r="F68"/>
      <c r="G68"/>
      <c r="H68"/>
      <c r="I68"/>
    </row>
    <row r="69" spans="1:9" ht="12.5" x14ac:dyDescent="0.25">
      <c r="A69"/>
      <c r="B69"/>
      <c r="C69"/>
      <c r="D69"/>
      <c r="E69"/>
      <c r="F69"/>
      <c r="G69"/>
      <c r="H69"/>
      <c r="I69"/>
    </row>
    <row r="70" spans="1:9" ht="12.5" x14ac:dyDescent="0.25">
      <c r="A70"/>
      <c r="B70"/>
      <c r="C70"/>
      <c r="D70"/>
      <c r="E70"/>
      <c r="F70"/>
      <c r="G70"/>
      <c r="H70"/>
      <c r="I70"/>
    </row>
    <row r="71" spans="1:9" ht="12.5" x14ac:dyDescent="0.25">
      <c r="A71"/>
      <c r="B71"/>
      <c r="C71"/>
      <c r="D71"/>
      <c r="E71"/>
      <c r="F71"/>
      <c r="G71"/>
      <c r="H71"/>
      <c r="I71"/>
    </row>
    <row r="72" spans="1:9" ht="12.5" x14ac:dyDescent="0.25">
      <c r="A72"/>
      <c r="B72"/>
      <c r="C72"/>
      <c r="D72"/>
      <c r="E72"/>
      <c r="F72"/>
      <c r="G72"/>
      <c r="H72"/>
      <c r="I72"/>
    </row>
    <row r="73" spans="1:9" ht="12.5" x14ac:dyDescent="0.25">
      <c r="A73"/>
      <c r="B73"/>
      <c r="C73"/>
      <c r="D73"/>
      <c r="E73"/>
      <c r="F73"/>
      <c r="G73"/>
      <c r="H73"/>
      <c r="I73"/>
    </row>
    <row r="74" spans="1:9" ht="12.5" x14ac:dyDescent="0.25">
      <c r="A74"/>
      <c r="B74"/>
      <c r="C74"/>
      <c r="D74"/>
      <c r="E74"/>
      <c r="F74"/>
      <c r="G74"/>
      <c r="H74"/>
      <c r="I74"/>
    </row>
    <row r="75" spans="1:9" ht="12.5" x14ac:dyDescent="0.25">
      <c r="A75"/>
      <c r="B75"/>
      <c r="C75"/>
      <c r="D75"/>
      <c r="E75"/>
      <c r="F75"/>
      <c r="G75"/>
      <c r="H75"/>
      <c r="I75"/>
    </row>
    <row r="76" spans="1:9" ht="12.5" x14ac:dyDescent="0.25">
      <c r="A76"/>
      <c r="B76"/>
      <c r="C76"/>
      <c r="D76"/>
      <c r="E76"/>
      <c r="F76"/>
      <c r="G76"/>
      <c r="H76"/>
      <c r="I76"/>
    </row>
    <row r="77" spans="1:9" ht="12.5" x14ac:dyDescent="0.25">
      <c r="A77"/>
      <c r="B77"/>
      <c r="C77"/>
      <c r="D77"/>
      <c r="E77"/>
      <c r="F77"/>
      <c r="G77"/>
      <c r="H77"/>
      <c r="I77"/>
    </row>
    <row r="78" spans="1:9" ht="12.5" x14ac:dyDescent="0.25">
      <c r="A78"/>
      <c r="B78"/>
      <c r="C78"/>
      <c r="D78"/>
      <c r="E78"/>
      <c r="F78"/>
      <c r="G78"/>
      <c r="H78"/>
      <c r="I78"/>
    </row>
    <row r="79" spans="1:9" ht="12.5" x14ac:dyDescent="0.25">
      <c r="A79"/>
      <c r="B79"/>
      <c r="C79"/>
      <c r="D79"/>
      <c r="E79"/>
      <c r="F79"/>
      <c r="G79"/>
      <c r="H79"/>
      <c r="I79"/>
    </row>
    <row r="80" spans="1:9" ht="12.5" x14ac:dyDescent="0.25">
      <c r="A80"/>
      <c r="B80"/>
      <c r="C80"/>
      <c r="D80"/>
      <c r="E80"/>
      <c r="F80"/>
      <c r="G80"/>
      <c r="H80"/>
      <c r="I80"/>
    </row>
    <row r="81" spans="1:9" ht="12.5" x14ac:dyDescent="0.25">
      <c r="A81"/>
      <c r="B81"/>
      <c r="C81"/>
      <c r="D81"/>
      <c r="E81"/>
      <c r="F81"/>
      <c r="G81"/>
      <c r="H81"/>
      <c r="I81"/>
    </row>
    <row r="82" spans="1:9" ht="12.5" x14ac:dyDescent="0.25">
      <c r="A82"/>
      <c r="B82"/>
      <c r="C82"/>
      <c r="D82"/>
      <c r="E82"/>
      <c r="F82"/>
      <c r="G82"/>
      <c r="H82"/>
      <c r="I82"/>
    </row>
    <row r="83" spans="1:9" ht="12.5" x14ac:dyDescent="0.25">
      <c r="A83"/>
      <c r="B83"/>
      <c r="C83"/>
      <c r="D83"/>
      <c r="E83"/>
      <c r="F83"/>
      <c r="G83"/>
      <c r="H83"/>
      <c r="I83"/>
    </row>
    <row r="84" spans="1:9" ht="12.5" x14ac:dyDescent="0.25">
      <c r="A84"/>
      <c r="B84"/>
      <c r="C84"/>
      <c r="D84"/>
      <c r="E84"/>
      <c r="F84"/>
      <c r="G84"/>
      <c r="H84"/>
      <c r="I84"/>
    </row>
    <row r="85" spans="1:9" ht="12.5" x14ac:dyDescent="0.25">
      <c r="A85"/>
      <c r="B85"/>
      <c r="C85"/>
      <c r="D85"/>
      <c r="E85"/>
      <c r="F85"/>
      <c r="G85"/>
      <c r="H85"/>
      <c r="I85"/>
    </row>
    <row r="86" spans="1:9" ht="12.5" x14ac:dyDescent="0.25">
      <c r="A86"/>
      <c r="B86"/>
      <c r="C86"/>
      <c r="D86"/>
      <c r="E86"/>
      <c r="F86"/>
      <c r="G86"/>
      <c r="H86"/>
      <c r="I86"/>
    </row>
    <row r="87" spans="1:9" ht="12.5" x14ac:dyDescent="0.25">
      <c r="A87"/>
      <c r="B87"/>
      <c r="C87"/>
      <c r="D87"/>
      <c r="E87"/>
      <c r="F87"/>
      <c r="G87"/>
      <c r="H87"/>
      <c r="I87"/>
    </row>
    <row r="88" spans="1:9" ht="12.5" x14ac:dyDescent="0.25">
      <c r="A88"/>
      <c r="B88"/>
      <c r="C88"/>
      <c r="D88"/>
      <c r="E88"/>
      <c r="F88"/>
      <c r="G88"/>
      <c r="H88"/>
      <c r="I88"/>
    </row>
    <row r="89" spans="1:9" ht="12.5" x14ac:dyDescent="0.25">
      <c r="A89"/>
      <c r="B89"/>
      <c r="C89"/>
      <c r="D89"/>
      <c r="E89"/>
      <c r="F89"/>
      <c r="G89"/>
      <c r="H89"/>
      <c r="I89"/>
    </row>
    <row r="90" spans="1:9" ht="12.5" x14ac:dyDescent="0.25">
      <c r="A90"/>
      <c r="B90"/>
      <c r="C90"/>
      <c r="D90"/>
      <c r="E90"/>
      <c r="F90"/>
      <c r="G90"/>
      <c r="H90"/>
      <c r="I90"/>
    </row>
    <row r="91" spans="1:9" ht="12.5" x14ac:dyDescent="0.25">
      <c r="A91"/>
      <c r="B91"/>
      <c r="C91"/>
      <c r="D91"/>
      <c r="E91"/>
      <c r="F91"/>
      <c r="G91"/>
      <c r="H91"/>
      <c r="I91"/>
    </row>
    <row r="92" spans="1:9" ht="12.5" x14ac:dyDescent="0.25">
      <c r="A92"/>
      <c r="B92"/>
      <c r="C92"/>
      <c r="D92"/>
      <c r="E92"/>
      <c r="F92"/>
      <c r="G92"/>
      <c r="H92"/>
      <c r="I92"/>
    </row>
    <row r="93" spans="1:9" ht="12.5" x14ac:dyDescent="0.25">
      <c r="A93"/>
      <c r="B93"/>
      <c r="C93"/>
      <c r="D93"/>
      <c r="E93"/>
      <c r="F93"/>
      <c r="G93"/>
      <c r="H93"/>
      <c r="I93"/>
    </row>
    <row r="94" spans="1:9" ht="12.5" x14ac:dyDescent="0.25">
      <c r="A94"/>
      <c r="B94"/>
      <c r="C94"/>
      <c r="D94"/>
      <c r="E94"/>
      <c r="F94"/>
      <c r="G94"/>
      <c r="H94"/>
      <c r="I94"/>
    </row>
    <row r="95" spans="1:9" ht="12.5" x14ac:dyDescent="0.25">
      <c r="A95"/>
      <c r="B95"/>
      <c r="C95"/>
      <c r="D95"/>
      <c r="E95"/>
      <c r="F95"/>
      <c r="G95"/>
      <c r="H95"/>
      <c r="I95"/>
    </row>
    <row r="96" spans="1:9" ht="12.5" x14ac:dyDescent="0.25">
      <c r="A96"/>
      <c r="B96"/>
      <c r="C96"/>
      <c r="D96"/>
      <c r="E96"/>
      <c r="F96"/>
      <c r="G96"/>
      <c r="H96"/>
      <c r="I96"/>
    </row>
    <row r="97" spans="1:9" ht="12.5" x14ac:dyDescent="0.25">
      <c r="A97"/>
      <c r="B97"/>
      <c r="C97"/>
      <c r="D97"/>
      <c r="E97"/>
      <c r="F97"/>
      <c r="G97"/>
      <c r="H97"/>
      <c r="I97"/>
    </row>
    <row r="98" spans="1:9" ht="12.5" x14ac:dyDescent="0.25">
      <c r="A98"/>
      <c r="B98"/>
      <c r="C98"/>
      <c r="D98"/>
      <c r="E98"/>
      <c r="F98"/>
      <c r="G98"/>
      <c r="H98"/>
      <c r="I98"/>
    </row>
    <row r="99" spans="1:9" ht="12.5" x14ac:dyDescent="0.25">
      <c r="A99"/>
      <c r="B99"/>
      <c r="C99"/>
      <c r="D99"/>
      <c r="E99"/>
      <c r="F99"/>
      <c r="G99"/>
      <c r="H99"/>
      <c r="I99"/>
    </row>
    <row r="100" spans="1:9" ht="12.5" x14ac:dyDescent="0.25">
      <c r="A100"/>
      <c r="B100"/>
      <c r="C100"/>
      <c r="D100"/>
      <c r="E100"/>
      <c r="F100"/>
      <c r="G100"/>
      <c r="H100"/>
      <c r="I100"/>
    </row>
    <row r="101" spans="1:9" ht="12.5" x14ac:dyDescent="0.25">
      <c r="A101"/>
      <c r="B101"/>
      <c r="C101"/>
      <c r="D101"/>
      <c r="E101"/>
      <c r="F101"/>
      <c r="G101"/>
      <c r="H101"/>
      <c r="I101"/>
    </row>
    <row r="102" spans="1:9" ht="12.5" x14ac:dyDescent="0.25">
      <c r="A102"/>
      <c r="B102"/>
      <c r="C102"/>
      <c r="D102"/>
      <c r="E102"/>
      <c r="F102"/>
      <c r="G102"/>
      <c r="H102"/>
      <c r="I102"/>
    </row>
    <row r="103" spans="1:9" ht="12.5" x14ac:dyDescent="0.25">
      <c r="A103"/>
      <c r="B103"/>
      <c r="C103"/>
      <c r="D103"/>
      <c r="E103"/>
      <c r="F103"/>
      <c r="G103"/>
      <c r="H103"/>
      <c r="I103"/>
    </row>
    <row r="104" spans="1:9" ht="12.5" x14ac:dyDescent="0.25">
      <c r="A104"/>
      <c r="B104"/>
      <c r="C104"/>
      <c r="D104"/>
      <c r="E104"/>
      <c r="F104"/>
      <c r="G104"/>
      <c r="H104"/>
      <c r="I104"/>
    </row>
    <row r="105" spans="1:9" ht="12.5" x14ac:dyDescent="0.25">
      <c r="A105"/>
      <c r="B105"/>
      <c r="C105"/>
      <c r="D105"/>
      <c r="E105"/>
      <c r="F105"/>
      <c r="G105"/>
      <c r="H105"/>
      <c r="I105"/>
    </row>
    <row r="106" spans="1:9" ht="12.5" x14ac:dyDescent="0.25">
      <c r="A106"/>
      <c r="B106"/>
      <c r="C106"/>
      <c r="D106"/>
      <c r="E106"/>
      <c r="F106"/>
      <c r="G106"/>
      <c r="H106"/>
      <c r="I106"/>
    </row>
    <row r="107" spans="1:9" ht="12.5" x14ac:dyDescent="0.25">
      <c r="A107"/>
      <c r="B107"/>
      <c r="C107"/>
      <c r="D107"/>
      <c r="E107"/>
      <c r="F107"/>
      <c r="G107"/>
      <c r="H107"/>
      <c r="I107"/>
    </row>
    <row r="108" spans="1:9" ht="12.5" x14ac:dyDescent="0.25">
      <c r="A108"/>
      <c r="B108"/>
      <c r="C108"/>
      <c r="D108"/>
      <c r="E108"/>
      <c r="F108"/>
      <c r="G108"/>
      <c r="H108"/>
      <c r="I108"/>
    </row>
    <row r="109" spans="1:9" ht="12.5" x14ac:dyDescent="0.25">
      <c r="A109"/>
      <c r="B109"/>
      <c r="C109"/>
      <c r="D109"/>
      <c r="E109"/>
      <c r="F109"/>
      <c r="G109"/>
      <c r="H109"/>
      <c r="I109"/>
    </row>
    <row r="110" spans="1:9" ht="12.5" x14ac:dyDescent="0.25">
      <c r="A110"/>
      <c r="B110"/>
      <c r="C110"/>
      <c r="D110"/>
      <c r="E110"/>
      <c r="F110"/>
      <c r="G110"/>
      <c r="H110"/>
      <c r="I110"/>
    </row>
    <row r="111" spans="1:9" ht="12.5" x14ac:dyDescent="0.25">
      <c r="A111"/>
      <c r="B111"/>
      <c r="C111"/>
      <c r="D111"/>
      <c r="E111"/>
      <c r="F111"/>
      <c r="G111"/>
      <c r="H111"/>
      <c r="I111"/>
    </row>
    <row r="112" spans="1:9" ht="12.5" x14ac:dyDescent="0.25">
      <c r="A112"/>
      <c r="B112"/>
      <c r="C112"/>
      <c r="D112"/>
      <c r="E112"/>
      <c r="F112"/>
      <c r="G112"/>
      <c r="H112"/>
      <c r="I112"/>
    </row>
    <row r="113" spans="1:9" ht="12.5" x14ac:dyDescent="0.25">
      <c r="A113"/>
      <c r="B113"/>
      <c r="C113"/>
      <c r="D113"/>
      <c r="E113"/>
      <c r="F113"/>
      <c r="G113"/>
      <c r="H113"/>
      <c r="I113"/>
    </row>
    <row r="114" spans="1:9" ht="12.5" x14ac:dyDescent="0.25">
      <c r="A114"/>
      <c r="B114"/>
      <c r="C114"/>
      <c r="D114"/>
      <c r="E114"/>
      <c r="F114"/>
      <c r="G114"/>
      <c r="H114"/>
      <c r="I114"/>
    </row>
    <row r="115" spans="1:9" ht="12.5" x14ac:dyDescent="0.25">
      <c r="A115"/>
      <c r="B115"/>
      <c r="C115"/>
      <c r="D115"/>
      <c r="E115"/>
      <c r="F115"/>
      <c r="G115"/>
      <c r="H115"/>
      <c r="I115"/>
    </row>
    <row r="116" spans="1:9" ht="12.5" x14ac:dyDescent="0.25">
      <c r="A116"/>
      <c r="B116"/>
      <c r="C116"/>
      <c r="D116"/>
      <c r="E116"/>
      <c r="F116"/>
      <c r="G116"/>
      <c r="H116"/>
      <c r="I116"/>
    </row>
    <row r="117" spans="1:9" ht="12.5" x14ac:dyDescent="0.25">
      <c r="A117"/>
      <c r="B117"/>
      <c r="C117"/>
      <c r="D117"/>
      <c r="E117"/>
      <c r="F117"/>
      <c r="G117"/>
      <c r="H117"/>
      <c r="I117"/>
    </row>
    <row r="118" spans="1:9" ht="12.5" x14ac:dyDescent="0.25">
      <c r="A118"/>
      <c r="B118"/>
      <c r="C118"/>
      <c r="D118"/>
      <c r="E118"/>
      <c r="F118"/>
      <c r="G118"/>
      <c r="H118"/>
      <c r="I118"/>
    </row>
    <row r="119" spans="1:9" ht="12.5" x14ac:dyDescent="0.25">
      <c r="A119"/>
      <c r="B119"/>
      <c r="C119"/>
      <c r="D119"/>
      <c r="E119"/>
      <c r="F119"/>
      <c r="G119"/>
      <c r="H119"/>
      <c r="I119"/>
    </row>
    <row r="120" spans="1:9" ht="12.5" x14ac:dyDescent="0.25">
      <c r="A120"/>
      <c r="B120"/>
      <c r="C120"/>
      <c r="D120"/>
      <c r="E120"/>
      <c r="F120"/>
      <c r="G120"/>
      <c r="H120"/>
      <c r="I120"/>
    </row>
    <row r="121" spans="1:9" ht="12.5" x14ac:dyDescent="0.25">
      <c r="A121"/>
      <c r="B121"/>
      <c r="C121"/>
      <c r="D121"/>
      <c r="E121"/>
      <c r="F121"/>
      <c r="G121"/>
      <c r="H121"/>
      <c r="I121"/>
    </row>
    <row r="122" spans="1:9" ht="12.5" x14ac:dyDescent="0.25">
      <c r="A122"/>
      <c r="B122"/>
      <c r="C122"/>
      <c r="D122"/>
      <c r="E122"/>
      <c r="F122"/>
      <c r="G122"/>
      <c r="H122"/>
      <c r="I122"/>
    </row>
    <row r="123" spans="1:9" ht="12.5" x14ac:dyDescent="0.25">
      <c r="A123"/>
      <c r="B123"/>
      <c r="C123"/>
      <c r="D123"/>
      <c r="E123"/>
      <c r="F123"/>
      <c r="G123"/>
      <c r="H123"/>
      <c r="I123"/>
    </row>
    <row r="124" spans="1:9" ht="12.5" x14ac:dyDescent="0.25">
      <c r="A124"/>
      <c r="B124"/>
      <c r="C124"/>
      <c r="D124"/>
      <c r="E124"/>
      <c r="F124"/>
      <c r="G124"/>
      <c r="H124"/>
      <c r="I124"/>
    </row>
    <row r="125" spans="1:9" ht="12.5" x14ac:dyDescent="0.25">
      <c r="A125"/>
      <c r="B125"/>
      <c r="C125"/>
      <c r="D125"/>
      <c r="E125"/>
      <c r="F125"/>
      <c r="G125"/>
      <c r="H125"/>
      <c r="I125"/>
    </row>
    <row r="126" spans="1:9" ht="12.5" x14ac:dyDescent="0.25">
      <c r="A126"/>
      <c r="B126"/>
      <c r="C126"/>
      <c r="D126"/>
      <c r="E126"/>
      <c r="F126"/>
      <c r="G126"/>
      <c r="H126"/>
      <c r="I126"/>
    </row>
    <row r="127" spans="1:9" ht="12.5" x14ac:dyDescent="0.25">
      <c r="A127"/>
      <c r="B127"/>
      <c r="C127"/>
      <c r="D127"/>
      <c r="E127"/>
      <c r="F127"/>
      <c r="G127"/>
      <c r="H127"/>
      <c r="I127"/>
    </row>
    <row r="128" spans="1:9" ht="12.5" x14ac:dyDescent="0.25">
      <c r="A128"/>
      <c r="B128"/>
      <c r="C128"/>
      <c r="D128"/>
      <c r="E128"/>
      <c r="F128"/>
      <c r="G128"/>
      <c r="H128"/>
      <c r="I128"/>
    </row>
    <row r="129" spans="1:9" ht="12.5" x14ac:dyDescent="0.25">
      <c r="A129"/>
      <c r="B129"/>
      <c r="C129"/>
      <c r="D129"/>
      <c r="E129"/>
      <c r="F129"/>
      <c r="G129"/>
      <c r="H129"/>
      <c r="I129"/>
    </row>
    <row r="130" spans="1:9" ht="12.5" x14ac:dyDescent="0.25">
      <c r="A130"/>
      <c r="B130"/>
      <c r="C130"/>
      <c r="D130"/>
      <c r="E130"/>
      <c r="F130"/>
      <c r="G130"/>
      <c r="H130"/>
      <c r="I130"/>
    </row>
    <row r="131" spans="1:9" ht="12.5" x14ac:dyDescent="0.25">
      <c r="A131"/>
      <c r="B131"/>
      <c r="C131"/>
      <c r="D131"/>
      <c r="E131"/>
      <c r="F131"/>
      <c r="G131"/>
      <c r="H131"/>
      <c r="I131"/>
    </row>
    <row r="132" spans="1:9" ht="12.5" x14ac:dyDescent="0.25">
      <c r="A132"/>
      <c r="B132"/>
      <c r="C132"/>
      <c r="D132"/>
      <c r="E132"/>
      <c r="F132"/>
      <c r="G132"/>
      <c r="H132"/>
      <c r="I132"/>
    </row>
    <row r="133" spans="1:9" ht="12.5" x14ac:dyDescent="0.25">
      <c r="A133"/>
      <c r="B133"/>
      <c r="C133"/>
      <c r="D133"/>
      <c r="E133"/>
      <c r="F133"/>
      <c r="G133"/>
      <c r="H133"/>
      <c r="I133"/>
    </row>
    <row r="134" spans="1:9" ht="12.5" x14ac:dyDescent="0.25">
      <c r="A134"/>
      <c r="B134"/>
      <c r="C134"/>
      <c r="D134"/>
      <c r="E134"/>
      <c r="F134"/>
      <c r="G134"/>
      <c r="H134"/>
      <c r="I134"/>
    </row>
    <row r="135" spans="1:9" ht="12.5" x14ac:dyDescent="0.25">
      <c r="A135"/>
      <c r="B135"/>
      <c r="C135"/>
      <c r="D135"/>
      <c r="E135"/>
      <c r="F135"/>
      <c r="G135"/>
      <c r="H135"/>
      <c r="I135"/>
    </row>
    <row r="136" spans="1:9" ht="12.5" x14ac:dyDescent="0.25">
      <c r="A136"/>
      <c r="B136"/>
      <c r="C136"/>
      <c r="D136"/>
      <c r="E136"/>
      <c r="F136"/>
      <c r="G136"/>
      <c r="H136"/>
      <c r="I136"/>
    </row>
    <row r="137" spans="1:9" ht="12.5" x14ac:dyDescent="0.25">
      <c r="A137"/>
      <c r="B137"/>
      <c r="C137"/>
      <c r="D137"/>
      <c r="E137"/>
      <c r="F137"/>
      <c r="G137"/>
      <c r="H137"/>
      <c r="I137"/>
    </row>
    <row r="138" spans="1:9" ht="12.5" x14ac:dyDescent="0.25">
      <c r="A138"/>
      <c r="B138"/>
      <c r="C138"/>
      <c r="D138"/>
      <c r="E138"/>
      <c r="F138"/>
      <c r="G138"/>
      <c r="H138"/>
      <c r="I138"/>
    </row>
    <row r="139" spans="1:9" ht="12.5" x14ac:dyDescent="0.25">
      <c r="A139"/>
      <c r="B139"/>
      <c r="C139"/>
      <c r="D139"/>
      <c r="E139"/>
      <c r="F139"/>
      <c r="G139"/>
      <c r="H139"/>
      <c r="I139"/>
    </row>
    <row r="140" spans="1:9" ht="12.5" x14ac:dyDescent="0.25">
      <c r="A140"/>
      <c r="B140"/>
      <c r="C140"/>
      <c r="D140"/>
      <c r="E140"/>
      <c r="F140"/>
      <c r="G140"/>
      <c r="H140"/>
      <c r="I140"/>
    </row>
    <row r="141" spans="1:9" ht="12.5" x14ac:dyDescent="0.25">
      <c r="A141"/>
      <c r="B141"/>
      <c r="C141"/>
      <c r="D141"/>
      <c r="E141"/>
      <c r="F141"/>
      <c r="G141"/>
      <c r="H141"/>
      <c r="I141"/>
    </row>
    <row r="142" spans="1:9" ht="12.5" x14ac:dyDescent="0.25">
      <c r="A142"/>
      <c r="B142"/>
      <c r="C142"/>
      <c r="D142"/>
      <c r="E142"/>
      <c r="F142"/>
      <c r="G142"/>
      <c r="H142"/>
      <c r="I142"/>
    </row>
    <row r="143" spans="1:9" ht="12.5" x14ac:dyDescent="0.25">
      <c r="A143"/>
      <c r="B143"/>
      <c r="C143"/>
      <c r="D143"/>
      <c r="E143"/>
      <c r="F143"/>
      <c r="G143"/>
      <c r="H143"/>
      <c r="I143"/>
    </row>
    <row r="144" spans="1:9" ht="12.5" x14ac:dyDescent="0.25">
      <c r="A144"/>
      <c r="B144"/>
      <c r="C144"/>
      <c r="D144"/>
      <c r="E144"/>
      <c r="F144"/>
      <c r="G144"/>
      <c r="H144"/>
      <c r="I144"/>
    </row>
    <row r="145" spans="1:9" ht="12.5" x14ac:dyDescent="0.25">
      <c r="A145"/>
      <c r="B145"/>
      <c r="C145"/>
      <c r="D145"/>
      <c r="E145"/>
      <c r="F145"/>
      <c r="G145"/>
      <c r="H145"/>
      <c r="I145"/>
    </row>
    <row r="146" spans="1:9" ht="12.5" x14ac:dyDescent="0.25">
      <c r="A146"/>
      <c r="B146"/>
      <c r="C146"/>
      <c r="D146"/>
      <c r="E146"/>
      <c r="F146"/>
      <c r="G146"/>
      <c r="H146"/>
      <c r="I146"/>
    </row>
    <row r="147" spans="1:9" ht="12.5" x14ac:dyDescent="0.25">
      <c r="A147"/>
      <c r="B147"/>
      <c r="C147"/>
      <c r="D147"/>
      <c r="E147"/>
      <c r="F147"/>
      <c r="G147"/>
      <c r="H147"/>
      <c r="I147"/>
    </row>
    <row r="148" spans="1:9" ht="12.5" x14ac:dyDescent="0.25">
      <c r="A148"/>
      <c r="B148"/>
      <c r="C148"/>
      <c r="D148"/>
      <c r="E148"/>
      <c r="F148"/>
      <c r="G148"/>
      <c r="H148"/>
      <c r="I148"/>
    </row>
    <row r="149" spans="1:9" ht="12.5" x14ac:dyDescent="0.25">
      <c r="A149"/>
      <c r="B149"/>
      <c r="C149"/>
      <c r="D149"/>
      <c r="E149"/>
      <c r="F149"/>
      <c r="G149"/>
      <c r="H149"/>
      <c r="I149"/>
    </row>
    <row r="150" spans="1:9" ht="12.5" x14ac:dyDescent="0.25">
      <c r="A150"/>
      <c r="B150"/>
      <c r="C150"/>
      <c r="D150"/>
      <c r="E150"/>
      <c r="F150"/>
      <c r="G150"/>
      <c r="H150"/>
      <c r="I150"/>
    </row>
    <row r="151" spans="1:9" ht="12.5" x14ac:dyDescent="0.25">
      <c r="A151"/>
      <c r="B151"/>
      <c r="C151"/>
      <c r="D151"/>
      <c r="E151"/>
      <c r="F151"/>
      <c r="G151"/>
      <c r="H151"/>
      <c r="I151"/>
    </row>
    <row r="152" spans="1:9" ht="12.5" x14ac:dyDescent="0.25">
      <c r="A152"/>
      <c r="B152"/>
      <c r="C152"/>
      <c r="D152"/>
      <c r="E152"/>
      <c r="F152"/>
      <c r="G152"/>
      <c r="H152"/>
      <c r="I152"/>
    </row>
    <row r="153" spans="1:9" ht="12.5" x14ac:dyDescent="0.25">
      <c r="A153"/>
      <c r="B153"/>
      <c r="C153"/>
      <c r="D153"/>
      <c r="E153"/>
      <c r="F153"/>
      <c r="G153"/>
      <c r="H153"/>
      <c r="I153"/>
    </row>
    <row r="154" spans="1:9" ht="12.5" x14ac:dyDescent="0.25">
      <c r="A154"/>
      <c r="B154"/>
      <c r="C154"/>
      <c r="D154"/>
      <c r="E154"/>
      <c r="F154"/>
      <c r="G154"/>
      <c r="H154"/>
      <c r="I154"/>
    </row>
    <row r="155" spans="1:9" ht="12.5" x14ac:dyDescent="0.25">
      <c r="A155"/>
      <c r="B155"/>
      <c r="C155"/>
      <c r="D155"/>
      <c r="E155"/>
      <c r="F155"/>
      <c r="G155"/>
      <c r="H155"/>
      <c r="I155"/>
    </row>
    <row r="156" spans="1:9" ht="12.5" x14ac:dyDescent="0.25">
      <c r="A156"/>
      <c r="B156"/>
      <c r="C156"/>
      <c r="D156"/>
      <c r="E156"/>
      <c r="F156"/>
      <c r="G156"/>
      <c r="H156"/>
      <c r="I156"/>
    </row>
    <row r="157" spans="1:9" ht="12.5" x14ac:dyDescent="0.25">
      <c r="A157"/>
      <c r="B157"/>
      <c r="C157"/>
      <c r="D157"/>
      <c r="E157"/>
      <c r="F157"/>
      <c r="G157"/>
      <c r="H157"/>
      <c r="I157"/>
    </row>
    <row r="158" spans="1:9" ht="12.5" x14ac:dyDescent="0.25">
      <c r="A158"/>
      <c r="B158"/>
      <c r="C158"/>
      <c r="D158"/>
      <c r="E158"/>
      <c r="F158"/>
      <c r="G158"/>
      <c r="H158"/>
      <c r="I158"/>
    </row>
    <row r="159" spans="1:9" ht="12.5" x14ac:dyDescent="0.25">
      <c r="A159"/>
      <c r="B159"/>
      <c r="C159"/>
      <c r="D159"/>
      <c r="E159"/>
      <c r="F159"/>
      <c r="G159"/>
      <c r="H159"/>
      <c r="I159"/>
    </row>
    <row r="160" spans="1:9" ht="12.5" x14ac:dyDescent="0.25">
      <c r="A160"/>
      <c r="B160"/>
      <c r="C160"/>
      <c r="D160"/>
      <c r="E160"/>
      <c r="F160"/>
      <c r="G160"/>
      <c r="H160"/>
      <c r="I160"/>
    </row>
    <row r="161" spans="1:9" ht="12.5" x14ac:dyDescent="0.25">
      <c r="A161"/>
      <c r="B161"/>
      <c r="C161"/>
      <c r="D161"/>
      <c r="E161"/>
      <c r="F161"/>
      <c r="G161"/>
      <c r="H161"/>
      <c r="I161"/>
    </row>
    <row r="162" spans="1:9" ht="12.5" x14ac:dyDescent="0.25">
      <c r="A162"/>
      <c r="B162"/>
      <c r="C162"/>
      <c r="D162"/>
      <c r="E162"/>
      <c r="F162"/>
      <c r="G162"/>
      <c r="H162"/>
      <c r="I162"/>
    </row>
    <row r="163" spans="1:9" ht="12.5" x14ac:dyDescent="0.25">
      <c r="A163"/>
      <c r="B163"/>
      <c r="C163"/>
      <c r="D163"/>
      <c r="E163"/>
      <c r="F163"/>
      <c r="G163"/>
      <c r="H163"/>
      <c r="I163"/>
    </row>
    <row r="164" spans="1:9" ht="12.5" x14ac:dyDescent="0.25">
      <c r="A164"/>
      <c r="B164"/>
      <c r="C164"/>
      <c r="D164"/>
      <c r="E164"/>
      <c r="F164"/>
      <c r="G164"/>
      <c r="H164"/>
      <c r="I164"/>
    </row>
    <row r="165" spans="1:9" ht="12.5" x14ac:dyDescent="0.25">
      <c r="A165"/>
      <c r="B165"/>
      <c r="C165"/>
      <c r="D165"/>
      <c r="E165"/>
      <c r="F165"/>
      <c r="G165"/>
      <c r="H165"/>
      <c r="I165"/>
    </row>
    <row r="166" spans="1:9" ht="12.5" x14ac:dyDescent="0.25">
      <c r="A166"/>
      <c r="B166"/>
      <c r="C166"/>
      <c r="D166"/>
      <c r="E166"/>
      <c r="F166"/>
      <c r="G166"/>
      <c r="H166"/>
      <c r="I166"/>
    </row>
    <row r="167" spans="1:9" ht="12.5" x14ac:dyDescent="0.25">
      <c r="A167"/>
      <c r="B167"/>
      <c r="C167"/>
      <c r="D167"/>
      <c r="E167"/>
      <c r="F167"/>
      <c r="G167"/>
      <c r="H167"/>
      <c r="I167"/>
    </row>
    <row r="168" spans="1:9" ht="12.5" x14ac:dyDescent="0.25">
      <c r="A168"/>
      <c r="B168"/>
      <c r="C168"/>
      <c r="D168"/>
      <c r="E168"/>
      <c r="F168"/>
      <c r="G168"/>
      <c r="H168"/>
      <c r="I168"/>
    </row>
    <row r="169" spans="1:9" ht="12.5" x14ac:dyDescent="0.25">
      <c r="A169"/>
      <c r="B169"/>
      <c r="C169"/>
      <c r="D169"/>
      <c r="E169"/>
      <c r="F169"/>
      <c r="G169"/>
      <c r="H169"/>
      <c r="I169"/>
    </row>
    <row r="170" spans="1:9" ht="12.5" x14ac:dyDescent="0.25">
      <c r="A170"/>
      <c r="B170"/>
      <c r="C170"/>
      <c r="D170"/>
      <c r="E170"/>
      <c r="F170"/>
      <c r="G170"/>
      <c r="H170"/>
      <c r="I170"/>
    </row>
    <row r="171" spans="1:9" ht="12.5" x14ac:dyDescent="0.25">
      <c r="A171"/>
      <c r="B171"/>
      <c r="C171"/>
      <c r="D171"/>
      <c r="E171"/>
      <c r="F171"/>
      <c r="G171"/>
      <c r="H171"/>
      <c r="I171"/>
    </row>
    <row r="172" spans="1:9" ht="12.5" x14ac:dyDescent="0.25">
      <c r="A172"/>
      <c r="B172"/>
      <c r="C172"/>
      <c r="D172"/>
      <c r="E172"/>
      <c r="F172"/>
      <c r="G172"/>
      <c r="H172"/>
      <c r="I172"/>
    </row>
    <row r="173" spans="1:9" ht="12.5" x14ac:dyDescent="0.25">
      <c r="A173"/>
      <c r="B173"/>
      <c r="C173"/>
      <c r="D173"/>
      <c r="E173"/>
      <c r="F173"/>
      <c r="G173"/>
      <c r="H173"/>
      <c r="I173"/>
    </row>
    <row r="174" spans="1:9" ht="12.5" x14ac:dyDescent="0.25">
      <c r="A174"/>
      <c r="B174"/>
      <c r="C174"/>
      <c r="D174"/>
      <c r="E174"/>
      <c r="F174"/>
      <c r="G174"/>
      <c r="H174"/>
      <c r="I174"/>
    </row>
    <row r="175" spans="1:9" ht="12.5" x14ac:dyDescent="0.25">
      <c r="A175"/>
      <c r="B175"/>
      <c r="C175"/>
      <c r="D175"/>
      <c r="E175"/>
      <c r="F175"/>
      <c r="G175"/>
      <c r="H175"/>
      <c r="I175"/>
    </row>
    <row r="176" spans="1:9" ht="12.5" x14ac:dyDescent="0.25">
      <c r="A176"/>
      <c r="B176"/>
      <c r="C176"/>
      <c r="D176"/>
      <c r="E176"/>
      <c r="F176"/>
      <c r="G176"/>
      <c r="H176"/>
      <c r="I176"/>
    </row>
    <row r="177" spans="1:9" ht="12.5" x14ac:dyDescent="0.25">
      <c r="A177"/>
      <c r="B177"/>
      <c r="C177"/>
      <c r="D177"/>
      <c r="E177"/>
      <c r="F177"/>
      <c r="G177"/>
      <c r="H177"/>
      <c r="I177"/>
    </row>
    <row r="178" spans="1:9" ht="12.5" x14ac:dyDescent="0.25">
      <c r="A178"/>
      <c r="B178"/>
      <c r="C178"/>
      <c r="D178"/>
      <c r="E178"/>
      <c r="F178"/>
      <c r="G178"/>
      <c r="H178"/>
      <c r="I178"/>
    </row>
    <row r="179" spans="1:9" ht="12.5" x14ac:dyDescent="0.25">
      <c r="A179"/>
      <c r="B179"/>
      <c r="C179"/>
      <c r="D179"/>
      <c r="E179"/>
      <c r="F179"/>
      <c r="G179"/>
      <c r="H179"/>
      <c r="I179"/>
    </row>
    <row r="180" spans="1:9" ht="12.5" x14ac:dyDescent="0.25">
      <c r="A180"/>
      <c r="B180"/>
      <c r="C180"/>
      <c r="D180"/>
      <c r="E180"/>
      <c r="F180"/>
      <c r="G180"/>
      <c r="H180"/>
      <c r="I180"/>
    </row>
    <row r="181" spans="1:9" ht="12.5" x14ac:dyDescent="0.25">
      <c r="A181"/>
      <c r="B181"/>
      <c r="C181"/>
      <c r="D181"/>
      <c r="E181"/>
      <c r="F181"/>
      <c r="G181"/>
      <c r="H181"/>
      <c r="I181"/>
    </row>
    <row r="182" spans="1:9" ht="12.5" x14ac:dyDescent="0.25">
      <c r="A182"/>
      <c r="B182"/>
      <c r="C182"/>
      <c r="D182"/>
      <c r="E182"/>
      <c r="F182"/>
      <c r="G182"/>
      <c r="H182"/>
      <c r="I182"/>
    </row>
    <row r="183" spans="1:9" ht="12.5" x14ac:dyDescent="0.25">
      <c r="A183"/>
      <c r="B183"/>
      <c r="C183"/>
      <c r="D183"/>
      <c r="E183"/>
      <c r="F183"/>
      <c r="G183"/>
      <c r="H183"/>
      <c r="I183"/>
    </row>
    <row r="184" spans="1:9" ht="12.5" x14ac:dyDescent="0.25">
      <c r="A184"/>
      <c r="B184"/>
      <c r="C184"/>
      <c r="D184"/>
      <c r="E184"/>
      <c r="F184"/>
      <c r="G184"/>
      <c r="H184"/>
      <c r="I184"/>
    </row>
    <row r="185" spans="1:9" ht="12.5" x14ac:dyDescent="0.25">
      <c r="A185"/>
      <c r="B185"/>
      <c r="C185"/>
      <c r="D185"/>
      <c r="E185"/>
      <c r="F185"/>
      <c r="G185"/>
      <c r="H185"/>
      <c r="I185"/>
    </row>
    <row r="186" spans="1:9" ht="12.5" x14ac:dyDescent="0.25">
      <c r="A186"/>
      <c r="B186"/>
      <c r="C186"/>
      <c r="D186"/>
      <c r="E186"/>
      <c r="F186"/>
      <c r="G186"/>
      <c r="H186"/>
      <c r="I186"/>
    </row>
    <row r="187" spans="1:9" ht="12.5" x14ac:dyDescent="0.25">
      <c r="A187"/>
      <c r="B187"/>
      <c r="C187"/>
      <c r="D187"/>
      <c r="E187"/>
      <c r="F187"/>
      <c r="G187"/>
      <c r="H187"/>
      <c r="I187"/>
    </row>
    <row r="188" spans="1:9" ht="12.5" x14ac:dyDescent="0.25">
      <c r="A188"/>
      <c r="B188"/>
      <c r="C188"/>
      <c r="D188"/>
      <c r="E188"/>
      <c r="F188"/>
      <c r="G188"/>
      <c r="H188"/>
      <c r="I188"/>
    </row>
    <row r="189" spans="1:9" ht="12.5" x14ac:dyDescent="0.25">
      <c r="A189"/>
      <c r="B189"/>
      <c r="C189"/>
      <c r="D189"/>
      <c r="E189"/>
      <c r="F189"/>
      <c r="G189"/>
      <c r="H189"/>
      <c r="I189"/>
    </row>
    <row r="190" spans="1:9" ht="12.5" x14ac:dyDescent="0.25">
      <c r="A190"/>
      <c r="B190"/>
      <c r="C190"/>
      <c r="D190"/>
      <c r="E190"/>
      <c r="F190"/>
      <c r="G190"/>
      <c r="H190"/>
      <c r="I190"/>
    </row>
    <row r="191" spans="1:9" ht="12.5" x14ac:dyDescent="0.25">
      <c r="A191"/>
      <c r="B191"/>
      <c r="C191"/>
      <c r="D191"/>
      <c r="E191"/>
      <c r="F191"/>
      <c r="G191"/>
      <c r="H191"/>
      <c r="I191"/>
    </row>
    <row r="192" spans="1:9" ht="12.5" x14ac:dyDescent="0.25">
      <c r="A192"/>
      <c r="B192"/>
      <c r="C192"/>
      <c r="D192"/>
      <c r="E192"/>
      <c r="F192"/>
      <c r="G192"/>
      <c r="H192"/>
      <c r="I192"/>
    </row>
    <row r="193" spans="1:9" ht="12.5" x14ac:dyDescent="0.25">
      <c r="A193"/>
      <c r="B193"/>
      <c r="C193"/>
      <c r="D193"/>
      <c r="E193"/>
      <c r="F193"/>
      <c r="G193"/>
      <c r="H193"/>
      <c r="I193"/>
    </row>
    <row r="194" spans="1:9" ht="12.5" x14ac:dyDescent="0.25">
      <c r="A194"/>
      <c r="B194"/>
      <c r="C194"/>
      <c r="D194"/>
      <c r="E194"/>
      <c r="F194"/>
      <c r="G194"/>
      <c r="H194"/>
      <c r="I194"/>
    </row>
    <row r="195" spans="1:9" ht="12.5" x14ac:dyDescent="0.25">
      <c r="A195"/>
      <c r="B195"/>
      <c r="C195"/>
      <c r="D195"/>
      <c r="E195"/>
      <c r="F195"/>
      <c r="G195"/>
      <c r="H195"/>
      <c r="I195"/>
    </row>
    <row r="196" spans="1:9" ht="12.5" x14ac:dyDescent="0.25">
      <c r="A196"/>
      <c r="B196"/>
      <c r="C196"/>
      <c r="D196"/>
      <c r="E196"/>
      <c r="F196"/>
      <c r="G196"/>
      <c r="H196"/>
      <c r="I196"/>
    </row>
    <row r="197" spans="1:9" ht="12.5" x14ac:dyDescent="0.25">
      <c r="A197"/>
      <c r="B197"/>
      <c r="C197"/>
      <c r="D197"/>
      <c r="E197"/>
      <c r="F197"/>
      <c r="G197"/>
      <c r="H197"/>
      <c r="I197"/>
    </row>
    <row r="198" spans="1:9" ht="12.5" x14ac:dyDescent="0.25">
      <c r="A198"/>
      <c r="B198"/>
      <c r="C198"/>
      <c r="D198"/>
      <c r="E198"/>
      <c r="F198"/>
      <c r="G198"/>
      <c r="H198"/>
      <c r="I198"/>
    </row>
    <row r="199" spans="1:9" ht="12.5" x14ac:dyDescent="0.25">
      <c r="A199"/>
      <c r="B199"/>
      <c r="C199"/>
      <c r="D199"/>
      <c r="E199"/>
      <c r="F199"/>
      <c r="G199"/>
      <c r="H199"/>
      <c r="I199"/>
    </row>
    <row r="200" spans="1:9" ht="12.5" x14ac:dyDescent="0.25">
      <c r="A200"/>
      <c r="B200"/>
      <c r="C200"/>
      <c r="D200"/>
      <c r="E200"/>
      <c r="F200"/>
      <c r="G200"/>
      <c r="H200"/>
      <c r="I200"/>
    </row>
    <row r="201" spans="1:9" ht="12.5" x14ac:dyDescent="0.25">
      <c r="A201"/>
      <c r="B201"/>
      <c r="C201"/>
      <c r="D201"/>
      <c r="E201"/>
      <c r="F201"/>
      <c r="G201"/>
      <c r="H201"/>
      <c r="I201"/>
    </row>
    <row r="202" spans="1:9" ht="12.5" x14ac:dyDescent="0.25">
      <c r="A202"/>
      <c r="B202"/>
      <c r="C202"/>
      <c r="D202"/>
      <c r="E202"/>
      <c r="F202"/>
      <c r="G202"/>
      <c r="H202"/>
      <c r="I202"/>
    </row>
    <row r="203" spans="1:9" ht="12.5" x14ac:dyDescent="0.25">
      <c r="A203"/>
      <c r="B203"/>
      <c r="C203"/>
      <c r="D203"/>
      <c r="E203"/>
      <c r="F203"/>
      <c r="G203"/>
      <c r="H203"/>
      <c r="I203"/>
    </row>
    <row r="204" spans="1:9" ht="12.5" x14ac:dyDescent="0.25">
      <c r="A204"/>
      <c r="B204"/>
      <c r="C204"/>
      <c r="D204"/>
      <c r="E204"/>
      <c r="F204"/>
      <c r="G204"/>
      <c r="H204"/>
      <c r="I204"/>
    </row>
    <row r="205" spans="1:9" ht="12.5" x14ac:dyDescent="0.25">
      <c r="A205"/>
      <c r="B205"/>
      <c r="C205"/>
      <c r="D205"/>
      <c r="E205"/>
      <c r="F205"/>
      <c r="G205"/>
      <c r="H205"/>
      <c r="I205"/>
    </row>
    <row r="206" spans="1:9" ht="12.5" x14ac:dyDescent="0.25">
      <c r="A206"/>
      <c r="B206"/>
      <c r="C206"/>
      <c r="D206"/>
      <c r="E206"/>
      <c r="F206"/>
      <c r="G206"/>
      <c r="H206"/>
      <c r="I206"/>
    </row>
    <row r="207" spans="1:9" ht="12.5" x14ac:dyDescent="0.25">
      <c r="A207"/>
      <c r="B207"/>
      <c r="C207"/>
      <c r="D207"/>
      <c r="E207"/>
      <c r="F207"/>
      <c r="G207"/>
      <c r="H207"/>
      <c r="I207"/>
    </row>
    <row r="208" spans="1:9" ht="12.5" x14ac:dyDescent="0.25">
      <c r="A208"/>
      <c r="B208"/>
      <c r="C208"/>
      <c r="D208"/>
      <c r="E208"/>
      <c r="F208"/>
      <c r="G208"/>
      <c r="H208"/>
      <c r="I208"/>
    </row>
    <row r="209" spans="1:9" ht="12.5" x14ac:dyDescent="0.25">
      <c r="A209"/>
      <c r="B209"/>
      <c r="C209"/>
      <c r="D209"/>
      <c r="E209"/>
      <c r="F209"/>
      <c r="G209"/>
      <c r="H209"/>
      <c r="I209"/>
    </row>
    <row r="210" spans="1:9" ht="12.5" x14ac:dyDescent="0.25">
      <c r="A210"/>
      <c r="B210"/>
      <c r="C210"/>
      <c r="D210"/>
      <c r="E210"/>
      <c r="F210"/>
      <c r="G210"/>
      <c r="H210"/>
      <c r="I210"/>
    </row>
    <row r="211" spans="1:9" ht="12.5" x14ac:dyDescent="0.25">
      <c r="A211"/>
      <c r="B211"/>
      <c r="C211"/>
      <c r="D211"/>
      <c r="E211"/>
      <c r="F211"/>
      <c r="G211"/>
      <c r="H211"/>
      <c r="I211"/>
    </row>
    <row r="212" spans="1:9" ht="12.5" x14ac:dyDescent="0.25">
      <c r="A212"/>
      <c r="B212"/>
      <c r="C212"/>
      <c r="D212"/>
      <c r="E212"/>
      <c r="F212"/>
      <c r="G212"/>
      <c r="H212"/>
      <c r="I212"/>
    </row>
    <row r="213" spans="1:9" ht="12.5" x14ac:dyDescent="0.25">
      <c r="A213"/>
      <c r="B213"/>
      <c r="C213"/>
      <c r="D213"/>
      <c r="E213"/>
      <c r="F213"/>
      <c r="G213"/>
      <c r="H213"/>
      <c r="I213"/>
    </row>
    <row r="214" spans="1:9" ht="12.5" x14ac:dyDescent="0.25">
      <c r="A214"/>
      <c r="B214"/>
      <c r="C214"/>
      <c r="D214"/>
      <c r="E214"/>
      <c r="F214"/>
      <c r="G214"/>
      <c r="H214"/>
      <c r="I214"/>
    </row>
    <row r="215" spans="1:9" ht="12.5" x14ac:dyDescent="0.25">
      <c r="A215"/>
      <c r="B215"/>
      <c r="C215"/>
      <c r="D215"/>
      <c r="E215"/>
      <c r="F215"/>
      <c r="G215"/>
      <c r="H215"/>
      <c r="I215"/>
    </row>
    <row r="216" spans="1:9" ht="12.5" x14ac:dyDescent="0.25">
      <c r="A216"/>
      <c r="B216"/>
      <c r="C216"/>
      <c r="D216"/>
      <c r="E216"/>
      <c r="F216"/>
      <c r="G216"/>
      <c r="H216"/>
      <c r="I216"/>
    </row>
    <row r="217" spans="1:9" ht="12.5" x14ac:dyDescent="0.25">
      <c r="A217"/>
      <c r="B217"/>
      <c r="C217"/>
      <c r="D217"/>
      <c r="E217"/>
      <c r="F217"/>
      <c r="G217"/>
      <c r="H217"/>
      <c r="I217"/>
    </row>
    <row r="218" spans="1:9" ht="12.5" x14ac:dyDescent="0.25">
      <c r="A218"/>
      <c r="B218"/>
      <c r="C218"/>
      <c r="D218"/>
      <c r="E218"/>
      <c r="F218"/>
      <c r="G218"/>
      <c r="H218"/>
      <c r="I218"/>
    </row>
    <row r="219" spans="1:9" ht="12.5" x14ac:dyDescent="0.25">
      <c r="A219"/>
      <c r="B219"/>
      <c r="C219"/>
      <c r="D219"/>
      <c r="E219"/>
      <c r="F219"/>
      <c r="G219"/>
      <c r="H219"/>
      <c r="I219"/>
    </row>
    <row r="220" spans="1:9" ht="12.5" x14ac:dyDescent="0.25">
      <c r="A220"/>
      <c r="B220"/>
      <c r="C220"/>
      <c r="D220"/>
      <c r="E220"/>
      <c r="F220"/>
      <c r="G220"/>
      <c r="H220"/>
      <c r="I220"/>
    </row>
    <row r="221" spans="1:9" ht="12.5" x14ac:dyDescent="0.25">
      <c r="A221"/>
      <c r="B221"/>
      <c r="C221"/>
      <c r="D221"/>
      <c r="E221"/>
      <c r="F221"/>
      <c r="G221"/>
      <c r="H221"/>
      <c r="I221"/>
    </row>
    <row r="222" spans="1:9" ht="12.5" x14ac:dyDescent="0.25">
      <c r="A222"/>
      <c r="B222"/>
      <c r="C222"/>
      <c r="D222"/>
      <c r="E222"/>
      <c r="F222"/>
      <c r="G222"/>
      <c r="H222"/>
      <c r="I222"/>
    </row>
    <row r="223" spans="1:9" ht="12.5" x14ac:dyDescent="0.25">
      <c r="A223"/>
      <c r="B223"/>
      <c r="C223"/>
      <c r="D223"/>
      <c r="E223"/>
      <c r="F223"/>
      <c r="G223"/>
      <c r="H223"/>
      <c r="I223"/>
    </row>
    <row r="224" spans="1:9" ht="12.5" x14ac:dyDescent="0.25">
      <c r="A224"/>
      <c r="B224"/>
      <c r="C224"/>
      <c r="D224"/>
      <c r="E224"/>
      <c r="F224"/>
      <c r="G224"/>
      <c r="H224"/>
      <c r="I224"/>
    </row>
    <row r="225" spans="1:9" ht="12.5" x14ac:dyDescent="0.25">
      <c r="A225"/>
      <c r="B225"/>
      <c r="C225"/>
      <c r="D225"/>
      <c r="E225"/>
      <c r="F225"/>
      <c r="G225"/>
      <c r="H225"/>
      <c r="I225"/>
    </row>
    <row r="226" spans="1:9" ht="12.5" x14ac:dyDescent="0.25">
      <c r="A226"/>
      <c r="B226"/>
      <c r="C226"/>
      <c r="D226"/>
      <c r="E226"/>
      <c r="F226"/>
      <c r="G226"/>
      <c r="H226"/>
      <c r="I226"/>
    </row>
    <row r="227" spans="1:9" ht="12.5" x14ac:dyDescent="0.25">
      <c r="A227"/>
      <c r="B227"/>
      <c r="C227"/>
      <c r="D227"/>
      <c r="E227"/>
      <c r="F227"/>
      <c r="G227"/>
      <c r="H227"/>
      <c r="I227"/>
    </row>
    <row r="228" spans="1:9" ht="12.5" x14ac:dyDescent="0.25">
      <c r="A228"/>
      <c r="B228"/>
      <c r="C228"/>
      <c r="D228"/>
      <c r="E228"/>
      <c r="F228"/>
      <c r="G228"/>
      <c r="H228"/>
      <c r="I228"/>
    </row>
    <row r="229" spans="1:9" ht="12.5" x14ac:dyDescent="0.25">
      <c r="A229"/>
      <c r="B229"/>
      <c r="C229"/>
      <c r="D229"/>
      <c r="E229"/>
      <c r="F229"/>
      <c r="G229"/>
      <c r="H229"/>
      <c r="I229"/>
    </row>
    <row r="230" spans="1:9" ht="12.5" x14ac:dyDescent="0.25">
      <c r="A230"/>
      <c r="B230"/>
      <c r="C230"/>
      <c r="D230"/>
      <c r="E230"/>
      <c r="F230"/>
      <c r="G230"/>
      <c r="H230"/>
      <c r="I230"/>
    </row>
    <row r="231" spans="1:9" ht="12.5" x14ac:dyDescent="0.25">
      <c r="A231"/>
      <c r="B231"/>
      <c r="C231"/>
      <c r="D231"/>
      <c r="E231"/>
      <c r="F231"/>
      <c r="G231"/>
      <c r="H231"/>
      <c r="I231"/>
    </row>
    <row r="232" spans="1:9" ht="12.5" x14ac:dyDescent="0.25">
      <c r="A232"/>
      <c r="B232"/>
      <c r="C232"/>
      <c r="D232"/>
      <c r="E232"/>
      <c r="F232"/>
      <c r="G232"/>
      <c r="H232"/>
      <c r="I232"/>
    </row>
    <row r="233" spans="1:9" ht="12.5" x14ac:dyDescent="0.25">
      <c r="A233"/>
      <c r="B233"/>
      <c r="C233"/>
      <c r="D233"/>
      <c r="E233"/>
      <c r="F233"/>
      <c r="G233"/>
      <c r="H233"/>
      <c r="I233"/>
    </row>
    <row r="234" spans="1:9" ht="12.5" x14ac:dyDescent="0.25">
      <c r="A234"/>
      <c r="B234"/>
      <c r="C234"/>
      <c r="D234"/>
      <c r="E234"/>
      <c r="F234"/>
      <c r="G234"/>
      <c r="H234"/>
      <c r="I234"/>
    </row>
    <row r="235" spans="1:9" ht="12.5" x14ac:dyDescent="0.25">
      <c r="A235"/>
      <c r="B235"/>
      <c r="C235"/>
      <c r="D235"/>
      <c r="E235"/>
      <c r="F235"/>
      <c r="G235"/>
      <c r="H235"/>
      <c r="I235"/>
    </row>
    <row r="236" spans="1:9" ht="12.5" x14ac:dyDescent="0.25">
      <c r="A236"/>
      <c r="B236"/>
      <c r="C236"/>
      <c r="D236"/>
      <c r="E236"/>
      <c r="F236"/>
      <c r="G236"/>
      <c r="H236"/>
      <c r="I236"/>
    </row>
    <row r="237" spans="1:9" ht="12.5" x14ac:dyDescent="0.25">
      <c r="A237"/>
      <c r="B237"/>
      <c r="C237"/>
      <c r="D237"/>
      <c r="E237"/>
      <c r="F237"/>
      <c r="G237"/>
      <c r="H237"/>
      <c r="I237"/>
    </row>
    <row r="238" spans="1:9" ht="12.5" x14ac:dyDescent="0.25">
      <c r="A238"/>
      <c r="B238"/>
      <c r="C238"/>
      <c r="D238"/>
      <c r="E238"/>
      <c r="F238"/>
      <c r="G238"/>
      <c r="H238"/>
      <c r="I238"/>
    </row>
    <row r="239" spans="1:9" ht="12.5" x14ac:dyDescent="0.25">
      <c r="A239"/>
      <c r="B239"/>
      <c r="C239"/>
      <c r="D239"/>
      <c r="E239"/>
      <c r="F239"/>
      <c r="G239"/>
      <c r="H239"/>
      <c r="I239"/>
    </row>
    <row r="240" spans="1:9" ht="12.5" x14ac:dyDescent="0.25">
      <c r="A240"/>
      <c r="B240"/>
      <c r="C240"/>
      <c r="D240"/>
      <c r="E240"/>
      <c r="F240"/>
      <c r="G240"/>
      <c r="H240"/>
      <c r="I240"/>
    </row>
    <row r="241" spans="1:9" ht="12.5" x14ac:dyDescent="0.25">
      <c r="A241"/>
      <c r="B241"/>
      <c r="C241"/>
      <c r="D241"/>
      <c r="E241"/>
      <c r="F241"/>
      <c r="G241"/>
      <c r="H241"/>
      <c r="I241"/>
    </row>
    <row r="242" spans="1:9" ht="12.5" x14ac:dyDescent="0.25">
      <c r="A242"/>
      <c r="B242"/>
      <c r="C242"/>
      <c r="D242"/>
      <c r="E242"/>
      <c r="F242"/>
      <c r="G242"/>
      <c r="H242"/>
      <c r="I242"/>
    </row>
    <row r="243" spans="1:9" ht="12.5" x14ac:dyDescent="0.25">
      <c r="A243"/>
      <c r="B243"/>
      <c r="C243"/>
      <c r="D243"/>
      <c r="E243"/>
      <c r="F243"/>
      <c r="G243"/>
      <c r="H243"/>
      <c r="I243"/>
    </row>
    <row r="244" spans="1:9" ht="12.5" x14ac:dyDescent="0.25">
      <c r="A244"/>
      <c r="B244"/>
      <c r="C244"/>
      <c r="D244"/>
      <c r="E244"/>
      <c r="F244"/>
      <c r="G244"/>
      <c r="H244"/>
      <c r="I244"/>
    </row>
    <row r="245" spans="1:9" ht="12.5" x14ac:dyDescent="0.25">
      <c r="A245"/>
      <c r="B245"/>
      <c r="C245"/>
      <c r="D245"/>
      <c r="E245"/>
      <c r="F245"/>
      <c r="G245"/>
      <c r="H245"/>
      <c r="I245"/>
    </row>
    <row r="246" spans="1:9" ht="12.5" x14ac:dyDescent="0.25">
      <c r="A246"/>
      <c r="B246"/>
      <c r="C246"/>
      <c r="D246"/>
      <c r="E246"/>
      <c r="F246"/>
      <c r="G246"/>
      <c r="H246"/>
      <c r="I246"/>
    </row>
    <row r="247" spans="1:9" ht="12.5" x14ac:dyDescent="0.25">
      <c r="A247"/>
      <c r="B247"/>
      <c r="C247"/>
      <c r="D247"/>
      <c r="E247"/>
      <c r="F247"/>
      <c r="G247"/>
      <c r="H247"/>
      <c r="I247"/>
    </row>
    <row r="248" spans="1:9" ht="12.5" x14ac:dyDescent="0.25">
      <c r="A248"/>
      <c r="B248"/>
      <c r="C248"/>
      <c r="D248"/>
      <c r="E248"/>
      <c r="F248"/>
      <c r="G248"/>
      <c r="H248"/>
      <c r="I248"/>
    </row>
    <row r="249" spans="1:9" ht="12.5" x14ac:dyDescent="0.25">
      <c r="A249"/>
      <c r="B249"/>
      <c r="C249"/>
      <c r="D249"/>
      <c r="E249"/>
      <c r="F249"/>
      <c r="G249"/>
      <c r="H249"/>
      <c r="I249"/>
    </row>
    <row r="250" spans="1:9" ht="12.5" x14ac:dyDescent="0.25">
      <c r="A250"/>
      <c r="B250"/>
      <c r="C250"/>
      <c r="D250"/>
      <c r="E250"/>
      <c r="F250"/>
      <c r="G250"/>
      <c r="H250"/>
      <c r="I250"/>
    </row>
    <row r="251" spans="1:9" ht="12.5" x14ac:dyDescent="0.25">
      <c r="A251"/>
      <c r="B251"/>
      <c r="C251"/>
      <c r="D251"/>
      <c r="E251"/>
      <c r="F251"/>
      <c r="G251"/>
      <c r="H251"/>
      <c r="I251"/>
    </row>
    <row r="252" spans="1:9" ht="12.5" x14ac:dyDescent="0.25">
      <c r="A252"/>
      <c r="B252"/>
      <c r="C252"/>
      <c r="D252"/>
      <c r="E252"/>
      <c r="F252"/>
      <c r="G252"/>
      <c r="H252"/>
      <c r="I252"/>
    </row>
    <row r="253" spans="1:9" ht="12.5" x14ac:dyDescent="0.25">
      <c r="A253"/>
      <c r="B253"/>
      <c r="C253"/>
      <c r="D253"/>
      <c r="E253"/>
      <c r="F253"/>
      <c r="G253"/>
      <c r="H253"/>
      <c r="I253"/>
    </row>
    <row r="254" spans="1:9" ht="12.5" x14ac:dyDescent="0.25">
      <c r="A254"/>
      <c r="B254"/>
      <c r="C254"/>
      <c r="D254"/>
      <c r="E254"/>
      <c r="F254"/>
      <c r="G254"/>
      <c r="H254"/>
      <c r="I254"/>
    </row>
    <row r="255" spans="1:9" ht="12.5" x14ac:dyDescent="0.25">
      <c r="A255"/>
      <c r="B255"/>
      <c r="C255"/>
      <c r="D255"/>
      <c r="E255"/>
      <c r="F255"/>
      <c r="G255"/>
      <c r="H255"/>
      <c r="I255"/>
    </row>
    <row r="256" spans="1:9" ht="12.5" x14ac:dyDescent="0.25">
      <c r="A256"/>
      <c r="B256"/>
      <c r="C256"/>
      <c r="D256"/>
      <c r="E256"/>
      <c r="F256"/>
      <c r="G256"/>
      <c r="H256"/>
      <c r="I256"/>
    </row>
    <row r="257" spans="1:9" ht="12.5" x14ac:dyDescent="0.25">
      <c r="A257"/>
      <c r="B257"/>
      <c r="C257"/>
      <c r="D257"/>
      <c r="E257"/>
      <c r="F257"/>
      <c r="G257"/>
      <c r="H257"/>
      <c r="I257"/>
    </row>
    <row r="258" spans="1:9" ht="12.5" x14ac:dyDescent="0.25">
      <c r="A258"/>
      <c r="B258"/>
      <c r="C258"/>
      <c r="D258"/>
      <c r="E258"/>
      <c r="F258"/>
      <c r="G258"/>
      <c r="H258"/>
      <c r="I258"/>
    </row>
    <row r="259" spans="1:9" ht="12.5" x14ac:dyDescent="0.25">
      <c r="A259"/>
      <c r="B259"/>
      <c r="C259"/>
      <c r="D259"/>
      <c r="E259"/>
      <c r="F259"/>
      <c r="G259"/>
      <c r="H259"/>
      <c r="I259"/>
    </row>
    <row r="260" spans="1:9" ht="12.5" x14ac:dyDescent="0.25">
      <c r="A260"/>
      <c r="B260"/>
      <c r="C260"/>
      <c r="D260"/>
      <c r="E260"/>
      <c r="F260"/>
      <c r="G260"/>
      <c r="H260"/>
      <c r="I260"/>
    </row>
    <row r="261" spans="1:9" ht="12.5" x14ac:dyDescent="0.25">
      <c r="A261"/>
      <c r="B261"/>
      <c r="C261"/>
      <c r="D261"/>
      <c r="E261"/>
      <c r="F261"/>
      <c r="G261"/>
      <c r="H261"/>
      <c r="I261"/>
    </row>
    <row r="262" spans="1:9" ht="12.5" x14ac:dyDescent="0.25">
      <c r="A262"/>
      <c r="B262"/>
      <c r="C262"/>
      <c r="D262"/>
      <c r="E262"/>
      <c r="F262"/>
      <c r="G262"/>
      <c r="H262"/>
      <c r="I262"/>
    </row>
    <row r="263" spans="1:9" ht="12.5" x14ac:dyDescent="0.25">
      <c r="A263"/>
      <c r="B263"/>
      <c r="C263"/>
      <c r="D263"/>
      <c r="E263"/>
      <c r="F263"/>
      <c r="G263"/>
      <c r="H263"/>
      <c r="I263"/>
    </row>
    <row r="264" spans="1:9" ht="12.5" x14ac:dyDescent="0.25">
      <c r="A264"/>
      <c r="B264"/>
      <c r="C264"/>
      <c r="D264"/>
      <c r="E264"/>
      <c r="F264"/>
      <c r="G264"/>
      <c r="H264"/>
      <c r="I264"/>
    </row>
    <row r="265" spans="1:9" ht="12.5" x14ac:dyDescent="0.25">
      <c r="A265"/>
      <c r="B265"/>
      <c r="C265"/>
      <c r="D265"/>
      <c r="E265"/>
      <c r="F265"/>
      <c r="G265"/>
      <c r="H265"/>
      <c r="I265"/>
    </row>
    <row r="266" spans="1:9" ht="12.5" x14ac:dyDescent="0.25">
      <c r="A266"/>
      <c r="B266"/>
      <c r="C266"/>
      <c r="D266"/>
      <c r="E266"/>
      <c r="F266"/>
      <c r="G266"/>
      <c r="H266"/>
      <c r="I266"/>
    </row>
    <row r="267" spans="1:9" ht="12.5" x14ac:dyDescent="0.25">
      <c r="A267"/>
      <c r="B267"/>
      <c r="C267"/>
      <c r="D267"/>
      <c r="E267"/>
      <c r="F267"/>
      <c r="G267"/>
      <c r="H267"/>
      <c r="I267"/>
    </row>
    <row r="268" spans="1:9" ht="12.5" x14ac:dyDescent="0.25">
      <c r="A268"/>
      <c r="B268"/>
      <c r="C268"/>
      <c r="D268"/>
      <c r="E268"/>
      <c r="F268"/>
      <c r="G268"/>
      <c r="H268"/>
      <c r="I268"/>
    </row>
    <row r="269" spans="1:9" ht="12.5" x14ac:dyDescent="0.25">
      <c r="A269"/>
      <c r="B269"/>
      <c r="C269"/>
      <c r="D269"/>
      <c r="E269"/>
      <c r="F269"/>
      <c r="G269"/>
      <c r="H269"/>
      <c r="I269"/>
    </row>
    <row r="270" spans="1:9" ht="12.5" x14ac:dyDescent="0.25">
      <c r="A270"/>
      <c r="B270"/>
      <c r="C270"/>
      <c r="D270"/>
      <c r="E270"/>
      <c r="F270"/>
      <c r="G270"/>
      <c r="H270"/>
      <c r="I270"/>
    </row>
    <row r="271" spans="1:9" ht="12.5" x14ac:dyDescent="0.25">
      <c r="A271"/>
      <c r="B271"/>
      <c r="C271"/>
      <c r="D271"/>
      <c r="E271"/>
      <c r="F271"/>
      <c r="G271"/>
      <c r="H271"/>
      <c r="I271"/>
    </row>
    <row r="272" spans="1:9" ht="12.5" x14ac:dyDescent="0.25">
      <c r="A272"/>
      <c r="B272"/>
      <c r="C272"/>
      <c r="D272"/>
      <c r="E272"/>
      <c r="F272"/>
      <c r="G272"/>
      <c r="H272"/>
      <c r="I272"/>
    </row>
    <row r="273" spans="1:9" ht="12.5" x14ac:dyDescent="0.25">
      <c r="A273"/>
      <c r="B273"/>
      <c r="C273"/>
      <c r="D273"/>
      <c r="E273"/>
      <c r="F273"/>
      <c r="G273"/>
      <c r="H273"/>
      <c r="I273"/>
    </row>
    <row r="274" spans="1:9" ht="12.5" x14ac:dyDescent="0.25">
      <c r="A274"/>
      <c r="B274"/>
      <c r="C274"/>
      <c r="D274"/>
      <c r="E274"/>
      <c r="F274"/>
      <c r="G274"/>
      <c r="H274"/>
      <c r="I274"/>
    </row>
    <row r="275" spans="1:9" ht="12.5" x14ac:dyDescent="0.25">
      <c r="A275"/>
      <c r="B275"/>
      <c r="C275"/>
      <c r="D275"/>
      <c r="E275"/>
      <c r="F275"/>
      <c r="G275"/>
      <c r="H275"/>
      <c r="I275"/>
    </row>
    <row r="276" spans="1:9" ht="12.5" x14ac:dyDescent="0.25">
      <c r="A276"/>
      <c r="B276"/>
      <c r="C276"/>
      <c r="D276"/>
      <c r="E276"/>
      <c r="F276"/>
      <c r="G276"/>
      <c r="H276"/>
      <c r="I276"/>
    </row>
    <row r="277" spans="1:9" ht="12.5" x14ac:dyDescent="0.25">
      <c r="A277"/>
      <c r="B277"/>
      <c r="C277"/>
      <c r="D277"/>
      <c r="E277"/>
      <c r="F277"/>
      <c r="G277"/>
      <c r="H277"/>
      <c r="I277"/>
    </row>
    <row r="278" spans="1:9" ht="12.5" x14ac:dyDescent="0.25">
      <c r="A278"/>
      <c r="B278"/>
      <c r="C278"/>
      <c r="D278"/>
      <c r="E278"/>
      <c r="F278"/>
      <c r="G278"/>
      <c r="H278"/>
      <c r="I278"/>
    </row>
    <row r="279" spans="1:9" ht="12.5" x14ac:dyDescent="0.25">
      <c r="A279"/>
      <c r="B279"/>
      <c r="C279"/>
      <c r="D279"/>
      <c r="E279"/>
      <c r="F279"/>
      <c r="G279"/>
      <c r="H279"/>
      <c r="I279"/>
    </row>
    <row r="280" spans="1:9" ht="12.5" x14ac:dyDescent="0.25">
      <c r="A280"/>
      <c r="B280"/>
      <c r="C280"/>
      <c r="D280"/>
      <c r="E280"/>
      <c r="F280"/>
      <c r="G280"/>
      <c r="H280"/>
      <c r="I280"/>
    </row>
    <row r="281" spans="1:9" ht="12.5" x14ac:dyDescent="0.25">
      <c r="A281"/>
      <c r="B281"/>
      <c r="C281"/>
      <c r="D281"/>
      <c r="E281"/>
      <c r="F281"/>
      <c r="G281"/>
      <c r="H281"/>
      <c r="I281"/>
    </row>
    <row r="282" spans="1:9" ht="12.5" x14ac:dyDescent="0.25">
      <c r="A282"/>
      <c r="B282"/>
      <c r="C282"/>
      <c r="D282"/>
      <c r="E282"/>
      <c r="F282"/>
      <c r="G282"/>
      <c r="H282"/>
      <c r="I282"/>
    </row>
    <row r="283" spans="1:9" ht="12.5" x14ac:dyDescent="0.25">
      <c r="A283"/>
      <c r="B283"/>
      <c r="C283"/>
      <c r="D283"/>
      <c r="E283"/>
      <c r="F283"/>
      <c r="G283"/>
      <c r="H283"/>
      <c r="I283"/>
    </row>
    <row r="284" spans="1:9" ht="12.5" x14ac:dyDescent="0.25">
      <c r="A284"/>
      <c r="B284"/>
      <c r="C284"/>
      <c r="D284"/>
      <c r="E284"/>
      <c r="F284"/>
      <c r="G284"/>
      <c r="H284"/>
      <c r="I284"/>
    </row>
    <row r="285" spans="1:9" ht="12.5" x14ac:dyDescent="0.25">
      <c r="A285"/>
      <c r="B285"/>
      <c r="C285"/>
      <c r="D285"/>
      <c r="E285"/>
      <c r="F285"/>
      <c r="G285"/>
      <c r="H285"/>
      <c r="I285"/>
    </row>
    <row r="286" spans="1:9" ht="12.5" x14ac:dyDescent="0.25">
      <c r="A286"/>
      <c r="B286"/>
      <c r="C286"/>
      <c r="D286"/>
      <c r="E286"/>
      <c r="F286"/>
      <c r="G286"/>
      <c r="H286"/>
      <c r="I286"/>
    </row>
    <row r="287" spans="1:9" ht="12.5" x14ac:dyDescent="0.25">
      <c r="A287"/>
      <c r="B287"/>
      <c r="C287"/>
      <c r="D287"/>
      <c r="E287"/>
      <c r="F287"/>
      <c r="G287"/>
      <c r="H287"/>
      <c r="I287"/>
    </row>
    <row r="288" spans="1:9" ht="12.5" x14ac:dyDescent="0.25">
      <c r="A288"/>
      <c r="B288"/>
      <c r="C288"/>
      <c r="D288"/>
      <c r="E288"/>
      <c r="F288"/>
      <c r="G288"/>
      <c r="H288"/>
      <c r="I288"/>
    </row>
    <row r="289" spans="1:9" ht="12.5" x14ac:dyDescent="0.25">
      <c r="A289"/>
      <c r="B289"/>
      <c r="C289"/>
      <c r="D289"/>
      <c r="E289"/>
      <c r="F289"/>
      <c r="G289"/>
      <c r="H289"/>
      <c r="I289"/>
    </row>
    <row r="290" spans="1:9" ht="12.5" x14ac:dyDescent="0.25">
      <c r="A290"/>
      <c r="B290"/>
      <c r="C290"/>
      <c r="D290"/>
      <c r="E290"/>
      <c r="F290"/>
      <c r="G290"/>
      <c r="H290"/>
      <c r="I290"/>
    </row>
    <row r="291" spans="1:9" ht="12.5" x14ac:dyDescent="0.25">
      <c r="A291"/>
      <c r="B291"/>
      <c r="C291"/>
      <c r="D291"/>
      <c r="E291"/>
      <c r="F291"/>
      <c r="G291"/>
      <c r="H291"/>
      <c r="I291"/>
    </row>
    <row r="292" spans="1:9" ht="12.5" x14ac:dyDescent="0.25">
      <c r="A292"/>
      <c r="B292"/>
      <c r="C292"/>
      <c r="D292"/>
      <c r="E292"/>
      <c r="F292"/>
      <c r="G292"/>
      <c r="H292"/>
      <c r="I292"/>
    </row>
    <row r="293" spans="1:9" ht="12.5" x14ac:dyDescent="0.25">
      <c r="A293"/>
      <c r="B293"/>
      <c r="C293"/>
      <c r="D293"/>
      <c r="E293"/>
      <c r="F293"/>
      <c r="G293"/>
      <c r="H293"/>
      <c r="I293"/>
    </row>
    <row r="294" spans="1:9" ht="12.5" x14ac:dyDescent="0.25">
      <c r="A294"/>
      <c r="B294"/>
      <c r="C294"/>
      <c r="D294"/>
      <c r="E294"/>
      <c r="F294"/>
      <c r="G294"/>
      <c r="H294"/>
      <c r="I294"/>
    </row>
    <row r="295" spans="1:9" ht="12.5" x14ac:dyDescent="0.25">
      <c r="A295"/>
      <c r="B295"/>
      <c r="C295"/>
      <c r="D295"/>
      <c r="E295"/>
      <c r="F295"/>
      <c r="G295"/>
      <c r="H295"/>
      <c r="I295"/>
    </row>
    <row r="296" spans="1:9" ht="12.5" x14ac:dyDescent="0.25">
      <c r="A296"/>
      <c r="B296"/>
      <c r="C296"/>
      <c r="D296"/>
      <c r="E296"/>
      <c r="F296"/>
      <c r="G296"/>
      <c r="H296"/>
      <c r="I296"/>
    </row>
    <row r="297" spans="1:9" ht="12.5" x14ac:dyDescent="0.25">
      <c r="A297"/>
      <c r="B297"/>
      <c r="C297"/>
      <c r="D297"/>
      <c r="E297"/>
      <c r="F297"/>
      <c r="G297"/>
      <c r="H297"/>
      <c r="I297"/>
    </row>
    <row r="298" spans="1:9" ht="12.5" x14ac:dyDescent="0.25">
      <c r="A298"/>
      <c r="B298"/>
      <c r="C298"/>
      <c r="D298"/>
      <c r="E298"/>
      <c r="F298"/>
      <c r="G298"/>
      <c r="H298"/>
      <c r="I298"/>
    </row>
    <row r="299" spans="1:9" ht="12.5" x14ac:dyDescent="0.25">
      <c r="A299"/>
      <c r="B299"/>
      <c r="C299"/>
      <c r="D299"/>
      <c r="E299"/>
      <c r="F299"/>
      <c r="G299"/>
      <c r="H299"/>
      <c r="I299"/>
    </row>
    <row r="300" spans="1:9" ht="12.5" x14ac:dyDescent="0.25">
      <c r="A300"/>
      <c r="B300"/>
      <c r="C300"/>
      <c r="D300"/>
      <c r="E300"/>
      <c r="F300"/>
      <c r="G300"/>
      <c r="H300"/>
      <c r="I300"/>
    </row>
    <row r="301" spans="1:9" ht="12.5" x14ac:dyDescent="0.25">
      <c r="A301"/>
      <c r="B301"/>
      <c r="C301"/>
      <c r="D301"/>
      <c r="E301"/>
      <c r="F301"/>
      <c r="G301"/>
      <c r="H301"/>
      <c r="I301"/>
    </row>
    <row r="302" spans="1:9" ht="12.5" x14ac:dyDescent="0.25">
      <c r="A302"/>
      <c r="B302"/>
      <c r="C302"/>
      <c r="D302"/>
      <c r="E302"/>
      <c r="F302"/>
      <c r="G302"/>
      <c r="H302"/>
      <c r="I302"/>
    </row>
    <row r="303" spans="1:9" ht="12.5" x14ac:dyDescent="0.25">
      <c r="A303"/>
      <c r="B303"/>
      <c r="C303"/>
      <c r="D303"/>
      <c r="E303"/>
      <c r="F303"/>
      <c r="G303"/>
      <c r="H303"/>
      <c r="I303"/>
    </row>
    <row r="304" spans="1:9" ht="12.5" x14ac:dyDescent="0.25">
      <c r="A304"/>
      <c r="B304"/>
      <c r="C304"/>
      <c r="D304"/>
      <c r="E304"/>
      <c r="F304"/>
      <c r="G304"/>
      <c r="H304"/>
      <c r="I304"/>
    </row>
    <row r="305" spans="1:9" ht="12.5" x14ac:dyDescent="0.25">
      <c r="A305"/>
      <c r="B305"/>
      <c r="C305"/>
      <c r="D305"/>
      <c r="E305"/>
      <c r="F305"/>
      <c r="G305"/>
      <c r="H305"/>
      <c r="I305"/>
    </row>
    <row r="306" spans="1:9" ht="12.5" x14ac:dyDescent="0.25">
      <c r="A306"/>
      <c r="B306"/>
      <c r="C306"/>
      <c r="D306"/>
      <c r="E306"/>
      <c r="F306"/>
      <c r="G306"/>
      <c r="H306"/>
      <c r="I306"/>
    </row>
    <row r="307" spans="1:9" ht="12.5" x14ac:dyDescent="0.25">
      <c r="A307"/>
      <c r="B307"/>
      <c r="C307"/>
      <c r="D307"/>
      <c r="E307"/>
      <c r="F307"/>
      <c r="G307"/>
      <c r="H307"/>
      <c r="I307"/>
    </row>
    <row r="308" spans="1:9" ht="12.5" x14ac:dyDescent="0.25">
      <c r="A308"/>
      <c r="B308"/>
      <c r="C308"/>
      <c r="D308"/>
      <c r="E308"/>
      <c r="F308"/>
      <c r="G308"/>
      <c r="H308"/>
      <c r="I308"/>
    </row>
    <row r="309" spans="1:9" ht="12.5" x14ac:dyDescent="0.25">
      <c r="A309"/>
      <c r="B309"/>
      <c r="C309"/>
      <c r="D309"/>
      <c r="E309"/>
      <c r="F309"/>
      <c r="G309"/>
      <c r="H309"/>
      <c r="I309"/>
    </row>
    <row r="310" spans="1:9" ht="12.5" x14ac:dyDescent="0.25">
      <c r="A310"/>
      <c r="B310"/>
      <c r="C310"/>
      <c r="D310"/>
      <c r="E310"/>
      <c r="F310"/>
      <c r="G310"/>
      <c r="H310"/>
      <c r="I310"/>
    </row>
    <row r="311" spans="1:9" ht="12.5" x14ac:dyDescent="0.25">
      <c r="A311"/>
      <c r="B311"/>
      <c r="C311"/>
      <c r="D311"/>
      <c r="E311"/>
      <c r="F311"/>
      <c r="G311"/>
      <c r="H311"/>
      <c r="I311"/>
    </row>
    <row r="312" spans="1:9" ht="12.5" x14ac:dyDescent="0.25">
      <c r="A312"/>
      <c r="B312"/>
      <c r="C312"/>
      <c r="D312"/>
      <c r="E312"/>
      <c r="F312"/>
      <c r="G312"/>
      <c r="H312"/>
      <c r="I312"/>
    </row>
    <row r="313" spans="1:9" ht="12.5" x14ac:dyDescent="0.25">
      <c r="A313"/>
      <c r="B313"/>
      <c r="C313"/>
      <c r="D313"/>
      <c r="E313"/>
      <c r="F313"/>
      <c r="G313"/>
      <c r="H313"/>
      <c r="I313"/>
    </row>
    <row r="314" spans="1:9" ht="12.5" x14ac:dyDescent="0.25">
      <c r="A314"/>
      <c r="B314"/>
      <c r="C314"/>
      <c r="D314"/>
      <c r="E314"/>
      <c r="F314"/>
      <c r="G314"/>
      <c r="H314"/>
      <c r="I314"/>
    </row>
    <row r="315" spans="1:9" ht="12.5" x14ac:dyDescent="0.25">
      <c r="A315"/>
      <c r="B315"/>
      <c r="C315"/>
      <c r="D315"/>
      <c r="E315"/>
      <c r="F315"/>
      <c r="G315"/>
      <c r="H315"/>
      <c r="I315"/>
    </row>
    <row r="316" spans="1:9" ht="12.5" x14ac:dyDescent="0.25">
      <c r="A316"/>
      <c r="B316"/>
      <c r="C316"/>
      <c r="D316"/>
      <c r="E316"/>
      <c r="F316"/>
      <c r="G316"/>
      <c r="H316"/>
      <c r="I316"/>
    </row>
    <row r="317" spans="1:9" ht="12.5" x14ac:dyDescent="0.25">
      <c r="A317"/>
      <c r="B317"/>
      <c r="C317"/>
      <c r="D317"/>
      <c r="E317"/>
      <c r="F317"/>
      <c r="G317"/>
      <c r="H317"/>
      <c r="I317"/>
    </row>
    <row r="318" spans="1:9" ht="12.5" x14ac:dyDescent="0.25">
      <c r="A318"/>
      <c r="B318"/>
      <c r="C318"/>
      <c r="D318"/>
      <c r="E318"/>
      <c r="F318"/>
      <c r="G318"/>
      <c r="H318"/>
      <c r="I318"/>
    </row>
    <row r="319" spans="1:9" ht="12.5" x14ac:dyDescent="0.25">
      <c r="A319"/>
      <c r="B319"/>
      <c r="C319"/>
      <c r="D319"/>
      <c r="E319"/>
      <c r="F319"/>
      <c r="G319"/>
      <c r="H319"/>
      <c r="I319"/>
    </row>
    <row r="320" spans="1:9" ht="12.5" x14ac:dyDescent="0.25">
      <c r="A320"/>
      <c r="B320"/>
      <c r="C320"/>
      <c r="D320"/>
      <c r="E320"/>
      <c r="F320"/>
      <c r="G320"/>
      <c r="H320"/>
      <c r="I320"/>
    </row>
    <row r="321" spans="1:9" ht="12.5" x14ac:dyDescent="0.25">
      <c r="A321"/>
      <c r="B321"/>
      <c r="C321"/>
      <c r="D321"/>
      <c r="E321"/>
      <c r="F321"/>
      <c r="G321"/>
      <c r="H321"/>
      <c r="I321"/>
    </row>
    <row r="322" spans="1:9" ht="12.5" x14ac:dyDescent="0.25">
      <c r="A322"/>
      <c r="B322"/>
      <c r="C322"/>
      <c r="D322"/>
      <c r="E322"/>
      <c r="F322"/>
      <c r="G322"/>
      <c r="H322"/>
      <c r="I322"/>
    </row>
    <row r="323" spans="1:9" ht="12.5" x14ac:dyDescent="0.25">
      <c r="A323"/>
      <c r="B323"/>
      <c r="C323"/>
      <c r="D323"/>
      <c r="E323"/>
      <c r="F323"/>
      <c r="G323"/>
      <c r="H323"/>
      <c r="I323"/>
    </row>
    <row r="324" spans="1:9" ht="12.5" x14ac:dyDescent="0.25">
      <c r="A324"/>
      <c r="B324"/>
      <c r="C324"/>
      <c r="D324"/>
      <c r="E324"/>
      <c r="F324"/>
      <c r="G324"/>
      <c r="H324"/>
      <c r="I324"/>
    </row>
    <row r="325" spans="1:9" ht="12.5" x14ac:dyDescent="0.25">
      <c r="A325"/>
      <c r="B325"/>
      <c r="C325"/>
      <c r="D325"/>
      <c r="E325"/>
      <c r="F325"/>
      <c r="G325"/>
      <c r="H325"/>
      <c r="I325"/>
    </row>
    <row r="326" spans="1:9" ht="12.5" x14ac:dyDescent="0.25">
      <c r="A326"/>
      <c r="B326"/>
      <c r="C326"/>
      <c r="D326"/>
      <c r="E326"/>
      <c r="F326"/>
      <c r="G326"/>
      <c r="H326"/>
      <c r="I326"/>
    </row>
    <row r="327" spans="1:9" ht="12.5" x14ac:dyDescent="0.25">
      <c r="A327"/>
      <c r="B327"/>
      <c r="C327"/>
      <c r="D327"/>
      <c r="E327"/>
      <c r="F327"/>
      <c r="G327"/>
      <c r="H327"/>
      <c r="I327"/>
    </row>
    <row r="328" spans="1:9" ht="12.5" x14ac:dyDescent="0.25">
      <c r="A328"/>
      <c r="B328"/>
      <c r="C328"/>
      <c r="D328"/>
      <c r="E328"/>
      <c r="F328"/>
      <c r="G328"/>
      <c r="H328"/>
      <c r="I328"/>
    </row>
    <row r="329" spans="1:9" ht="12.5" x14ac:dyDescent="0.25">
      <c r="A329"/>
      <c r="B329"/>
      <c r="C329"/>
      <c r="D329"/>
      <c r="E329"/>
      <c r="F329"/>
      <c r="G329"/>
      <c r="H329"/>
      <c r="I329"/>
    </row>
    <row r="330" spans="1:9" x14ac:dyDescent="0.25">
      <c r="F330" s="1"/>
      <c r="G330" s="1"/>
      <c r="H330" s="1"/>
      <c r="I330" s="1"/>
    </row>
    <row r="331" spans="1:9" x14ac:dyDescent="0.25">
      <c r="F331" s="1"/>
      <c r="G331" s="1"/>
      <c r="H331" s="1"/>
      <c r="I331" s="1"/>
    </row>
    <row r="332" spans="1:9" x14ac:dyDescent="0.25">
      <c r="F332" s="1"/>
      <c r="G332" s="1"/>
      <c r="H332" s="1"/>
      <c r="I332" s="1"/>
    </row>
    <row r="333" spans="1:9" x14ac:dyDescent="0.25">
      <c r="F333" s="1"/>
      <c r="G333" s="1"/>
      <c r="H333" s="1"/>
      <c r="I333" s="1"/>
    </row>
    <row r="334" spans="1:9" x14ac:dyDescent="0.25">
      <c r="F334" s="1"/>
      <c r="G334" s="1"/>
      <c r="H334" s="1"/>
      <c r="I334" s="1"/>
    </row>
    <row r="335" spans="1:9" x14ac:dyDescent="0.25">
      <c r="F335" s="1"/>
      <c r="G335" s="1"/>
      <c r="H335" s="1"/>
      <c r="I335" s="1"/>
    </row>
    <row r="336" spans="1:9" x14ac:dyDescent="0.25">
      <c r="F336" s="1"/>
      <c r="G336" s="1"/>
      <c r="H336" s="1"/>
      <c r="I336" s="1"/>
    </row>
    <row r="337" s="1" customFormat="1" x14ac:dyDescent="0.25"/>
    <row r="338" s="1" customFormat="1" x14ac:dyDescent="0.25"/>
    <row r="339" s="1" customFormat="1" x14ac:dyDescent="0.25"/>
    <row r="340" s="1" customFormat="1" x14ac:dyDescent="0.25"/>
    <row r="341" s="1" customFormat="1" x14ac:dyDescent="0.25"/>
    <row r="342" s="1" customFormat="1" x14ac:dyDescent="0.25"/>
    <row r="343" s="1" customFormat="1" x14ac:dyDescent="0.25"/>
    <row r="344" s="1" customFormat="1" x14ac:dyDescent="0.25"/>
    <row r="345" s="1" customFormat="1" x14ac:dyDescent="0.25"/>
    <row r="346" s="1" customFormat="1" x14ac:dyDescent="0.25"/>
    <row r="347" s="1" customFormat="1" x14ac:dyDescent="0.25"/>
    <row r="348" s="1" customFormat="1" x14ac:dyDescent="0.25"/>
    <row r="349" s="1" customFormat="1" x14ac:dyDescent="0.25"/>
    <row r="350" s="1" customFormat="1" x14ac:dyDescent="0.25"/>
    <row r="351" s="1" customFormat="1" x14ac:dyDescent="0.25"/>
    <row r="352" s="1" customFormat="1" x14ac:dyDescent="0.25"/>
    <row r="353" s="1" customFormat="1" x14ac:dyDescent="0.25"/>
    <row r="354" s="1" customFormat="1" x14ac:dyDescent="0.25"/>
    <row r="355" s="1" customFormat="1" x14ac:dyDescent="0.25"/>
    <row r="356" s="1" customFormat="1" x14ac:dyDescent="0.25"/>
    <row r="357" s="1" customFormat="1" x14ac:dyDescent="0.25"/>
    <row r="358" s="1" customFormat="1" x14ac:dyDescent="0.25"/>
    <row r="359" s="1" customFormat="1" x14ac:dyDescent="0.25"/>
    <row r="360" s="1" customFormat="1" x14ac:dyDescent="0.25"/>
    <row r="361" s="1" customFormat="1" x14ac:dyDescent="0.25"/>
    <row r="362" s="1" customFormat="1" x14ac:dyDescent="0.25"/>
    <row r="363" s="1" customFormat="1" x14ac:dyDescent="0.25"/>
    <row r="364" s="1" customFormat="1" x14ac:dyDescent="0.25"/>
    <row r="365" s="1" customFormat="1" x14ac:dyDescent="0.25"/>
    <row r="366" s="1" customFormat="1" x14ac:dyDescent="0.25"/>
    <row r="367" s="1" customFormat="1" x14ac:dyDescent="0.25"/>
    <row r="368" s="1" customFormat="1" x14ac:dyDescent="0.25"/>
    <row r="369" s="1" customFormat="1" x14ac:dyDescent="0.25"/>
    <row r="370" s="1" customFormat="1" x14ac:dyDescent="0.25"/>
    <row r="371" s="1" customFormat="1" x14ac:dyDescent="0.25"/>
    <row r="372" s="1" customFormat="1" x14ac:dyDescent="0.25"/>
    <row r="373" s="1" customFormat="1" x14ac:dyDescent="0.25"/>
    <row r="374" s="1" customFormat="1" x14ac:dyDescent="0.25"/>
    <row r="375" s="1" customFormat="1" x14ac:dyDescent="0.25"/>
    <row r="376" s="1" customFormat="1" x14ac:dyDescent="0.25"/>
    <row r="377" s="1" customFormat="1" x14ac:dyDescent="0.25"/>
    <row r="378" s="1" customFormat="1" x14ac:dyDescent="0.25"/>
    <row r="379" s="1" customFormat="1" x14ac:dyDescent="0.25"/>
    <row r="380" s="1" customFormat="1" x14ac:dyDescent="0.25"/>
    <row r="381" s="1" customFormat="1" x14ac:dyDescent="0.25"/>
    <row r="382" s="1" customFormat="1" x14ac:dyDescent="0.25"/>
    <row r="383" s="1" customFormat="1" x14ac:dyDescent="0.25"/>
    <row r="384" s="1" customFormat="1" x14ac:dyDescent="0.25"/>
    <row r="385" s="1" customFormat="1" x14ac:dyDescent="0.25"/>
    <row r="386" s="1" customFormat="1" x14ac:dyDescent="0.25"/>
    <row r="387" s="1" customFormat="1" x14ac:dyDescent="0.25"/>
    <row r="388" s="1" customFormat="1" x14ac:dyDescent="0.25"/>
    <row r="389" s="1" customFormat="1" x14ac:dyDescent="0.25"/>
    <row r="390" s="1" customFormat="1" x14ac:dyDescent="0.25"/>
    <row r="391" s="1" customFormat="1" x14ac:dyDescent="0.25"/>
    <row r="392" s="1" customFormat="1" x14ac:dyDescent="0.25"/>
    <row r="393" s="1" customFormat="1" x14ac:dyDescent="0.25"/>
    <row r="394" s="1" customFormat="1" x14ac:dyDescent="0.25"/>
    <row r="395" s="1" customFormat="1" x14ac:dyDescent="0.25"/>
    <row r="396" s="1" customFormat="1" x14ac:dyDescent="0.25"/>
    <row r="397" s="1" customFormat="1" x14ac:dyDescent="0.25"/>
    <row r="398" s="1" customFormat="1" x14ac:dyDescent="0.25"/>
    <row r="399" s="1" customFormat="1" x14ac:dyDescent="0.25"/>
    <row r="400" s="1" customFormat="1" x14ac:dyDescent="0.25"/>
    <row r="401" s="1" customFormat="1" x14ac:dyDescent="0.25"/>
    <row r="402" s="1" customFormat="1" x14ac:dyDescent="0.25"/>
    <row r="403" s="1" customFormat="1" x14ac:dyDescent="0.25"/>
    <row r="404" s="1" customFormat="1" x14ac:dyDescent="0.25"/>
    <row r="405" s="1" customFormat="1" x14ac:dyDescent="0.25"/>
    <row r="406" s="1" customFormat="1" x14ac:dyDescent="0.25"/>
    <row r="407" s="1" customFormat="1" x14ac:dyDescent="0.25"/>
    <row r="408" s="1" customFormat="1" x14ac:dyDescent="0.25"/>
    <row r="409" s="1" customFormat="1" x14ac:dyDescent="0.25"/>
    <row r="410" s="1" customFormat="1" x14ac:dyDescent="0.25"/>
    <row r="411" s="1" customFormat="1" x14ac:dyDescent="0.25"/>
    <row r="412" s="1" customFormat="1" x14ac:dyDescent="0.25"/>
    <row r="413" s="1" customFormat="1" x14ac:dyDescent="0.25"/>
    <row r="414" s="1" customFormat="1" x14ac:dyDescent="0.25"/>
    <row r="415" s="1" customFormat="1" x14ac:dyDescent="0.25"/>
    <row r="416" s="1" customFormat="1" x14ac:dyDescent="0.25"/>
    <row r="417" s="1" customFormat="1" x14ac:dyDescent="0.25"/>
    <row r="418" s="1" customFormat="1" x14ac:dyDescent="0.25"/>
    <row r="419" s="1" customFormat="1" x14ac:dyDescent="0.25"/>
    <row r="420" s="1" customFormat="1" x14ac:dyDescent="0.25"/>
    <row r="421" s="1" customFormat="1" x14ac:dyDescent="0.25"/>
    <row r="422" s="1" customFormat="1" x14ac:dyDescent="0.25"/>
    <row r="423" s="1" customFormat="1" x14ac:dyDescent="0.25"/>
    <row r="424" s="1" customFormat="1" x14ac:dyDescent="0.25"/>
    <row r="425" s="1" customFormat="1" x14ac:dyDescent="0.25"/>
    <row r="426" s="1" customFormat="1" x14ac:dyDescent="0.25"/>
    <row r="427" s="1" customFormat="1" x14ac:dyDescent="0.25"/>
    <row r="428" s="1" customFormat="1" x14ac:dyDescent="0.25"/>
    <row r="429" s="1" customFormat="1" x14ac:dyDescent="0.25"/>
    <row r="430" s="1" customFormat="1" x14ac:dyDescent="0.25"/>
    <row r="431" s="1" customFormat="1" x14ac:dyDescent="0.25"/>
    <row r="432" s="1" customFormat="1" x14ac:dyDescent="0.25"/>
    <row r="433" s="1" customFormat="1" x14ac:dyDescent="0.25"/>
    <row r="434" s="1" customFormat="1" x14ac:dyDescent="0.25"/>
    <row r="435" s="1" customFormat="1" x14ac:dyDescent="0.25"/>
    <row r="436" s="1" customFormat="1" x14ac:dyDescent="0.25"/>
    <row r="437" s="1" customFormat="1" x14ac:dyDescent="0.25"/>
    <row r="438" s="1" customFormat="1" x14ac:dyDescent="0.25"/>
    <row r="439" s="1" customFormat="1" x14ac:dyDescent="0.25"/>
    <row r="440" s="1" customFormat="1" x14ac:dyDescent="0.25"/>
    <row r="441" s="1" customFormat="1" x14ac:dyDescent="0.25"/>
    <row r="442" s="1" customFormat="1" x14ac:dyDescent="0.25"/>
    <row r="443" s="1" customFormat="1" x14ac:dyDescent="0.25"/>
    <row r="444" s="1" customFormat="1" x14ac:dyDescent="0.25"/>
    <row r="445" s="1" customFormat="1" x14ac:dyDescent="0.25"/>
    <row r="446" s="1" customFormat="1" x14ac:dyDescent="0.25"/>
    <row r="447" s="1" customFormat="1" x14ac:dyDescent="0.25"/>
    <row r="448" s="1" customFormat="1" x14ac:dyDescent="0.25"/>
    <row r="449" s="1" customFormat="1" x14ac:dyDescent="0.25"/>
    <row r="450" s="1" customFormat="1" x14ac:dyDescent="0.25"/>
    <row r="451" s="1" customFormat="1" x14ac:dyDescent="0.25"/>
    <row r="452" s="1" customFormat="1" x14ac:dyDescent="0.25"/>
    <row r="453" s="1" customFormat="1" x14ac:dyDescent="0.25"/>
    <row r="454" s="1" customFormat="1" x14ac:dyDescent="0.25"/>
    <row r="455" s="1" customFormat="1" x14ac:dyDescent="0.25"/>
    <row r="456" s="1" customFormat="1" x14ac:dyDescent="0.25"/>
    <row r="457" s="1" customFormat="1" x14ac:dyDescent="0.25"/>
    <row r="458" s="1" customFormat="1" x14ac:dyDescent="0.25"/>
    <row r="459" s="1" customFormat="1" x14ac:dyDescent="0.25"/>
    <row r="460" s="1" customFormat="1" x14ac:dyDescent="0.25"/>
    <row r="461" s="1" customFormat="1" x14ac:dyDescent="0.25"/>
    <row r="462" s="1" customFormat="1" x14ac:dyDescent="0.25"/>
    <row r="463" s="1" customFormat="1" x14ac:dyDescent="0.25"/>
    <row r="464" s="1" customFormat="1" x14ac:dyDescent="0.25"/>
    <row r="465" s="1" customFormat="1" x14ac:dyDescent="0.25"/>
    <row r="466" s="1" customFormat="1" x14ac:dyDescent="0.25"/>
    <row r="467" s="1" customFormat="1" x14ac:dyDescent="0.25"/>
    <row r="468" s="1" customFormat="1" x14ac:dyDescent="0.25"/>
    <row r="469" s="1" customFormat="1" x14ac:dyDescent="0.25"/>
    <row r="470" s="1" customFormat="1" x14ac:dyDescent="0.25"/>
    <row r="471" s="1" customFormat="1" x14ac:dyDescent="0.25"/>
    <row r="472" s="1" customFormat="1" x14ac:dyDescent="0.25"/>
    <row r="473" s="1" customFormat="1" x14ac:dyDescent="0.25"/>
    <row r="474" s="1" customFormat="1" x14ac:dyDescent="0.25"/>
    <row r="475" s="1" customFormat="1" x14ac:dyDescent="0.25"/>
    <row r="476" s="1" customFormat="1" x14ac:dyDescent="0.25"/>
    <row r="477" s="1" customFormat="1" x14ac:dyDescent="0.25"/>
    <row r="478" s="1" customFormat="1" x14ac:dyDescent="0.25"/>
    <row r="479" s="1" customFormat="1" x14ac:dyDescent="0.25"/>
    <row r="480" s="1" customFormat="1" x14ac:dyDescent="0.25"/>
    <row r="481" s="1" customFormat="1" x14ac:dyDescent="0.25"/>
    <row r="482" s="1" customFormat="1" x14ac:dyDescent="0.25"/>
    <row r="483" s="1" customFormat="1" x14ac:dyDescent="0.25"/>
    <row r="484" s="1" customFormat="1" x14ac:dyDescent="0.25"/>
    <row r="485" s="1" customFormat="1" x14ac:dyDescent="0.25"/>
    <row r="486" s="1" customFormat="1" x14ac:dyDescent="0.25"/>
    <row r="487" s="1" customFormat="1" x14ac:dyDescent="0.25"/>
    <row r="488" s="1" customFormat="1" x14ac:dyDescent="0.25"/>
    <row r="489" s="1" customFormat="1" x14ac:dyDescent="0.25"/>
    <row r="490" s="1" customFormat="1" x14ac:dyDescent="0.25"/>
    <row r="491" s="1" customFormat="1" x14ac:dyDescent="0.25"/>
    <row r="492" s="1" customFormat="1" x14ac:dyDescent="0.25"/>
    <row r="493" s="1" customFormat="1" x14ac:dyDescent="0.25"/>
    <row r="494" s="1" customFormat="1" x14ac:dyDescent="0.25"/>
    <row r="495" s="1" customFormat="1" x14ac:dyDescent="0.25"/>
    <row r="496" s="1" customFormat="1" x14ac:dyDescent="0.25"/>
    <row r="497" s="1" customFormat="1" x14ac:dyDescent="0.25"/>
    <row r="498" s="1" customFormat="1" x14ac:dyDescent="0.25"/>
    <row r="499" s="1" customFormat="1" x14ac:dyDescent="0.25"/>
    <row r="500" s="1" customFormat="1" x14ac:dyDescent="0.25"/>
    <row r="501" s="1" customFormat="1" x14ac:dyDescent="0.25"/>
    <row r="502" s="1" customFormat="1" x14ac:dyDescent="0.25"/>
    <row r="503" s="1" customFormat="1" x14ac:dyDescent="0.25"/>
    <row r="504" s="1" customFormat="1" x14ac:dyDescent="0.25"/>
    <row r="505" s="1" customFormat="1" x14ac:dyDescent="0.25"/>
    <row r="506" s="1" customFormat="1" x14ac:dyDescent="0.25"/>
    <row r="507" s="1" customFormat="1" x14ac:dyDescent="0.25"/>
    <row r="508" s="1" customFormat="1" x14ac:dyDescent="0.25"/>
    <row r="509" s="1" customFormat="1" x14ac:dyDescent="0.25"/>
    <row r="510" s="1" customFormat="1" x14ac:dyDescent="0.25"/>
    <row r="511" s="1" customFormat="1" x14ac:dyDescent="0.25"/>
    <row r="512" s="1" customFormat="1" x14ac:dyDescent="0.25"/>
    <row r="513" s="1" customFormat="1" x14ac:dyDescent="0.25"/>
    <row r="514" s="1" customFormat="1" x14ac:dyDescent="0.25"/>
    <row r="515" s="1" customFormat="1" x14ac:dyDescent="0.25"/>
    <row r="516" s="1" customFormat="1" x14ac:dyDescent="0.25"/>
    <row r="517" s="1" customFormat="1" x14ac:dyDescent="0.25"/>
    <row r="518" s="1" customFormat="1" x14ac:dyDescent="0.25"/>
    <row r="519" s="1" customFormat="1" x14ac:dyDescent="0.25"/>
    <row r="520" s="1" customFormat="1" x14ac:dyDescent="0.25"/>
    <row r="521" s="1" customFormat="1" x14ac:dyDescent="0.25"/>
    <row r="522" s="1" customFormat="1" x14ac:dyDescent="0.25"/>
    <row r="523" s="1" customFormat="1" x14ac:dyDescent="0.25"/>
    <row r="524" s="1" customFormat="1" x14ac:dyDescent="0.25"/>
    <row r="525" s="1" customFormat="1" x14ac:dyDescent="0.25"/>
    <row r="526" s="1" customFormat="1" x14ac:dyDescent="0.25"/>
    <row r="527" s="1" customFormat="1" x14ac:dyDescent="0.25"/>
    <row r="528" s="1" customFormat="1" x14ac:dyDescent="0.25"/>
    <row r="529" s="1" customFormat="1" x14ac:dyDescent="0.25"/>
    <row r="530" s="1" customFormat="1" x14ac:dyDescent="0.25"/>
    <row r="531" s="1" customFormat="1" x14ac:dyDescent="0.25"/>
    <row r="532" s="1" customFormat="1" x14ac:dyDescent="0.25"/>
    <row r="533" s="1" customFormat="1" x14ac:dyDescent="0.25"/>
    <row r="534" s="1" customFormat="1" x14ac:dyDescent="0.25"/>
    <row r="535" s="1" customFormat="1" x14ac:dyDescent="0.25"/>
    <row r="536" s="1" customFormat="1" x14ac:dyDescent="0.25"/>
    <row r="537" s="1" customFormat="1" x14ac:dyDescent="0.25"/>
    <row r="538" s="1" customFormat="1" x14ac:dyDescent="0.25"/>
    <row r="539" s="1" customFormat="1" x14ac:dyDescent="0.25"/>
    <row r="540" s="1" customFormat="1" x14ac:dyDescent="0.25"/>
    <row r="541" s="1" customFormat="1" x14ac:dyDescent="0.25"/>
    <row r="542" s="1" customFormat="1" x14ac:dyDescent="0.25"/>
    <row r="543" s="1" customFormat="1" x14ac:dyDescent="0.25"/>
    <row r="544" s="1" customFormat="1" x14ac:dyDescent="0.25"/>
    <row r="545" s="1" customFormat="1" x14ac:dyDescent="0.25"/>
    <row r="546" s="1" customFormat="1" x14ac:dyDescent="0.25"/>
    <row r="547" s="1" customFormat="1" x14ac:dyDescent="0.25"/>
    <row r="548" s="1" customFormat="1" x14ac:dyDescent="0.25"/>
    <row r="549" s="1" customFormat="1" x14ac:dyDescent="0.25"/>
    <row r="550" s="1" customFormat="1" x14ac:dyDescent="0.25"/>
    <row r="551" s="1" customFormat="1" x14ac:dyDescent="0.25"/>
    <row r="552" s="1" customFormat="1" x14ac:dyDescent="0.25"/>
    <row r="553" s="1" customFormat="1" x14ac:dyDescent="0.25"/>
    <row r="554" s="1" customFormat="1" x14ac:dyDescent="0.25"/>
    <row r="555" s="1" customFormat="1" x14ac:dyDescent="0.25"/>
    <row r="556" s="1" customFormat="1" x14ac:dyDescent="0.25"/>
    <row r="557" s="1" customFormat="1" x14ac:dyDescent="0.25"/>
    <row r="558" s="1" customFormat="1" x14ac:dyDescent="0.25"/>
    <row r="559" s="1" customFormat="1" x14ac:dyDescent="0.25"/>
    <row r="560" s="1" customFormat="1" x14ac:dyDescent="0.25"/>
    <row r="561" s="1" customFormat="1" x14ac:dyDescent="0.25"/>
    <row r="562" s="1" customFormat="1" x14ac:dyDescent="0.25"/>
    <row r="563" s="1" customFormat="1" x14ac:dyDescent="0.25"/>
    <row r="564" s="1" customFormat="1" x14ac:dyDescent="0.25"/>
    <row r="565" s="1" customFormat="1" x14ac:dyDescent="0.25"/>
    <row r="566" s="1" customFormat="1" x14ac:dyDescent="0.25"/>
    <row r="567" s="1" customFormat="1" x14ac:dyDescent="0.25"/>
    <row r="568" s="1" customFormat="1" x14ac:dyDescent="0.25"/>
    <row r="569" s="1" customFormat="1" x14ac:dyDescent="0.25"/>
    <row r="570" s="1" customFormat="1" x14ac:dyDescent="0.25"/>
    <row r="571" s="1" customFormat="1" x14ac:dyDescent="0.25"/>
    <row r="572" s="1" customFormat="1" x14ac:dyDescent="0.25"/>
    <row r="573" s="1" customFormat="1" x14ac:dyDescent="0.25"/>
    <row r="574" s="1" customFormat="1" x14ac:dyDescent="0.25"/>
    <row r="575" s="1" customFormat="1" x14ac:dyDescent="0.25"/>
    <row r="576" s="1" customFormat="1" x14ac:dyDescent="0.25"/>
    <row r="577" s="1" customFormat="1" x14ac:dyDescent="0.25"/>
    <row r="578" s="1" customFormat="1" x14ac:dyDescent="0.25"/>
    <row r="579" s="1" customFormat="1" x14ac:dyDescent="0.25"/>
    <row r="580" s="1" customFormat="1" x14ac:dyDescent="0.25"/>
    <row r="581" s="1" customFormat="1" x14ac:dyDescent="0.25"/>
    <row r="582" s="1" customFormat="1" x14ac:dyDescent="0.25"/>
    <row r="583" s="1" customFormat="1" x14ac:dyDescent="0.25"/>
    <row r="584" s="1" customFormat="1" x14ac:dyDescent="0.25"/>
    <row r="585" s="1" customFormat="1" x14ac:dyDescent="0.25"/>
    <row r="586" s="1" customFormat="1" x14ac:dyDescent="0.25"/>
    <row r="587" s="1" customFormat="1" x14ac:dyDescent="0.25"/>
    <row r="588" s="1" customFormat="1" x14ac:dyDescent="0.25"/>
    <row r="589" s="1" customFormat="1" x14ac:dyDescent="0.25"/>
    <row r="590" s="1" customFormat="1" x14ac:dyDescent="0.25"/>
    <row r="591" s="1" customFormat="1" x14ac:dyDescent="0.25"/>
    <row r="592" s="1" customFormat="1" x14ac:dyDescent="0.25"/>
    <row r="593" spans="6:9" x14ac:dyDescent="0.25">
      <c r="F593" s="1"/>
      <c r="G593" s="1"/>
      <c r="H593" s="1"/>
      <c r="I593" s="1"/>
    </row>
    <row r="594" spans="6:9" x14ac:dyDescent="0.25">
      <c r="F594" s="1"/>
      <c r="G594" s="1"/>
      <c r="H594" s="1"/>
      <c r="I594" s="1"/>
    </row>
    <row r="595" spans="6:9" x14ac:dyDescent="0.25">
      <c r="F595" s="1"/>
      <c r="G595" s="1"/>
      <c r="H595" s="1"/>
      <c r="I595" s="1"/>
    </row>
    <row r="596" spans="6:9" x14ac:dyDescent="0.25">
      <c r="F596" s="1"/>
      <c r="G596" s="1"/>
      <c r="H596" s="1"/>
      <c r="I596" s="1"/>
    </row>
    <row r="597" spans="6:9" x14ac:dyDescent="0.25">
      <c r="F597" s="1"/>
      <c r="G597" s="1"/>
      <c r="H597" s="1"/>
      <c r="I597" s="1"/>
    </row>
    <row r="598" spans="6:9" x14ac:dyDescent="0.25">
      <c r="F598" s="1"/>
      <c r="G598" s="1"/>
      <c r="H598" s="1"/>
      <c r="I598" s="1"/>
    </row>
    <row r="599" spans="6:9" x14ac:dyDescent="0.25">
      <c r="G599" s="32"/>
      <c r="H599" s="1"/>
      <c r="I599" s="1"/>
    </row>
    <row r="600" spans="6:9" x14ac:dyDescent="0.25">
      <c r="G600" s="32"/>
      <c r="H600" s="1"/>
      <c r="I600" s="1"/>
    </row>
    <row r="601" spans="6:9" x14ac:dyDescent="0.25">
      <c r="G601" s="32"/>
      <c r="H601" s="1"/>
      <c r="I601" s="1"/>
    </row>
    <row r="602" spans="6:9" x14ac:dyDescent="0.25">
      <c r="G602" s="32"/>
      <c r="H602" s="1"/>
      <c r="I602" s="1"/>
    </row>
    <row r="603" spans="6:9" x14ac:dyDescent="0.25">
      <c r="G603" s="32"/>
      <c r="H603" s="1"/>
      <c r="I603" s="1"/>
    </row>
    <row r="604" spans="6:9" x14ac:dyDescent="0.25">
      <c r="G604" s="32"/>
      <c r="H604" s="1"/>
      <c r="I604" s="1"/>
    </row>
    <row r="605" spans="6:9" x14ac:dyDescent="0.25">
      <c r="G605" s="32"/>
      <c r="H605" s="1"/>
      <c r="I605" s="1"/>
    </row>
    <row r="606" spans="6:9" x14ac:dyDescent="0.25">
      <c r="G606" s="32"/>
      <c r="H606" s="1"/>
      <c r="I606" s="1"/>
    </row>
    <row r="607" spans="6:9" x14ac:dyDescent="0.25">
      <c r="G607" s="32"/>
      <c r="H607" s="1"/>
      <c r="I607" s="1"/>
    </row>
    <row r="608" spans="6:9" x14ac:dyDescent="0.25">
      <c r="G608" s="32"/>
      <c r="H608" s="1"/>
      <c r="I608" s="1"/>
    </row>
    <row r="609" spans="7:9" x14ac:dyDescent="0.25">
      <c r="G609" s="32"/>
      <c r="H609" s="1"/>
      <c r="I609" s="1"/>
    </row>
    <row r="610" spans="7:9" x14ac:dyDescent="0.25">
      <c r="G610" s="32"/>
      <c r="H610" s="1"/>
      <c r="I610" s="1"/>
    </row>
    <row r="611" spans="7:9" x14ac:dyDescent="0.25">
      <c r="G611" s="32"/>
      <c r="H611" s="1"/>
      <c r="I611" s="1"/>
    </row>
    <row r="612" spans="7:9" x14ac:dyDescent="0.25">
      <c r="G612" s="32"/>
    </row>
    <row r="613" spans="7:9" x14ac:dyDescent="0.25">
      <c r="G613" s="32"/>
    </row>
    <row r="614" spans="7:9" x14ac:dyDescent="0.25">
      <c r="G614" s="32"/>
    </row>
    <row r="615" spans="7:9" x14ac:dyDescent="0.25">
      <c r="G615" s="32"/>
    </row>
    <row r="616" spans="7:9" x14ac:dyDescent="0.25">
      <c r="G616" s="32"/>
    </row>
    <row r="617" spans="7:9" x14ac:dyDescent="0.25">
      <c r="G617" s="32"/>
    </row>
    <row r="618" spans="7:9" x14ac:dyDescent="0.25">
      <c r="G618" s="32"/>
    </row>
    <row r="619" spans="7:9" x14ac:dyDescent="0.25">
      <c r="G619" s="32"/>
    </row>
    <row r="620" spans="7:9" x14ac:dyDescent="0.25">
      <c r="G620" s="32"/>
    </row>
    <row r="621" spans="7:9" x14ac:dyDescent="0.25">
      <c r="G621" s="32"/>
    </row>
    <row r="622" spans="7:9" x14ac:dyDescent="0.25">
      <c r="G622" s="32"/>
    </row>
    <row r="623" spans="7:9" x14ac:dyDescent="0.25">
      <c r="G623" s="32"/>
    </row>
    <row r="624" spans="7:9" x14ac:dyDescent="0.25">
      <c r="G624" s="32"/>
    </row>
    <row r="625" spans="7:7" x14ac:dyDescent="0.25">
      <c r="G625" s="32"/>
    </row>
    <row r="626" spans="7:7" x14ac:dyDescent="0.25">
      <c r="G626" s="32"/>
    </row>
    <row r="627" spans="7:7" x14ac:dyDescent="0.25">
      <c r="G627" s="32"/>
    </row>
    <row r="628" spans="7:7" x14ac:dyDescent="0.25">
      <c r="G628" s="32"/>
    </row>
    <row r="629" spans="7:7" x14ac:dyDescent="0.25">
      <c r="G629" s="32"/>
    </row>
    <row r="630" spans="7:7" x14ac:dyDescent="0.25">
      <c r="G630" s="32"/>
    </row>
    <row r="631" spans="7:7" x14ac:dyDescent="0.25">
      <c r="G631" s="32"/>
    </row>
    <row r="632" spans="7:7" x14ac:dyDescent="0.25">
      <c r="G632" s="32"/>
    </row>
    <row r="633" spans="7:7" x14ac:dyDescent="0.25">
      <c r="G633" s="32"/>
    </row>
    <row r="634" spans="7:7" x14ac:dyDescent="0.25">
      <c r="G634" s="32"/>
    </row>
    <row r="635" spans="7:7" x14ac:dyDescent="0.25">
      <c r="G635" s="32"/>
    </row>
    <row r="636" spans="7:7" x14ac:dyDescent="0.25">
      <c r="G636" s="32"/>
    </row>
    <row r="637" spans="7:7" x14ac:dyDescent="0.25">
      <c r="G637" s="32"/>
    </row>
    <row r="638" spans="7:7" x14ac:dyDescent="0.25">
      <c r="G638" s="32"/>
    </row>
    <row r="639" spans="7:7" x14ac:dyDescent="0.25">
      <c r="G639" s="32"/>
    </row>
    <row r="640" spans="7:7" x14ac:dyDescent="0.25">
      <c r="G640" s="32"/>
    </row>
    <row r="641" spans="7:7" x14ac:dyDescent="0.25">
      <c r="G641" s="32"/>
    </row>
    <row r="642" spans="7:7" x14ac:dyDescent="0.25">
      <c r="G642" s="32"/>
    </row>
    <row r="643" spans="7:7" x14ac:dyDescent="0.25">
      <c r="G643" s="32"/>
    </row>
    <row r="644" spans="7:7" x14ac:dyDescent="0.25">
      <c r="G644" s="32"/>
    </row>
    <row r="645" spans="7:7" x14ac:dyDescent="0.25">
      <c r="G645" s="32"/>
    </row>
    <row r="646" spans="7:7" x14ac:dyDescent="0.25">
      <c r="G646" s="32"/>
    </row>
    <row r="647" spans="7:7" x14ac:dyDescent="0.25">
      <c r="G647" s="32"/>
    </row>
    <row r="648" spans="7:7" x14ac:dyDescent="0.25">
      <c r="G648" s="32"/>
    </row>
    <row r="649" spans="7:7" x14ac:dyDescent="0.25">
      <c r="G649" s="32"/>
    </row>
    <row r="650" spans="7:7" x14ac:dyDescent="0.25">
      <c r="G650" s="32"/>
    </row>
    <row r="651" spans="7:7" x14ac:dyDescent="0.25">
      <c r="G651" s="32"/>
    </row>
    <row r="652" spans="7:7" x14ac:dyDescent="0.25">
      <c r="G652" s="32"/>
    </row>
    <row r="653" spans="7:7" x14ac:dyDescent="0.25">
      <c r="G653" s="32"/>
    </row>
    <row r="654" spans="7:7" x14ac:dyDescent="0.25">
      <c r="G654" s="32"/>
    </row>
    <row r="655" spans="7:7" x14ac:dyDescent="0.25">
      <c r="G655" s="32"/>
    </row>
    <row r="656" spans="7:7" x14ac:dyDescent="0.25">
      <c r="G656" s="32"/>
    </row>
    <row r="657" spans="7:7" x14ac:dyDescent="0.25">
      <c r="G657" s="32"/>
    </row>
    <row r="658" spans="7:7" x14ac:dyDescent="0.25">
      <c r="G658" s="32"/>
    </row>
    <row r="659" spans="7:7" x14ac:dyDescent="0.25">
      <c r="G659" s="32"/>
    </row>
    <row r="660" spans="7:7" x14ac:dyDescent="0.25">
      <c r="G660" s="32"/>
    </row>
    <row r="661" spans="7:7" x14ac:dyDescent="0.25">
      <c r="G661" s="32"/>
    </row>
    <row r="662" spans="7:7" x14ac:dyDescent="0.25">
      <c r="G662" s="32"/>
    </row>
    <row r="663" spans="7:7" x14ac:dyDescent="0.25">
      <c r="G663" s="32"/>
    </row>
    <row r="664" spans="7:7" x14ac:dyDescent="0.25">
      <c r="G664" s="32"/>
    </row>
    <row r="665" spans="7:7" x14ac:dyDescent="0.25">
      <c r="G665" s="32"/>
    </row>
    <row r="666" spans="7:7" x14ac:dyDescent="0.25">
      <c r="G666" s="32"/>
    </row>
    <row r="667" spans="7:7" x14ac:dyDescent="0.25">
      <c r="G667" s="32"/>
    </row>
    <row r="668" spans="7:7" x14ac:dyDescent="0.25">
      <c r="G668" s="32"/>
    </row>
    <row r="669" spans="7:7" x14ac:dyDescent="0.25">
      <c r="G669" s="32"/>
    </row>
    <row r="670" spans="7:7" x14ac:dyDescent="0.25">
      <c r="G670" s="32"/>
    </row>
    <row r="671" spans="7:7" x14ac:dyDescent="0.25">
      <c r="G671" s="32"/>
    </row>
    <row r="672" spans="7:7" x14ac:dyDescent="0.25">
      <c r="G672" s="32"/>
    </row>
    <row r="673" spans="7:7" x14ac:dyDescent="0.25">
      <c r="G673" s="32"/>
    </row>
    <row r="674" spans="7:7" x14ac:dyDescent="0.25">
      <c r="G674" s="32"/>
    </row>
    <row r="675" spans="7:7" x14ac:dyDescent="0.25">
      <c r="G675" s="32"/>
    </row>
    <row r="676" spans="7:7" x14ac:dyDescent="0.25">
      <c r="G676" s="32"/>
    </row>
    <row r="677" spans="7:7" x14ac:dyDescent="0.25">
      <c r="G677" s="32"/>
    </row>
    <row r="678" spans="7:7" x14ac:dyDescent="0.25">
      <c r="G678" s="32"/>
    </row>
    <row r="679" spans="7:7" x14ac:dyDescent="0.25">
      <c r="G679" s="32"/>
    </row>
    <row r="680" spans="7:7" x14ac:dyDescent="0.25">
      <c r="G680" s="32"/>
    </row>
    <row r="681" spans="7:7" x14ac:dyDescent="0.25">
      <c r="G681" s="32"/>
    </row>
    <row r="682" spans="7:7" x14ac:dyDescent="0.25">
      <c r="G682" s="32"/>
    </row>
    <row r="683" spans="7:7" x14ac:dyDescent="0.25">
      <c r="G683" s="32"/>
    </row>
    <row r="684" spans="7:7" x14ac:dyDescent="0.25">
      <c r="G684" s="32"/>
    </row>
    <row r="685" spans="7:7" x14ac:dyDescent="0.25">
      <c r="G685" s="32"/>
    </row>
    <row r="686" spans="7:7" x14ac:dyDescent="0.25">
      <c r="G686" s="32"/>
    </row>
    <row r="687" spans="7:7" x14ac:dyDescent="0.25">
      <c r="G687" s="32"/>
    </row>
    <row r="688" spans="7:7" x14ac:dyDescent="0.25">
      <c r="G688" s="32"/>
    </row>
    <row r="689" spans="7:7" x14ac:dyDescent="0.25">
      <c r="G689" s="32"/>
    </row>
    <row r="690" spans="7:7" x14ac:dyDescent="0.25">
      <c r="G690" s="32"/>
    </row>
    <row r="691" spans="7:7" x14ac:dyDescent="0.25">
      <c r="G691" s="32"/>
    </row>
    <row r="692" spans="7:7" x14ac:dyDescent="0.25">
      <c r="G692" s="32"/>
    </row>
    <row r="693" spans="7:7" x14ac:dyDescent="0.25">
      <c r="G693" s="32"/>
    </row>
    <row r="694" spans="7:7" x14ac:dyDescent="0.25">
      <c r="G694" s="32"/>
    </row>
    <row r="695" spans="7:7" x14ac:dyDescent="0.25">
      <c r="G695" s="32"/>
    </row>
    <row r="696" spans="7:7" x14ac:dyDescent="0.25">
      <c r="G696" s="32"/>
    </row>
    <row r="697" spans="7:7" x14ac:dyDescent="0.25">
      <c r="G697" s="32"/>
    </row>
    <row r="698" spans="7:7" x14ac:dyDescent="0.25">
      <c r="G698" s="32"/>
    </row>
    <row r="699" spans="7:7" x14ac:dyDescent="0.25">
      <c r="G699" s="32"/>
    </row>
    <row r="700" spans="7:7" x14ac:dyDescent="0.25">
      <c r="G700" s="32"/>
    </row>
    <row r="701" spans="7:7" x14ac:dyDescent="0.25">
      <c r="G701" s="32"/>
    </row>
    <row r="702" spans="7:7" x14ac:dyDescent="0.25">
      <c r="G702" s="32"/>
    </row>
    <row r="703" spans="7:7" x14ac:dyDescent="0.25">
      <c r="G703" s="32"/>
    </row>
    <row r="704" spans="7:7" x14ac:dyDescent="0.25">
      <c r="G704" s="32"/>
    </row>
    <row r="705" spans="7:7" x14ac:dyDescent="0.25">
      <c r="G705" s="32"/>
    </row>
    <row r="706" spans="7:7" x14ac:dyDescent="0.25">
      <c r="G706" s="32"/>
    </row>
    <row r="707" spans="7:7" x14ac:dyDescent="0.25">
      <c r="G707" s="32"/>
    </row>
    <row r="708" spans="7:7" x14ac:dyDescent="0.25">
      <c r="G708" s="32"/>
    </row>
    <row r="709" spans="7:7" x14ac:dyDescent="0.25">
      <c r="G709" s="32"/>
    </row>
    <row r="710" spans="7:7" x14ac:dyDescent="0.25">
      <c r="G710" s="32"/>
    </row>
    <row r="711" spans="7:7" x14ac:dyDescent="0.25">
      <c r="G711" s="32"/>
    </row>
    <row r="712" spans="7:7" x14ac:dyDescent="0.25">
      <c r="G712" s="32"/>
    </row>
    <row r="713" spans="7:7" x14ac:dyDescent="0.25">
      <c r="G713" s="32"/>
    </row>
    <row r="714" spans="7:7" x14ac:dyDescent="0.25">
      <c r="G714" s="32"/>
    </row>
    <row r="715" spans="7:7" x14ac:dyDescent="0.25">
      <c r="G715" s="32"/>
    </row>
    <row r="716" spans="7:7" x14ac:dyDescent="0.25">
      <c r="G716" s="32"/>
    </row>
    <row r="717" spans="7:7" x14ac:dyDescent="0.25">
      <c r="G717" s="32"/>
    </row>
    <row r="718" spans="7:7" x14ac:dyDescent="0.25">
      <c r="G718" s="32"/>
    </row>
    <row r="719" spans="7:7" x14ac:dyDescent="0.25">
      <c r="G719" s="32"/>
    </row>
    <row r="720" spans="7:7" x14ac:dyDescent="0.25">
      <c r="G720" s="32"/>
    </row>
    <row r="721" spans="7:7" x14ac:dyDescent="0.25">
      <c r="G721" s="32"/>
    </row>
    <row r="722" spans="7:7" x14ac:dyDescent="0.25">
      <c r="G722" s="32"/>
    </row>
    <row r="723" spans="7:7" x14ac:dyDescent="0.25">
      <c r="G723" s="32"/>
    </row>
    <row r="724" spans="7:7" x14ac:dyDescent="0.25">
      <c r="G724" s="32"/>
    </row>
    <row r="725" spans="7:7" x14ac:dyDescent="0.25">
      <c r="G725" s="32"/>
    </row>
    <row r="726" spans="7:7" x14ac:dyDescent="0.25">
      <c r="G726" s="32"/>
    </row>
    <row r="727" spans="7:7" x14ac:dyDescent="0.25">
      <c r="G727" s="32"/>
    </row>
    <row r="728" spans="7:7" x14ac:dyDescent="0.25">
      <c r="G728" s="32"/>
    </row>
    <row r="729" spans="7:7" x14ac:dyDescent="0.25">
      <c r="G729" s="32"/>
    </row>
    <row r="730" spans="7:7" x14ac:dyDescent="0.25">
      <c r="G730" s="32"/>
    </row>
    <row r="731" spans="7:7" x14ac:dyDescent="0.25">
      <c r="G731" s="32"/>
    </row>
    <row r="732" spans="7:7" x14ac:dyDescent="0.25">
      <c r="G732" s="32"/>
    </row>
    <row r="733" spans="7:7" x14ac:dyDescent="0.25">
      <c r="G733" s="32"/>
    </row>
    <row r="734" spans="7:7" x14ac:dyDescent="0.25">
      <c r="G734" s="32"/>
    </row>
    <row r="735" spans="7:7" x14ac:dyDescent="0.25">
      <c r="G735" s="32"/>
    </row>
    <row r="736" spans="7:7" x14ac:dyDescent="0.25">
      <c r="G736" s="32"/>
    </row>
    <row r="737" spans="7:7" x14ac:dyDescent="0.25">
      <c r="G737" s="32"/>
    </row>
    <row r="738" spans="7:7" x14ac:dyDescent="0.25">
      <c r="G738" s="32"/>
    </row>
    <row r="739" spans="7:7" x14ac:dyDescent="0.25">
      <c r="G739" s="32"/>
    </row>
    <row r="740" spans="7:7" x14ac:dyDescent="0.25">
      <c r="G740" s="32"/>
    </row>
    <row r="741" spans="7:7" x14ac:dyDescent="0.25">
      <c r="G741" s="32"/>
    </row>
    <row r="742" spans="7:7" x14ac:dyDescent="0.25">
      <c r="G742" s="32"/>
    </row>
    <row r="743" spans="7:7" x14ac:dyDescent="0.25">
      <c r="G743" s="32"/>
    </row>
    <row r="744" spans="7:7" x14ac:dyDescent="0.25">
      <c r="G744" s="32"/>
    </row>
    <row r="745" spans="7:7" x14ac:dyDescent="0.25">
      <c r="G745" s="32"/>
    </row>
    <row r="746" spans="7:7" x14ac:dyDescent="0.25">
      <c r="G746" s="32"/>
    </row>
    <row r="747" spans="7:7" x14ac:dyDescent="0.25">
      <c r="G747" s="32"/>
    </row>
    <row r="748" spans="7:7" x14ac:dyDescent="0.25">
      <c r="G748" s="32"/>
    </row>
    <row r="749" spans="7:7" x14ac:dyDescent="0.25">
      <c r="G749" s="32"/>
    </row>
    <row r="750" spans="7:7" x14ac:dyDescent="0.25">
      <c r="G750" s="32"/>
    </row>
    <row r="751" spans="7:7" x14ac:dyDescent="0.25">
      <c r="G751" s="32"/>
    </row>
    <row r="752" spans="7:7" x14ac:dyDescent="0.25">
      <c r="G752" s="32"/>
    </row>
    <row r="753" spans="7:7" x14ac:dyDescent="0.25">
      <c r="G753" s="32"/>
    </row>
    <row r="754" spans="7:7" x14ac:dyDescent="0.25">
      <c r="G754" s="32"/>
    </row>
    <row r="755" spans="7:7" x14ac:dyDescent="0.25">
      <c r="G755" s="32"/>
    </row>
    <row r="756" spans="7:7" x14ac:dyDescent="0.25">
      <c r="G756" s="32"/>
    </row>
    <row r="757" spans="7:7" x14ac:dyDescent="0.25">
      <c r="G757" s="32"/>
    </row>
    <row r="758" spans="7:7" x14ac:dyDescent="0.25">
      <c r="G758" s="32"/>
    </row>
    <row r="759" spans="7:7" x14ac:dyDescent="0.25">
      <c r="G759" s="32"/>
    </row>
    <row r="760" spans="7:7" x14ac:dyDescent="0.25">
      <c r="G760" s="32"/>
    </row>
    <row r="761" spans="7:7" x14ac:dyDescent="0.25">
      <c r="G761" s="32"/>
    </row>
    <row r="762" spans="7:7" x14ac:dyDescent="0.25">
      <c r="G762" s="32"/>
    </row>
    <row r="763" spans="7:7" x14ac:dyDescent="0.25">
      <c r="G763" s="32"/>
    </row>
    <row r="764" spans="7:7" x14ac:dyDescent="0.25">
      <c r="G764" s="32"/>
    </row>
    <row r="765" spans="7:7" x14ac:dyDescent="0.25">
      <c r="G765" s="32"/>
    </row>
    <row r="766" spans="7:7" x14ac:dyDescent="0.25">
      <c r="G766" s="32"/>
    </row>
    <row r="767" spans="7:7" x14ac:dyDescent="0.25">
      <c r="G767" s="32"/>
    </row>
    <row r="768" spans="7:7" x14ac:dyDescent="0.25">
      <c r="G768" s="32"/>
    </row>
    <row r="769" spans="7:7" x14ac:dyDescent="0.25">
      <c r="G769" s="32"/>
    </row>
    <row r="770" spans="7:7" x14ac:dyDescent="0.25">
      <c r="G770" s="32"/>
    </row>
    <row r="771" spans="7:7" x14ac:dyDescent="0.25">
      <c r="G771" s="32"/>
    </row>
    <row r="772" spans="7:7" x14ac:dyDescent="0.25">
      <c r="G772" s="32"/>
    </row>
    <row r="773" spans="7:7" x14ac:dyDescent="0.25">
      <c r="G773" s="32"/>
    </row>
    <row r="774" spans="7:7" x14ac:dyDescent="0.25">
      <c r="G774" s="32"/>
    </row>
    <row r="775" spans="7:7" x14ac:dyDescent="0.25">
      <c r="G775" s="32"/>
    </row>
    <row r="776" spans="7:7" x14ac:dyDescent="0.25">
      <c r="G776" s="32"/>
    </row>
    <row r="777" spans="7:7" x14ac:dyDescent="0.25">
      <c r="G777" s="32"/>
    </row>
    <row r="778" spans="7:7" x14ac:dyDescent="0.25">
      <c r="G778" s="32"/>
    </row>
    <row r="779" spans="7:7" x14ac:dyDescent="0.25">
      <c r="G779" s="32"/>
    </row>
    <row r="780" spans="7:7" x14ac:dyDescent="0.25">
      <c r="G780" s="32"/>
    </row>
    <row r="781" spans="7:7" x14ac:dyDescent="0.25">
      <c r="G781" s="32"/>
    </row>
    <row r="782" spans="7:7" x14ac:dyDescent="0.25">
      <c r="G782" s="32"/>
    </row>
    <row r="783" spans="7:7" x14ac:dyDescent="0.25">
      <c r="G783" s="32"/>
    </row>
    <row r="784" spans="7:7" x14ac:dyDescent="0.25">
      <c r="G784" s="32"/>
    </row>
    <row r="785" spans="7:7" x14ac:dyDescent="0.25">
      <c r="G785" s="32"/>
    </row>
    <row r="786" spans="7:7" x14ac:dyDescent="0.25">
      <c r="G786" s="32"/>
    </row>
    <row r="787" spans="7:7" x14ac:dyDescent="0.25">
      <c r="G787" s="32"/>
    </row>
    <row r="788" spans="7:7" x14ac:dyDescent="0.25">
      <c r="G788" s="32"/>
    </row>
    <row r="789" spans="7:7" x14ac:dyDescent="0.25">
      <c r="G789" s="32"/>
    </row>
    <row r="790" spans="7:7" x14ac:dyDescent="0.25">
      <c r="G790" s="32"/>
    </row>
    <row r="791" spans="7:7" x14ac:dyDescent="0.25">
      <c r="G791" s="32"/>
    </row>
    <row r="792" spans="7:7" x14ac:dyDescent="0.25">
      <c r="G792" s="32"/>
    </row>
    <row r="793" spans="7:7" x14ac:dyDescent="0.25">
      <c r="G793" s="32"/>
    </row>
    <row r="794" spans="7:7" x14ac:dyDescent="0.25">
      <c r="G794" s="32"/>
    </row>
    <row r="795" spans="7:7" x14ac:dyDescent="0.25">
      <c r="G795" s="32"/>
    </row>
    <row r="796" spans="7:7" x14ac:dyDescent="0.25">
      <c r="G796" s="32"/>
    </row>
    <row r="797" spans="7:7" x14ac:dyDescent="0.25">
      <c r="G797" s="32"/>
    </row>
    <row r="798" spans="7:7" x14ac:dyDescent="0.25">
      <c r="G798" s="32"/>
    </row>
    <row r="799" spans="7:7" x14ac:dyDescent="0.25">
      <c r="G799" s="32"/>
    </row>
    <row r="800" spans="7:7" x14ac:dyDescent="0.25">
      <c r="G800" s="32"/>
    </row>
    <row r="801" spans="7:7" x14ac:dyDescent="0.25">
      <c r="G801" s="32"/>
    </row>
    <row r="802" spans="7:7" x14ac:dyDescent="0.25">
      <c r="G802" s="32"/>
    </row>
    <row r="803" spans="7:7" x14ac:dyDescent="0.25">
      <c r="G803" s="32"/>
    </row>
    <row r="804" spans="7:7" x14ac:dyDescent="0.25">
      <c r="G804" s="32"/>
    </row>
    <row r="805" spans="7:7" x14ac:dyDescent="0.25">
      <c r="G805" s="32"/>
    </row>
    <row r="806" spans="7:7" x14ac:dyDescent="0.25">
      <c r="G806" s="32"/>
    </row>
    <row r="807" spans="7:7" x14ac:dyDescent="0.25">
      <c r="G807" s="32"/>
    </row>
    <row r="808" spans="7:7" x14ac:dyDescent="0.25">
      <c r="G808" s="32"/>
    </row>
    <row r="809" spans="7:7" x14ac:dyDescent="0.25">
      <c r="G809" s="32"/>
    </row>
    <row r="810" spans="7:7" x14ac:dyDescent="0.25">
      <c r="G810" s="32"/>
    </row>
    <row r="811" spans="7:7" x14ac:dyDescent="0.25">
      <c r="G811" s="32"/>
    </row>
    <row r="812" spans="7:7" x14ac:dyDescent="0.25">
      <c r="G812" s="32"/>
    </row>
    <row r="813" spans="7:7" x14ac:dyDescent="0.25">
      <c r="G813" s="32"/>
    </row>
    <row r="814" spans="7:7" x14ac:dyDescent="0.25">
      <c r="G814" s="32"/>
    </row>
    <row r="815" spans="7:7" x14ac:dyDescent="0.25">
      <c r="G815" s="32"/>
    </row>
    <row r="816" spans="7:7" x14ac:dyDescent="0.25">
      <c r="G816" s="32"/>
    </row>
    <row r="817" spans="7:7" x14ac:dyDescent="0.25">
      <c r="G817" s="32"/>
    </row>
    <row r="818" spans="7:7" x14ac:dyDescent="0.25">
      <c r="G818" s="32"/>
    </row>
    <row r="819" spans="7:7" x14ac:dyDescent="0.25">
      <c r="G819" s="32"/>
    </row>
    <row r="820" spans="7:7" x14ac:dyDescent="0.25">
      <c r="G820" s="32"/>
    </row>
    <row r="821" spans="7:7" x14ac:dyDescent="0.25">
      <c r="G821" s="32"/>
    </row>
    <row r="822" spans="7:7" x14ac:dyDescent="0.25">
      <c r="G822" s="32"/>
    </row>
    <row r="823" spans="7:7" x14ac:dyDescent="0.25">
      <c r="G823" s="32"/>
    </row>
    <row r="824" spans="7:7" x14ac:dyDescent="0.25">
      <c r="G824" s="32"/>
    </row>
    <row r="825" spans="7:7" x14ac:dyDescent="0.25">
      <c r="G825" s="32"/>
    </row>
    <row r="826" spans="7:7" x14ac:dyDescent="0.25">
      <c r="G826" s="32"/>
    </row>
    <row r="827" spans="7:7" x14ac:dyDescent="0.25">
      <c r="G827" s="32"/>
    </row>
    <row r="828" spans="7:7" x14ac:dyDescent="0.25">
      <c r="G828" s="32"/>
    </row>
    <row r="829" spans="7:7" x14ac:dyDescent="0.25">
      <c r="G829" s="32"/>
    </row>
    <row r="830" spans="7:7" x14ac:dyDescent="0.25">
      <c r="G830" s="32"/>
    </row>
    <row r="831" spans="7:7" x14ac:dyDescent="0.25">
      <c r="G831" s="32"/>
    </row>
    <row r="832" spans="7:7" x14ac:dyDescent="0.25">
      <c r="G832" s="32"/>
    </row>
    <row r="833" spans="7:7" x14ac:dyDescent="0.25">
      <c r="G833" s="32"/>
    </row>
    <row r="834" spans="7:7" x14ac:dyDescent="0.25">
      <c r="G834" s="32"/>
    </row>
    <row r="835" spans="7:7" x14ac:dyDescent="0.25">
      <c r="G835" s="32"/>
    </row>
    <row r="836" spans="7:7" x14ac:dyDescent="0.25">
      <c r="G836" s="32"/>
    </row>
    <row r="837" spans="7:7" x14ac:dyDescent="0.25">
      <c r="G837" s="32"/>
    </row>
    <row r="838" spans="7:7" x14ac:dyDescent="0.25">
      <c r="G838" s="32"/>
    </row>
    <row r="839" spans="7:7" x14ac:dyDescent="0.25">
      <c r="G839" s="32"/>
    </row>
    <row r="840" spans="7:7" x14ac:dyDescent="0.25">
      <c r="G840" s="32"/>
    </row>
    <row r="841" spans="7:7" x14ac:dyDescent="0.25">
      <c r="G841" s="32"/>
    </row>
    <row r="842" spans="7:7" x14ac:dyDescent="0.25">
      <c r="G842" s="32"/>
    </row>
    <row r="843" spans="7:7" x14ac:dyDescent="0.25">
      <c r="G843" s="32"/>
    </row>
    <row r="844" spans="7:7" x14ac:dyDescent="0.25">
      <c r="G844" s="32"/>
    </row>
    <row r="845" spans="7:7" x14ac:dyDescent="0.25">
      <c r="G845" s="32"/>
    </row>
    <row r="846" spans="7:7" x14ac:dyDescent="0.25">
      <c r="G846" s="32"/>
    </row>
    <row r="847" spans="7:7" x14ac:dyDescent="0.25">
      <c r="G847" s="32"/>
    </row>
    <row r="848" spans="7:7" x14ac:dyDescent="0.25">
      <c r="G848" s="32"/>
    </row>
    <row r="849" spans="7:7" x14ac:dyDescent="0.25">
      <c r="G849" s="32"/>
    </row>
    <row r="850" spans="7:7" x14ac:dyDescent="0.25">
      <c r="G850" s="32"/>
    </row>
    <row r="851" spans="7:7" x14ac:dyDescent="0.25">
      <c r="G851" s="32"/>
    </row>
    <row r="852" spans="7:7" x14ac:dyDescent="0.25">
      <c r="G852" s="32"/>
    </row>
    <row r="853" spans="7:7" x14ac:dyDescent="0.25">
      <c r="G853" s="32"/>
    </row>
    <row r="854" spans="7:7" x14ac:dyDescent="0.25">
      <c r="G854" s="32"/>
    </row>
    <row r="855" spans="7:7" x14ac:dyDescent="0.25">
      <c r="G855" s="32"/>
    </row>
    <row r="856" spans="7:7" x14ac:dyDescent="0.25">
      <c r="G856" s="32"/>
    </row>
    <row r="857" spans="7:7" x14ac:dyDescent="0.25">
      <c r="G857" s="32"/>
    </row>
    <row r="858" spans="7:7" x14ac:dyDescent="0.25">
      <c r="G858" s="32"/>
    </row>
    <row r="859" spans="7:7" x14ac:dyDescent="0.25">
      <c r="G859" s="32"/>
    </row>
    <row r="860" spans="7:7" x14ac:dyDescent="0.25">
      <c r="G860" s="32"/>
    </row>
    <row r="861" spans="7:7" x14ac:dyDescent="0.25">
      <c r="G861" s="32"/>
    </row>
    <row r="862" spans="7:7" x14ac:dyDescent="0.25">
      <c r="G862" s="32"/>
    </row>
    <row r="863" spans="7:7" x14ac:dyDescent="0.25">
      <c r="G863" s="32"/>
    </row>
    <row r="864" spans="7:7" x14ac:dyDescent="0.25">
      <c r="G864" s="32"/>
    </row>
    <row r="865" spans="7:7" x14ac:dyDescent="0.25">
      <c r="G865" s="32"/>
    </row>
    <row r="866" spans="7:7" x14ac:dyDescent="0.25">
      <c r="G866" s="32"/>
    </row>
    <row r="867" spans="7:7" x14ac:dyDescent="0.25">
      <c r="G867" s="32"/>
    </row>
    <row r="868" spans="7:7" x14ac:dyDescent="0.25">
      <c r="G868" s="32"/>
    </row>
    <row r="869" spans="7:7" x14ac:dyDescent="0.25">
      <c r="G869" s="32"/>
    </row>
    <row r="870" spans="7:7" x14ac:dyDescent="0.25">
      <c r="G870" s="32"/>
    </row>
    <row r="871" spans="7:7" x14ac:dyDescent="0.25">
      <c r="G871" s="32"/>
    </row>
    <row r="872" spans="7:7" x14ac:dyDescent="0.25">
      <c r="G872" s="32"/>
    </row>
    <row r="873" spans="7:7" x14ac:dyDescent="0.25">
      <c r="G873" s="32"/>
    </row>
    <row r="874" spans="7:7" x14ac:dyDescent="0.25">
      <c r="G874" s="32"/>
    </row>
    <row r="875" spans="7:7" x14ac:dyDescent="0.25">
      <c r="G875" s="32"/>
    </row>
    <row r="876" spans="7:7" x14ac:dyDescent="0.25">
      <c r="G876" s="32"/>
    </row>
    <row r="877" spans="7:7" x14ac:dyDescent="0.25">
      <c r="G877" s="32"/>
    </row>
    <row r="878" spans="7:7" x14ac:dyDescent="0.25">
      <c r="G878" s="32"/>
    </row>
    <row r="879" spans="7:7" x14ac:dyDescent="0.25">
      <c r="G879" s="32"/>
    </row>
    <row r="880" spans="7:7" x14ac:dyDescent="0.25">
      <c r="G880" s="32"/>
    </row>
    <row r="881" spans="7:7" x14ac:dyDescent="0.25">
      <c r="G881" s="32"/>
    </row>
    <row r="882" spans="7:7" x14ac:dyDescent="0.25">
      <c r="G882" s="32"/>
    </row>
    <row r="883" spans="7:7" x14ac:dyDescent="0.25">
      <c r="G883" s="32"/>
    </row>
    <row r="884" spans="7:7" x14ac:dyDescent="0.25">
      <c r="G884" s="32"/>
    </row>
    <row r="885" spans="7:7" x14ac:dyDescent="0.25">
      <c r="G885" s="32"/>
    </row>
    <row r="886" spans="7:7" x14ac:dyDescent="0.25">
      <c r="G886" s="32"/>
    </row>
    <row r="887" spans="7:7" x14ac:dyDescent="0.25">
      <c r="G887" s="32"/>
    </row>
    <row r="888" spans="7:7" x14ac:dyDescent="0.25">
      <c r="G888" s="32"/>
    </row>
    <row r="889" spans="7:7" x14ac:dyDescent="0.25">
      <c r="G889" s="32"/>
    </row>
    <row r="890" spans="7:7" x14ac:dyDescent="0.25">
      <c r="G890" s="32"/>
    </row>
    <row r="891" spans="7:7" x14ac:dyDescent="0.25">
      <c r="G891" s="32"/>
    </row>
    <row r="892" spans="7:7" x14ac:dyDescent="0.25">
      <c r="G892" s="32"/>
    </row>
    <row r="893" spans="7:7" x14ac:dyDescent="0.25">
      <c r="G893" s="32"/>
    </row>
    <row r="894" spans="7:7" x14ac:dyDescent="0.25">
      <c r="G894" s="32"/>
    </row>
    <row r="895" spans="7:7" x14ac:dyDescent="0.25">
      <c r="G895" s="32"/>
    </row>
    <row r="896" spans="7:7" x14ac:dyDescent="0.25">
      <c r="G896" s="32"/>
    </row>
    <row r="897" spans="7:7" x14ac:dyDescent="0.25">
      <c r="G897" s="32"/>
    </row>
    <row r="898" spans="7:7" x14ac:dyDescent="0.25">
      <c r="G898" s="32"/>
    </row>
    <row r="899" spans="7:7" x14ac:dyDescent="0.25">
      <c r="G899" s="32"/>
    </row>
    <row r="900" spans="7:7" x14ac:dyDescent="0.25">
      <c r="G900" s="32"/>
    </row>
    <row r="901" spans="7:7" x14ac:dyDescent="0.25">
      <c r="G901" s="32"/>
    </row>
    <row r="902" spans="7:7" x14ac:dyDescent="0.25">
      <c r="G902" s="32"/>
    </row>
    <row r="903" spans="7:7" x14ac:dyDescent="0.25">
      <c r="G903" s="32"/>
    </row>
    <row r="904" spans="7:7" x14ac:dyDescent="0.25">
      <c r="G904" s="32"/>
    </row>
    <row r="905" spans="7:7" x14ac:dyDescent="0.25">
      <c r="G905" s="32"/>
    </row>
    <row r="906" spans="7:7" x14ac:dyDescent="0.25">
      <c r="G906" s="32"/>
    </row>
    <row r="907" spans="7:7" x14ac:dyDescent="0.25">
      <c r="G907" s="32"/>
    </row>
    <row r="908" spans="7:7" x14ac:dyDescent="0.25">
      <c r="G908" s="32"/>
    </row>
    <row r="909" spans="7:7" x14ac:dyDescent="0.25">
      <c r="G909" s="32"/>
    </row>
    <row r="910" spans="7:7" x14ac:dyDescent="0.25">
      <c r="G910" s="32"/>
    </row>
    <row r="911" spans="7:7" x14ac:dyDescent="0.25">
      <c r="G911" s="32"/>
    </row>
    <row r="912" spans="7:7" x14ac:dyDescent="0.25">
      <c r="G912" s="32"/>
    </row>
    <row r="913" spans="7:7" x14ac:dyDescent="0.25">
      <c r="G913" s="32"/>
    </row>
    <row r="914" spans="7:7" x14ac:dyDescent="0.25">
      <c r="G914" s="32"/>
    </row>
    <row r="915" spans="7:7" x14ac:dyDescent="0.25">
      <c r="G915" s="32"/>
    </row>
    <row r="916" spans="7:7" x14ac:dyDescent="0.25">
      <c r="G916" s="32"/>
    </row>
    <row r="917" spans="7:7" x14ac:dyDescent="0.25">
      <c r="G917" s="32"/>
    </row>
    <row r="918" spans="7:7" x14ac:dyDescent="0.25">
      <c r="G918" s="32"/>
    </row>
    <row r="919" spans="7:7" x14ac:dyDescent="0.25">
      <c r="G919" s="32"/>
    </row>
    <row r="920" spans="7:7" x14ac:dyDescent="0.25">
      <c r="G920" s="32"/>
    </row>
    <row r="921" spans="7:7" x14ac:dyDescent="0.25">
      <c r="G921" s="32"/>
    </row>
    <row r="922" spans="7:7" x14ac:dyDescent="0.25">
      <c r="G922" s="32"/>
    </row>
    <row r="923" spans="7:7" x14ac:dyDescent="0.25">
      <c r="G923" s="32"/>
    </row>
    <row r="924" spans="7:7" x14ac:dyDescent="0.25">
      <c r="G924" s="32"/>
    </row>
    <row r="925" spans="7:7" x14ac:dyDescent="0.25">
      <c r="G925" s="32"/>
    </row>
    <row r="926" spans="7:7" x14ac:dyDescent="0.25">
      <c r="G926" s="32"/>
    </row>
    <row r="927" spans="7:7" x14ac:dyDescent="0.25">
      <c r="G927" s="32"/>
    </row>
    <row r="928" spans="7:7" x14ac:dyDescent="0.25">
      <c r="G928" s="32"/>
    </row>
    <row r="929" spans="7:7" x14ac:dyDescent="0.25">
      <c r="G929" s="32"/>
    </row>
    <row r="930" spans="7:7" x14ac:dyDescent="0.25">
      <c r="G930" s="32"/>
    </row>
    <row r="931" spans="7:7" x14ac:dyDescent="0.25">
      <c r="G931" s="32"/>
    </row>
    <row r="932" spans="7:7" x14ac:dyDescent="0.25">
      <c r="G932" s="32"/>
    </row>
    <row r="933" spans="7:7" x14ac:dyDescent="0.25">
      <c r="G933" s="32"/>
    </row>
  </sheetData>
  <mergeCells count="2">
    <mergeCell ref="D2:E2"/>
    <mergeCell ref="F2:I2"/>
  </mergeCells>
  <dataValidations count="2">
    <dataValidation type="list" allowBlank="1" showInputMessage="1" showErrorMessage="1" sqref="G25" xr:uid="{6FB8F7A3-7288-47F7-8E3E-272CB090C1EF}">
      <formula1>Inedibles</formula1>
    </dataValidation>
    <dataValidation type="list" allowBlank="1" showInputMessage="1" showErrorMessage="1" sqref="F25" xr:uid="{1A4A8089-1443-4F6E-AF09-8DFC475EE8F2}">
      <formula1>Edibles</formula1>
    </dataValidation>
  </dataValidations>
  <pageMargins left="0.25" right="0.25" top="0.75" bottom="0.75" header="0.3" footer="0.3"/>
  <pageSetup orientation="landscape"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9"/>
  <dimension ref="A4:N40"/>
  <sheetViews>
    <sheetView workbookViewId="0">
      <selection activeCell="B19" sqref="B19"/>
    </sheetView>
  </sheetViews>
  <sheetFormatPr defaultColWidth="9.1796875" defaultRowHeight="11.5" x14ac:dyDescent="0.25"/>
  <cols>
    <col min="1" max="1" width="21" style="1" customWidth="1"/>
    <col min="2" max="2" width="16.1796875" style="1" bestFit="1" customWidth="1"/>
    <col min="3" max="3" width="15.7265625" style="1" customWidth="1"/>
    <col min="4" max="4" width="12.08984375" style="1" bestFit="1" customWidth="1"/>
    <col min="5" max="5" width="5.36328125" style="1" bestFit="1" customWidth="1"/>
    <col min="6" max="6" width="10.453125" style="1" customWidth="1"/>
    <col min="7" max="7" width="8.453125" style="1" customWidth="1"/>
    <col min="8" max="8" width="12.81640625" style="1" bestFit="1" customWidth="1"/>
    <col min="9" max="9" width="12.54296875" style="1" bestFit="1" customWidth="1"/>
    <col min="10" max="10" width="5.54296875" style="1" bestFit="1" customWidth="1"/>
    <col min="11" max="11" width="8.7265625" style="1" customWidth="1"/>
    <col min="12" max="12" width="11.54296875" style="1" bestFit="1" customWidth="1"/>
    <col min="13" max="13" width="10.81640625" style="1" bestFit="1" customWidth="1"/>
    <col min="14" max="14" width="17.81640625" style="1" bestFit="1" customWidth="1"/>
    <col min="15" max="15" width="12.1796875" style="1" bestFit="1" customWidth="1"/>
    <col min="16" max="16" width="8.54296875" style="1" customWidth="1"/>
    <col min="17" max="17" width="9.26953125" style="1" bestFit="1" customWidth="1"/>
    <col min="18" max="18" width="9.81640625" style="1" bestFit="1" customWidth="1"/>
    <col min="19" max="19" width="10.1796875" style="1" bestFit="1" customWidth="1"/>
    <col min="20" max="20" width="11" style="1" bestFit="1" customWidth="1"/>
    <col min="21" max="22" width="10" style="1" bestFit="1" customWidth="1"/>
    <col min="23" max="24" width="14" style="1" bestFit="1" customWidth="1"/>
    <col min="25" max="25" width="14.7265625" style="1" bestFit="1" customWidth="1"/>
    <col min="26" max="26" width="10.1796875" style="1" bestFit="1" customWidth="1"/>
    <col min="27" max="27" width="11" style="1" bestFit="1" customWidth="1"/>
    <col min="28" max="28" width="12" style="1" bestFit="1" customWidth="1"/>
    <col min="29" max="29" width="11.7265625" style="1" bestFit="1" customWidth="1"/>
    <col min="30" max="16384" width="9.1796875" style="1"/>
  </cols>
  <sheetData>
    <row r="4" spans="1:14" x14ac:dyDescent="0.25">
      <c r="B4" s="1" t="s">
        <v>1040</v>
      </c>
      <c r="D4" s="1" t="str">
        <f>Individuals!F2</f>
        <v>Gus Day 3</v>
      </c>
    </row>
    <row r="6" spans="1:14" x14ac:dyDescent="0.25">
      <c r="A6" s="490" t="s">
        <v>504</v>
      </c>
      <c r="B6" s="487" t="s">
        <v>1601</v>
      </c>
    </row>
    <row r="8" spans="1:14" x14ac:dyDescent="0.25">
      <c r="A8" s="491" t="s">
        <v>5</v>
      </c>
      <c r="B8" s="490" t="s">
        <v>1</v>
      </c>
      <c r="C8" s="490" t="s">
        <v>2</v>
      </c>
      <c r="D8" s="490" t="s">
        <v>508</v>
      </c>
      <c r="E8" s="492" t="s">
        <v>1041</v>
      </c>
    </row>
    <row r="9" spans="1:14" s="8" customFormat="1" x14ac:dyDescent="0.25">
      <c r="A9" s="493" t="s">
        <v>19</v>
      </c>
      <c r="B9" s="487" t="s">
        <v>263</v>
      </c>
      <c r="C9" s="487" t="s">
        <v>1992</v>
      </c>
      <c r="D9" s="487" t="s">
        <v>1736</v>
      </c>
      <c r="E9" s="494">
        <v>13</v>
      </c>
      <c r="H9" s="42"/>
      <c r="I9" s="37"/>
      <c r="J9" s="37"/>
      <c r="K9" s="37"/>
      <c r="L9" s="37"/>
      <c r="M9" s="37"/>
      <c r="N9" s="37"/>
    </row>
    <row r="10" spans="1:14" s="8" customFormat="1" ht="12.5" x14ac:dyDescent="0.25">
      <c r="A10"/>
      <c r="B10"/>
      <c r="C10"/>
      <c r="D10"/>
      <c r="E10"/>
      <c r="H10" s="42"/>
      <c r="I10" s="37"/>
      <c r="J10" s="37"/>
      <c r="K10" s="37"/>
      <c r="L10" s="37"/>
      <c r="M10" s="37"/>
      <c r="N10" s="37"/>
    </row>
    <row r="11" spans="1:14" s="8" customFormat="1" ht="12.5" x14ac:dyDescent="0.25">
      <c r="A11"/>
      <c r="B11"/>
      <c r="C11"/>
      <c r="D11"/>
      <c r="E11"/>
      <c r="H11" s="42"/>
      <c r="I11" s="43"/>
      <c r="J11" s="42"/>
      <c r="K11" s="42"/>
      <c r="L11" s="42"/>
      <c r="M11" s="42"/>
      <c r="N11" s="37"/>
    </row>
    <row r="12" spans="1:14" s="8" customFormat="1" ht="12.5" x14ac:dyDescent="0.25">
      <c r="A12"/>
      <c r="B12"/>
      <c r="C12"/>
      <c r="D12"/>
      <c r="E12"/>
      <c r="H12" s="42"/>
      <c r="I12" s="37"/>
      <c r="J12" s="37"/>
      <c r="K12" s="37"/>
      <c r="L12" s="37"/>
      <c r="M12" s="37"/>
      <c r="N12" s="37"/>
    </row>
    <row r="13" spans="1:14" s="8" customFormat="1" ht="12.5" x14ac:dyDescent="0.25">
      <c r="A13"/>
      <c r="B13"/>
      <c r="C13"/>
      <c r="D13"/>
      <c r="E13"/>
      <c r="H13" s="37"/>
      <c r="I13" s="37"/>
      <c r="J13" s="37"/>
      <c r="K13" s="37"/>
      <c r="L13" s="37"/>
      <c r="M13" s="37"/>
      <c r="N13" s="37"/>
    </row>
    <row r="14" spans="1:14" s="8" customFormat="1" ht="12.5" x14ac:dyDescent="0.25">
      <c r="A14"/>
      <c r="B14"/>
      <c r="C14"/>
      <c r="D14"/>
      <c r="E14"/>
      <c r="H14" s="37"/>
      <c r="I14" s="37"/>
      <c r="J14" s="37"/>
      <c r="K14" s="37"/>
      <c r="L14" s="37"/>
      <c r="M14" s="37"/>
      <c r="N14" s="37"/>
    </row>
    <row r="15" spans="1:14" ht="12.5" x14ac:dyDescent="0.25">
      <c r="A15"/>
      <c r="B15"/>
      <c r="C15"/>
      <c r="D15"/>
      <c r="E15"/>
      <c r="G15" s="44"/>
      <c r="H15" s="44"/>
      <c r="I15" s="44"/>
      <c r="J15" s="44"/>
      <c r="K15" s="44"/>
      <c r="L15" s="44"/>
      <c r="M15" s="44"/>
      <c r="N15" s="44"/>
    </row>
    <row r="16" spans="1:14" ht="12.5" x14ac:dyDescent="0.25">
      <c r="A16"/>
      <c r="B16"/>
      <c r="C16"/>
      <c r="D16"/>
      <c r="E16"/>
      <c r="G16" s="44"/>
      <c r="H16" s="44"/>
      <c r="I16" s="44"/>
      <c r="J16" s="44"/>
      <c r="K16" s="44"/>
      <c r="L16" s="44"/>
      <c r="M16" s="44"/>
      <c r="N16" s="44"/>
    </row>
    <row r="17" spans="1:14" ht="12.5" x14ac:dyDescent="0.25">
      <c r="A17"/>
      <c r="B17"/>
      <c r="C17"/>
      <c r="D17"/>
      <c r="E17"/>
      <c r="G17" s="44"/>
      <c r="H17" s="44"/>
      <c r="I17" s="44"/>
      <c r="J17" s="44"/>
      <c r="K17" s="44"/>
      <c r="L17" s="44"/>
      <c r="M17" s="44"/>
      <c r="N17" s="44"/>
    </row>
    <row r="18" spans="1:14" ht="12.5" x14ac:dyDescent="0.25">
      <c r="A18"/>
      <c r="B18"/>
      <c r="C18"/>
      <c r="D18"/>
      <c r="E18"/>
      <c r="G18" s="44"/>
      <c r="H18" s="44"/>
      <c r="I18" s="44"/>
      <c r="J18" s="44"/>
      <c r="K18" s="44"/>
      <c r="L18" s="44"/>
      <c r="M18" s="44"/>
      <c r="N18" s="44"/>
    </row>
    <row r="19" spans="1:14" ht="12.5" x14ac:dyDescent="0.25">
      <c r="A19"/>
      <c r="B19"/>
      <c r="C19"/>
      <c r="D19"/>
      <c r="E19"/>
      <c r="G19" s="44"/>
      <c r="H19" s="44"/>
      <c r="I19" s="44"/>
      <c r="J19" s="44"/>
      <c r="K19" s="44"/>
      <c r="L19" s="44"/>
      <c r="M19" s="44"/>
      <c r="N19" s="44"/>
    </row>
    <row r="20" spans="1:14" ht="12.5" x14ac:dyDescent="0.25">
      <c r="A20"/>
      <c r="B20"/>
      <c r="C20"/>
      <c r="D20"/>
      <c r="E20"/>
      <c r="G20" s="44"/>
      <c r="H20" s="44"/>
      <c r="I20" s="44"/>
      <c r="J20" s="44"/>
      <c r="K20" s="44"/>
      <c r="L20" s="44"/>
      <c r="M20" s="44"/>
      <c r="N20" s="44"/>
    </row>
    <row r="21" spans="1:14" ht="12.5" x14ac:dyDescent="0.25">
      <c r="A21"/>
      <c r="B21"/>
      <c r="C21"/>
      <c r="D21"/>
      <c r="E21"/>
    </row>
    <row r="22" spans="1:14" ht="12.5" x14ac:dyDescent="0.25">
      <c r="A22"/>
      <c r="B22"/>
      <c r="C22"/>
      <c r="D22"/>
      <c r="E22"/>
    </row>
    <row r="23" spans="1:14" ht="12.5" x14ac:dyDescent="0.25">
      <c r="A23"/>
      <c r="B23"/>
      <c r="C23"/>
      <c r="D23"/>
      <c r="E23"/>
    </row>
    <row r="24" spans="1:14" ht="12.5" x14ac:dyDescent="0.25">
      <c r="A24"/>
      <c r="B24"/>
      <c r="C24"/>
      <c r="D24"/>
      <c r="E24"/>
    </row>
    <row r="25" spans="1:14" ht="12.5" x14ac:dyDescent="0.25">
      <c r="A25"/>
      <c r="B25"/>
      <c r="C25"/>
      <c r="D25"/>
      <c r="E25"/>
    </row>
    <row r="26" spans="1:14" ht="12.5" x14ac:dyDescent="0.25">
      <c r="A26"/>
      <c r="B26"/>
      <c r="C26"/>
      <c r="D26"/>
      <c r="E26"/>
    </row>
    <row r="27" spans="1:14" ht="12.5" x14ac:dyDescent="0.25">
      <c r="A27"/>
      <c r="B27"/>
      <c r="C27"/>
      <c r="D27"/>
      <c r="E27"/>
    </row>
    <row r="28" spans="1:14" ht="12.5" x14ac:dyDescent="0.25">
      <c r="A28"/>
      <c r="B28"/>
      <c r="C28"/>
      <c r="D28"/>
      <c r="E28"/>
    </row>
    <row r="29" spans="1:14" ht="12.5" x14ac:dyDescent="0.25">
      <c r="A29"/>
      <c r="B29"/>
      <c r="C29"/>
      <c r="D29"/>
      <c r="E29"/>
    </row>
    <row r="30" spans="1:14" ht="12.5" x14ac:dyDescent="0.25">
      <c r="A30"/>
      <c r="B30"/>
      <c r="C30"/>
      <c r="D30"/>
      <c r="E30"/>
    </row>
    <row r="31" spans="1:14" ht="12.5" x14ac:dyDescent="0.25">
      <c r="A31"/>
      <c r="B31"/>
      <c r="C31"/>
      <c r="D31"/>
      <c r="E31"/>
    </row>
    <row r="32" spans="1:14" ht="12.5" x14ac:dyDescent="0.25">
      <c r="A32"/>
      <c r="B32"/>
      <c r="C32"/>
      <c r="D32"/>
      <c r="E32"/>
    </row>
    <row r="33" spans="1:5" ht="12.5" x14ac:dyDescent="0.25">
      <c r="A33"/>
      <c r="B33"/>
      <c r="C33"/>
      <c r="D33"/>
      <c r="E33"/>
    </row>
    <row r="34" spans="1:5" ht="12.5" x14ac:dyDescent="0.25">
      <c r="A34"/>
      <c r="B34"/>
      <c r="C34"/>
      <c r="D34"/>
      <c r="E34"/>
    </row>
    <row r="35" spans="1:5" ht="12.5" x14ac:dyDescent="0.25">
      <c r="A35"/>
      <c r="B35"/>
      <c r="C35"/>
      <c r="D35"/>
      <c r="E35"/>
    </row>
    <row r="36" spans="1:5" ht="12.5" x14ac:dyDescent="0.25">
      <c r="A36"/>
      <c r="B36"/>
      <c r="C36"/>
      <c r="D36"/>
      <c r="E36"/>
    </row>
    <row r="37" spans="1:5" ht="12.5" x14ac:dyDescent="0.25">
      <c r="A37"/>
      <c r="B37"/>
      <c r="C37"/>
      <c r="D37"/>
      <c r="E37"/>
    </row>
    <row r="38" spans="1:5" ht="12.5" x14ac:dyDescent="0.25">
      <c r="A38"/>
      <c r="B38"/>
      <c r="C38"/>
      <c r="D38"/>
      <c r="E38"/>
    </row>
    <row r="39" spans="1:5" ht="12.5" x14ac:dyDescent="0.25">
      <c r="A39"/>
      <c r="B39"/>
      <c r="C39"/>
      <c r="D39"/>
      <c r="E39"/>
    </row>
    <row r="40" spans="1:5" ht="12.5" x14ac:dyDescent="0.25">
      <c r="A40"/>
      <c r="B40"/>
      <c r="C40"/>
      <c r="D40"/>
      <c r="E40"/>
    </row>
  </sheetData>
  <pageMargins left="0.7" right="0.7" top="0.75" bottom="0.75" header="0.3" footer="0.3"/>
  <pageSetup paperSize="9" orientation="portrait"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"/>
  <sheetViews>
    <sheetView workbookViewId="0"/>
  </sheetViews>
  <sheetFormatPr defaultRowHeight="12.5" x14ac:dyDescent="0.25"/>
  <sheetData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3:K81"/>
  <sheetViews>
    <sheetView workbookViewId="0">
      <selection activeCell="B19" sqref="B19"/>
    </sheetView>
  </sheetViews>
  <sheetFormatPr defaultColWidth="9.1796875" defaultRowHeight="11.5" x14ac:dyDescent="0.25"/>
  <cols>
    <col min="1" max="1" width="27.453125" style="446" bestFit="1" customWidth="1"/>
    <col min="2" max="2" width="16" style="447" bestFit="1" customWidth="1"/>
    <col min="3" max="3" width="17.26953125" style="447" bestFit="1" customWidth="1"/>
    <col min="4" max="4" width="9.7265625" style="447" bestFit="1" customWidth="1"/>
    <col min="5" max="5" width="5.6328125" style="446" bestFit="1" customWidth="1"/>
    <col min="6" max="6" width="10.453125" style="447" customWidth="1"/>
    <col min="7" max="7" width="12.453125" style="447" bestFit="1" customWidth="1"/>
    <col min="8" max="8" width="17.453125" style="447" bestFit="1" customWidth="1"/>
    <col min="9" max="16384" width="9.1796875" style="447"/>
  </cols>
  <sheetData>
    <row r="3" spans="1:11" s="446" customFormat="1" x14ac:dyDescent="0.25">
      <c r="B3" s="446" t="s">
        <v>1042</v>
      </c>
      <c r="D3" s="446" t="str">
        <f>Individuals!F2</f>
        <v>Gus Day 3</v>
      </c>
    </row>
    <row r="5" spans="1:11" x14ac:dyDescent="0.25">
      <c r="A5" s="499" t="s">
        <v>504</v>
      </c>
      <c r="B5" s="496" t="s">
        <v>1601</v>
      </c>
    </row>
    <row r="7" spans="1:11" x14ac:dyDescent="0.25">
      <c r="A7" s="499" t="s">
        <v>6</v>
      </c>
      <c r="B7" s="495" t="s">
        <v>1</v>
      </c>
      <c r="C7" s="495" t="s">
        <v>2</v>
      </c>
      <c r="D7" s="495" t="s">
        <v>508</v>
      </c>
      <c r="E7" s="498" t="s">
        <v>1041</v>
      </c>
    </row>
    <row r="8" spans="1:11" s="446" customFormat="1" x14ac:dyDescent="0.25">
      <c r="A8" s="498" t="s">
        <v>10</v>
      </c>
      <c r="B8" s="496" t="s">
        <v>2209</v>
      </c>
      <c r="C8" s="496" t="s">
        <v>1963</v>
      </c>
      <c r="D8" s="496" t="s">
        <v>1709</v>
      </c>
      <c r="E8" s="497">
        <v>1.62</v>
      </c>
      <c r="F8" s="447"/>
      <c r="H8" s="448"/>
      <c r="I8" s="448"/>
      <c r="J8" s="448"/>
      <c r="K8" s="448"/>
    </row>
    <row r="9" spans="1:11" s="446" customFormat="1" x14ac:dyDescent="0.25">
      <c r="A9" s="500" t="s">
        <v>8</v>
      </c>
      <c r="B9" s="496" t="s">
        <v>2210</v>
      </c>
      <c r="C9" s="496" t="s">
        <v>2211</v>
      </c>
      <c r="D9" s="496" t="s">
        <v>1709</v>
      </c>
      <c r="E9" s="497">
        <v>2.2999999999999998</v>
      </c>
      <c r="F9" s="447"/>
      <c r="H9" s="448"/>
      <c r="I9" s="448"/>
      <c r="J9" s="448"/>
      <c r="K9" s="448"/>
    </row>
    <row r="10" spans="1:11" s="446" customFormat="1" x14ac:dyDescent="0.25">
      <c r="A10" s="500" t="s">
        <v>20</v>
      </c>
      <c r="B10" s="496" t="s">
        <v>2235</v>
      </c>
      <c r="C10" s="496" t="s">
        <v>373</v>
      </c>
      <c r="D10" s="496" t="s">
        <v>1707</v>
      </c>
      <c r="E10" s="497">
        <v>2.4</v>
      </c>
      <c r="F10" s="447"/>
      <c r="H10" s="448"/>
      <c r="I10" s="448"/>
      <c r="J10" s="448"/>
      <c r="K10" s="448"/>
    </row>
    <row r="11" spans="1:11" s="446" customFormat="1" x14ac:dyDescent="0.25">
      <c r="A11" s="498" t="s">
        <v>1332</v>
      </c>
      <c r="B11" s="496" t="s">
        <v>2212</v>
      </c>
      <c r="C11" s="496" t="s">
        <v>1967</v>
      </c>
      <c r="D11" s="496" t="s">
        <v>1709</v>
      </c>
      <c r="E11" s="497">
        <v>15.4</v>
      </c>
      <c r="F11" s="447"/>
      <c r="H11" s="448"/>
      <c r="I11" s="448"/>
      <c r="J11" s="448"/>
      <c r="K11" s="448"/>
    </row>
    <row r="12" spans="1:11" s="446" customFormat="1" x14ac:dyDescent="0.25">
      <c r="A12" s="498" t="s">
        <v>1353</v>
      </c>
      <c r="B12" s="496" t="s">
        <v>218</v>
      </c>
      <c r="C12" s="496" t="s">
        <v>250</v>
      </c>
      <c r="D12" s="496" t="s">
        <v>1632</v>
      </c>
      <c r="E12" s="497">
        <v>36.1</v>
      </c>
      <c r="F12" s="447"/>
      <c r="H12" s="448"/>
      <c r="I12" s="448"/>
      <c r="J12" s="448"/>
      <c r="K12" s="448"/>
    </row>
    <row r="13" spans="1:11" s="446" customFormat="1" x14ac:dyDescent="0.25">
      <c r="A13" s="498" t="s">
        <v>1355</v>
      </c>
      <c r="B13" s="496" t="s">
        <v>424</v>
      </c>
      <c r="C13" s="496" t="s">
        <v>2185</v>
      </c>
      <c r="D13" s="496" t="s">
        <v>1714</v>
      </c>
      <c r="E13" s="497">
        <v>18.3</v>
      </c>
      <c r="F13" s="447"/>
    </row>
    <row r="14" spans="1:11" s="446" customFormat="1" x14ac:dyDescent="0.25">
      <c r="A14" s="498" t="s">
        <v>1354</v>
      </c>
      <c r="B14" s="496" t="s">
        <v>1424</v>
      </c>
      <c r="C14" s="496" t="s">
        <v>301</v>
      </c>
      <c r="D14" s="496" t="s">
        <v>1632</v>
      </c>
      <c r="E14" s="497">
        <v>26.7</v>
      </c>
      <c r="F14" s="447"/>
    </row>
    <row r="15" spans="1:11" s="446" customFormat="1" ht="12.5" x14ac:dyDescent="0.25">
      <c r="A15"/>
      <c r="B15"/>
      <c r="C15"/>
      <c r="D15"/>
      <c r="E15"/>
      <c r="F15" s="447"/>
    </row>
    <row r="16" spans="1:11" ht="12.5" x14ac:dyDescent="0.25">
      <c r="A16"/>
      <c r="B16"/>
      <c r="C16"/>
      <c r="D16"/>
      <c r="E16"/>
    </row>
    <row r="17" spans="1:5" ht="13" x14ac:dyDescent="0.25">
      <c r="A17" s="445"/>
      <c r="B17" s="444"/>
      <c r="C17" s="444"/>
      <c r="D17" s="444"/>
      <c r="E17" s="445"/>
    </row>
    <row r="18" spans="1:5" ht="13" x14ac:dyDescent="0.25">
      <c r="A18" s="445"/>
      <c r="B18" s="444"/>
      <c r="C18" s="444"/>
      <c r="D18" s="444"/>
      <c r="E18" s="445"/>
    </row>
    <row r="19" spans="1:5" ht="13" x14ac:dyDescent="0.25">
      <c r="A19" s="445"/>
      <c r="B19" s="444"/>
      <c r="C19" s="444"/>
      <c r="D19" s="444"/>
      <c r="E19" s="445"/>
    </row>
    <row r="20" spans="1:5" ht="13" x14ac:dyDescent="0.25">
      <c r="A20" s="445"/>
      <c r="B20" s="444"/>
      <c r="C20" s="444"/>
      <c r="D20" s="444"/>
      <c r="E20" s="445"/>
    </row>
    <row r="21" spans="1:5" ht="13" x14ac:dyDescent="0.25">
      <c r="A21" s="445"/>
      <c r="B21" s="444"/>
      <c r="C21" s="444"/>
      <c r="D21" s="444"/>
      <c r="E21" s="445"/>
    </row>
    <row r="22" spans="1:5" ht="13" x14ac:dyDescent="0.25">
      <c r="A22" s="445"/>
      <c r="B22" s="444"/>
      <c r="C22" s="444"/>
      <c r="D22" s="444"/>
      <c r="E22" s="445"/>
    </row>
    <row r="23" spans="1:5" ht="13" x14ac:dyDescent="0.25">
      <c r="A23" s="445"/>
      <c r="B23" s="444"/>
      <c r="C23" s="444"/>
      <c r="D23" s="444"/>
      <c r="E23" s="445"/>
    </row>
    <row r="24" spans="1:5" ht="13" x14ac:dyDescent="0.25">
      <c r="A24" s="445"/>
      <c r="B24" s="444"/>
      <c r="C24" s="444"/>
      <c r="D24" s="444"/>
      <c r="E24" s="445"/>
    </row>
    <row r="25" spans="1:5" ht="13" x14ac:dyDescent="0.25">
      <c r="A25" s="445"/>
      <c r="B25" s="444"/>
      <c r="C25" s="444"/>
      <c r="D25" s="444"/>
      <c r="E25" s="445"/>
    </row>
    <row r="26" spans="1:5" ht="13" x14ac:dyDescent="0.25">
      <c r="A26" s="445"/>
      <c r="B26" s="444"/>
      <c r="C26" s="444"/>
      <c r="D26" s="444"/>
      <c r="E26" s="445"/>
    </row>
    <row r="27" spans="1:5" ht="13" x14ac:dyDescent="0.25">
      <c r="A27" s="445"/>
      <c r="B27" s="444"/>
      <c r="C27" s="444"/>
      <c r="D27" s="444"/>
      <c r="E27" s="445"/>
    </row>
    <row r="28" spans="1:5" ht="13" x14ac:dyDescent="0.25">
      <c r="A28" s="445"/>
      <c r="B28" s="444"/>
      <c r="C28" s="444"/>
      <c r="D28" s="444"/>
      <c r="E28" s="445"/>
    </row>
    <row r="29" spans="1:5" ht="13" x14ac:dyDescent="0.25">
      <c r="A29" s="445"/>
      <c r="B29" s="444"/>
      <c r="C29" s="444"/>
      <c r="D29" s="444"/>
      <c r="E29" s="445"/>
    </row>
    <row r="30" spans="1:5" ht="13" x14ac:dyDescent="0.25">
      <c r="A30" s="445"/>
      <c r="B30" s="444"/>
      <c r="C30" s="444"/>
      <c r="D30" s="444"/>
      <c r="E30" s="445"/>
    </row>
    <row r="31" spans="1:5" ht="13" x14ac:dyDescent="0.25">
      <c r="A31" s="445"/>
      <c r="B31" s="444"/>
      <c r="C31" s="444"/>
      <c r="D31" s="444"/>
      <c r="E31" s="445"/>
    </row>
    <row r="32" spans="1:5" ht="13" x14ac:dyDescent="0.25">
      <c r="A32" s="445"/>
      <c r="B32" s="444"/>
      <c r="C32" s="444"/>
      <c r="D32" s="444"/>
      <c r="E32" s="445"/>
    </row>
    <row r="33" spans="1:5" ht="13" x14ac:dyDescent="0.25">
      <c r="A33" s="445"/>
      <c r="B33" s="444"/>
      <c r="C33" s="444"/>
      <c r="D33" s="444"/>
      <c r="E33" s="445"/>
    </row>
    <row r="34" spans="1:5" ht="13" x14ac:dyDescent="0.25">
      <c r="A34" s="445"/>
      <c r="B34" s="444"/>
      <c r="C34" s="444"/>
      <c r="D34" s="444"/>
      <c r="E34" s="445"/>
    </row>
    <row r="35" spans="1:5" ht="13" x14ac:dyDescent="0.25">
      <c r="A35" s="445"/>
      <c r="B35" s="444"/>
      <c r="C35" s="444"/>
      <c r="D35" s="444"/>
      <c r="E35" s="445"/>
    </row>
    <row r="36" spans="1:5" ht="13" x14ac:dyDescent="0.25">
      <c r="A36" s="445"/>
      <c r="B36" s="444"/>
      <c r="C36" s="444"/>
      <c r="D36" s="444"/>
      <c r="E36" s="445"/>
    </row>
    <row r="37" spans="1:5" ht="13" x14ac:dyDescent="0.25">
      <c r="A37" s="445"/>
      <c r="B37" s="444"/>
      <c r="C37" s="444"/>
      <c r="D37" s="444"/>
      <c r="E37" s="445"/>
    </row>
    <row r="38" spans="1:5" ht="13" x14ac:dyDescent="0.25">
      <c r="A38" s="445"/>
      <c r="B38" s="444"/>
      <c r="C38" s="444"/>
      <c r="D38" s="444"/>
      <c r="E38" s="445"/>
    </row>
    <row r="39" spans="1:5" ht="13" x14ac:dyDescent="0.25">
      <c r="A39" s="445"/>
      <c r="B39" s="444"/>
      <c r="C39" s="444"/>
      <c r="D39" s="444"/>
      <c r="E39" s="445"/>
    </row>
    <row r="40" spans="1:5" ht="13" x14ac:dyDescent="0.25">
      <c r="A40" s="445"/>
      <c r="B40" s="444"/>
      <c r="C40" s="444"/>
      <c r="D40" s="444"/>
      <c r="E40" s="445"/>
    </row>
    <row r="41" spans="1:5" ht="13" x14ac:dyDescent="0.25">
      <c r="A41" s="445"/>
      <c r="B41" s="444"/>
      <c r="C41" s="444"/>
      <c r="D41" s="444"/>
      <c r="E41" s="445"/>
    </row>
    <row r="42" spans="1:5" ht="13" x14ac:dyDescent="0.25">
      <c r="A42" s="445"/>
      <c r="B42" s="444"/>
      <c r="C42" s="444"/>
      <c r="D42" s="444"/>
      <c r="E42" s="445"/>
    </row>
    <row r="43" spans="1:5" ht="13" x14ac:dyDescent="0.25">
      <c r="A43" s="445"/>
      <c r="B43" s="444"/>
      <c r="C43" s="444"/>
      <c r="D43" s="444"/>
      <c r="E43" s="445"/>
    </row>
    <row r="44" spans="1:5" ht="13" x14ac:dyDescent="0.25">
      <c r="A44" s="445"/>
      <c r="B44" s="444"/>
      <c r="C44" s="444"/>
      <c r="D44" s="444"/>
      <c r="E44" s="445"/>
    </row>
    <row r="45" spans="1:5" ht="13" x14ac:dyDescent="0.25">
      <c r="A45" s="445"/>
      <c r="B45" s="444"/>
      <c r="C45" s="444"/>
      <c r="D45" s="444"/>
      <c r="E45" s="445"/>
    </row>
    <row r="46" spans="1:5" ht="13" x14ac:dyDescent="0.25">
      <c r="A46" s="445"/>
      <c r="B46" s="444"/>
      <c r="C46" s="444"/>
      <c r="D46" s="444"/>
      <c r="E46" s="445"/>
    </row>
    <row r="47" spans="1:5" ht="13" x14ac:dyDescent="0.25">
      <c r="A47" s="445"/>
      <c r="B47" s="444"/>
      <c r="C47" s="444"/>
      <c r="D47" s="444"/>
      <c r="E47" s="445"/>
    </row>
    <row r="48" spans="1:5" ht="13" x14ac:dyDescent="0.25">
      <c r="A48" s="445"/>
      <c r="B48" s="444"/>
      <c r="C48" s="444"/>
      <c r="D48" s="444"/>
      <c r="E48" s="445"/>
    </row>
    <row r="49" spans="1:5" ht="13" x14ac:dyDescent="0.25">
      <c r="A49" s="445"/>
      <c r="B49" s="444"/>
      <c r="C49" s="444"/>
      <c r="D49" s="444"/>
      <c r="E49" s="445"/>
    </row>
    <row r="50" spans="1:5" ht="13" x14ac:dyDescent="0.25">
      <c r="A50" s="445"/>
      <c r="B50" s="444"/>
      <c r="C50" s="444"/>
      <c r="D50" s="444"/>
      <c r="E50" s="445"/>
    </row>
    <row r="51" spans="1:5" ht="13" x14ac:dyDescent="0.25">
      <c r="A51" s="445"/>
      <c r="B51" s="444"/>
      <c r="C51" s="444"/>
      <c r="D51" s="444"/>
      <c r="E51" s="445"/>
    </row>
    <row r="52" spans="1:5" ht="13" x14ac:dyDescent="0.25">
      <c r="A52" s="445"/>
      <c r="B52" s="444"/>
      <c r="C52" s="444"/>
      <c r="D52" s="444"/>
      <c r="E52" s="445"/>
    </row>
    <row r="53" spans="1:5" ht="13" x14ac:dyDescent="0.25">
      <c r="A53" s="445"/>
      <c r="B53" s="444"/>
      <c r="C53" s="444"/>
      <c r="D53" s="444"/>
      <c r="E53" s="445"/>
    </row>
    <row r="54" spans="1:5" ht="13" x14ac:dyDescent="0.25">
      <c r="A54" s="445"/>
      <c r="B54" s="444"/>
      <c r="C54" s="444"/>
      <c r="D54" s="444"/>
      <c r="E54" s="445"/>
    </row>
    <row r="55" spans="1:5" ht="13" x14ac:dyDescent="0.25">
      <c r="A55" s="445"/>
      <c r="B55" s="444"/>
      <c r="C55" s="444"/>
      <c r="D55" s="444"/>
      <c r="E55" s="445"/>
    </row>
    <row r="56" spans="1:5" ht="13" x14ac:dyDescent="0.25">
      <c r="A56" s="445"/>
      <c r="B56" s="444"/>
      <c r="C56" s="444"/>
      <c r="D56" s="444"/>
      <c r="E56" s="445"/>
    </row>
    <row r="57" spans="1:5" ht="13" x14ac:dyDescent="0.25">
      <c r="A57" s="445"/>
      <c r="B57" s="444"/>
      <c r="C57" s="444"/>
      <c r="D57" s="444"/>
      <c r="E57" s="445"/>
    </row>
    <row r="58" spans="1:5" ht="13" x14ac:dyDescent="0.25">
      <c r="A58" s="445"/>
      <c r="B58" s="444"/>
      <c r="C58" s="444"/>
      <c r="D58" s="444"/>
      <c r="E58" s="445"/>
    </row>
    <row r="59" spans="1:5" ht="13" x14ac:dyDescent="0.25">
      <c r="A59" s="445"/>
      <c r="B59" s="444"/>
      <c r="C59" s="444"/>
      <c r="D59" s="444"/>
      <c r="E59" s="445"/>
    </row>
    <row r="60" spans="1:5" ht="13" x14ac:dyDescent="0.25">
      <c r="A60" s="445"/>
      <c r="B60" s="444"/>
      <c r="C60" s="444"/>
      <c r="D60" s="444"/>
      <c r="E60" s="445"/>
    </row>
    <row r="61" spans="1:5" ht="13" x14ac:dyDescent="0.25">
      <c r="A61" s="445"/>
      <c r="B61" s="444"/>
      <c r="C61" s="444"/>
      <c r="D61" s="444"/>
      <c r="E61" s="445"/>
    </row>
    <row r="62" spans="1:5" ht="13" x14ac:dyDescent="0.25">
      <c r="A62" s="445"/>
      <c r="B62" s="444"/>
      <c r="C62" s="444"/>
      <c r="D62" s="444"/>
      <c r="E62" s="445"/>
    </row>
    <row r="63" spans="1:5" ht="13" x14ac:dyDescent="0.25">
      <c r="A63" s="445"/>
      <c r="B63" s="444"/>
      <c r="C63" s="444"/>
      <c r="D63" s="444"/>
      <c r="E63" s="445"/>
    </row>
    <row r="64" spans="1:5" ht="13" x14ac:dyDescent="0.25">
      <c r="A64" s="445"/>
      <c r="B64" s="444"/>
      <c r="C64" s="444"/>
      <c r="D64" s="444"/>
      <c r="E64" s="445"/>
    </row>
    <row r="65" spans="1:5" ht="13" x14ac:dyDescent="0.25">
      <c r="A65" s="445"/>
      <c r="B65" s="444"/>
      <c r="C65" s="444"/>
      <c r="D65" s="444"/>
      <c r="E65" s="445"/>
    </row>
    <row r="66" spans="1:5" ht="13" x14ac:dyDescent="0.25">
      <c r="A66" s="445"/>
      <c r="B66" s="444"/>
      <c r="C66" s="444"/>
      <c r="D66" s="444"/>
      <c r="E66" s="445"/>
    </row>
    <row r="67" spans="1:5" ht="13" x14ac:dyDescent="0.25">
      <c r="A67" s="445"/>
      <c r="B67" s="444"/>
      <c r="C67" s="444"/>
      <c r="D67" s="444"/>
      <c r="E67" s="445"/>
    </row>
    <row r="68" spans="1:5" ht="13" x14ac:dyDescent="0.25">
      <c r="A68" s="445"/>
      <c r="B68" s="444"/>
      <c r="C68" s="444"/>
      <c r="D68" s="444"/>
      <c r="E68" s="445"/>
    </row>
    <row r="69" spans="1:5" ht="13" x14ac:dyDescent="0.25">
      <c r="A69" s="445"/>
      <c r="B69" s="444"/>
      <c r="C69" s="444"/>
      <c r="D69" s="444"/>
      <c r="E69" s="445"/>
    </row>
    <row r="70" spans="1:5" ht="13" x14ac:dyDescent="0.25">
      <c r="A70" s="445"/>
      <c r="B70" s="444"/>
      <c r="C70" s="444"/>
      <c r="D70" s="444"/>
      <c r="E70" s="445"/>
    </row>
    <row r="71" spans="1:5" ht="13" x14ac:dyDescent="0.25">
      <c r="A71" s="445"/>
      <c r="B71" s="444"/>
      <c r="C71" s="444"/>
      <c r="D71" s="444"/>
      <c r="E71" s="445"/>
    </row>
    <row r="72" spans="1:5" ht="13" x14ac:dyDescent="0.25">
      <c r="A72" s="445"/>
      <c r="B72" s="444"/>
      <c r="C72" s="444"/>
      <c r="D72" s="444"/>
      <c r="E72" s="445"/>
    </row>
    <row r="73" spans="1:5" ht="13" x14ac:dyDescent="0.25">
      <c r="A73" s="445"/>
      <c r="B73" s="444"/>
      <c r="C73" s="444"/>
      <c r="D73" s="444"/>
      <c r="E73" s="445"/>
    </row>
    <row r="74" spans="1:5" ht="13" x14ac:dyDescent="0.25">
      <c r="A74" s="445"/>
      <c r="B74" s="444"/>
      <c r="C74" s="444"/>
      <c r="D74" s="444"/>
      <c r="E74" s="445"/>
    </row>
    <row r="75" spans="1:5" ht="13" x14ac:dyDescent="0.25">
      <c r="A75" s="445"/>
      <c r="B75" s="444"/>
      <c r="C75" s="444"/>
      <c r="D75" s="444"/>
      <c r="E75" s="445"/>
    </row>
    <row r="76" spans="1:5" ht="13" x14ac:dyDescent="0.25">
      <c r="A76" s="445"/>
      <c r="B76" s="444"/>
      <c r="C76" s="444"/>
      <c r="D76" s="444"/>
      <c r="E76" s="445"/>
    </row>
    <row r="77" spans="1:5" ht="13" x14ac:dyDescent="0.25">
      <c r="A77" s="445"/>
      <c r="B77" s="444"/>
      <c r="C77" s="444"/>
      <c r="D77" s="444"/>
      <c r="E77" s="445"/>
    </row>
    <row r="78" spans="1:5" ht="13" x14ac:dyDescent="0.25">
      <c r="A78" s="445"/>
      <c r="B78" s="444"/>
      <c r="C78" s="444"/>
      <c r="D78" s="444"/>
      <c r="E78" s="445"/>
    </row>
    <row r="79" spans="1:5" ht="13" x14ac:dyDescent="0.25">
      <c r="A79" s="445"/>
      <c r="B79" s="444"/>
      <c r="C79" s="444"/>
      <c r="D79" s="444"/>
      <c r="E79" s="445"/>
    </row>
    <row r="80" spans="1:5" ht="13" x14ac:dyDescent="0.25">
      <c r="A80" s="445"/>
      <c r="B80" s="444"/>
      <c r="C80" s="444"/>
      <c r="D80" s="444"/>
      <c r="E80" s="445"/>
    </row>
    <row r="81" spans="1:5" ht="13" x14ac:dyDescent="0.25">
      <c r="A81" s="445"/>
      <c r="B81" s="444"/>
      <c r="C81" s="444"/>
      <c r="D81" s="444"/>
      <c r="E81" s="445"/>
    </row>
  </sheetData>
  <pageMargins left="0.7" right="0.7" top="0.75" bottom="0.75" header="0.3" footer="0.3"/>
  <pageSetup paperSize="9" orientation="portrait"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3:F24"/>
  <sheetViews>
    <sheetView topLeftCell="A3" workbookViewId="0">
      <selection activeCell="B5" sqref="B5"/>
    </sheetView>
  </sheetViews>
  <sheetFormatPr defaultColWidth="9.1796875" defaultRowHeight="13" x14ac:dyDescent="0.25"/>
  <cols>
    <col min="1" max="1" width="19.1796875" style="441" bestFit="1" customWidth="1"/>
    <col min="2" max="2" width="10.54296875" style="441" bestFit="1" customWidth="1"/>
    <col min="3" max="3" width="5.54296875" style="441" bestFit="1" customWidth="1"/>
    <col min="4" max="4" width="6.7265625" style="441" bestFit="1" customWidth="1"/>
    <col min="5" max="5" width="6.54296875" style="441" bestFit="1" customWidth="1"/>
    <col min="6" max="6" width="12.08984375" style="442" bestFit="1" customWidth="1"/>
    <col min="7" max="10" width="21" style="441" bestFit="1" customWidth="1"/>
    <col min="11" max="16384" width="9.1796875" style="441"/>
  </cols>
  <sheetData>
    <row r="3" spans="1:6" s="440" customFormat="1" ht="18" x14ac:dyDescent="0.25">
      <c r="A3" s="542" t="s">
        <v>1067</v>
      </c>
      <c r="B3" s="542"/>
      <c r="C3" s="542"/>
      <c r="D3" s="439" t="str">
        <f>Individuals!F2</f>
        <v>Gus Day 3</v>
      </c>
    </row>
    <row r="5" spans="1:6" x14ac:dyDescent="0.25">
      <c r="A5" s="501" t="s">
        <v>504</v>
      </c>
      <c r="B5" s="502" t="s">
        <v>2266</v>
      </c>
    </row>
    <row r="7" spans="1:6" s="442" customFormat="1" x14ac:dyDescent="0.25">
      <c r="A7" s="503"/>
      <c r="B7" s="503"/>
      <c r="C7" s="504" t="s">
        <v>518</v>
      </c>
      <c r="D7" s="503"/>
      <c r="E7" s="503"/>
      <c r="F7" s="503"/>
    </row>
    <row r="8" spans="1:6" s="443" customFormat="1" ht="26" x14ac:dyDescent="0.25">
      <c r="A8" s="505" t="s">
        <v>6</v>
      </c>
      <c r="B8" s="505" t="s">
        <v>5</v>
      </c>
      <c r="C8" s="506" t="s">
        <v>1064</v>
      </c>
      <c r="D8" s="506" t="s">
        <v>1065</v>
      </c>
      <c r="E8" s="506" t="s">
        <v>1066</v>
      </c>
      <c r="F8" s="506" t="s">
        <v>1068</v>
      </c>
    </row>
    <row r="9" spans="1:6" x14ac:dyDescent="0.25">
      <c r="A9" s="502" t="s">
        <v>8</v>
      </c>
      <c r="B9" s="502" t="s">
        <v>2258</v>
      </c>
      <c r="C9" s="507">
        <v>1</v>
      </c>
      <c r="D9" s="508">
        <v>2.2999999999999998</v>
      </c>
      <c r="E9" s="508">
        <v>2.2999999999999998</v>
      </c>
      <c r="F9" s="509">
        <v>2.2999999999999998</v>
      </c>
    </row>
    <row r="10" spans="1:6" x14ac:dyDescent="0.25">
      <c r="A10" s="507" t="s">
        <v>20</v>
      </c>
      <c r="B10" s="507" t="s">
        <v>2258</v>
      </c>
      <c r="C10" s="507">
        <v>2</v>
      </c>
      <c r="D10" s="508">
        <v>4.2</v>
      </c>
      <c r="E10" s="508">
        <v>2.1</v>
      </c>
      <c r="F10" s="509">
        <v>2.4</v>
      </c>
    </row>
    <row r="11" spans="1:6" x14ac:dyDescent="0.25">
      <c r="A11" s="507" t="s">
        <v>2258</v>
      </c>
      <c r="B11" s="507" t="s">
        <v>19</v>
      </c>
      <c r="C11" s="507">
        <v>37</v>
      </c>
      <c r="D11" s="508">
        <v>121.4</v>
      </c>
      <c r="E11" s="508">
        <v>3.2810810810810813</v>
      </c>
      <c r="F11" s="509">
        <v>13</v>
      </c>
    </row>
    <row r="12" spans="1:6" x14ac:dyDescent="0.25">
      <c r="A12" s="507"/>
      <c r="B12" s="507" t="s">
        <v>2258</v>
      </c>
      <c r="C12" s="507">
        <v>236</v>
      </c>
      <c r="D12" s="508">
        <v>0</v>
      </c>
      <c r="E12" s="508" t="e">
        <v>#DIV/0!</v>
      </c>
      <c r="F12" s="509">
        <v>0</v>
      </c>
    </row>
    <row r="13" spans="1:6" x14ac:dyDescent="0.25">
      <c r="A13" s="502" t="s">
        <v>1355</v>
      </c>
      <c r="B13" s="502" t="s">
        <v>2258</v>
      </c>
      <c r="C13" s="507">
        <v>17</v>
      </c>
      <c r="D13" s="508">
        <v>167.2</v>
      </c>
      <c r="E13" s="508">
        <v>9.8352941176470576</v>
      </c>
      <c r="F13" s="509">
        <v>18.3</v>
      </c>
    </row>
    <row r="14" spans="1:6" x14ac:dyDescent="0.25">
      <c r="A14" s="502" t="s">
        <v>1354</v>
      </c>
      <c r="B14" s="502" t="s">
        <v>2258</v>
      </c>
      <c r="C14" s="507">
        <v>197</v>
      </c>
      <c r="D14" s="508">
        <v>2527.4</v>
      </c>
      <c r="E14" s="508">
        <v>12.829441624365483</v>
      </c>
      <c r="F14" s="509">
        <v>26.7</v>
      </c>
    </row>
    <row r="15" spans="1:6" x14ac:dyDescent="0.25">
      <c r="A15" s="502" t="s">
        <v>1332</v>
      </c>
      <c r="B15" s="502" t="s">
        <v>2258</v>
      </c>
      <c r="C15" s="507">
        <v>4</v>
      </c>
      <c r="D15" s="508">
        <v>42.5</v>
      </c>
      <c r="E15" s="508">
        <v>10.625</v>
      </c>
      <c r="F15" s="509">
        <v>15.4</v>
      </c>
    </row>
    <row r="16" spans="1:6" x14ac:dyDescent="0.25">
      <c r="A16" s="502" t="s">
        <v>1353</v>
      </c>
      <c r="B16" s="502" t="s">
        <v>2258</v>
      </c>
      <c r="C16" s="507">
        <v>19</v>
      </c>
      <c r="D16" s="508">
        <v>407.79999999999995</v>
      </c>
      <c r="E16" s="508">
        <v>21.463157894736838</v>
      </c>
      <c r="F16" s="509">
        <v>36.1</v>
      </c>
    </row>
    <row r="17" spans="1:6" x14ac:dyDescent="0.25">
      <c r="A17" s="502" t="s">
        <v>10</v>
      </c>
      <c r="B17" s="502" t="s">
        <v>2258</v>
      </c>
      <c r="C17" s="507">
        <v>5</v>
      </c>
      <c r="D17" s="508">
        <v>6.41</v>
      </c>
      <c r="E17" s="508">
        <v>1.282</v>
      </c>
      <c r="F17" s="509">
        <v>1.62</v>
      </c>
    </row>
    <row r="18" spans="1:6" s="442" customFormat="1" x14ac:dyDescent="0.25">
      <c r="A18" s="510" t="s">
        <v>514</v>
      </c>
      <c r="B18" s="510"/>
      <c r="C18" s="510">
        <v>518</v>
      </c>
      <c r="D18" s="511">
        <v>3279.2100000000014</v>
      </c>
      <c r="E18" s="511">
        <v>11.628404255319154</v>
      </c>
      <c r="F18" s="509">
        <v>36.1</v>
      </c>
    </row>
    <row r="19" spans="1:6" x14ac:dyDescent="0.25">
      <c r="A19" s="444"/>
      <c r="B19" s="444"/>
      <c r="C19" s="444"/>
      <c r="D19" s="444"/>
      <c r="E19" s="444"/>
      <c r="F19" s="445"/>
    </row>
    <row r="20" spans="1:6" x14ac:dyDescent="0.25">
      <c r="A20" s="444"/>
      <c r="B20" s="444"/>
      <c r="C20" s="444"/>
      <c r="D20" s="444"/>
      <c r="E20" s="444"/>
      <c r="F20" s="445"/>
    </row>
    <row r="21" spans="1:6" x14ac:dyDescent="0.25">
      <c r="A21" s="444"/>
      <c r="B21" s="444"/>
      <c r="C21" s="444"/>
      <c r="D21" s="444"/>
      <c r="E21" s="444"/>
      <c r="F21" s="445"/>
    </row>
    <row r="22" spans="1:6" x14ac:dyDescent="0.25">
      <c r="A22" s="444"/>
      <c r="B22" s="444"/>
      <c r="C22" s="444"/>
      <c r="D22" s="444"/>
      <c r="E22" s="444"/>
      <c r="F22" s="445"/>
    </row>
    <row r="23" spans="1:6" x14ac:dyDescent="0.25">
      <c r="A23" s="444"/>
      <c r="B23" s="444"/>
      <c r="C23" s="444"/>
      <c r="D23" s="444"/>
      <c r="E23" s="444"/>
      <c r="F23" s="445"/>
    </row>
    <row r="24" spans="1:6" x14ac:dyDescent="0.25">
      <c r="A24" s="444"/>
      <c r="B24" s="444"/>
      <c r="C24" s="444"/>
      <c r="D24" s="444"/>
      <c r="E24" s="444"/>
      <c r="F24" s="445"/>
    </row>
  </sheetData>
  <mergeCells count="1">
    <mergeCell ref="A3:C3"/>
  </mergeCells>
  <pageMargins left="0.7" right="0.7" top="0.75" bottom="0.75" header="0.3" footer="0.3"/>
  <pageSetup paperSize="9" orientation="landscape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A5B6A67-D251-4ACB-AF4E-D29242B489F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23</vt:i4>
      </vt:variant>
    </vt:vector>
  </HeadingPairs>
  <TitlesOfParts>
    <vt:vector size="45" baseType="lpstr">
      <vt:lpstr>Lists</vt:lpstr>
      <vt:lpstr>MASTERLIST</vt:lpstr>
      <vt:lpstr>DATA ENTRY</vt:lpstr>
      <vt:lpstr>Individuals</vt:lpstr>
      <vt:lpstr>Individuals Season</vt:lpstr>
      <vt:lpstr>Jr Men U16</vt:lpstr>
      <vt:lpstr>Jr Men U21</vt:lpstr>
      <vt:lpstr>Teams</vt:lpstr>
      <vt:lpstr>Pres A</vt:lpstr>
      <vt:lpstr>Pres B</vt:lpstr>
      <vt:lpstr>Gus-2022-D1</vt:lpstr>
      <vt:lpstr>Gus-2022-D2</vt:lpstr>
      <vt:lpstr>Gus-2022-D3</vt:lpstr>
      <vt:lpstr>Competition</vt:lpstr>
      <vt:lpstr>Pres Vet</vt:lpstr>
      <vt:lpstr>Pres Dev</vt:lpstr>
      <vt:lpstr>Pres Master</vt:lpstr>
      <vt:lpstr>Pres Ladies</vt:lpstr>
      <vt:lpstr>Edibles</vt:lpstr>
      <vt:lpstr>Sheet1</vt:lpstr>
      <vt:lpstr>Inedible</vt:lpstr>
      <vt:lpstr>SpeciesSTATS</vt:lpstr>
      <vt:lpstr>Clubs</vt:lpstr>
      <vt:lpstr>Edibles</vt:lpstr>
      <vt:lpstr>'Pres A'!Individuals</vt:lpstr>
      <vt:lpstr>'Pres B'!Individuals</vt:lpstr>
      <vt:lpstr>'Pres Dev'!Individuals</vt:lpstr>
      <vt:lpstr>'Pres Ladies'!Individuals</vt:lpstr>
      <vt:lpstr>'Pres Master'!Individuals</vt:lpstr>
      <vt:lpstr>'Pres Vet'!Individuals</vt:lpstr>
      <vt:lpstr>Individuals</vt:lpstr>
      <vt:lpstr>Inedibles</vt:lpstr>
      <vt:lpstr>kgList</vt:lpstr>
      <vt:lpstr>Master</vt:lpstr>
      <vt:lpstr>MASTERLIST!Print_Area</vt:lpstr>
      <vt:lpstr>Individuals!Print_Titles</vt:lpstr>
      <vt:lpstr>'Jr Men U16'!Print_Titles</vt:lpstr>
      <vt:lpstr>'Jr Men U21'!Print_Titles</vt:lpstr>
      <vt:lpstr>'Pres A'!Print_Titles</vt:lpstr>
      <vt:lpstr>'Pres B'!Print_Titles</vt:lpstr>
      <vt:lpstr>'Pres Dev'!Print_Titles</vt:lpstr>
      <vt:lpstr>'Pres Ladies'!Print_Titles</vt:lpstr>
      <vt:lpstr>'Pres Master'!Print_Titles</vt:lpstr>
      <vt:lpstr>'Pres Vet'!Print_Titles</vt:lpstr>
      <vt:lpstr>Status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Julian Viljoen</dc:creator>
  <cp:lastModifiedBy>Adri Roets</cp:lastModifiedBy>
  <cp:lastPrinted>2022-09-22T13:11:55Z</cp:lastPrinted>
  <dcterms:created xsi:type="dcterms:W3CDTF">2013-11-24T16:08:08Z</dcterms:created>
  <dcterms:modified xsi:type="dcterms:W3CDTF">2022-10-07T03:37:34Z</dcterms:modified>
</cp:coreProperties>
</file>